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vana\Desktop\CH 4 Leachate\"/>
    </mc:Choice>
  </mc:AlternateContent>
  <xr:revisionPtr revIDLastSave="0" documentId="13_ncr:1_{EB71EF0B-9ED9-41C5-9591-E689062C278A}" xr6:coauthVersionLast="45" xr6:coauthVersionMax="45" xr10:uidLastSave="{00000000-0000-0000-0000-000000000000}"/>
  <bookViews>
    <workbookView xWindow="-28920" yWindow="-120" windowWidth="29040" windowHeight="15840" activeTab="2" xr2:uid="{B69A9B69-3E49-4225-976D-3FED2F5CD11C}"/>
  </bookViews>
  <sheets>
    <sheet name="Sheet1" sheetId="2" r:id="rId1"/>
    <sheet name="Sheet2" sheetId="1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68" i="3" l="1"/>
  <c r="H368" i="3"/>
  <c r="I368" i="3"/>
  <c r="J368" i="3"/>
  <c r="K368" i="3"/>
  <c r="L368" i="3"/>
  <c r="M368" i="3"/>
  <c r="N368" i="3"/>
  <c r="O368" i="3"/>
  <c r="P368" i="3"/>
  <c r="G369" i="3"/>
  <c r="H369" i="3"/>
  <c r="I369" i="3"/>
  <c r="J369" i="3"/>
  <c r="K369" i="3"/>
  <c r="L369" i="3"/>
  <c r="M369" i="3"/>
  <c r="N369" i="3"/>
  <c r="O369" i="3"/>
  <c r="P369" i="3"/>
  <c r="G370" i="3"/>
  <c r="H370" i="3"/>
  <c r="I370" i="3"/>
  <c r="J370" i="3"/>
  <c r="K370" i="3"/>
  <c r="L370" i="3"/>
  <c r="M370" i="3"/>
  <c r="N370" i="3"/>
  <c r="O370" i="3"/>
  <c r="P370" i="3"/>
  <c r="G371" i="3"/>
  <c r="H371" i="3"/>
  <c r="I371" i="3"/>
  <c r="J371" i="3"/>
  <c r="K371" i="3"/>
  <c r="L371" i="3"/>
  <c r="M371" i="3"/>
  <c r="N371" i="3"/>
  <c r="O371" i="3"/>
  <c r="P371" i="3"/>
  <c r="G372" i="3"/>
  <c r="H372" i="3"/>
  <c r="I372" i="3"/>
  <c r="J372" i="3"/>
  <c r="K372" i="3"/>
  <c r="L372" i="3"/>
  <c r="M372" i="3"/>
  <c r="N372" i="3"/>
  <c r="O372" i="3"/>
  <c r="P372" i="3"/>
  <c r="G373" i="3"/>
  <c r="H373" i="3"/>
  <c r="I373" i="3"/>
  <c r="J373" i="3"/>
  <c r="K373" i="3"/>
  <c r="L373" i="3"/>
  <c r="M373" i="3"/>
  <c r="N373" i="3"/>
  <c r="O373" i="3"/>
  <c r="P373" i="3"/>
  <c r="G374" i="3"/>
  <c r="H374" i="3"/>
  <c r="I374" i="3"/>
  <c r="J374" i="3"/>
  <c r="K374" i="3"/>
  <c r="L374" i="3"/>
  <c r="M374" i="3"/>
  <c r="N374" i="3"/>
  <c r="O374" i="3"/>
  <c r="P374" i="3"/>
  <c r="G375" i="3"/>
  <c r="H375" i="3"/>
  <c r="I375" i="3"/>
  <c r="J375" i="3"/>
  <c r="K375" i="3"/>
  <c r="L375" i="3"/>
  <c r="M375" i="3"/>
  <c r="N375" i="3"/>
  <c r="O375" i="3"/>
  <c r="P375" i="3"/>
  <c r="G376" i="3"/>
  <c r="H376" i="3"/>
  <c r="I376" i="3"/>
  <c r="J376" i="3"/>
  <c r="K376" i="3"/>
  <c r="L376" i="3"/>
  <c r="M376" i="3"/>
  <c r="N376" i="3"/>
  <c r="O376" i="3"/>
  <c r="P376" i="3"/>
  <c r="G377" i="3"/>
  <c r="H377" i="3"/>
  <c r="I377" i="3"/>
  <c r="J377" i="3"/>
  <c r="K377" i="3"/>
  <c r="L377" i="3"/>
  <c r="M377" i="3"/>
  <c r="N377" i="3"/>
  <c r="O377" i="3"/>
  <c r="P377" i="3"/>
  <c r="G378" i="3"/>
  <c r="H378" i="3"/>
  <c r="I378" i="3"/>
  <c r="J378" i="3"/>
  <c r="K378" i="3"/>
  <c r="L378" i="3"/>
  <c r="M378" i="3"/>
  <c r="N378" i="3"/>
  <c r="O378" i="3"/>
  <c r="P378" i="3"/>
  <c r="G379" i="3"/>
  <c r="H379" i="3"/>
  <c r="I379" i="3"/>
  <c r="J379" i="3"/>
  <c r="K379" i="3"/>
  <c r="L379" i="3"/>
  <c r="M379" i="3"/>
  <c r="N379" i="3"/>
  <c r="O379" i="3"/>
  <c r="P379" i="3"/>
  <c r="G380" i="3"/>
  <c r="H380" i="3"/>
  <c r="I380" i="3"/>
  <c r="J380" i="3"/>
  <c r="K380" i="3"/>
  <c r="L380" i="3"/>
  <c r="M380" i="3"/>
  <c r="N380" i="3"/>
  <c r="O380" i="3"/>
  <c r="P380" i="3"/>
  <c r="G381" i="3"/>
  <c r="H381" i="3"/>
  <c r="I381" i="3"/>
  <c r="J381" i="3"/>
  <c r="K381" i="3"/>
  <c r="L381" i="3"/>
  <c r="M381" i="3"/>
  <c r="N381" i="3"/>
  <c r="O381" i="3"/>
  <c r="P381" i="3"/>
  <c r="G382" i="3"/>
  <c r="H382" i="3"/>
  <c r="I382" i="3"/>
  <c r="J382" i="3"/>
  <c r="K382" i="3"/>
  <c r="L382" i="3"/>
  <c r="M382" i="3"/>
  <c r="N382" i="3"/>
  <c r="O382" i="3"/>
  <c r="P382" i="3"/>
  <c r="G383" i="3"/>
  <c r="H383" i="3"/>
  <c r="I383" i="3"/>
  <c r="J383" i="3"/>
  <c r="K383" i="3"/>
  <c r="L383" i="3"/>
  <c r="M383" i="3"/>
  <c r="N383" i="3"/>
  <c r="O383" i="3"/>
  <c r="P383" i="3"/>
  <c r="G384" i="3"/>
  <c r="H384" i="3"/>
  <c r="I384" i="3"/>
  <c r="J384" i="3"/>
  <c r="K384" i="3"/>
  <c r="L384" i="3"/>
  <c r="M384" i="3"/>
  <c r="N384" i="3"/>
  <c r="O384" i="3"/>
  <c r="P384" i="3"/>
  <c r="G385" i="3"/>
  <c r="H385" i="3"/>
  <c r="I385" i="3"/>
  <c r="J385" i="3"/>
  <c r="K385" i="3"/>
  <c r="L385" i="3"/>
  <c r="M385" i="3"/>
  <c r="N385" i="3"/>
  <c r="O385" i="3"/>
  <c r="P385" i="3"/>
  <c r="G386" i="3"/>
  <c r="H386" i="3"/>
  <c r="I386" i="3"/>
  <c r="J386" i="3"/>
  <c r="K386" i="3"/>
  <c r="L386" i="3"/>
  <c r="M386" i="3"/>
  <c r="N386" i="3"/>
  <c r="O386" i="3"/>
  <c r="P386" i="3"/>
  <c r="G387" i="3"/>
  <c r="H387" i="3"/>
  <c r="I387" i="3"/>
  <c r="J387" i="3"/>
  <c r="K387" i="3"/>
  <c r="L387" i="3"/>
  <c r="M387" i="3"/>
  <c r="N387" i="3"/>
  <c r="O387" i="3"/>
  <c r="P387" i="3"/>
  <c r="G388" i="3"/>
  <c r="H388" i="3"/>
  <c r="I388" i="3"/>
  <c r="J388" i="3"/>
  <c r="K388" i="3"/>
  <c r="L388" i="3"/>
  <c r="M388" i="3"/>
  <c r="N388" i="3"/>
  <c r="O388" i="3"/>
  <c r="P388" i="3"/>
  <c r="G389" i="3"/>
  <c r="H389" i="3"/>
  <c r="I389" i="3"/>
  <c r="J389" i="3"/>
  <c r="K389" i="3"/>
  <c r="L389" i="3"/>
  <c r="M389" i="3"/>
  <c r="N389" i="3"/>
  <c r="O389" i="3"/>
  <c r="P389" i="3"/>
  <c r="G390" i="3"/>
  <c r="H390" i="3"/>
  <c r="I390" i="3"/>
  <c r="J390" i="3"/>
  <c r="K390" i="3"/>
  <c r="L390" i="3"/>
  <c r="M390" i="3"/>
  <c r="N390" i="3"/>
  <c r="O390" i="3"/>
  <c r="P390" i="3"/>
  <c r="G391" i="3"/>
  <c r="H391" i="3"/>
  <c r="I391" i="3"/>
  <c r="J391" i="3"/>
  <c r="K391" i="3"/>
  <c r="L391" i="3"/>
  <c r="M391" i="3"/>
  <c r="N391" i="3"/>
  <c r="O391" i="3"/>
  <c r="P391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F391" i="3"/>
  <c r="F390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68" i="3"/>
  <c r="I359" i="3"/>
  <c r="I358" i="3"/>
  <c r="I356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0" i="3"/>
  <c r="I339" i="3"/>
  <c r="I338" i="3"/>
  <c r="I324" i="3"/>
  <c r="I323" i="3"/>
  <c r="I322" i="3"/>
  <c r="I321" i="3"/>
  <c r="I320" i="3"/>
  <c r="I319" i="3"/>
  <c r="I318" i="3"/>
  <c r="I316" i="3"/>
  <c r="I315" i="3"/>
  <c r="I311" i="3"/>
  <c r="I302" i="3"/>
  <c r="I300" i="3"/>
  <c r="I299" i="3"/>
  <c r="I298" i="3"/>
  <c r="I297" i="3"/>
  <c r="I296" i="3"/>
  <c r="I295" i="3"/>
  <c r="I294" i="3"/>
  <c r="I292" i="3"/>
  <c r="I291" i="3"/>
  <c r="I287" i="3"/>
  <c r="I284" i="3"/>
  <c r="I281" i="3"/>
  <c r="I279" i="3"/>
  <c r="I278" i="3"/>
  <c r="I277" i="3"/>
  <c r="I276" i="3"/>
  <c r="I275" i="3"/>
  <c r="I274" i="3"/>
  <c r="I273" i="3"/>
  <c r="I271" i="3"/>
  <c r="I270" i="3"/>
  <c r="I268" i="3"/>
  <c r="I267" i="3"/>
  <c r="I263" i="3"/>
  <c r="I262" i="3"/>
  <c r="I261" i="3"/>
  <c r="I259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4" i="3"/>
  <c r="I243" i="3"/>
  <c r="I242" i="3"/>
  <c r="I239" i="3"/>
  <c r="I233" i="3"/>
  <c r="I230" i="3"/>
  <c r="I229" i="3"/>
  <c r="I228" i="3"/>
  <c r="I227" i="3"/>
  <c r="I226" i="3"/>
  <c r="I225" i="3"/>
  <c r="I224" i="3"/>
  <c r="I223" i="3"/>
  <c r="I222" i="3"/>
  <c r="I220" i="3"/>
  <c r="I219" i="3"/>
  <c r="I218" i="3"/>
  <c r="I215" i="3"/>
  <c r="I214" i="3"/>
  <c r="I209" i="3"/>
  <c r="I207" i="3"/>
  <c r="I206" i="3"/>
  <c r="I205" i="3"/>
  <c r="I204" i="3"/>
  <c r="I203" i="3"/>
  <c r="I202" i="3"/>
  <c r="I201" i="3"/>
  <c r="I200" i="3"/>
  <c r="I199" i="3"/>
  <c r="I198" i="3"/>
  <c r="I196" i="3"/>
  <c r="I195" i="3"/>
  <c r="I194" i="3"/>
  <c r="I193" i="3"/>
  <c r="I191" i="3"/>
  <c r="I189" i="3"/>
  <c r="I185" i="3"/>
  <c r="I184" i="3"/>
  <c r="I182" i="3"/>
  <c r="I181" i="3"/>
  <c r="I180" i="3"/>
  <c r="I179" i="3"/>
  <c r="I178" i="3"/>
  <c r="I177" i="3"/>
  <c r="I176" i="3"/>
  <c r="I175" i="3"/>
  <c r="I174" i="3"/>
  <c r="I172" i="3"/>
  <c r="I171" i="3"/>
  <c r="I170" i="3"/>
  <c r="I167" i="3"/>
  <c r="I161" i="3"/>
  <c r="I160" i="3"/>
  <c r="I158" i="3"/>
  <c r="I157" i="3"/>
  <c r="I156" i="3"/>
  <c r="I155" i="3"/>
  <c r="I154" i="3"/>
  <c r="I153" i="3"/>
  <c r="I152" i="3"/>
  <c r="I151" i="3"/>
  <c r="I150" i="3"/>
  <c r="I148" i="3"/>
  <c r="I147" i="3"/>
  <c r="I146" i="3"/>
  <c r="I143" i="3"/>
  <c r="I138" i="3"/>
  <c r="I137" i="3"/>
  <c r="I134" i="3"/>
  <c r="I133" i="3"/>
  <c r="I131" i="3"/>
  <c r="I130" i="3"/>
  <c r="I129" i="3"/>
  <c r="I127" i="3"/>
  <c r="I126" i="3"/>
  <c r="I124" i="3"/>
  <c r="I123" i="3"/>
  <c r="I119" i="3"/>
  <c r="O48" i="3"/>
  <c r="O72" i="3" s="1"/>
  <c r="O96" i="3" s="1"/>
  <c r="O120" i="3" s="1"/>
  <c r="O144" i="3" s="1"/>
  <c r="O168" i="3" s="1"/>
  <c r="O192" i="3" s="1"/>
  <c r="O216" i="3" s="1"/>
  <c r="O240" i="3" s="1"/>
  <c r="O264" i="3" s="1"/>
  <c r="O288" i="3" s="1"/>
  <c r="O312" i="3" s="1"/>
  <c r="O336" i="3" s="1"/>
  <c r="O360" i="3" s="1"/>
  <c r="O40" i="3"/>
  <c r="O64" i="3" s="1"/>
  <c r="O88" i="3" s="1"/>
  <c r="O112" i="3" s="1"/>
  <c r="O136" i="3" s="1"/>
  <c r="O160" i="3" s="1"/>
  <c r="O184" i="3" s="1"/>
  <c r="O208" i="3" s="1"/>
  <c r="O232" i="3" s="1"/>
  <c r="O256" i="3" s="1"/>
  <c r="O280" i="3" s="1"/>
  <c r="O304" i="3" s="1"/>
  <c r="O328" i="3" s="1"/>
  <c r="O352" i="3" s="1"/>
  <c r="M26" i="3"/>
  <c r="M50" i="3" s="1"/>
  <c r="M74" i="3" s="1"/>
  <c r="M98" i="3" s="1"/>
  <c r="M122" i="3" s="1"/>
  <c r="M146" i="3" s="1"/>
  <c r="M170" i="3" s="1"/>
  <c r="M194" i="3" s="1"/>
  <c r="M218" i="3" s="1"/>
  <c r="M242" i="3" s="1"/>
  <c r="M266" i="3" s="1"/>
  <c r="M290" i="3" s="1"/>
  <c r="M314" i="3" s="1"/>
  <c r="M338" i="3" s="1"/>
  <c r="O25" i="3"/>
  <c r="O49" i="3" s="1"/>
  <c r="O73" i="3" s="1"/>
  <c r="O97" i="3" s="1"/>
  <c r="O121" i="3" s="1"/>
  <c r="O145" i="3" s="1"/>
  <c r="O169" i="3" s="1"/>
  <c r="O193" i="3" s="1"/>
  <c r="O217" i="3" s="1"/>
  <c r="O241" i="3" s="1"/>
  <c r="O265" i="3" s="1"/>
  <c r="O289" i="3" s="1"/>
  <c r="O313" i="3" s="1"/>
  <c r="O337" i="3" s="1"/>
  <c r="O361" i="3" s="1"/>
  <c r="M25" i="3"/>
  <c r="M49" i="3" s="1"/>
  <c r="M73" i="3" s="1"/>
  <c r="M97" i="3" s="1"/>
  <c r="M121" i="3" s="1"/>
  <c r="M145" i="3" s="1"/>
  <c r="M169" i="3" s="1"/>
  <c r="M193" i="3" s="1"/>
  <c r="M217" i="3" s="1"/>
  <c r="M241" i="3" s="1"/>
  <c r="M265" i="3" s="1"/>
  <c r="M289" i="3" s="1"/>
  <c r="M313" i="3" s="1"/>
  <c r="M337" i="3" s="1"/>
  <c r="M361" i="3" s="1"/>
  <c r="O24" i="3"/>
  <c r="M24" i="3"/>
  <c r="M48" i="3" s="1"/>
  <c r="M72" i="3" s="1"/>
  <c r="M96" i="3" s="1"/>
  <c r="M120" i="3" s="1"/>
  <c r="M144" i="3" s="1"/>
  <c r="M168" i="3" s="1"/>
  <c r="M192" i="3" s="1"/>
  <c r="M216" i="3" s="1"/>
  <c r="M240" i="3" s="1"/>
  <c r="M264" i="3" s="1"/>
  <c r="M288" i="3" s="1"/>
  <c r="M312" i="3" s="1"/>
  <c r="M336" i="3" s="1"/>
  <c r="M360" i="3" s="1"/>
  <c r="O23" i="3"/>
  <c r="O47" i="3" s="1"/>
  <c r="O71" i="3" s="1"/>
  <c r="O95" i="3" s="1"/>
  <c r="O119" i="3" s="1"/>
  <c r="O143" i="3" s="1"/>
  <c r="O167" i="3" s="1"/>
  <c r="O191" i="3" s="1"/>
  <c r="O215" i="3" s="1"/>
  <c r="O239" i="3" s="1"/>
  <c r="O263" i="3" s="1"/>
  <c r="O287" i="3" s="1"/>
  <c r="O311" i="3" s="1"/>
  <c r="O335" i="3" s="1"/>
  <c r="O359" i="3" s="1"/>
  <c r="M23" i="3"/>
  <c r="M47" i="3" s="1"/>
  <c r="M71" i="3" s="1"/>
  <c r="M95" i="3" s="1"/>
  <c r="M119" i="3" s="1"/>
  <c r="M143" i="3" s="1"/>
  <c r="M167" i="3" s="1"/>
  <c r="M191" i="3" s="1"/>
  <c r="M215" i="3" s="1"/>
  <c r="M239" i="3" s="1"/>
  <c r="M263" i="3" s="1"/>
  <c r="M287" i="3" s="1"/>
  <c r="M311" i="3" s="1"/>
  <c r="M335" i="3" s="1"/>
  <c r="M359" i="3" s="1"/>
  <c r="O22" i="3"/>
  <c r="O46" i="3" s="1"/>
  <c r="O70" i="3" s="1"/>
  <c r="O94" i="3" s="1"/>
  <c r="O118" i="3" s="1"/>
  <c r="O142" i="3" s="1"/>
  <c r="O166" i="3" s="1"/>
  <c r="O190" i="3" s="1"/>
  <c r="O214" i="3" s="1"/>
  <c r="O238" i="3" s="1"/>
  <c r="O262" i="3" s="1"/>
  <c r="O286" i="3" s="1"/>
  <c r="O310" i="3" s="1"/>
  <c r="O334" i="3" s="1"/>
  <c r="O358" i="3" s="1"/>
  <c r="M22" i="3"/>
  <c r="M46" i="3" s="1"/>
  <c r="M70" i="3" s="1"/>
  <c r="M94" i="3" s="1"/>
  <c r="M118" i="3" s="1"/>
  <c r="M142" i="3" s="1"/>
  <c r="M166" i="3" s="1"/>
  <c r="M190" i="3" s="1"/>
  <c r="M214" i="3" s="1"/>
  <c r="M238" i="3" s="1"/>
  <c r="M262" i="3" s="1"/>
  <c r="M286" i="3" s="1"/>
  <c r="M310" i="3" s="1"/>
  <c r="M334" i="3" s="1"/>
  <c r="M358" i="3" s="1"/>
  <c r="O21" i="3"/>
  <c r="O45" i="3" s="1"/>
  <c r="O69" i="3" s="1"/>
  <c r="O93" i="3" s="1"/>
  <c r="O117" i="3" s="1"/>
  <c r="O141" i="3" s="1"/>
  <c r="O165" i="3" s="1"/>
  <c r="O189" i="3" s="1"/>
  <c r="O213" i="3" s="1"/>
  <c r="O237" i="3" s="1"/>
  <c r="O261" i="3" s="1"/>
  <c r="O285" i="3" s="1"/>
  <c r="O309" i="3" s="1"/>
  <c r="O333" i="3" s="1"/>
  <c r="O357" i="3" s="1"/>
  <c r="M21" i="3"/>
  <c r="M45" i="3" s="1"/>
  <c r="M69" i="3" s="1"/>
  <c r="M93" i="3" s="1"/>
  <c r="M117" i="3" s="1"/>
  <c r="M141" i="3" s="1"/>
  <c r="M165" i="3" s="1"/>
  <c r="M189" i="3" s="1"/>
  <c r="M213" i="3" s="1"/>
  <c r="M237" i="3" s="1"/>
  <c r="M261" i="3" s="1"/>
  <c r="M285" i="3" s="1"/>
  <c r="M309" i="3" s="1"/>
  <c r="M333" i="3" s="1"/>
  <c r="M357" i="3" s="1"/>
  <c r="O20" i="3"/>
  <c r="O44" i="3" s="1"/>
  <c r="O68" i="3" s="1"/>
  <c r="O92" i="3" s="1"/>
  <c r="O116" i="3" s="1"/>
  <c r="O140" i="3" s="1"/>
  <c r="O164" i="3" s="1"/>
  <c r="O188" i="3" s="1"/>
  <c r="O212" i="3" s="1"/>
  <c r="O236" i="3" s="1"/>
  <c r="O260" i="3" s="1"/>
  <c r="O284" i="3" s="1"/>
  <c r="O308" i="3" s="1"/>
  <c r="O332" i="3" s="1"/>
  <c r="O356" i="3" s="1"/>
  <c r="M20" i="3"/>
  <c r="M44" i="3" s="1"/>
  <c r="M68" i="3" s="1"/>
  <c r="M92" i="3" s="1"/>
  <c r="M116" i="3" s="1"/>
  <c r="M140" i="3" s="1"/>
  <c r="M164" i="3" s="1"/>
  <c r="M188" i="3" s="1"/>
  <c r="M212" i="3" s="1"/>
  <c r="M236" i="3" s="1"/>
  <c r="M260" i="3" s="1"/>
  <c r="M284" i="3" s="1"/>
  <c r="M308" i="3" s="1"/>
  <c r="M332" i="3" s="1"/>
  <c r="M356" i="3" s="1"/>
  <c r="O19" i="3"/>
  <c r="O43" i="3" s="1"/>
  <c r="O67" i="3" s="1"/>
  <c r="O91" i="3" s="1"/>
  <c r="O115" i="3" s="1"/>
  <c r="O139" i="3" s="1"/>
  <c r="O163" i="3" s="1"/>
  <c r="O187" i="3" s="1"/>
  <c r="O211" i="3" s="1"/>
  <c r="O235" i="3" s="1"/>
  <c r="O259" i="3" s="1"/>
  <c r="O283" i="3" s="1"/>
  <c r="O307" i="3" s="1"/>
  <c r="O331" i="3" s="1"/>
  <c r="O355" i="3" s="1"/>
  <c r="M19" i="3"/>
  <c r="M43" i="3" s="1"/>
  <c r="M67" i="3" s="1"/>
  <c r="M91" i="3" s="1"/>
  <c r="M115" i="3" s="1"/>
  <c r="M139" i="3" s="1"/>
  <c r="M163" i="3" s="1"/>
  <c r="M187" i="3" s="1"/>
  <c r="M211" i="3" s="1"/>
  <c r="M235" i="3" s="1"/>
  <c r="M259" i="3" s="1"/>
  <c r="M283" i="3" s="1"/>
  <c r="M307" i="3" s="1"/>
  <c r="M331" i="3" s="1"/>
  <c r="M355" i="3" s="1"/>
  <c r="O18" i="3"/>
  <c r="O42" i="3" s="1"/>
  <c r="O66" i="3" s="1"/>
  <c r="O90" i="3" s="1"/>
  <c r="O114" i="3" s="1"/>
  <c r="O138" i="3" s="1"/>
  <c r="O162" i="3" s="1"/>
  <c r="O186" i="3" s="1"/>
  <c r="O210" i="3" s="1"/>
  <c r="O234" i="3" s="1"/>
  <c r="O258" i="3" s="1"/>
  <c r="O282" i="3" s="1"/>
  <c r="O306" i="3" s="1"/>
  <c r="O330" i="3" s="1"/>
  <c r="O354" i="3" s="1"/>
  <c r="M18" i="3"/>
  <c r="M42" i="3" s="1"/>
  <c r="M66" i="3" s="1"/>
  <c r="M90" i="3" s="1"/>
  <c r="M114" i="3" s="1"/>
  <c r="M138" i="3" s="1"/>
  <c r="M162" i="3" s="1"/>
  <c r="M186" i="3" s="1"/>
  <c r="M210" i="3" s="1"/>
  <c r="M234" i="3" s="1"/>
  <c r="M258" i="3" s="1"/>
  <c r="M282" i="3" s="1"/>
  <c r="M306" i="3" s="1"/>
  <c r="M330" i="3" s="1"/>
  <c r="M354" i="3" s="1"/>
  <c r="O17" i="3"/>
  <c r="O41" i="3" s="1"/>
  <c r="O65" i="3" s="1"/>
  <c r="O89" i="3" s="1"/>
  <c r="O113" i="3" s="1"/>
  <c r="O137" i="3" s="1"/>
  <c r="O161" i="3" s="1"/>
  <c r="O185" i="3" s="1"/>
  <c r="O209" i="3" s="1"/>
  <c r="O233" i="3" s="1"/>
  <c r="O257" i="3" s="1"/>
  <c r="O281" i="3" s="1"/>
  <c r="O305" i="3" s="1"/>
  <c r="O329" i="3" s="1"/>
  <c r="O353" i="3" s="1"/>
  <c r="M17" i="3"/>
  <c r="M41" i="3" s="1"/>
  <c r="M65" i="3" s="1"/>
  <c r="M89" i="3" s="1"/>
  <c r="M113" i="3" s="1"/>
  <c r="M137" i="3" s="1"/>
  <c r="M161" i="3" s="1"/>
  <c r="M185" i="3" s="1"/>
  <c r="M209" i="3" s="1"/>
  <c r="M233" i="3" s="1"/>
  <c r="M257" i="3" s="1"/>
  <c r="M281" i="3" s="1"/>
  <c r="M305" i="3" s="1"/>
  <c r="M329" i="3" s="1"/>
  <c r="M353" i="3" s="1"/>
  <c r="O16" i="3"/>
  <c r="M16" i="3"/>
  <c r="M40" i="3" s="1"/>
  <c r="M64" i="3" s="1"/>
  <c r="M88" i="3" s="1"/>
  <c r="M112" i="3" s="1"/>
  <c r="M136" i="3" s="1"/>
  <c r="M160" i="3" s="1"/>
  <c r="M184" i="3" s="1"/>
  <c r="M208" i="3" s="1"/>
  <c r="M232" i="3" s="1"/>
  <c r="M256" i="3" s="1"/>
  <c r="M280" i="3" s="1"/>
  <c r="M304" i="3" s="1"/>
  <c r="M328" i="3" s="1"/>
  <c r="M352" i="3" s="1"/>
  <c r="O15" i="3"/>
  <c r="O39" i="3" s="1"/>
  <c r="O63" i="3" s="1"/>
  <c r="O87" i="3" s="1"/>
  <c r="O111" i="3" s="1"/>
  <c r="O135" i="3" s="1"/>
  <c r="O159" i="3" s="1"/>
  <c r="O183" i="3" s="1"/>
  <c r="O207" i="3" s="1"/>
  <c r="O231" i="3" s="1"/>
  <c r="O255" i="3" s="1"/>
  <c r="O279" i="3" s="1"/>
  <c r="O303" i="3" s="1"/>
  <c r="O327" i="3" s="1"/>
  <c r="O351" i="3" s="1"/>
  <c r="M15" i="3"/>
  <c r="M39" i="3" s="1"/>
  <c r="M63" i="3" s="1"/>
  <c r="M87" i="3" s="1"/>
  <c r="M111" i="3" s="1"/>
  <c r="M135" i="3" s="1"/>
  <c r="M159" i="3" s="1"/>
  <c r="M183" i="3" s="1"/>
  <c r="M207" i="3" s="1"/>
  <c r="M231" i="3" s="1"/>
  <c r="M255" i="3" s="1"/>
  <c r="M279" i="3" s="1"/>
  <c r="M303" i="3" s="1"/>
  <c r="M327" i="3" s="1"/>
  <c r="M351" i="3" s="1"/>
  <c r="O14" i="3"/>
  <c r="O38" i="3" s="1"/>
  <c r="O62" i="3" s="1"/>
  <c r="O86" i="3" s="1"/>
  <c r="O110" i="3" s="1"/>
  <c r="O134" i="3" s="1"/>
  <c r="O158" i="3" s="1"/>
  <c r="O182" i="3" s="1"/>
  <c r="O206" i="3" s="1"/>
  <c r="O230" i="3" s="1"/>
  <c r="O254" i="3" s="1"/>
  <c r="O278" i="3" s="1"/>
  <c r="O302" i="3" s="1"/>
  <c r="O326" i="3" s="1"/>
  <c r="O350" i="3" s="1"/>
  <c r="M14" i="3"/>
  <c r="M38" i="3" s="1"/>
  <c r="M62" i="3" s="1"/>
  <c r="M86" i="3" s="1"/>
  <c r="M110" i="3" s="1"/>
  <c r="M134" i="3" s="1"/>
  <c r="M158" i="3" s="1"/>
  <c r="M182" i="3" s="1"/>
  <c r="M206" i="3" s="1"/>
  <c r="M230" i="3" s="1"/>
  <c r="M254" i="3" s="1"/>
  <c r="M278" i="3" s="1"/>
  <c r="M302" i="3" s="1"/>
  <c r="M326" i="3" s="1"/>
  <c r="M350" i="3" s="1"/>
  <c r="O13" i="3"/>
  <c r="O37" i="3" s="1"/>
  <c r="O61" i="3" s="1"/>
  <c r="O85" i="3" s="1"/>
  <c r="O109" i="3" s="1"/>
  <c r="O133" i="3" s="1"/>
  <c r="O157" i="3" s="1"/>
  <c r="O181" i="3" s="1"/>
  <c r="O205" i="3" s="1"/>
  <c r="O229" i="3" s="1"/>
  <c r="O253" i="3" s="1"/>
  <c r="O277" i="3" s="1"/>
  <c r="O301" i="3" s="1"/>
  <c r="O325" i="3" s="1"/>
  <c r="O349" i="3" s="1"/>
  <c r="M13" i="3"/>
  <c r="M37" i="3" s="1"/>
  <c r="M61" i="3" s="1"/>
  <c r="M85" i="3" s="1"/>
  <c r="M109" i="3" s="1"/>
  <c r="M133" i="3" s="1"/>
  <c r="M157" i="3" s="1"/>
  <c r="M181" i="3" s="1"/>
  <c r="M205" i="3" s="1"/>
  <c r="M229" i="3" s="1"/>
  <c r="M253" i="3" s="1"/>
  <c r="M277" i="3" s="1"/>
  <c r="M301" i="3" s="1"/>
  <c r="M325" i="3" s="1"/>
  <c r="M349" i="3" s="1"/>
  <c r="O12" i="3"/>
  <c r="O36" i="3" s="1"/>
  <c r="O60" i="3" s="1"/>
  <c r="O84" i="3" s="1"/>
  <c r="O108" i="3" s="1"/>
  <c r="O132" i="3" s="1"/>
  <c r="O156" i="3" s="1"/>
  <c r="O180" i="3" s="1"/>
  <c r="O204" i="3" s="1"/>
  <c r="O228" i="3" s="1"/>
  <c r="O252" i="3" s="1"/>
  <c r="O276" i="3" s="1"/>
  <c r="O300" i="3" s="1"/>
  <c r="O324" i="3" s="1"/>
  <c r="O348" i="3" s="1"/>
  <c r="M12" i="3"/>
  <c r="M36" i="3" s="1"/>
  <c r="M60" i="3" s="1"/>
  <c r="M84" i="3" s="1"/>
  <c r="M108" i="3" s="1"/>
  <c r="M132" i="3" s="1"/>
  <c r="M156" i="3" s="1"/>
  <c r="M180" i="3" s="1"/>
  <c r="M204" i="3" s="1"/>
  <c r="M228" i="3" s="1"/>
  <c r="M252" i="3" s="1"/>
  <c r="M276" i="3" s="1"/>
  <c r="M300" i="3" s="1"/>
  <c r="M324" i="3" s="1"/>
  <c r="M348" i="3" s="1"/>
  <c r="O11" i="3"/>
  <c r="O35" i="3" s="1"/>
  <c r="O59" i="3" s="1"/>
  <c r="O83" i="3" s="1"/>
  <c r="O107" i="3" s="1"/>
  <c r="O131" i="3" s="1"/>
  <c r="O155" i="3" s="1"/>
  <c r="O179" i="3" s="1"/>
  <c r="O203" i="3" s="1"/>
  <c r="O227" i="3" s="1"/>
  <c r="O251" i="3" s="1"/>
  <c r="O275" i="3" s="1"/>
  <c r="O299" i="3" s="1"/>
  <c r="O323" i="3" s="1"/>
  <c r="O347" i="3" s="1"/>
  <c r="M11" i="3"/>
  <c r="M35" i="3" s="1"/>
  <c r="M59" i="3" s="1"/>
  <c r="M83" i="3" s="1"/>
  <c r="M107" i="3" s="1"/>
  <c r="M131" i="3" s="1"/>
  <c r="M155" i="3" s="1"/>
  <c r="M179" i="3" s="1"/>
  <c r="M203" i="3" s="1"/>
  <c r="M227" i="3" s="1"/>
  <c r="M251" i="3" s="1"/>
  <c r="M275" i="3" s="1"/>
  <c r="M299" i="3" s="1"/>
  <c r="M323" i="3" s="1"/>
  <c r="M347" i="3" s="1"/>
  <c r="O10" i="3"/>
  <c r="O34" i="3" s="1"/>
  <c r="O58" i="3" s="1"/>
  <c r="O82" i="3" s="1"/>
  <c r="O106" i="3" s="1"/>
  <c r="O130" i="3" s="1"/>
  <c r="O154" i="3" s="1"/>
  <c r="O178" i="3" s="1"/>
  <c r="O202" i="3" s="1"/>
  <c r="O226" i="3" s="1"/>
  <c r="O250" i="3" s="1"/>
  <c r="O274" i="3" s="1"/>
  <c r="O298" i="3" s="1"/>
  <c r="O322" i="3" s="1"/>
  <c r="O346" i="3" s="1"/>
  <c r="M10" i="3"/>
  <c r="M34" i="3" s="1"/>
  <c r="M58" i="3" s="1"/>
  <c r="M82" i="3" s="1"/>
  <c r="M106" i="3" s="1"/>
  <c r="M130" i="3" s="1"/>
  <c r="M154" i="3" s="1"/>
  <c r="M178" i="3" s="1"/>
  <c r="M202" i="3" s="1"/>
  <c r="M226" i="3" s="1"/>
  <c r="M250" i="3" s="1"/>
  <c r="M274" i="3" s="1"/>
  <c r="M298" i="3" s="1"/>
  <c r="M322" i="3" s="1"/>
  <c r="M346" i="3" s="1"/>
  <c r="O9" i="3"/>
  <c r="O33" i="3" s="1"/>
  <c r="O57" i="3" s="1"/>
  <c r="O81" i="3" s="1"/>
  <c r="O105" i="3" s="1"/>
  <c r="O129" i="3" s="1"/>
  <c r="O153" i="3" s="1"/>
  <c r="O177" i="3" s="1"/>
  <c r="O201" i="3" s="1"/>
  <c r="O225" i="3" s="1"/>
  <c r="O249" i="3" s="1"/>
  <c r="O273" i="3" s="1"/>
  <c r="O297" i="3" s="1"/>
  <c r="O321" i="3" s="1"/>
  <c r="O345" i="3" s="1"/>
  <c r="M9" i="3"/>
  <c r="M33" i="3" s="1"/>
  <c r="M57" i="3" s="1"/>
  <c r="M81" i="3" s="1"/>
  <c r="M105" i="3" s="1"/>
  <c r="M129" i="3" s="1"/>
  <c r="M153" i="3" s="1"/>
  <c r="M177" i="3" s="1"/>
  <c r="M201" i="3" s="1"/>
  <c r="M225" i="3" s="1"/>
  <c r="M249" i="3" s="1"/>
  <c r="M273" i="3" s="1"/>
  <c r="M297" i="3" s="1"/>
  <c r="M321" i="3" s="1"/>
  <c r="M345" i="3" s="1"/>
  <c r="O8" i="3"/>
  <c r="O31" i="3" s="1"/>
  <c r="O55" i="3" s="1"/>
  <c r="O79" i="3" s="1"/>
  <c r="O103" i="3" s="1"/>
  <c r="O127" i="3" s="1"/>
  <c r="O151" i="3" s="1"/>
  <c r="O175" i="3" s="1"/>
  <c r="O199" i="3" s="1"/>
  <c r="O223" i="3" s="1"/>
  <c r="O247" i="3" s="1"/>
  <c r="O271" i="3" s="1"/>
  <c r="O295" i="3" s="1"/>
  <c r="O319" i="3" s="1"/>
  <c r="O343" i="3" s="1"/>
  <c r="M8" i="3"/>
  <c r="M32" i="3" s="1"/>
  <c r="M56" i="3" s="1"/>
  <c r="M80" i="3" s="1"/>
  <c r="M104" i="3" s="1"/>
  <c r="M128" i="3" s="1"/>
  <c r="M152" i="3" s="1"/>
  <c r="M176" i="3" s="1"/>
  <c r="M200" i="3" s="1"/>
  <c r="M224" i="3" s="1"/>
  <c r="M248" i="3" s="1"/>
  <c r="M272" i="3" s="1"/>
  <c r="M296" i="3" s="1"/>
  <c r="M320" i="3" s="1"/>
  <c r="M344" i="3" s="1"/>
  <c r="O6" i="3"/>
  <c r="O30" i="3" s="1"/>
  <c r="O54" i="3" s="1"/>
  <c r="O78" i="3" s="1"/>
  <c r="O102" i="3" s="1"/>
  <c r="O126" i="3" s="1"/>
  <c r="O150" i="3" s="1"/>
  <c r="O174" i="3" s="1"/>
  <c r="O198" i="3" s="1"/>
  <c r="O222" i="3" s="1"/>
  <c r="O246" i="3" s="1"/>
  <c r="O270" i="3" s="1"/>
  <c r="O294" i="3" s="1"/>
  <c r="O318" i="3" s="1"/>
  <c r="O342" i="3" s="1"/>
  <c r="M6" i="3"/>
  <c r="M30" i="3" s="1"/>
  <c r="M54" i="3" s="1"/>
  <c r="M78" i="3" s="1"/>
  <c r="M102" i="3" s="1"/>
  <c r="M126" i="3" s="1"/>
  <c r="M150" i="3" s="1"/>
  <c r="M174" i="3" s="1"/>
  <c r="M198" i="3" s="1"/>
  <c r="M222" i="3" s="1"/>
  <c r="M246" i="3" s="1"/>
  <c r="M270" i="3" s="1"/>
  <c r="M294" i="3" s="1"/>
  <c r="M318" i="3" s="1"/>
  <c r="M342" i="3" s="1"/>
  <c r="O5" i="3"/>
  <c r="O29" i="3" s="1"/>
  <c r="O53" i="3" s="1"/>
  <c r="O77" i="3" s="1"/>
  <c r="O101" i="3" s="1"/>
  <c r="O125" i="3" s="1"/>
  <c r="O149" i="3" s="1"/>
  <c r="O173" i="3" s="1"/>
  <c r="O197" i="3" s="1"/>
  <c r="O221" i="3" s="1"/>
  <c r="O245" i="3" s="1"/>
  <c r="O269" i="3" s="1"/>
  <c r="O293" i="3" s="1"/>
  <c r="O317" i="3" s="1"/>
  <c r="O341" i="3" s="1"/>
  <c r="M5" i="3"/>
  <c r="M29" i="3" s="1"/>
  <c r="M53" i="3" s="1"/>
  <c r="M77" i="3" s="1"/>
  <c r="M101" i="3" s="1"/>
  <c r="M125" i="3" s="1"/>
  <c r="M149" i="3" s="1"/>
  <c r="M173" i="3" s="1"/>
  <c r="M197" i="3" s="1"/>
  <c r="M221" i="3" s="1"/>
  <c r="M245" i="3" s="1"/>
  <c r="M269" i="3" s="1"/>
  <c r="M293" i="3" s="1"/>
  <c r="M317" i="3" s="1"/>
  <c r="M341" i="3" s="1"/>
  <c r="O4" i="3"/>
  <c r="O28" i="3" s="1"/>
  <c r="O52" i="3" s="1"/>
  <c r="O76" i="3" s="1"/>
  <c r="O100" i="3" s="1"/>
  <c r="O124" i="3" s="1"/>
  <c r="O148" i="3" s="1"/>
  <c r="O172" i="3" s="1"/>
  <c r="O196" i="3" s="1"/>
  <c r="O220" i="3" s="1"/>
  <c r="O244" i="3" s="1"/>
  <c r="O268" i="3" s="1"/>
  <c r="O292" i="3" s="1"/>
  <c r="O316" i="3" s="1"/>
  <c r="O340" i="3" s="1"/>
  <c r="M4" i="3"/>
  <c r="M28" i="3" s="1"/>
  <c r="M52" i="3" s="1"/>
  <c r="M76" i="3" s="1"/>
  <c r="M100" i="3" s="1"/>
  <c r="M124" i="3" s="1"/>
  <c r="M148" i="3" s="1"/>
  <c r="M172" i="3" s="1"/>
  <c r="M196" i="3" s="1"/>
  <c r="M220" i="3" s="1"/>
  <c r="M244" i="3" s="1"/>
  <c r="M268" i="3" s="1"/>
  <c r="M292" i="3" s="1"/>
  <c r="M316" i="3" s="1"/>
  <c r="M340" i="3" s="1"/>
  <c r="O3" i="3"/>
  <c r="O27" i="3" s="1"/>
  <c r="O51" i="3" s="1"/>
  <c r="O75" i="3" s="1"/>
  <c r="O99" i="3" s="1"/>
  <c r="O123" i="3" s="1"/>
  <c r="O147" i="3" s="1"/>
  <c r="O171" i="3" s="1"/>
  <c r="O195" i="3" s="1"/>
  <c r="O219" i="3" s="1"/>
  <c r="O243" i="3" s="1"/>
  <c r="O267" i="3" s="1"/>
  <c r="O291" i="3" s="1"/>
  <c r="O315" i="3" s="1"/>
  <c r="O339" i="3" s="1"/>
  <c r="M3" i="3"/>
  <c r="M27" i="3" s="1"/>
  <c r="M51" i="3" s="1"/>
  <c r="M75" i="3" s="1"/>
  <c r="M99" i="3" s="1"/>
  <c r="M123" i="3" s="1"/>
  <c r="M147" i="3" s="1"/>
  <c r="M171" i="3" s="1"/>
  <c r="M195" i="3" s="1"/>
  <c r="M219" i="3" s="1"/>
  <c r="M243" i="3" s="1"/>
  <c r="M267" i="3" s="1"/>
  <c r="M291" i="3" s="1"/>
  <c r="M315" i="3" s="1"/>
  <c r="M339" i="3" s="1"/>
  <c r="O2" i="3"/>
  <c r="O26" i="3" s="1"/>
  <c r="O50" i="3" s="1"/>
  <c r="O74" i="3" s="1"/>
  <c r="O98" i="3" s="1"/>
  <c r="O122" i="3" s="1"/>
  <c r="O146" i="3" s="1"/>
  <c r="O170" i="3" s="1"/>
  <c r="O194" i="3" s="1"/>
  <c r="O218" i="3" s="1"/>
  <c r="O242" i="3" s="1"/>
  <c r="O266" i="3" s="1"/>
  <c r="O290" i="3" s="1"/>
  <c r="O314" i="3" s="1"/>
  <c r="O338" i="3" s="1"/>
  <c r="O32" i="3" l="1"/>
  <c r="O56" i="3" s="1"/>
  <c r="O80" i="3" s="1"/>
  <c r="O104" i="3" s="1"/>
  <c r="O128" i="3" s="1"/>
  <c r="O152" i="3" s="1"/>
  <c r="O176" i="3" s="1"/>
  <c r="O200" i="3" s="1"/>
  <c r="O224" i="3" s="1"/>
  <c r="O248" i="3" s="1"/>
  <c r="O272" i="3" s="1"/>
  <c r="O296" i="3" s="1"/>
  <c r="O320" i="3" s="1"/>
  <c r="O344" i="3" s="1"/>
  <c r="M31" i="3"/>
  <c r="M55" i="3" s="1"/>
  <c r="M79" i="3" s="1"/>
  <c r="M103" i="3" s="1"/>
  <c r="M127" i="3" s="1"/>
  <c r="M151" i="3" s="1"/>
  <c r="M175" i="3" s="1"/>
  <c r="M199" i="3" s="1"/>
  <c r="M223" i="3" s="1"/>
  <c r="M247" i="3" s="1"/>
  <c r="M271" i="3" s="1"/>
  <c r="M295" i="3" s="1"/>
  <c r="M319" i="3" s="1"/>
  <c r="M343" i="3" s="1"/>
  <c r="O3" i="2"/>
  <c r="O26" i="2" s="1"/>
  <c r="O50" i="2" s="1"/>
  <c r="O74" i="2" s="1"/>
  <c r="O98" i="2" s="1"/>
  <c r="O122" i="2" s="1"/>
  <c r="O146" i="2" s="1"/>
  <c r="O170" i="2" s="1"/>
  <c r="O194" i="2" s="1"/>
  <c r="O218" i="2" s="1"/>
  <c r="O242" i="2" s="1"/>
  <c r="O266" i="2" s="1"/>
  <c r="O290" i="2" s="1"/>
  <c r="O314" i="2" s="1"/>
  <c r="O338" i="2" s="1"/>
  <c r="O4" i="2"/>
  <c r="O27" i="2" s="1"/>
  <c r="O51" i="2" s="1"/>
  <c r="O75" i="2" s="1"/>
  <c r="O99" i="2" s="1"/>
  <c r="O123" i="2" s="1"/>
  <c r="O147" i="2" s="1"/>
  <c r="O171" i="2" s="1"/>
  <c r="O195" i="2" s="1"/>
  <c r="O219" i="2" s="1"/>
  <c r="O243" i="2" s="1"/>
  <c r="O267" i="2" s="1"/>
  <c r="O291" i="2" s="1"/>
  <c r="O315" i="2" s="1"/>
  <c r="O339" i="2" s="1"/>
  <c r="O5" i="2"/>
  <c r="O28" i="2" s="1"/>
  <c r="O52" i="2" s="1"/>
  <c r="O76" i="2" s="1"/>
  <c r="O100" i="2" s="1"/>
  <c r="O124" i="2" s="1"/>
  <c r="O148" i="2" s="1"/>
  <c r="O172" i="2" s="1"/>
  <c r="O196" i="2" s="1"/>
  <c r="O220" i="2" s="1"/>
  <c r="O244" i="2" s="1"/>
  <c r="O268" i="2" s="1"/>
  <c r="O292" i="2" s="1"/>
  <c r="O316" i="2" s="1"/>
  <c r="O340" i="2" s="1"/>
  <c r="O6" i="2"/>
  <c r="O29" i="2" s="1"/>
  <c r="O53" i="2" s="1"/>
  <c r="O77" i="2" s="1"/>
  <c r="O101" i="2" s="1"/>
  <c r="O125" i="2" s="1"/>
  <c r="O149" i="2" s="1"/>
  <c r="O173" i="2" s="1"/>
  <c r="O197" i="2" s="1"/>
  <c r="O221" i="2" s="1"/>
  <c r="O245" i="2" s="1"/>
  <c r="O269" i="2" s="1"/>
  <c r="O293" i="2" s="1"/>
  <c r="O317" i="2" s="1"/>
  <c r="O341" i="2" s="1"/>
  <c r="O7" i="2"/>
  <c r="O31" i="2" s="1"/>
  <c r="O55" i="2" s="1"/>
  <c r="O79" i="2" s="1"/>
  <c r="O103" i="2" s="1"/>
  <c r="O127" i="2" s="1"/>
  <c r="O151" i="2" s="1"/>
  <c r="O175" i="2" s="1"/>
  <c r="O199" i="2" s="1"/>
  <c r="O223" i="2" s="1"/>
  <c r="O247" i="2" s="1"/>
  <c r="O271" i="2" s="1"/>
  <c r="O295" i="2" s="1"/>
  <c r="O319" i="2" s="1"/>
  <c r="O343" i="2" s="1"/>
  <c r="O8" i="2"/>
  <c r="O32" i="2" s="1"/>
  <c r="O56" i="2" s="1"/>
  <c r="O80" i="2" s="1"/>
  <c r="O104" i="2" s="1"/>
  <c r="O128" i="2" s="1"/>
  <c r="O152" i="2" s="1"/>
  <c r="O176" i="2" s="1"/>
  <c r="O200" i="2" s="1"/>
  <c r="O224" i="2" s="1"/>
  <c r="O248" i="2" s="1"/>
  <c r="O272" i="2" s="1"/>
  <c r="O296" i="2" s="1"/>
  <c r="O320" i="2" s="1"/>
  <c r="O344" i="2" s="1"/>
  <c r="O9" i="2"/>
  <c r="O33" i="2" s="1"/>
  <c r="O57" i="2" s="1"/>
  <c r="O81" i="2" s="1"/>
  <c r="O105" i="2" s="1"/>
  <c r="O129" i="2" s="1"/>
  <c r="O153" i="2" s="1"/>
  <c r="O177" i="2" s="1"/>
  <c r="O201" i="2" s="1"/>
  <c r="O225" i="2" s="1"/>
  <c r="O249" i="2" s="1"/>
  <c r="O273" i="2" s="1"/>
  <c r="O297" i="2" s="1"/>
  <c r="O321" i="2" s="1"/>
  <c r="O345" i="2" s="1"/>
  <c r="O10" i="2"/>
  <c r="O34" i="2" s="1"/>
  <c r="O58" i="2" s="1"/>
  <c r="O82" i="2" s="1"/>
  <c r="O106" i="2" s="1"/>
  <c r="O130" i="2" s="1"/>
  <c r="O154" i="2" s="1"/>
  <c r="O178" i="2" s="1"/>
  <c r="O202" i="2" s="1"/>
  <c r="O226" i="2" s="1"/>
  <c r="O250" i="2" s="1"/>
  <c r="O274" i="2" s="1"/>
  <c r="O298" i="2" s="1"/>
  <c r="O322" i="2" s="1"/>
  <c r="O346" i="2" s="1"/>
  <c r="O11" i="2"/>
  <c r="O35" i="2" s="1"/>
  <c r="O59" i="2" s="1"/>
  <c r="O83" i="2" s="1"/>
  <c r="O107" i="2" s="1"/>
  <c r="O131" i="2" s="1"/>
  <c r="O155" i="2" s="1"/>
  <c r="O179" i="2" s="1"/>
  <c r="O203" i="2" s="1"/>
  <c r="O227" i="2" s="1"/>
  <c r="O251" i="2" s="1"/>
  <c r="O275" i="2" s="1"/>
  <c r="O299" i="2" s="1"/>
  <c r="O323" i="2" s="1"/>
  <c r="O347" i="2" s="1"/>
  <c r="O12" i="2"/>
  <c r="O36" i="2" s="1"/>
  <c r="O60" i="2" s="1"/>
  <c r="O84" i="2" s="1"/>
  <c r="O108" i="2" s="1"/>
  <c r="O132" i="2" s="1"/>
  <c r="O156" i="2" s="1"/>
  <c r="O180" i="2" s="1"/>
  <c r="O204" i="2" s="1"/>
  <c r="O228" i="2" s="1"/>
  <c r="O252" i="2" s="1"/>
  <c r="O276" i="2" s="1"/>
  <c r="O300" i="2" s="1"/>
  <c r="O324" i="2" s="1"/>
  <c r="O348" i="2" s="1"/>
  <c r="O13" i="2"/>
  <c r="O37" i="2" s="1"/>
  <c r="O61" i="2" s="1"/>
  <c r="O85" i="2" s="1"/>
  <c r="O109" i="2" s="1"/>
  <c r="O133" i="2" s="1"/>
  <c r="O157" i="2" s="1"/>
  <c r="O181" i="2" s="1"/>
  <c r="O205" i="2" s="1"/>
  <c r="O229" i="2" s="1"/>
  <c r="O253" i="2" s="1"/>
  <c r="O277" i="2" s="1"/>
  <c r="O301" i="2" s="1"/>
  <c r="O325" i="2" s="1"/>
  <c r="O349" i="2" s="1"/>
  <c r="O14" i="2"/>
  <c r="O38" i="2" s="1"/>
  <c r="O62" i="2" s="1"/>
  <c r="O86" i="2" s="1"/>
  <c r="O110" i="2" s="1"/>
  <c r="O134" i="2" s="1"/>
  <c r="O158" i="2" s="1"/>
  <c r="O182" i="2" s="1"/>
  <c r="O206" i="2" s="1"/>
  <c r="O230" i="2" s="1"/>
  <c r="O254" i="2" s="1"/>
  <c r="O278" i="2" s="1"/>
  <c r="O302" i="2" s="1"/>
  <c r="O326" i="2" s="1"/>
  <c r="O350" i="2" s="1"/>
  <c r="O15" i="2"/>
  <c r="O39" i="2" s="1"/>
  <c r="O63" i="2" s="1"/>
  <c r="O87" i="2" s="1"/>
  <c r="O111" i="2" s="1"/>
  <c r="O135" i="2" s="1"/>
  <c r="O159" i="2" s="1"/>
  <c r="O183" i="2" s="1"/>
  <c r="O207" i="2" s="1"/>
  <c r="O231" i="2" s="1"/>
  <c r="O255" i="2" s="1"/>
  <c r="O279" i="2" s="1"/>
  <c r="O303" i="2" s="1"/>
  <c r="O327" i="2" s="1"/>
  <c r="O351" i="2" s="1"/>
  <c r="O16" i="2"/>
  <c r="O40" i="2" s="1"/>
  <c r="O64" i="2" s="1"/>
  <c r="O88" i="2" s="1"/>
  <c r="O112" i="2" s="1"/>
  <c r="O136" i="2" s="1"/>
  <c r="O160" i="2" s="1"/>
  <c r="O184" i="2" s="1"/>
  <c r="O208" i="2" s="1"/>
  <c r="O232" i="2" s="1"/>
  <c r="O256" i="2" s="1"/>
  <c r="O280" i="2" s="1"/>
  <c r="O304" i="2" s="1"/>
  <c r="O328" i="2" s="1"/>
  <c r="O352" i="2" s="1"/>
  <c r="O17" i="2"/>
  <c r="O41" i="2" s="1"/>
  <c r="O65" i="2" s="1"/>
  <c r="O89" i="2" s="1"/>
  <c r="O113" i="2" s="1"/>
  <c r="O137" i="2" s="1"/>
  <c r="O161" i="2" s="1"/>
  <c r="O185" i="2" s="1"/>
  <c r="O209" i="2" s="1"/>
  <c r="O233" i="2" s="1"/>
  <c r="O257" i="2" s="1"/>
  <c r="O281" i="2" s="1"/>
  <c r="O305" i="2" s="1"/>
  <c r="O329" i="2" s="1"/>
  <c r="O353" i="2" s="1"/>
  <c r="O18" i="2"/>
  <c r="O42" i="2" s="1"/>
  <c r="O66" i="2" s="1"/>
  <c r="O90" i="2" s="1"/>
  <c r="O114" i="2" s="1"/>
  <c r="O138" i="2" s="1"/>
  <c r="O162" i="2" s="1"/>
  <c r="O186" i="2" s="1"/>
  <c r="O210" i="2" s="1"/>
  <c r="O234" i="2" s="1"/>
  <c r="O258" i="2" s="1"/>
  <c r="O282" i="2" s="1"/>
  <c r="O306" i="2" s="1"/>
  <c r="O330" i="2" s="1"/>
  <c r="O354" i="2" s="1"/>
  <c r="O19" i="2"/>
  <c r="O43" i="2" s="1"/>
  <c r="O67" i="2" s="1"/>
  <c r="O91" i="2" s="1"/>
  <c r="O115" i="2" s="1"/>
  <c r="O139" i="2" s="1"/>
  <c r="O163" i="2" s="1"/>
  <c r="O187" i="2" s="1"/>
  <c r="O211" i="2" s="1"/>
  <c r="O235" i="2" s="1"/>
  <c r="O259" i="2" s="1"/>
  <c r="O283" i="2" s="1"/>
  <c r="O307" i="2" s="1"/>
  <c r="O331" i="2" s="1"/>
  <c r="O355" i="2" s="1"/>
  <c r="O20" i="2"/>
  <c r="O44" i="2" s="1"/>
  <c r="O68" i="2" s="1"/>
  <c r="O92" i="2" s="1"/>
  <c r="O116" i="2" s="1"/>
  <c r="O140" i="2" s="1"/>
  <c r="O164" i="2" s="1"/>
  <c r="O188" i="2" s="1"/>
  <c r="O212" i="2" s="1"/>
  <c r="O236" i="2" s="1"/>
  <c r="O260" i="2" s="1"/>
  <c r="O284" i="2" s="1"/>
  <c r="O308" i="2" s="1"/>
  <c r="O332" i="2" s="1"/>
  <c r="O356" i="2" s="1"/>
  <c r="O21" i="2"/>
  <c r="O45" i="2" s="1"/>
  <c r="O69" i="2" s="1"/>
  <c r="O93" i="2" s="1"/>
  <c r="O117" i="2" s="1"/>
  <c r="O141" i="2" s="1"/>
  <c r="O165" i="2" s="1"/>
  <c r="O189" i="2" s="1"/>
  <c r="O213" i="2" s="1"/>
  <c r="O237" i="2" s="1"/>
  <c r="O261" i="2" s="1"/>
  <c r="O285" i="2" s="1"/>
  <c r="O309" i="2" s="1"/>
  <c r="O333" i="2" s="1"/>
  <c r="O357" i="2" s="1"/>
  <c r="O22" i="2"/>
  <c r="O46" i="2" s="1"/>
  <c r="O70" i="2" s="1"/>
  <c r="O94" i="2" s="1"/>
  <c r="O118" i="2" s="1"/>
  <c r="O142" i="2" s="1"/>
  <c r="O166" i="2" s="1"/>
  <c r="O190" i="2" s="1"/>
  <c r="O214" i="2" s="1"/>
  <c r="O238" i="2" s="1"/>
  <c r="O262" i="2" s="1"/>
  <c r="O286" i="2" s="1"/>
  <c r="O310" i="2" s="1"/>
  <c r="O334" i="2" s="1"/>
  <c r="O358" i="2" s="1"/>
  <c r="O23" i="2"/>
  <c r="O47" i="2" s="1"/>
  <c r="O71" i="2" s="1"/>
  <c r="O95" i="2" s="1"/>
  <c r="O119" i="2" s="1"/>
  <c r="O143" i="2" s="1"/>
  <c r="O167" i="2" s="1"/>
  <c r="O191" i="2" s="1"/>
  <c r="O215" i="2" s="1"/>
  <c r="O239" i="2" s="1"/>
  <c r="O263" i="2" s="1"/>
  <c r="O287" i="2" s="1"/>
  <c r="O311" i="2" s="1"/>
  <c r="O335" i="2" s="1"/>
  <c r="O359" i="2" s="1"/>
  <c r="O24" i="2"/>
  <c r="O48" i="2" s="1"/>
  <c r="O72" i="2" s="1"/>
  <c r="O96" i="2" s="1"/>
  <c r="O120" i="2" s="1"/>
  <c r="O144" i="2" s="1"/>
  <c r="O168" i="2" s="1"/>
  <c r="O192" i="2" s="1"/>
  <c r="O216" i="2" s="1"/>
  <c r="O240" i="2" s="1"/>
  <c r="O264" i="2" s="1"/>
  <c r="O288" i="2" s="1"/>
  <c r="O312" i="2" s="1"/>
  <c r="O336" i="2" s="1"/>
  <c r="O360" i="2" s="1"/>
  <c r="O2" i="2"/>
  <c r="O25" i="2" s="1"/>
  <c r="O49" i="2" s="1"/>
  <c r="O73" i="2" s="1"/>
  <c r="O97" i="2" s="1"/>
  <c r="O121" i="2" s="1"/>
  <c r="O145" i="2" s="1"/>
  <c r="O169" i="2" s="1"/>
  <c r="O193" i="2" s="1"/>
  <c r="O217" i="2" s="1"/>
  <c r="O241" i="2" s="1"/>
  <c r="O265" i="2" s="1"/>
  <c r="O289" i="2" s="1"/>
  <c r="O313" i="2" s="1"/>
  <c r="O337" i="2" s="1"/>
  <c r="M25" i="2"/>
  <c r="M49" i="2" s="1"/>
  <c r="M73" i="2" s="1"/>
  <c r="M97" i="2" s="1"/>
  <c r="M121" i="2" s="1"/>
  <c r="M145" i="2" s="1"/>
  <c r="M169" i="2" s="1"/>
  <c r="M193" i="2" s="1"/>
  <c r="M217" i="2" s="1"/>
  <c r="M241" i="2" s="1"/>
  <c r="M265" i="2" s="1"/>
  <c r="M289" i="2" s="1"/>
  <c r="M313" i="2" s="1"/>
  <c r="M337" i="2" s="1"/>
  <c r="M4" i="2"/>
  <c r="M27" i="2" s="1"/>
  <c r="M51" i="2" s="1"/>
  <c r="M75" i="2" s="1"/>
  <c r="M99" i="2" s="1"/>
  <c r="M123" i="2" s="1"/>
  <c r="M147" i="2" s="1"/>
  <c r="M171" i="2" s="1"/>
  <c r="M195" i="2" s="1"/>
  <c r="M219" i="2" s="1"/>
  <c r="M243" i="2" s="1"/>
  <c r="M267" i="2" s="1"/>
  <c r="M291" i="2" s="1"/>
  <c r="M315" i="2" s="1"/>
  <c r="M339" i="2" s="1"/>
  <c r="M5" i="2"/>
  <c r="M28" i="2" s="1"/>
  <c r="M52" i="2" s="1"/>
  <c r="M76" i="2" s="1"/>
  <c r="M100" i="2" s="1"/>
  <c r="M124" i="2" s="1"/>
  <c r="M148" i="2" s="1"/>
  <c r="M172" i="2" s="1"/>
  <c r="M196" i="2" s="1"/>
  <c r="M220" i="2" s="1"/>
  <c r="M244" i="2" s="1"/>
  <c r="M268" i="2" s="1"/>
  <c r="M292" i="2" s="1"/>
  <c r="M316" i="2" s="1"/>
  <c r="M340" i="2" s="1"/>
  <c r="M6" i="2"/>
  <c r="M29" i="2" s="1"/>
  <c r="M53" i="2" s="1"/>
  <c r="M77" i="2" s="1"/>
  <c r="M101" i="2" s="1"/>
  <c r="M125" i="2" s="1"/>
  <c r="M149" i="2" s="1"/>
  <c r="M173" i="2" s="1"/>
  <c r="M197" i="2" s="1"/>
  <c r="M221" i="2" s="1"/>
  <c r="M245" i="2" s="1"/>
  <c r="M269" i="2" s="1"/>
  <c r="M293" i="2" s="1"/>
  <c r="M317" i="2" s="1"/>
  <c r="M341" i="2" s="1"/>
  <c r="M7" i="2"/>
  <c r="M31" i="2" s="1"/>
  <c r="M55" i="2" s="1"/>
  <c r="M79" i="2" s="1"/>
  <c r="M103" i="2" s="1"/>
  <c r="M127" i="2" s="1"/>
  <c r="M151" i="2" s="1"/>
  <c r="M175" i="2" s="1"/>
  <c r="M199" i="2" s="1"/>
  <c r="M223" i="2" s="1"/>
  <c r="M247" i="2" s="1"/>
  <c r="M271" i="2" s="1"/>
  <c r="M295" i="2" s="1"/>
  <c r="M319" i="2" s="1"/>
  <c r="M343" i="2" s="1"/>
  <c r="M8" i="2"/>
  <c r="M32" i="2" s="1"/>
  <c r="M56" i="2" s="1"/>
  <c r="M9" i="2"/>
  <c r="M33" i="2" s="1"/>
  <c r="M57" i="2" s="1"/>
  <c r="M81" i="2" s="1"/>
  <c r="M105" i="2" s="1"/>
  <c r="M129" i="2" s="1"/>
  <c r="M153" i="2" s="1"/>
  <c r="M177" i="2" s="1"/>
  <c r="M201" i="2" s="1"/>
  <c r="M225" i="2" s="1"/>
  <c r="M249" i="2" s="1"/>
  <c r="M273" i="2" s="1"/>
  <c r="M297" i="2" s="1"/>
  <c r="M321" i="2" s="1"/>
  <c r="M345" i="2" s="1"/>
  <c r="M10" i="2"/>
  <c r="M34" i="2" s="1"/>
  <c r="M58" i="2" s="1"/>
  <c r="M82" i="2" s="1"/>
  <c r="M106" i="2" s="1"/>
  <c r="M130" i="2" s="1"/>
  <c r="M154" i="2" s="1"/>
  <c r="M178" i="2" s="1"/>
  <c r="M202" i="2" s="1"/>
  <c r="M226" i="2" s="1"/>
  <c r="M250" i="2" s="1"/>
  <c r="M274" i="2" s="1"/>
  <c r="M298" i="2" s="1"/>
  <c r="M322" i="2" s="1"/>
  <c r="M346" i="2" s="1"/>
  <c r="M11" i="2"/>
  <c r="M35" i="2" s="1"/>
  <c r="M59" i="2" s="1"/>
  <c r="M83" i="2" s="1"/>
  <c r="M107" i="2" s="1"/>
  <c r="M131" i="2" s="1"/>
  <c r="M155" i="2" s="1"/>
  <c r="M179" i="2" s="1"/>
  <c r="M203" i="2" s="1"/>
  <c r="M227" i="2" s="1"/>
  <c r="M251" i="2" s="1"/>
  <c r="M275" i="2" s="1"/>
  <c r="M299" i="2" s="1"/>
  <c r="M323" i="2" s="1"/>
  <c r="M347" i="2" s="1"/>
  <c r="M12" i="2"/>
  <c r="M36" i="2" s="1"/>
  <c r="M60" i="2" s="1"/>
  <c r="M84" i="2" s="1"/>
  <c r="M108" i="2" s="1"/>
  <c r="M132" i="2" s="1"/>
  <c r="M156" i="2" s="1"/>
  <c r="M180" i="2" s="1"/>
  <c r="M204" i="2" s="1"/>
  <c r="M228" i="2" s="1"/>
  <c r="M252" i="2" s="1"/>
  <c r="M276" i="2" s="1"/>
  <c r="M300" i="2" s="1"/>
  <c r="M324" i="2" s="1"/>
  <c r="M348" i="2" s="1"/>
  <c r="M13" i="2"/>
  <c r="M37" i="2" s="1"/>
  <c r="M61" i="2" s="1"/>
  <c r="M85" i="2" s="1"/>
  <c r="M109" i="2" s="1"/>
  <c r="M133" i="2" s="1"/>
  <c r="M157" i="2" s="1"/>
  <c r="M181" i="2" s="1"/>
  <c r="M205" i="2" s="1"/>
  <c r="M229" i="2" s="1"/>
  <c r="M253" i="2" s="1"/>
  <c r="M277" i="2" s="1"/>
  <c r="M301" i="2" s="1"/>
  <c r="M325" i="2" s="1"/>
  <c r="M349" i="2" s="1"/>
  <c r="M14" i="2"/>
  <c r="M38" i="2" s="1"/>
  <c r="M62" i="2" s="1"/>
  <c r="M86" i="2" s="1"/>
  <c r="M110" i="2" s="1"/>
  <c r="M134" i="2" s="1"/>
  <c r="M158" i="2" s="1"/>
  <c r="M182" i="2" s="1"/>
  <c r="M206" i="2" s="1"/>
  <c r="M230" i="2" s="1"/>
  <c r="M254" i="2" s="1"/>
  <c r="M278" i="2" s="1"/>
  <c r="M302" i="2" s="1"/>
  <c r="M326" i="2" s="1"/>
  <c r="M350" i="2" s="1"/>
  <c r="M15" i="2"/>
  <c r="M39" i="2" s="1"/>
  <c r="M63" i="2" s="1"/>
  <c r="M87" i="2" s="1"/>
  <c r="M111" i="2" s="1"/>
  <c r="M135" i="2" s="1"/>
  <c r="M159" i="2" s="1"/>
  <c r="M183" i="2" s="1"/>
  <c r="M207" i="2" s="1"/>
  <c r="M231" i="2" s="1"/>
  <c r="M255" i="2" s="1"/>
  <c r="M279" i="2" s="1"/>
  <c r="M303" i="2" s="1"/>
  <c r="M327" i="2" s="1"/>
  <c r="M351" i="2" s="1"/>
  <c r="M16" i="2"/>
  <c r="M40" i="2" s="1"/>
  <c r="M64" i="2" s="1"/>
  <c r="M88" i="2" s="1"/>
  <c r="M112" i="2" s="1"/>
  <c r="M136" i="2" s="1"/>
  <c r="M160" i="2" s="1"/>
  <c r="M184" i="2" s="1"/>
  <c r="M208" i="2" s="1"/>
  <c r="M232" i="2" s="1"/>
  <c r="M256" i="2" s="1"/>
  <c r="M280" i="2" s="1"/>
  <c r="M304" i="2" s="1"/>
  <c r="M328" i="2" s="1"/>
  <c r="M352" i="2" s="1"/>
  <c r="M17" i="2"/>
  <c r="M41" i="2" s="1"/>
  <c r="M65" i="2" s="1"/>
  <c r="M89" i="2" s="1"/>
  <c r="M113" i="2" s="1"/>
  <c r="M137" i="2" s="1"/>
  <c r="M161" i="2" s="1"/>
  <c r="M185" i="2" s="1"/>
  <c r="M209" i="2" s="1"/>
  <c r="M233" i="2" s="1"/>
  <c r="M257" i="2" s="1"/>
  <c r="M281" i="2" s="1"/>
  <c r="M305" i="2" s="1"/>
  <c r="M329" i="2" s="1"/>
  <c r="M353" i="2" s="1"/>
  <c r="M18" i="2"/>
  <c r="M42" i="2" s="1"/>
  <c r="M66" i="2" s="1"/>
  <c r="M90" i="2" s="1"/>
  <c r="M114" i="2" s="1"/>
  <c r="M138" i="2" s="1"/>
  <c r="M162" i="2" s="1"/>
  <c r="M186" i="2" s="1"/>
  <c r="M210" i="2" s="1"/>
  <c r="M234" i="2" s="1"/>
  <c r="M258" i="2" s="1"/>
  <c r="M282" i="2" s="1"/>
  <c r="M306" i="2" s="1"/>
  <c r="M330" i="2" s="1"/>
  <c r="M354" i="2" s="1"/>
  <c r="M19" i="2"/>
  <c r="M43" i="2" s="1"/>
  <c r="M67" i="2" s="1"/>
  <c r="M91" i="2" s="1"/>
  <c r="M115" i="2" s="1"/>
  <c r="M139" i="2" s="1"/>
  <c r="M163" i="2" s="1"/>
  <c r="M187" i="2" s="1"/>
  <c r="M211" i="2" s="1"/>
  <c r="M235" i="2" s="1"/>
  <c r="M259" i="2" s="1"/>
  <c r="M283" i="2" s="1"/>
  <c r="M307" i="2" s="1"/>
  <c r="M331" i="2" s="1"/>
  <c r="M355" i="2" s="1"/>
  <c r="M20" i="2"/>
  <c r="M44" i="2" s="1"/>
  <c r="M68" i="2" s="1"/>
  <c r="M92" i="2" s="1"/>
  <c r="M116" i="2" s="1"/>
  <c r="M140" i="2" s="1"/>
  <c r="M164" i="2" s="1"/>
  <c r="M188" i="2" s="1"/>
  <c r="M212" i="2" s="1"/>
  <c r="M236" i="2" s="1"/>
  <c r="M260" i="2" s="1"/>
  <c r="M284" i="2" s="1"/>
  <c r="M308" i="2" s="1"/>
  <c r="M332" i="2" s="1"/>
  <c r="M356" i="2" s="1"/>
  <c r="M21" i="2"/>
  <c r="M45" i="2" s="1"/>
  <c r="M69" i="2" s="1"/>
  <c r="M93" i="2" s="1"/>
  <c r="M117" i="2" s="1"/>
  <c r="M141" i="2" s="1"/>
  <c r="M165" i="2" s="1"/>
  <c r="M189" i="2" s="1"/>
  <c r="M213" i="2" s="1"/>
  <c r="M237" i="2" s="1"/>
  <c r="M261" i="2" s="1"/>
  <c r="M285" i="2" s="1"/>
  <c r="M309" i="2" s="1"/>
  <c r="M333" i="2" s="1"/>
  <c r="M357" i="2" s="1"/>
  <c r="M22" i="2"/>
  <c r="M46" i="2" s="1"/>
  <c r="M70" i="2" s="1"/>
  <c r="M94" i="2" s="1"/>
  <c r="M118" i="2" s="1"/>
  <c r="M142" i="2" s="1"/>
  <c r="M166" i="2" s="1"/>
  <c r="M190" i="2" s="1"/>
  <c r="M214" i="2" s="1"/>
  <c r="M238" i="2" s="1"/>
  <c r="M262" i="2" s="1"/>
  <c r="M286" i="2" s="1"/>
  <c r="M310" i="2" s="1"/>
  <c r="M334" i="2" s="1"/>
  <c r="M358" i="2" s="1"/>
  <c r="M23" i="2"/>
  <c r="M47" i="2" s="1"/>
  <c r="M71" i="2" s="1"/>
  <c r="M95" i="2" s="1"/>
  <c r="M119" i="2" s="1"/>
  <c r="M143" i="2" s="1"/>
  <c r="M167" i="2" s="1"/>
  <c r="M191" i="2" s="1"/>
  <c r="M215" i="2" s="1"/>
  <c r="M239" i="2" s="1"/>
  <c r="M263" i="2" s="1"/>
  <c r="M287" i="2" s="1"/>
  <c r="M311" i="2" s="1"/>
  <c r="M335" i="2" s="1"/>
  <c r="M359" i="2" s="1"/>
  <c r="M24" i="2"/>
  <c r="M48" i="2" s="1"/>
  <c r="M72" i="2" s="1"/>
  <c r="M96" i="2" s="1"/>
  <c r="M120" i="2" s="1"/>
  <c r="M144" i="2" s="1"/>
  <c r="M168" i="2" s="1"/>
  <c r="M192" i="2" s="1"/>
  <c r="M216" i="2" s="1"/>
  <c r="M240" i="2" s="1"/>
  <c r="M264" i="2" s="1"/>
  <c r="M288" i="2" s="1"/>
  <c r="M312" i="2" s="1"/>
  <c r="M336" i="2" s="1"/>
  <c r="M360" i="2" s="1"/>
  <c r="M3" i="2"/>
  <c r="M26" i="2" s="1"/>
  <c r="M50" i="2" s="1"/>
  <c r="M74" i="2" s="1"/>
  <c r="M98" i="2" s="1"/>
  <c r="M122" i="2" s="1"/>
  <c r="M146" i="2" s="1"/>
  <c r="M170" i="2" s="1"/>
  <c r="M194" i="2" s="1"/>
  <c r="M218" i="2" s="1"/>
  <c r="M242" i="2" s="1"/>
  <c r="M266" i="2" s="1"/>
  <c r="M290" i="2" s="1"/>
  <c r="M314" i="2" s="1"/>
  <c r="M338" i="2" s="1"/>
  <c r="J118" i="2"/>
  <c r="J122" i="2"/>
  <c r="J123" i="2"/>
  <c r="J125" i="2"/>
  <c r="J126" i="2"/>
  <c r="J128" i="2"/>
  <c r="J129" i="2"/>
  <c r="J130" i="2"/>
  <c r="J132" i="2"/>
  <c r="J133" i="2"/>
  <c r="J136" i="2"/>
  <c r="J137" i="2"/>
  <c r="J142" i="2"/>
  <c r="J145" i="2"/>
  <c r="J146" i="2"/>
  <c r="J147" i="2"/>
  <c r="J149" i="2"/>
  <c r="J150" i="2"/>
  <c r="J151" i="2"/>
  <c r="J152" i="2"/>
  <c r="J153" i="2"/>
  <c r="J154" i="2"/>
  <c r="J155" i="2"/>
  <c r="J156" i="2"/>
  <c r="J157" i="2"/>
  <c r="J159" i="2"/>
  <c r="J160" i="2"/>
  <c r="J166" i="2"/>
  <c r="J169" i="2"/>
  <c r="J170" i="2"/>
  <c r="J171" i="2"/>
  <c r="J173" i="2"/>
  <c r="J174" i="2"/>
  <c r="J175" i="2"/>
  <c r="J176" i="2"/>
  <c r="J177" i="2"/>
  <c r="J178" i="2"/>
  <c r="J179" i="2"/>
  <c r="J180" i="2"/>
  <c r="J181" i="2"/>
  <c r="J183" i="2"/>
  <c r="J184" i="2"/>
  <c r="J188" i="2"/>
  <c r="J190" i="2"/>
  <c r="J192" i="2"/>
  <c r="J193" i="2"/>
  <c r="J194" i="2"/>
  <c r="J195" i="2"/>
  <c r="J197" i="2"/>
  <c r="J198" i="2"/>
  <c r="J199" i="2"/>
  <c r="J200" i="2"/>
  <c r="J201" i="2"/>
  <c r="J202" i="2"/>
  <c r="J203" i="2"/>
  <c r="J204" i="2"/>
  <c r="J205" i="2"/>
  <c r="J206" i="2"/>
  <c r="J208" i="2"/>
  <c r="J213" i="2"/>
  <c r="J214" i="2"/>
  <c r="J217" i="2"/>
  <c r="J218" i="2"/>
  <c r="J219" i="2"/>
  <c r="J221" i="2"/>
  <c r="J222" i="2"/>
  <c r="J223" i="2"/>
  <c r="J224" i="2"/>
  <c r="J225" i="2"/>
  <c r="J226" i="2"/>
  <c r="J227" i="2"/>
  <c r="J228" i="2"/>
  <c r="J229" i="2"/>
  <c r="J232" i="2"/>
  <c r="J238" i="2"/>
  <c r="J241" i="2"/>
  <c r="J242" i="2"/>
  <c r="J243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8" i="2"/>
  <c r="J260" i="2"/>
  <c r="J261" i="2"/>
  <c r="J262" i="2"/>
  <c r="J266" i="2"/>
  <c r="J267" i="2"/>
  <c r="J269" i="2"/>
  <c r="J270" i="2"/>
  <c r="J272" i="2"/>
  <c r="J273" i="2"/>
  <c r="J274" i="2"/>
  <c r="J275" i="2"/>
  <c r="J276" i="2"/>
  <c r="J277" i="2"/>
  <c r="J278" i="2"/>
  <c r="J280" i="2"/>
  <c r="J283" i="2"/>
  <c r="J286" i="2"/>
  <c r="J290" i="2"/>
  <c r="J291" i="2"/>
  <c r="J293" i="2"/>
  <c r="J294" i="2"/>
  <c r="J295" i="2"/>
  <c r="J296" i="2"/>
  <c r="J297" i="2"/>
  <c r="J298" i="2"/>
  <c r="J299" i="2"/>
  <c r="J301" i="2"/>
  <c r="J310" i="2"/>
  <c r="J314" i="2"/>
  <c r="J315" i="2"/>
  <c r="J317" i="2"/>
  <c r="J318" i="2"/>
  <c r="J319" i="2"/>
  <c r="J320" i="2"/>
  <c r="J321" i="2"/>
  <c r="J322" i="2"/>
  <c r="J323" i="2"/>
  <c r="J337" i="2"/>
  <c r="J338" i="2"/>
  <c r="J339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5" i="2"/>
  <c r="J357" i="2"/>
  <c r="J358" i="2"/>
  <c r="O30" i="2" l="1"/>
  <c r="O54" i="2" s="1"/>
  <c r="O78" i="2" s="1"/>
  <c r="O102" i="2" s="1"/>
  <c r="O126" i="2" s="1"/>
  <c r="O150" i="2" s="1"/>
  <c r="O174" i="2" s="1"/>
  <c r="O198" i="2" s="1"/>
  <c r="O222" i="2" s="1"/>
  <c r="O246" i="2" s="1"/>
  <c r="O270" i="2" s="1"/>
  <c r="O294" i="2" s="1"/>
  <c r="O318" i="2" s="1"/>
  <c r="O342" i="2" s="1"/>
  <c r="M30" i="2"/>
  <c r="M54" i="2" s="1"/>
  <c r="M78" i="2" s="1"/>
  <c r="M102" i="2" s="1"/>
  <c r="M126" i="2" s="1"/>
  <c r="M150" i="2" s="1"/>
  <c r="M174" i="2" s="1"/>
  <c r="M198" i="2" s="1"/>
  <c r="M222" i="2" s="1"/>
  <c r="M246" i="2" s="1"/>
  <c r="M270" i="2" s="1"/>
  <c r="M294" i="2" s="1"/>
  <c r="M318" i="2" s="1"/>
  <c r="M342" i="2" s="1"/>
  <c r="M80" i="2"/>
  <c r="M104" i="2" s="1"/>
  <c r="M128" i="2" s="1"/>
  <c r="M152" i="2" s="1"/>
  <c r="M176" i="2" s="1"/>
  <c r="M200" i="2" s="1"/>
  <c r="M224" i="2" s="1"/>
  <c r="M248" i="2" s="1"/>
  <c r="M272" i="2" s="1"/>
  <c r="M296" i="2" s="1"/>
  <c r="M320" i="2" s="1"/>
  <c r="M344" i="2" s="1"/>
  <c r="T1" i="1" l="1"/>
  <c r="T2" i="1" s="1"/>
  <c r="T3" i="1" s="1"/>
  <c r="T4" i="1" s="1"/>
  <c r="A3" i="1" l="1"/>
  <c r="A4" i="1" s="1"/>
  <c r="A5" i="1" s="1"/>
  <c r="A6" i="1" s="1"/>
  <c r="A7" i="1" s="1"/>
  <c r="A8" i="1" s="1"/>
  <c r="A9" i="1" s="1"/>
  <c r="A10" i="1" s="1"/>
  <c r="A11" i="1" s="1"/>
  <c r="N367" i="1"/>
  <c r="M367" i="1"/>
  <c r="H367" i="1"/>
  <c r="D367" i="1"/>
  <c r="N366" i="1"/>
  <c r="M366" i="1"/>
  <c r="H366" i="1"/>
  <c r="D366" i="1"/>
  <c r="N365" i="1"/>
  <c r="M365" i="1"/>
  <c r="H365" i="1"/>
  <c r="D365" i="1"/>
  <c r="A365" i="1"/>
  <c r="N364" i="1"/>
  <c r="M364" i="1"/>
  <c r="H364" i="1"/>
  <c r="D364" i="1"/>
  <c r="N363" i="1"/>
  <c r="M363" i="1"/>
  <c r="H363" i="1"/>
  <c r="G363" i="1"/>
  <c r="D363" i="1"/>
  <c r="N362" i="1"/>
  <c r="M362" i="1"/>
  <c r="H362" i="1"/>
  <c r="D362" i="1"/>
  <c r="N361" i="1"/>
  <c r="M361" i="1"/>
  <c r="H361" i="1"/>
  <c r="D361" i="1"/>
  <c r="N360" i="1"/>
  <c r="M360" i="1"/>
  <c r="H360" i="1"/>
  <c r="D360" i="1"/>
  <c r="A360" i="1"/>
  <c r="A361" i="1" s="1"/>
  <c r="N359" i="1"/>
  <c r="M359" i="1"/>
  <c r="H359" i="1"/>
  <c r="G359" i="1"/>
  <c r="D359" i="1"/>
  <c r="N358" i="1"/>
  <c r="M358" i="1"/>
  <c r="H358" i="1"/>
  <c r="D358" i="1"/>
  <c r="N357" i="1"/>
  <c r="M357" i="1"/>
  <c r="H357" i="1"/>
  <c r="D357" i="1"/>
  <c r="N356" i="1"/>
  <c r="M356" i="1"/>
  <c r="H356" i="1"/>
  <c r="D356" i="1"/>
  <c r="N355" i="1"/>
  <c r="M355" i="1"/>
  <c r="H355" i="1"/>
  <c r="D355" i="1"/>
  <c r="N354" i="1"/>
  <c r="M354" i="1"/>
  <c r="H354" i="1"/>
  <c r="G354" i="1"/>
  <c r="D354" i="1"/>
  <c r="N353" i="1"/>
  <c r="M353" i="1"/>
  <c r="H353" i="1"/>
  <c r="D353" i="1"/>
  <c r="N352" i="1"/>
  <c r="M352" i="1"/>
  <c r="H352" i="1"/>
  <c r="G352" i="1"/>
  <c r="D352" i="1"/>
  <c r="N351" i="1"/>
  <c r="M351" i="1"/>
  <c r="H351" i="1"/>
  <c r="D351" i="1"/>
  <c r="N350" i="1"/>
  <c r="M350" i="1"/>
  <c r="H350" i="1"/>
  <c r="G350" i="1"/>
  <c r="D350" i="1"/>
  <c r="N349" i="1"/>
  <c r="M349" i="1"/>
  <c r="H349" i="1"/>
  <c r="D349" i="1"/>
  <c r="N348" i="1"/>
  <c r="M348" i="1"/>
  <c r="H348" i="1"/>
  <c r="D348" i="1"/>
  <c r="N347" i="1"/>
  <c r="M347" i="1"/>
  <c r="H347" i="1"/>
  <c r="D347" i="1"/>
  <c r="N346" i="1"/>
  <c r="M346" i="1"/>
  <c r="H346" i="1"/>
  <c r="D346" i="1"/>
  <c r="N345" i="1"/>
  <c r="M345" i="1"/>
  <c r="H345" i="1"/>
  <c r="D345" i="1"/>
  <c r="A345" i="1"/>
  <c r="N344" i="1"/>
  <c r="M344" i="1"/>
  <c r="H344" i="1"/>
  <c r="D344" i="1"/>
  <c r="N343" i="1"/>
  <c r="M343" i="1"/>
  <c r="H343" i="1"/>
  <c r="D343" i="1"/>
  <c r="N342" i="1"/>
  <c r="M342" i="1"/>
  <c r="H342" i="1"/>
  <c r="D342" i="1"/>
  <c r="N341" i="1"/>
  <c r="M341" i="1"/>
  <c r="H341" i="1"/>
  <c r="D341" i="1"/>
  <c r="N340" i="1"/>
  <c r="M340" i="1"/>
  <c r="H340" i="1"/>
  <c r="G340" i="1"/>
  <c r="D340" i="1"/>
  <c r="N339" i="1"/>
  <c r="M339" i="1"/>
  <c r="H339" i="1"/>
  <c r="G339" i="1"/>
  <c r="D339" i="1"/>
  <c r="N338" i="1"/>
  <c r="M338" i="1"/>
  <c r="H338" i="1"/>
  <c r="D338" i="1"/>
  <c r="N337" i="1"/>
  <c r="M337" i="1"/>
  <c r="H337" i="1"/>
  <c r="G337" i="1"/>
  <c r="D337" i="1"/>
  <c r="N336" i="1"/>
  <c r="M336" i="1"/>
  <c r="H336" i="1"/>
  <c r="D336" i="1"/>
  <c r="N335" i="1"/>
  <c r="M335" i="1"/>
  <c r="H335" i="1"/>
  <c r="D335" i="1"/>
  <c r="N334" i="1"/>
  <c r="M334" i="1"/>
  <c r="H334" i="1"/>
  <c r="D334" i="1"/>
  <c r="N333" i="1"/>
  <c r="M333" i="1"/>
  <c r="H333" i="1"/>
  <c r="G333" i="1"/>
  <c r="D333" i="1"/>
  <c r="N332" i="1"/>
  <c r="M332" i="1"/>
  <c r="H332" i="1"/>
  <c r="D332" i="1"/>
  <c r="N331" i="1"/>
  <c r="M331" i="1"/>
  <c r="H331" i="1"/>
  <c r="G331" i="1"/>
  <c r="D331" i="1"/>
  <c r="N330" i="1"/>
  <c r="M330" i="1"/>
  <c r="H330" i="1"/>
  <c r="D330" i="1"/>
  <c r="N329" i="1"/>
  <c r="M329" i="1"/>
  <c r="H329" i="1"/>
  <c r="D329" i="1"/>
  <c r="A329" i="1"/>
  <c r="N328" i="1"/>
  <c r="M328" i="1"/>
  <c r="H328" i="1"/>
  <c r="G328" i="1"/>
  <c r="D328" i="1"/>
  <c r="N327" i="1"/>
  <c r="M327" i="1"/>
  <c r="H327" i="1"/>
  <c r="D327" i="1"/>
  <c r="A327" i="1"/>
  <c r="H326" i="1"/>
  <c r="G326" i="1"/>
  <c r="D326" i="1"/>
  <c r="M326" i="1" s="1"/>
  <c r="N326" i="1" s="1"/>
  <c r="N325" i="1"/>
  <c r="M325" i="1"/>
  <c r="H325" i="1"/>
  <c r="D325" i="1"/>
  <c r="N324" i="1"/>
  <c r="M324" i="1"/>
  <c r="H324" i="1"/>
  <c r="D324" i="1"/>
  <c r="A324" i="1"/>
  <c r="N323" i="1"/>
  <c r="M323" i="1"/>
  <c r="H323" i="1"/>
  <c r="G323" i="1"/>
  <c r="D323" i="1"/>
  <c r="N322" i="1"/>
  <c r="M322" i="1"/>
  <c r="H322" i="1"/>
  <c r="G322" i="1"/>
  <c r="D322" i="1"/>
  <c r="N321" i="1"/>
  <c r="M321" i="1"/>
  <c r="H321" i="1"/>
  <c r="D321" i="1"/>
  <c r="A321" i="1"/>
  <c r="N320" i="1"/>
  <c r="M320" i="1"/>
  <c r="H320" i="1"/>
  <c r="D320" i="1"/>
  <c r="N319" i="1"/>
  <c r="M319" i="1"/>
  <c r="H319" i="1"/>
  <c r="D319" i="1"/>
  <c r="A319" i="1"/>
  <c r="N318" i="1"/>
  <c r="M318" i="1"/>
  <c r="H318" i="1"/>
  <c r="D318" i="1"/>
  <c r="N317" i="1"/>
  <c r="M317" i="1"/>
  <c r="H317" i="1"/>
  <c r="D317" i="1"/>
  <c r="A317" i="1"/>
  <c r="N316" i="1"/>
  <c r="M316" i="1"/>
  <c r="H316" i="1"/>
  <c r="D316" i="1"/>
  <c r="N315" i="1"/>
  <c r="M315" i="1"/>
  <c r="H315" i="1"/>
  <c r="G315" i="1"/>
  <c r="D315" i="1"/>
  <c r="N314" i="1"/>
  <c r="M314" i="1"/>
  <c r="H314" i="1"/>
  <c r="D314" i="1"/>
  <c r="A314" i="1"/>
  <c r="N313" i="1"/>
  <c r="M313" i="1"/>
  <c r="H313" i="1"/>
  <c r="D313" i="1"/>
  <c r="N312" i="1"/>
  <c r="M312" i="1"/>
  <c r="H312" i="1"/>
  <c r="G312" i="1"/>
  <c r="D312" i="1"/>
  <c r="N311" i="1"/>
  <c r="M311" i="1"/>
  <c r="H311" i="1"/>
  <c r="D311" i="1"/>
  <c r="A311" i="1"/>
  <c r="N310" i="1"/>
  <c r="M310" i="1"/>
  <c r="H310" i="1"/>
  <c r="D310" i="1"/>
  <c r="N309" i="1"/>
  <c r="M309" i="1"/>
  <c r="H309" i="1"/>
  <c r="D309" i="1"/>
  <c r="N308" i="1"/>
  <c r="M308" i="1"/>
  <c r="H308" i="1"/>
  <c r="D308" i="1"/>
  <c r="A308" i="1"/>
  <c r="N307" i="1"/>
  <c r="M307" i="1"/>
  <c r="H307" i="1"/>
  <c r="G307" i="1"/>
  <c r="D307" i="1"/>
  <c r="N306" i="1"/>
  <c r="M306" i="1"/>
  <c r="H306" i="1"/>
  <c r="G306" i="1"/>
  <c r="D306" i="1"/>
  <c r="N305" i="1"/>
  <c r="M305" i="1"/>
  <c r="H305" i="1"/>
  <c r="D305" i="1"/>
  <c r="A305" i="1"/>
  <c r="N304" i="1"/>
  <c r="M304" i="1"/>
  <c r="H304" i="1"/>
  <c r="G304" i="1"/>
  <c r="D304" i="1"/>
  <c r="N303" i="1"/>
  <c r="M303" i="1"/>
  <c r="H303" i="1"/>
  <c r="D303" i="1"/>
  <c r="N302" i="1"/>
  <c r="M302" i="1"/>
  <c r="H302" i="1"/>
  <c r="D302" i="1"/>
  <c r="N301" i="1"/>
  <c r="M301" i="1"/>
  <c r="H301" i="1"/>
  <c r="D301" i="1"/>
  <c r="M300" i="1"/>
  <c r="N300" i="1" s="1"/>
  <c r="H300" i="1"/>
  <c r="G300" i="1"/>
  <c r="D300" i="1"/>
  <c r="N299" i="1"/>
  <c r="M299" i="1"/>
  <c r="H299" i="1"/>
  <c r="D299" i="1"/>
  <c r="N298" i="1"/>
  <c r="M298" i="1"/>
  <c r="H298" i="1"/>
  <c r="D298" i="1"/>
  <c r="M297" i="1"/>
  <c r="N297" i="1" s="1"/>
  <c r="H297" i="1"/>
  <c r="G297" i="1"/>
  <c r="D297" i="1"/>
  <c r="N296" i="1"/>
  <c r="M296" i="1"/>
  <c r="H296" i="1"/>
  <c r="G296" i="1"/>
  <c r="D296" i="1"/>
  <c r="N295" i="1"/>
  <c r="M295" i="1"/>
  <c r="H295" i="1"/>
  <c r="D295" i="1"/>
  <c r="N294" i="1"/>
  <c r="M294" i="1"/>
  <c r="H294" i="1"/>
  <c r="D294" i="1"/>
  <c r="N293" i="1"/>
  <c r="M293" i="1"/>
  <c r="H293" i="1"/>
  <c r="G293" i="1"/>
  <c r="D293" i="1"/>
  <c r="N292" i="1"/>
  <c r="M292" i="1"/>
  <c r="H292" i="1"/>
  <c r="D292" i="1"/>
  <c r="N291" i="1"/>
  <c r="M291" i="1"/>
  <c r="H291" i="1"/>
  <c r="D291" i="1"/>
  <c r="N290" i="1"/>
  <c r="M290" i="1"/>
  <c r="H290" i="1"/>
  <c r="D290" i="1"/>
  <c r="A290" i="1"/>
  <c r="N289" i="1"/>
  <c r="M289" i="1"/>
  <c r="H289" i="1"/>
  <c r="D289" i="1"/>
  <c r="N288" i="1"/>
  <c r="M288" i="1"/>
  <c r="H288" i="1"/>
  <c r="D288" i="1"/>
  <c r="A288" i="1"/>
  <c r="N287" i="1"/>
  <c r="M287" i="1"/>
  <c r="H287" i="1"/>
  <c r="G287" i="1"/>
  <c r="D287" i="1"/>
  <c r="M286" i="1"/>
  <c r="N286" i="1" s="1"/>
  <c r="H286" i="1"/>
  <c r="D286" i="1"/>
  <c r="N285" i="1"/>
  <c r="M285" i="1"/>
  <c r="H285" i="1"/>
  <c r="D285" i="1"/>
  <c r="N284" i="1"/>
  <c r="M284" i="1"/>
  <c r="H284" i="1"/>
  <c r="G284" i="1"/>
  <c r="D284" i="1"/>
  <c r="N283" i="1"/>
  <c r="M283" i="1"/>
  <c r="H283" i="1"/>
  <c r="D283" i="1"/>
  <c r="N282" i="1"/>
  <c r="M282" i="1"/>
  <c r="H282" i="1"/>
  <c r="D282" i="1"/>
  <c r="A282" i="1"/>
  <c r="N281" i="1"/>
  <c r="M281" i="1"/>
  <c r="H281" i="1"/>
  <c r="D281" i="1"/>
  <c r="N280" i="1"/>
  <c r="M280" i="1"/>
  <c r="H280" i="1"/>
  <c r="G280" i="1"/>
  <c r="D280" i="1"/>
  <c r="H279" i="1"/>
  <c r="G279" i="1"/>
  <c r="D279" i="1"/>
  <c r="M279" i="1" s="1"/>
  <c r="N279" i="1" s="1"/>
  <c r="N278" i="1"/>
  <c r="M278" i="1"/>
  <c r="H278" i="1"/>
  <c r="N277" i="1"/>
  <c r="M277" i="1"/>
  <c r="H277" i="1"/>
  <c r="D277" i="1"/>
  <c r="N276" i="1"/>
  <c r="M276" i="1"/>
  <c r="H276" i="1"/>
  <c r="G276" i="1"/>
  <c r="D276" i="1"/>
  <c r="N275" i="1"/>
  <c r="M275" i="1"/>
  <c r="H275" i="1"/>
  <c r="G275" i="1"/>
  <c r="D275" i="1"/>
  <c r="N274" i="1"/>
  <c r="M274" i="1"/>
  <c r="H274" i="1"/>
  <c r="D274" i="1"/>
  <c r="H273" i="1"/>
  <c r="G273" i="1"/>
  <c r="D273" i="1"/>
  <c r="M273" i="1" s="1"/>
  <c r="N273" i="1" s="1"/>
  <c r="N272" i="1"/>
  <c r="M272" i="1"/>
  <c r="H272" i="1"/>
  <c r="G272" i="1"/>
  <c r="D272" i="1"/>
  <c r="N271" i="1"/>
  <c r="M271" i="1"/>
  <c r="H271" i="1"/>
  <c r="D271" i="1"/>
  <c r="N270" i="1"/>
  <c r="M270" i="1"/>
  <c r="H270" i="1"/>
  <c r="D270" i="1"/>
  <c r="A270" i="1"/>
  <c r="N269" i="1"/>
  <c r="M269" i="1"/>
  <c r="H269" i="1"/>
  <c r="D269" i="1"/>
  <c r="N268" i="1"/>
  <c r="M268" i="1"/>
  <c r="H268" i="1"/>
  <c r="G268" i="1"/>
  <c r="D268" i="1"/>
  <c r="N267" i="1"/>
  <c r="M267" i="1"/>
  <c r="H267" i="1"/>
  <c r="G267" i="1"/>
  <c r="D267" i="1"/>
  <c r="N266" i="1"/>
  <c r="M266" i="1"/>
  <c r="H266" i="1"/>
  <c r="D266" i="1"/>
  <c r="A266" i="1"/>
  <c r="N265" i="1"/>
  <c r="M265" i="1"/>
  <c r="H265" i="1"/>
  <c r="D265" i="1"/>
  <c r="N264" i="1"/>
  <c r="M264" i="1"/>
  <c r="H264" i="1"/>
  <c r="G264" i="1"/>
  <c r="D264" i="1"/>
  <c r="N263" i="1"/>
  <c r="M263" i="1"/>
  <c r="H263" i="1"/>
  <c r="D263" i="1"/>
  <c r="N262" i="1"/>
  <c r="M262" i="1"/>
  <c r="H262" i="1"/>
  <c r="G262" i="1"/>
  <c r="D262" i="1"/>
  <c r="N261" i="1"/>
  <c r="H261" i="1"/>
  <c r="G261" i="1"/>
  <c r="D261" i="1"/>
  <c r="M261" i="1" s="1"/>
  <c r="M260" i="1"/>
  <c r="N260" i="1" s="1"/>
  <c r="H260" i="1"/>
  <c r="D260" i="1"/>
  <c r="N259" i="1"/>
  <c r="M259" i="1"/>
  <c r="H259" i="1"/>
  <c r="D259" i="1"/>
  <c r="N258" i="1"/>
  <c r="M258" i="1"/>
  <c r="H258" i="1"/>
  <c r="D258" i="1"/>
  <c r="M257" i="1"/>
  <c r="N257" i="1" s="1"/>
  <c r="H257" i="1"/>
  <c r="D257" i="1"/>
  <c r="N256" i="1"/>
  <c r="M256" i="1"/>
  <c r="H256" i="1"/>
  <c r="D256" i="1"/>
  <c r="A256" i="1"/>
  <c r="N255" i="1"/>
  <c r="M255" i="1"/>
  <c r="H255" i="1"/>
  <c r="D255" i="1"/>
  <c r="N254" i="1"/>
  <c r="M254" i="1"/>
  <c r="H254" i="1"/>
  <c r="D254" i="1"/>
  <c r="N253" i="1"/>
  <c r="M253" i="1"/>
  <c r="H253" i="1"/>
  <c r="D253" i="1"/>
  <c r="A253" i="1"/>
  <c r="N252" i="1"/>
  <c r="M252" i="1"/>
  <c r="H252" i="1"/>
  <c r="G252" i="1"/>
  <c r="D252" i="1"/>
  <c r="N251" i="1"/>
  <c r="M251" i="1"/>
  <c r="H251" i="1"/>
  <c r="D251" i="1"/>
  <c r="N250" i="1"/>
  <c r="H250" i="1"/>
  <c r="G250" i="1"/>
  <c r="D250" i="1"/>
  <c r="M250" i="1" s="1"/>
  <c r="N249" i="1"/>
  <c r="M249" i="1"/>
  <c r="H249" i="1"/>
  <c r="G249" i="1"/>
  <c r="D249" i="1"/>
  <c r="N248" i="1"/>
  <c r="M248" i="1"/>
  <c r="H248" i="1"/>
  <c r="D248" i="1"/>
  <c r="A248" i="1"/>
  <c r="N247" i="1"/>
  <c r="H247" i="1"/>
  <c r="G247" i="1"/>
  <c r="D247" i="1"/>
  <c r="M247" i="1" s="1"/>
  <c r="N246" i="1"/>
  <c r="M246" i="1"/>
  <c r="H246" i="1"/>
  <c r="D246" i="1"/>
  <c r="A246" i="1"/>
  <c r="N245" i="1"/>
  <c r="M245" i="1"/>
  <c r="H245" i="1"/>
  <c r="D245" i="1"/>
  <c r="A245" i="1"/>
  <c r="N244" i="1"/>
  <c r="M244" i="1"/>
  <c r="H244" i="1"/>
  <c r="D244" i="1"/>
  <c r="N243" i="1"/>
  <c r="M243" i="1"/>
  <c r="H243" i="1"/>
  <c r="D243" i="1"/>
  <c r="A243" i="1"/>
  <c r="N242" i="1"/>
  <c r="H242" i="1"/>
  <c r="G242" i="1"/>
  <c r="D242" i="1"/>
  <c r="M242" i="1" s="1"/>
  <c r="N241" i="1"/>
  <c r="M241" i="1"/>
  <c r="H241" i="1"/>
  <c r="D241" i="1"/>
  <c r="M240" i="1"/>
  <c r="N240" i="1" s="1"/>
  <c r="H240" i="1"/>
  <c r="D240" i="1"/>
  <c r="N239" i="1"/>
  <c r="H239" i="1"/>
  <c r="G239" i="1"/>
  <c r="D239" i="1"/>
  <c r="M239" i="1" s="1"/>
  <c r="N238" i="1"/>
  <c r="M238" i="1"/>
  <c r="H238" i="1"/>
  <c r="G238" i="1"/>
  <c r="D238" i="1"/>
  <c r="N237" i="1"/>
  <c r="M237" i="1"/>
  <c r="H237" i="1"/>
  <c r="D237" i="1"/>
  <c r="A237" i="1"/>
  <c r="N236" i="1"/>
  <c r="M236" i="1"/>
  <c r="H236" i="1"/>
  <c r="D236" i="1"/>
  <c r="N235" i="1"/>
  <c r="M235" i="1"/>
  <c r="H235" i="1"/>
  <c r="D235" i="1"/>
  <c r="N234" i="1"/>
  <c r="H234" i="1"/>
  <c r="G234" i="1"/>
  <c r="D234" i="1"/>
  <c r="M234" i="1" s="1"/>
  <c r="N233" i="1"/>
  <c r="M233" i="1"/>
  <c r="H233" i="1"/>
  <c r="G233" i="1"/>
  <c r="D233" i="1"/>
  <c r="N232" i="1"/>
  <c r="M232" i="1"/>
  <c r="H232" i="1"/>
  <c r="D232" i="1"/>
  <c r="N231" i="1"/>
  <c r="M231" i="1"/>
  <c r="H231" i="1"/>
  <c r="D231" i="1"/>
  <c r="A231" i="1"/>
  <c r="A232" i="1" s="1"/>
  <c r="N230" i="1"/>
  <c r="M230" i="1"/>
  <c r="H230" i="1"/>
  <c r="D230" i="1"/>
  <c r="A230" i="1"/>
  <c r="N229" i="1"/>
  <c r="M229" i="1"/>
  <c r="H229" i="1"/>
  <c r="G229" i="1"/>
  <c r="D229" i="1"/>
  <c r="N228" i="1"/>
  <c r="M228" i="1"/>
  <c r="H228" i="1"/>
  <c r="D228" i="1"/>
  <c r="A228" i="1"/>
  <c r="H227" i="1"/>
  <c r="G227" i="1"/>
  <c r="D227" i="1"/>
  <c r="M227" i="1" s="1"/>
  <c r="N227" i="1" s="1"/>
  <c r="M226" i="1"/>
  <c r="N226" i="1" s="1"/>
  <c r="H226" i="1"/>
  <c r="D226" i="1"/>
  <c r="N225" i="1"/>
  <c r="H225" i="1"/>
  <c r="G225" i="1"/>
  <c r="D225" i="1"/>
  <c r="M225" i="1" s="1"/>
  <c r="N224" i="1"/>
  <c r="M224" i="1"/>
  <c r="H224" i="1"/>
  <c r="D224" i="1"/>
  <c r="N223" i="1"/>
  <c r="M223" i="1"/>
  <c r="H223" i="1"/>
  <c r="G223" i="1"/>
  <c r="D223" i="1"/>
  <c r="N222" i="1"/>
  <c r="M222" i="1"/>
  <c r="H222" i="1"/>
  <c r="G222" i="1"/>
  <c r="D222" i="1"/>
  <c r="N221" i="1"/>
  <c r="M221" i="1"/>
  <c r="H221" i="1"/>
  <c r="D221" i="1"/>
  <c r="N220" i="1"/>
  <c r="M220" i="1"/>
  <c r="H220" i="1"/>
  <c r="D220" i="1"/>
  <c r="N219" i="1"/>
  <c r="M219" i="1"/>
  <c r="H219" i="1"/>
  <c r="G219" i="1"/>
  <c r="D219" i="1"/>
  <c r="N218" i="1"/>
  <c r="M218" i="1"/>
  <c r="H218" i="1"/>
  <c r="G218" i="1"/>
  <c r="D218" i="1"/>
  <c r="N217" i="1"/>
  <c r="M217" i="1"/>
  <c r="H217" i="1"/>
  <c r="G217" i="1"/>
  <c r="D217" i="1"/>
  <c r="N216" i="1"/>
  <c r="M216" i="1"/>
  <c r="H216" i="1"/>
  <c r="D216" i="1"/>
  <c r="N215" i="1"/>
  <c r="M215" i="1"/>
  <c r="H215" i="1"/>
  <c r="G215" i="1"/>
  <c r="D215" i="1"/>
  <c r="N214" i="1"/>
  <c r="M214" i="1"/>
  <c r="H214" i="1"/>
  <c r="G214" i="1"/>
  <c r="D214" i="1"/>
  <c r="N213" i="1"/>
  <c r="H213" i="1"/>
  <c r="G213" i="1"/>
  <c r="D213" i="1"/>
  <c r="M213" i="1" s="1"/>
  <c r="N212" i="1"/>
  <c r="M212" i="1"/>
  <c r="H212" i="1"/>
  <c r="D212" i="1"/>
  <c r="A212" i="1"/>
  <c r="M211" i="1"/>
  <c r="N211" i="1" s="1"/>
  <c r="H211" i="1"/>
  <c r="D211" i="1"/>
  <c r="N210" i="1"/>
  <c r="H210" i="1"/>
  <c r="G210" i="1"/>
  <c r="D210" i="1"/>
  <c r="M210" i="1" s="1"/>
  <c r="N209" i="1"/>
  <c r="M209" i="1"/>
  <c r="H209" i="1"/>
  <c r="G209" i="1"/>
  <c r="D209" i="1"/>
  <c r="N208" i="1"/>
  <c r="M208" i="1"/>
  <c r="H208" i="1"/>
  <c r="D208" i="1"/>
  <c r="N207" i="1"/>
  <c r="M207" i="1"/>
  <c r="H207" i="1"/>
  <c r="G207" i="1"/>
  <c r="D207" i="1"/>
  <c r="N206" i="1"/>
  <c r="M206" i="1"/>
  <c r="H206" i="1"/>
  <c r="D206" i="1"/>
  <c r="N205" i="1"/>
  <c r="M205" i="1"/>
  <c r="H205" i="1"/>
  <c r="D205" i="1"/>
  <c r="N204" i="1"/>
  <c r="M204" i="1"/>
  <c r="H204" i="1"/>
  <c r="D204" i="1"/>
  <c r="A204" i="1"/>
  <c r="A205" i="1" s="1"/>
  <c r="A206" i="1" s="1"/>
  <c r="N203" i="1"/>
  <c r="M203" i="1"/>
  <c r="H203" i="1"/>
  <c r="G203" i="1"/>
  <c r="D203" i="1"/>
  <c r="N202" i="1"/>
  <c r="M202" i="1"/>
  <c r="H202" i="1"/>
  <c r="D202" i="1"/>
  <c r="N201" i="1"/>
  <c r="M201" i="1"/>
  <c r="H201" i="1"/>
  <c r="D201" i="1"/>
  <c r="N200" i="1"/>
  <c r="M200" i="1"/>
  <c r="H200" i="1"/>
  <c r="D200" i="1"/>
  <c r="N199" i="1"/>
  <c r="M199" i="1"/>
  <c r="H199" i="1"/>
  <c r="D199" i="1"/>
  <c r="A199" i="1"/>
  <c r="N198" i="1"/>
  <c r="M198" i="1"/>
  <c r="H198" i="1"/>
  <c r="G198" i="1"/>
  <c r="D198" i="1"/>
  <c r="N197" i="1"/>
  <c r="M197" i="1"/>
  <c r="H197" i="1"/>
  <c r="D197" i="1"/>
  <c r="A197" i="1"/>
  <c r="N196" i="1"/>
  <c r="M196" i="1"/>
  <c r="H196" i="1"/>
  <c r="D196" i="1"/>
  <c r="N195" i="1"/>
  <c r="H195" i="1"/>
  <c r="G195" i="1"/>
  <c r="D195" i="1"/>
  <c r="M195" i="1" s="1"/>
  <c r="M194" i="1"/>
  <c r="N194" i="1" s="1"/>
  <c r="H194" i="1"/>
  <c r="D194" i="1"/>
  <c r="A194" i="1"/>
  <c r="N193" i="1"/>
  <c r="H193" i="1"/>
  <c r="G193" i="1"/>
  <c r="D193" i="1"/>
  <c r="M193" i="1" s="1"/>
  <c r="N192" i="1"/>
  <c r="M192" i="1"/>
  <c r="H192" i="1"/>
  <c r="D192" i="1"/>
  <c r="A192" i="1"/>
  <c r="N191" i="1"/>
  <c r="M191" i="1"/>
  <c r="H191" i="1"/>
  <c r="D191" i="1"/>
  <c r="N190" i="1"/>
  <c r="M190" i="1"/>
  <c r="H190" i="1"/>
  <c r="G190" i="1"/>
  <c r="D190" i="1"/>
  <c r="N189" i="1"/>
  <c r="M189" i="1"/>
  <c r="H189" i="1"/>
  <c r="D189" i="1"/>
  <c r="M188" i="1"/>
  <c r="N188" i="1" s="1"/>
  <c r="H188" i="1"/>
  <c r="D188" i="1"/>
  <c r="N187" i="1"/>
  <c r="M187" i="1"/>
  <c r="H187" i="1"/>
  <c r="D187" i="1"/>
  <c r="A187" i="1"/>
  <c r="N186" i="1"/>
  <c r="M186" i="1"/>
  <c r="H186" i="1"/>
  <c r="D186" i="1"/>
  <c r="N185" i="1"/>
  <c r="M185" i="1"/>
  <c r="H185" i="1"/>
  <c r="D185" i="1"/>
  <c r="N184" i="1"/>
  <c r="M184" i="1"/>
  <c r="H184" i="1"/>
  <c r="D184" i="1"/>
  <c r="A184" i="1"/>
  <c r="A185" i="1" s="1"/>
  <c r="N183" i="1"/>
  <c r="M183" i="1"/>
  <c r="H183" i="1"/>
  <c r="D183" i="1"/>
  <c r="N182" i="1"/>
  <c r="M182" i="1"/>
  <c r="H182" i="1"/>
  <c r="D182" i="1"/>
  <c r="N181" i="1"/>
  <c r="M181" i="1"/>
  <c r="H181" i="1"/>
  <c r="D181" i="1"/>
  <c r="N180" i="1"/>
  <c r="M180" i="1"/>
  <c r="H180" i="1"/>
  <c r="D180" i="1"/>
  <c r="A180" i="1"/>
  <c r="N179" i="1"/>
  <c r="M179" i="1"/>
  <c r="H179" i="1"/>
  <c r="G179" i="1"/>
  <c r="D179" i="1"/>
  <c r="N178" i="1"/>
  <c r="M178" i="1"/>
  <c r="H178" i="1"/>
  <c r="D178" i="1"/>
  <c r="A178" i="1"/>
  <c r="N177" i="1"/>
  <c r="M177" i="1"/>
  <c r="H177" i="1"/>
  <c r="G177" i="1"/>
  <c r="D177" i="1"/>
  <c r="N176" i="1"/>
  <c r="M176" i="1"/>
  <c r="H176" i="1"/>
  <c r="G176" i="1"/>
  <c r="D176" i="1"/>
  <c r="M175" i="1"/>
  <c r="N175" i="1" s="1"/>
  <c r="H175" i="1"/>
  <c r="D175" i="1"/>
  <c r="A175" i="1"/>
  <c r="M174" i="1"/>
  <c r="N174" i="1" s="1"/>
  <c r="H174" i="1"/>
  <c r="D174" i="1"/>
  <c r="N173" i="1"/>
  <c r="M173" i="1"/>
  <c r="H173" i="1"/>
  <c r="D173" i="1"/>
  <c r="M172" i="1"/>
  <c r="N172" i="1" s="1"/>
  <c r="H172" i="1"/>
  <c r="D172" i="1"/>
  <c r="N171" i="1"/>
  <c r="M171" i="1"/>
  <c r="H171" i="1"/>
  <c r="D171" i="1"/>
  <c r="N170" i="1"/>
  <c r="M170" i="1"/>
  <c r="H170" i="1"/>
  <c r="D170" i="1"/>
  <c r="A170" i="1"/>
  <c r="A171" i="1" s="1"/>
  <c r="A172" i="1" s="1"/>
  <c r="H169" i="1"/>
  <c r="G169" i="1"/>
  <c r="D169" i="1"/>
  <c r="M169" i="1" s="1"/>
  <c r="N169" i="1" s="1"/>
  <c r="N168" i="1"/>
  <c r="M168" i="1"/>
  <c r="H168" i="1"/>
  <c r="G168" i="1"/>
  <c r="D168" i="1"/>
  <c r="M167" i="1"/>
  <c r="N167" i="1" s="1"/>
  <c r="H167" i="1"/>
  <c r="D167" i="1"/>
  <c r="A167" i="1"/>
  <c r="N166" i="1"/>
  <c r="M166" i="1"/>
  <c r="H166" i="1"/>
  <c r="D166" i="1"/>
  <c r="N165" i="1"/>
  <c r="M165" i="1"/>
  <c r="H165" i="1"/>
  <c r="G165" i="1"/>
  <c r="D165" i="1"/>
  <c r="N164" i="1"/>
  <c r="M164" i="1"/>
  <c r="H164" i="1"/>
  <c r="D164" i="1"/>
  <c r="N163" i="1"/>
  <c r="M163" i="1"/>
  <c r="H163" i="1"/>
  <c r="G163" i="1"/>
  <c r="D163" i="1"/>
  <c r="N162" i="1"/>
  <c r="H162" i="1"/>
  <c r="G162" i="1"/>
  <c r="D162" i="1"/>
  <c r="N161" i="1"/>
  <c r="H161" i="1"/>
  <c r="G161" i="1"/>
  <c r="D161" i="1"/>
  <c r="N160" i="1"/>
  <c r="H160" i="1"/>
  <c r="G160" i="1"/>
  <c r="D160" i="1"/>
  <c r="N159" i="1"/>
  <c r="H159" i="1"/>
  <c r="G159" i="1"/>
  <c r="D159" i="1"/>
  <c r="N158" i="1"/>
  <c r="H158" i="1"/>
  <c r="G158" i="1"/>
  <c r="D158" i="1"/>
  <c r="N157" i="1"/>
  <c r="H157" i="1"/>
  <c r="G157" i="1"/>
  <c r="D157" i="1"/>
  <c r="H156" i="1"/>
  <c r="G156" i="1"/>
  <c r="D156" i="1"/>
  <c r="H155" i="1"/>
  <c r="G155" i="1"/>
  <c r="D155" i="1"/>
  <c r="H154" i="1"/>
  <c r="G154" i="1"/>
  <c r="D154" i="1"/>
  <c r="H153" i="1"/>
  <c r="G153" i="1"/>
  <c r="D153" i="1"/>
  <c r="H152" i="1"/>
  <c r="G152" i="1"/>
  <c r="D152" i="1"/>
  <c r="H151" i="1"/>
  <c r="G151" i="1"/>
  <c r="D151" i="1"/>
  <c r="H150" i="1"/>
  <c r="G150" i="1"/>
  <c r="D150" i="1"/>
  <c r="H149" i="1"/>
  <c r="G149" i="1"/>
  <c r="D149" i="1"/>
  <c r="H148" i="1"/>
  <c r="G148" i="1"/>
  <c r="D148" i="1"/>
  <c r="H147" i="1"/>
  <c r="G147" i="1"/>
  <c r="D147" i="1"/>
  <c r="H146" i="1"/>
  <c r="G146" i="1"/>
  <c r="D146" i="1"/>
  <c r="H145" i="1"/>
  <c r="G145" i="1"/>
  <c r="D145" i="1"/>
  <c r="H144" i="1"/>
  <c r="G144" i="1"/>
  <c r="D144" i="1"/>
  <c r="H143" i="1"/>
  <c r="G143" i="1"/>
  <c r="D143" i="1"/>
  <c r="H142" i="1"/>
  <c r="G142" i="1"/>
  <c r="D142" i="1"/>
  <c r="H141" i="1"/>
  <c r="G141" i="1"/>
  <c r="N140" i="1"/>
  <c r="M140" i="1"/>
  <c r="H140" i="1"/>
  <c r="G140" i="1"/>
  <c r="D140" i="1"/>
  <c r="N139" i="1"/>
  <c r="M139" i="1"/>
  <c r="H139" i="1"/>
  <c r="G139" i="1"/>
  <c r="D139" i="1"/>
  <c r="N138" i="1"/>
  <c r="H138" i="1"/>
  <c r="G138" i="1"/>
  <c r="D138" i="1"/>
  <c r="N137" i="1"/>
  <c r="H137" i="1"/>
  <c r="G137" i="1"/>
  <c r="D137" i="1"/>
  <c r="N136" i="1"/>
  <c r="H136" i="1"/>
  <c r="G136" i="1"/>
  <c r="D136" i="1"/>
  <c r="N135" i="1"/>
  <c r="H135" i="1"/>
  <c r="G135" i="1"/>
  <c r="D135" i="1"/>
  <c r="N134" i="1"/>
  <c r="H134" i="1"/>
  <c r="G134" i="1"/>
  <c r="D134" i="1"/>
  <c r="N133" i="1"/>
  <c r="H133" i="1"/>
  <c r="G133" i="1"/>
  <c r="D133" i="1"/>
  <c r="N132" i="1"/>
  <c r="H132" i="1"/>
  <c r="G132" i="1"/>
  <c r="D132" i="1"/>
  <c r="N131" i="1"/>
  <c r="H131" i="1"/>
  <c r="G131" i="1"/>
  <c r="D131" i="1"/>
  <c r="N130" i="1"/>
  <c r="H130" i="1"/>
  <c r="G130" i="1"/>
  <c r="D130" i="1"/>
  <c r="N129" i="1"/>
  <c r="H129" i="1"/>
  <c r="G129" i="1"/>
  <c r="D129" i="1"/>
  <c r="N128" i="1"/>
  <c r="H128" i="1"/>
  <c r="G128" i="1"/>
  <c r="D128" i="1"/>
  <c r="N127" i="1"/>
  <c r="H127" i="1"/>
  <c r="G127" i="1"/>
  <c r="N126" i="1"/>
  <c r="H126" i="1"/>
  <c r="G126" i="1"/>
  <c r="D126" i="1"/>
  <c r="N125" i="1"/>
  <c r="H125" i="1"/>
  <c r="G125" i="1"/>
  <c r="D125" i="1"/>
  <c r="N124" i="1"/>
  <c r="H124" i="1"/>
  <c r="G124" i="1"/>
  <c r="D124" i="1"/>
  <c r="N123" i="1"/>
  <c r="H123" i="1"/>
  <c r="G123" i="1"/>
  <c r="D123" i="1"/>
  <c r="N122" i="1"/>
  <c r="H122" i="1"/>
  <c r="G122" i="1"/>
  <c r="D122" i="1"/>
  <c r="N121" i="1"/>
  <c r="H121" i="1"/>
  <c r="G121" i="1"/>
  <c r="D121" i="1"/>
  <c r="N120" i="1"/>
  <c r="H120" i="1"/>
  <c r="G120" i="1"/>
  <c r="D120" i="1"/>
  <c r="N119" i="1"/>
  <c r="H119" i="1"/>
  <c r="G119" i="1"/>
  <c r="D119" i="1"/>
  <c r="N118" i="1"/>
  <c r="H118" i="1"/>
  <c r="G118" i="1"/>
  <c r="D118" i="1"/>
  <c r="N117" i="1"/>
  <c r="H117" i="1"/>
  <c r="G117" i="1"/>
  <c r="D117" i="1"/>
  <c r="N116" i="1"/>
  <c r="H116" i="1"/>
  <c r="G116" i="1"/>
  <c r="N115" i="1"/>
  <c r="H115" i="1"/>
  <c r="G115" i="1"/>
  <c r="D115" i="1"/>
  <c r="N114" i="1"/>
  <c r="H114" i="1"/>
  <c r="G114" i="1"/>
  <c r="D114" i="1"/>
  <c r="N113" i="1"/>
  <c r="H113" i="1"/>
  <c r="G113" i="1"/>
  <c r="D113" i="1"/>
  <c r="N112" i="1"/>
  <c r="H112" i="1"/>
  <c r="G112" i="1"/>
  <c r="D112" i="1"/>
  <c r="N111" i="1"/>
  <c r="H111" i="1"/>
  <c r="G111" i="1"/>
  <c r="D111" i="1"/>
  <c r="H110" i="1"/>
  <c r="G110" i="1"/>
  <c r="H109" i="1"/>
  <c r="D109" i="1"/>
  <c r="H108" i="1"/>
  <c r="D108" i="1"/>
  <c r="H107" i="1"/>
  <c r="D107" i="1"/>
  <c r="H106" i="1"/>
  <c r="D106" i="1"/>
  <c r="H105" i="1"/>
  <c r="D105" i="1"/>
  <c r="H104" i="1"/>
  <c r="D104" i="1"/>
  <c r="H103" i="1"/>
  <c r="D103" i="1"/>
  <c r="H102" i="1"/>
  <c r="D102" i="1"/>
  <c r="H101" i="1"/>
  <c r="D101" i="1"/>
  <c r="H100" i="1"/>
  <c r="D100" i="1"/>
  <c r="H99" i="1"/>
  <c r="D99" i="1"/>
  <c r="H98" i="1"/>
  <c r="D98" i="1"/>
  <c r="H97" i="1"/>
  <c r="D97" i="1"/>
  <c r="H96" i="1"/>
  <c r="D96" i="1"/>
  <c r="H95" i="1"/>
  <c r="D95" i="1"/>
  <c r="H94" i="1"/>
  <c r="D94" i="1"/>
  <c r="H93" i="1"/>
  <c r="D93" i="1"/>
  <c r="H92" i="1"/>
  <c r="D92" i="1"/>
  <c r="H91" i="1"/>
  <c r="D91" i="1"/>
  <c r="H90" i="1"/>
  <c r="D90" i="1"/>
  <c r="H89" i="1"/>
  <c r="D89" i="1"/>
  <c r="H88" i="1"/>
  <c r="D88" i="1"/>
  <c r="H87" i="1"/>
  <c r="D87" i="1"/>
  <c r="H86" i="1"/>
  <c r="D86" i="1"/>
  <c r="H85" i="1"/>
  <c r="D85" i="1"/>
  <c r="H84" i="1"/>
  <c r="D84" i="1"/>
  <c r="H83" i="1"/>
  <c r="D83" i="1"/>
  <c r="H82" i="1"/>
  <c r="D82" i="1"/>
  <c r="H81" i="1"/>
  <c r="D81" i="1"/>
  <c r="H80" i="1"/>
  <c r="D80" i="1"/>
  <c r="H79" i="1"/>
  <c r="D79" i="1"/>
  <c r="H78" i="1"/>
  <c r="D78" i="1"/>
  <c r="H77" i="1"/>
  <c r="D77" i="1"/>
  <c r="H76" i="1"/>
  <c r="D76" i="1"/>
  <c r="H75" i="1"/>
  <c r="D75" i="1"/>
  <c r="H74" i="1"/>
  <c r="D74" i="1"/>
  <c r="H73" i="1"/>
  <c r="D73" i="1"/>
  <c r="H72" i="1"/>
  <c r="D72" i="1"/>
  <c r="H71" i="1"/>
  <c r="D71" i="1"/>
  <c r="H70" i="1"/>
  <c r="D70" i="1"/>
  <c r="H69" i="1"/>
  <c r="D69" i="1"/>
  <c r="H68" i="1"/>
  <c r="D68" i="1"/>
  <c r="H67" i="1"/>
  <c r="D67" i="1"/>
  <c r="H66" i="1"/>
  <c r="D66" i="1"/>
  <c r="H65" i="1"/>
  <c r="D65" i="1"/>
  <c r="H64" i="1"/>
  <c r="D64" i="1"/>
  <c r="H63" i="1"/>
  <c r="D63" i="1"/>
  <c r="H62" i="1"/>
  <c r="D62" i="1"/>
  <c r="H61" i="1"/>
  <c r="D61" i="1"/>
  <c r="H60" i="1"/>
  <c r="D60" i="1"/>
  <c r="H59" i="1"/>
  <c r="D59" i="1"/>
  <c r="H58" i="1"/>
  <c r="D58" i="1"/>
  <c r="H57" i="1"/>
  <c r="D57" i="1"/>
  <c r="H56" i="1"/>
  <c r="D56" i="1"/>
  <c r="H55" i="1"/>
  <c r="D55" i="1"/>
  <c r="H54" i="1"/>
  <c r="D54" i="1"/>
  <c r="H53" i="1"/>
  <c r="D53" i="1"/>
  <c r="N52" i="1"/>
  <c r="H52" i="1"/>
  <c r="D52" i="1"/>
  <c r="N51" i="1"/>
  <c r="H51" i="1"/>
  <c r="D51" i="1"/>
  <c r="H50" i="1"/>
  <c r="D50" i="1"/>
  <c r="N49" i="1"/>
  <c r="H49" i="1"/>
  <c r="D49" i="1"/>
  <c r="N48" i="1"/>
  <c r="H48" i="1"/>
  <c r="D48" i="1"/>
  <c r="N47" i="1"/>
  <c r="H47" i="1"/>
  <c r="D47" i="1"/>
  <c r="N46" i="1"/>
  <c r="H46" i="1"/>
  <c r="D46" i="1"/>
  <c r="N45" i="1"/>
  <c r="H45" i="1"/>
  <c r="D45" i="1"/>
  <c r="N44" i="1"/>
  <c r="H44" i="1"/>
  <c r="D44" i="1"/>
  <c r="N43" i="1"/>
  <c r="H43" i="1"/>
  <c r="D43" i="1"/>
  <c r="N42" i="1"/>
  <c r="H42" i="1"/>
  <c r="D42" i="1"/>
  <c r="N41" i="1"/>
  <c r="H41" i="1"/>
  <c r="D41" i="1"/>
  <c r="N40" i="1"/>
  <c r="H40" i="1"/>
  <c r="D40" i="1"/>
  <c r="N39" i="1"/>
  <c r="H39" i="1"/>
  <c r="D39" i="1"/>
  <c r="N38" i="1"/>
  <c r="H38" i="1"/>
  <c r="D38" i="1"/>
  <c r="A38" i="1"/>
  <c r="A39" i="1" s="1"/>
  <c r="A40" i="1" s="1"/>
  <c r="A41" i="1" s="1"/>
  <c r="A42" i="1" s="1"/>
  <c r="A43" i="1" s="1"/>
  <c r="A44" i="1" s="1"/>
  <c r="A45" i="1" s="1"/>
  <c r="A46" i="1" s="1"/>
  <c r="A47" i="1" s="1"/>
  <c r="N37" i="1"/>
  <c r="H37" i="1"/>
  <c r="D37" i="1"/>
  <c r="A37" i="1"/>
  <c r="N36" i="1"/>
  <c r="H36" i="1"/>
  <c r="D36" i="1"/>
  <c r="N35" i="1"/>
  <c r="H35" i="1"/>
  <c r="D35" i="1"/>
  <c r="N34" i="1"/>
  <c r="H34" i="1"/>
  <c r="D34" i="1"/>
  <c r="N33" i="1"/>
  <c r="H33" i="1"/>
  <c r="D33" i="1"/>
  <c r="N32" i="1"/>
  <c r="H32" i="1"/>
  <c r="D32" i="1"/>
  <c r="N31" i="1"/>
  <c r="H31" i="1"/>
  <c r="D31" i="1"/>
  <c r="N30" i="1"/>
  <c r="H30" i="1"/>
  <c r="D30" i="1"/>
  <c r="N29" i="1"/>
  <c r="H29" i="1"/>
  <c r="D29" i="1"/>
  <c r="N28" i="1"/>
  <c r="H28" i="1"/>
  <c r="D28" i="1"/>
  <c r="N27" i="1"/>
  <c r="H27" i="1"/>
  <c r="D27" i="1"/>
  <c r="A27" i="1"/>
  <c r="A28" i="1" s="1"/>
  <c r="A29" i="1" s="1"/>
  <c r="A30" i="1" s="1"/>
  <c r="A31" i="1" s="1"/>
  <c r="A32" i="1" s="1"/>
  <c r="A33" i="1" s="1"/>
  <c r="A34" i="1" s="1"/>
  <c r="A35" i="1" s="1"/>
  <c r="N26" i="1"/>
  <c r="H26" i="1"/>
  <c r="D26" i="1"/>
  <c r="N25" i="1"/>
  <c r="H25" i="1"/>
  <c r="D25" i="1"/>
  <c r="N24" i="1"/>
  <c r="H24" i="1"/>
  <c r="D24" i="1"/>
  <c r="N23" i="1"/>
  <c r="H23" i="1"/>
  <c r="D23" i="1"/>
  <c r="N22" i="1"/>
  <c r="H22" i="1"/>
  <c r="D22" i="1"/>
  <c r="N21" i="1"/>
  <c r="H21" i="1"/>
  <c r="D21" i="1"/>
  <c r="N20" i="1"/>
  <c r="H20" i="1"/>
  <c r="D20" i="1"/>
  <c r="N19" i="1"/>
  <c r="H19" i="1"/>
  <c r="D19" i="1"/>
  <c r="N18" i="1"/>
  <c r="H18" i="1"/>
  <c r="D18" i="1"/>
  <c r="N17" i="1"/>
  <c r="H17" i="1"/>
  <c r="D17" i="1"/>
  <c r="N16" i="1"/>
  <c r="H16" i="1"/>
  <c r="D16" i="1"/>
  <c r="N15" i="1"/>
  <c r="H15" i="1"/>
  <c r="D15" i="1"/>
  <c r="N14" i="1"/>
  <c r="H14" i="1"/>
  <c r="D14" i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N13" i="1"/>
  <c r="H13" i="1"/>
  <c r="D13" i="1"/>
  <c r="A13" i="1"/>
  <c r="N12" i="1"/>
  <c r="H12" i="1"/>
  <c r="D12" i="1"/>
  <c r="N11" i="1"/>
  <c r="H11" i="1"/>
  <c r="D11" i="1"/>
  <c r="N10" i="1"/>
  <c r="H10" i="1"/>
  <c r="D10" i="1"/>
  <c r="N9" i="1"/>
  <c r="H9" i="1"/>
  <c r="D9" i="1"/>
  <c r="N8" i="1"/>
  <c r="H8" i="1"/>
  <c r="D8" i="1"/>
  <c r="N7" i="1"/>
  <c r="H7" i="1"/>
  <c r="D7" i="1"/>
  <c r="N6" i="1"/>
  <c r="H6" i="1"/>
  <c r="D6" i="1"/>
  <c r="N5" i="1"/>
  <c r="H5" i="1"/>
  <c r="D5" i="1"/>
  <c r="N4" i="1"/>
  <c r="H4" i="1"/>
  <c r="D4" i="1"/>
  <c r="N3" i="1"/>
  <c r="H3" i="1"/>
  <c r="D3" i="1"/>
  <c r="N2" i="1"/>
  <c r="H2" i="1"/>
  <c r="D2" i="1"/>
</calcChain>
</file>

<file path=xl/sharedStrings.xml><?xml version="1.0" encoding="utf-8"?>
<sst xmlns="http://schemas.openxmlformats.org/spreadsheetml/2006/main" count="2063" uniqueCount="55">
  <si>
    <t>Date</t>
  </si>
  <si>
    <t>Plot</t>
  </si>
  <si>
    <t>Treatment</t>
  </si>
  <si>
    <t>Trt</t>
  </si>
  <si>
    <t>Bottle #</t>
  </si>
  <si>
    <t>Lot #</t>
  </si>
  <si>
    <t>NH4N</t>
  </si>
  <si>
    <t>NO3N</t>
  </si>
  <si>
    <t>TKN</t>
  </si>
  <si>
    <t>TotalP</t>
  </si>
  <si>
    <t>Org. N</t>
  </si>
  <si>
    <t>Total N</t>
  </si>
  <si>
    <t>T-N</t>
  </si>
  <si>
    <t>N/A</t>
  </si>
  <si>
    <t>C-Y</t>
  </si>
  <si>
    <t>C-N</t>
  </si>
  <si>
    <t>T-Y</t>
  </si>
  <si>
    <t>construction</t>
  </si>
  <si>
    <t>N-N</t>
  </si>
  <si>
    <t>N-Y</t>
  </si>
  <si>
    <t>12,13</t>
  </si>
  <si>
    <t>10,11</t>
  </si>
  <si>
    <t>3,4</t>
  </si>
  <si>
    <t>9,10</t>
  </si>
  <si>
    <t>18,19</t>
  </si>
  <si>
    <t>1,2</t>
  </si>
  <si>
    <t>2,3</t>
  </si>
  <si>
    <t>original lot 19 lysimeter</t>
  </si>
  <si>
    <t/>
  </si>
  <si>
    <t>19 original</t>
  </si>
  <si>
    <t>Till</t>
  </si>
  <si>
    <t>Diameter</t>
  </si>
  <si>
    <t>Area</t>
  </si>
  <si>
    <t>in2</t>
  </si>
  <si>
    <t>ft2</t>
  </si>
  <si>
    <t>1000 ft2</t>
  </si>
  <si>
    <t>Leachate depth</t>
  </si>
  <si>
    <t>N_loading_kghectare</t>
  </si>
  <si>
    <t>P_loading_kghectare</t>
  </si>
  <si>
    <t>Volume_Collected__mL_</t>
  </si>
  <si>
    <t>Topdress</t>
  </si>
  <si>
    <t>N</t>
  </si>
  <si>
    <t>Y</t>
  </si>
  <si>
    <t>Compost</t>
  </si>
  <si>
    <t>Contol</t>
  </si>
  <si>
    <t>Control</t>
  </si>
  <si>
    <t>volume_collected_ml</t>
  </si>
  <si>
    <t>OrgN</t>
  </si>
  <si>
    <t>TP</t>
  </si>
  <si>
    <t>TN</t>
  </si>
  <si>
    <t>Nloading_kgha</t>
  </si>
  <si>
    <t>Nloading_kgha_cumulative</t>
  </si>
  <si>
    <t>Ploading_kgha</t>
  </si>
  <si>
    <t>Ploading_kgha_cumulative</t>
  </si>
  <si>
    <t>leachate_depth_cm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</si>
</sst>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0"/>
      <color rgb="FF000000"/>
      <name val="Times New Roman"/>
      <family val="2"/>
    </font>
    <font>
      <sz val="10"/>
      <color rgb="FF000000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2" fillId="0" borderId="0" xfId="0" applyNumberFormat="1" applyFont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28A4E-ABB8-4AA8-88DE-00069986960C}">
  <dimension ref="A1:V360"/>
  <sheetViews>
    <sheetView zoomScale="70" zoomScaleNormal="70" workbookViewId="0">
      <selection activeCell="E390" sqref="E390"/>
    </sheetView>
  </sheetViews>
  <sheetFormatPr defaultRowHeight="14.5" x14ac:dyDescent="0.35"/>
  <cols>
    <col min="1" max="1" width="11.54296875" bestFit="1" customWidth="1"/>
    <col min="5" max="5" width="21.81640625" bestFit="1" customWidth="1"/>
    <col min="6" max="8" width="9.26953125" bestFit="1" customWidth="1"/>
    <col min="9" max="9" width="10.54296875" bestFit="1" customWidth="1"/>
    <col min="10" max="11" width="9.26953125" bestFit="1" customWidth="1"/>
    <col min="12" max="12" width="17.81640625" bestFit="1" customWidth="1"/>
    <col min="13" max="13" width="27.36328125" bestFit="1" customWidth="1"/>
    <col min="14" max="14" width="17.453125" bestFit="1" customWidth="1"/>
    <col min="15" max="15" width="17.7265625" customWidth="1"/>
    <col min="16" max="16" width="17.1796875" bestFit="1" customWidth="1"/>
    <col min="17" max="17" width="21.54296875" bestFit="1" customWidth="1"/>
    <col min="18" max="18" width="20.7265625" bestFit="1" customWidth="1"/>
    <col min="19" max="22" width="13.1796875" customWidth="1"/>
    <col min="26" max="27" width="5.453125" bestFit="1" customWidth="1"/>
    <col min="28" max="28" width="10.7265625" bestFit="1" customWidth="1"/>
    <col min="30" max="30" width="11.81640625" bestFit="1" customWidth="1"/>
  </cols>
  <sheetData>
    <row r="1" spans="1:22" x14ac:dyDescent="0.35">
      <c r="A1" t="s">
        <v>0</v>
      </c>
      <c r="B1" t="s">
        <v>1</v>
      </c>
      <c r="C1" t="s">
        <v>3</v>
      </c>
      <c r="D1" t="s">
        <v>40</v>
      </c>
      <c r="E1" t="s">
        <v>46</v>
      </c>
      <c r="F1" s="2" t="s">
        <v>6</v>
      </c>
      <c r="G1" s="2" t="s">
        <v>7</v>
      </c>
      <c r="H1" s="2" t="s">
        <v>8</v>
      </c>
      <c r="I1" s="2" t="s">
        <v>48</v>
      </c>
      <c r="J1" s="2" t="s">
        <v>47</v>
      </c>
      <c r="K1" s="2" t="s">
        <v>49</v>
      </c>
      <c r="L1" s="2" t="s">
        <v>50</v>
      </c>
      <c r="M1" s="2" t="s">
        <v>51</v>
      </c>
      <c r="N1" s="2" t="s">
        <v>52</v>
      </c>
      <c r="O1" s="2" t="s">
        <v>53</v>
      </c>
      <c r="P1" s="2" t="s">
        <v>54</v>
      </c>
      <c r="Q1" s="2"/>
      <c r="R1" s="2"/>
      <c r="S1" s="2"/>
      <c r="T1" s="2"/>
    </row>
    <row r="2" spans="1:22" x14ac:dyDescent="0.35">
      <c r="A2" s="3">
        <v>43404</v>
      </c>
      <c r="B2">
        <v>19</v>
      </c>
      <c r="C2" t="s">
        <v>30</v>
      </c>
      <c r="D2" t="s">
        <v>41</v>
      </c>
      <c r="E2" s="8">
        <v>0</v>
      </c>
      <c r="F2" s="4"/>
      <c r="G2" s="4"/>
      <c r="H2" s="4"/>
      <c r="I2" s="4"/>
      <c r="J2" s="4"/>
      <c r="K2" s="4"/>
      <c r="L2" s="4"/>
      <c r="M2" s="4">
        <v>0</v>
      </c>
      <c r="N2" s="4"/>
      <c r="O2" s="4">
        <f>N2</f>
        <v>0</v>
      </c>
      <c r="P2" s="4">
        <v>0</v>
      </c>
      <c r="Q2" s="5"/>
      <c r="R2" s="5"/>
      <c r="S2" s="4"/>
    </row>
    <row r="3" spans="1:22" x14ac:dyDescent="0.35">
      <c r="A3" s="3">
        <v>43404</v>
      </c>
      <c r="B3">
        <v>20</v>
      </c>
      <c r="C3" t="s">
        <v>30</v>
      </c>
      <c r="D3" t="s">
        <v>41</v>
      </c>
      <c r="E3" s="8">
        <v>1674</v>
      </c>
      <c r="F3" s="4">
        <v>0.54103299999999999</v>
      </c>
      <c r="G3" s="4">
        <v>0</v>
      </c>
      <c r="H3" s="4">
        <v>1.3794</v>
      </c>
      <c r="I3" s="4">
        <v>211.86713</v>
      </c>
      <c r="J3" s="4">
        <v>0.83836699999999997</v>
      </c>
      <c r="K3" s="4">
        <v>1.3794</v>
      </c>
      <c r="L3" s="4">
        <v>3.9605176501053898</v>
      </c>
      <c r="M3" s="4">
        <f>L3</f>
        <v>3.9605176501053898</v>
      </c>
      <c r="N3" s="4">
        <v>0.61267750695268297</v>
      </c>
      <c r="O3" s="4">
        <f t="shared" ref="O3:O24" si="0">N3</f>
        <v>0.61267750695268297</v>
      </c>
      <c r="P3" s="4">
        <v>28.917765957834419</v>
      </c>
      <c r="Q3" s="5"/>
      <c r="R3" s="5"/>
      <c r="S3" s="4"/>
    </row>
    <row r="4" spans="1:22" x14ac:dyDescent="0.35">
      <c r="A4" s="3">
        <v>43404</v>
      </c>
      <c r="B4">
        <v>21</v>
      </c>
      <c r="C4" t="s">
        <v>30</v>
      </c>
      <c r="D4" t="s">
        <v>41</v>
      </c>
      <c r="E4" s="8">
        <v>1660</v>
      </c>
      <c r="F4" s="4">
        <v>0.59081600000000001</v>
      </c>
      <c r="G4" s="4">
        <v>0</v>
      </c>
      <c r="H4" s="4">
        <v>2.2847</v>
      </c>
      <c r="I4" s="4">
        <v>929.49059999999997</v>
      </c>
      <c r="J4" s="4">
        <v>1.6938839999999999</v>
      </c>
      <c r="K4" s="4">
        <v>2.2847</v>
      </c>
      <c r="L4" s="4">
        <v>6.5437189379511</v>
      </c>
      <c r="M4" s="4">
        <f t="shared" ref="M4:M24" si="1">L4</f>
        <v>6.5437189379511</v>
      </c>
      <c r="N4" s="4">
        <v>2.66542206987639</v>
      </c>
      <c r="O4" s="4">
        <f t="shared" si="0"/>
        <v>2.66542206987639</v>
      </c>
      <c r="P4" s="4">
        <v>28.675920842296975</v>
      </c>
      <c r="Q4" s="5"/>
      <c r="R4" s="5"/>
      <c r="S4" s="4"/>
    </row>
    <row r="5" spans="1:22" x14ac:dyDescent="0.35">
      <c r="A5" s="3">
        <v>43404</v>
      </c>
      <c r="B5">
        <v>22</v>
      </c>
      <c r="C5" t="s">
        <v>30</v>
      </c>
      <c r="D5" t="s">
        <v>41</v>
      </c>
      <c r="E5" s="8">
        <v>12</v>
      </c>
      <c r="F5" s="4">
        <v>0.60636699999999999</v>
      </c>
      <c r="G5" s="4">
        <v>1.2744E-2</v>
      </c>
      <c r="H5" s="4">
        <v>2.8081</v>
      </c>
      <c r="I5" s="4">
        <v>495.54867999999999</v>
      </c>
      <c r="J5" s="4">
        <v>2.2017329999999999</v>
      </c>
      <c r="K5" s="4">
        <v>2.8208440000000001</v>
      </c>
      <c r="L5" s="4">
        <v>5.8475401783255901E-2</v>
      </c>
      <c r="M5" s="4">
        <f t="shared" si="1"/>
        <v>5.8475401783255901E-2</v>
      </c>
      <c r="N5" s="4">
        <v>1.0272602159553E-2</v>
      </c>
      <c r="O5" s="4">
        <f t="shared" si="0"/>
        <v>1.0272602159553E-2</v>
      </c>
      <c r="P5" s="4">
        <v>0.20729581331780947</v>
      </c>
      <c r="Q5" s="5"/>
      <c r="R5" s="5"/>
      <c r="S5" s="4"/>
      <c r="T5" s="4"/>
      <c r="U5" s="4"/>
      <c r="V5" s="4"/>
    </row>
    <row r="6" spans="1:22" x14ac:dyDescent="0.35">
      <c r="A6" s="3">
        <v>43404</v>
      </c>
      <c r="B6">
        <v>23</v>
      </c>
      <c r="C6" t="s">
        <v>30</v>
      </c>
      <c r="D6" t="s">
        <v>41</v>
      </c>
      <c r="E6" s="8">
        <v>436</v>
      </c>
      <c r="F6" s="4">
        <v>0.78563499999999997</v>
      </c>
      <c r="G6" s="4">
        <v>1.7849999999999999E-3</v>
      </c>
      <c r="H6" s="4">
        <v>2.8090999999999999</v>
      </c>
      <c r="I6" s="4">
        <v>372.53827000000001</v>
      </c>
      <c r="J6" s="4">
        <v>2.0234649999999998</v>
      </c>
      <c r="K6" s="4">
        <v>2.8108849999999999</v>
      </c>
      <c r="L6" s="4">
        <v>2.1171053346476501</v>
      </c>
      <c r="M6" s="4">
        <f t="shared" si="1"/>
        <v>2.1171053346476501</v>
      </c>
      <c r="N6" s="4">
        <v>0.28058876787111797</v>
      </c>
      <c r="O6" s="4">
        <f t="shared" si="0"/>
        <v>0.28058876787111797</v>
      </c>
      <c r="P6" s="4">
        <v>7.5317478838804099</v>
      </c>
      <c r="Q6" s="5"/>
      <c r="R6" s="5"/>
      <c r="S6" s="4"/>
      <c r="T6" s="4"/>
      <c r="U6" s="4"/>
      <c r="V6" s="4"/>
    </row>
    <row r="7" spans="1:22" x14ac:dyDescent="0.35">
      <c r="A7" s="3">
        <v>43404</v>
      </c>
      <c r="B7">
        <v>26</v>
      </c>
      <c r="C7" t="s">
        <v>43</v>
      </c>
      <c r="D7" t="s">
        <v>42</v>
      </c>
      <c r="E7" s="8">
        <v>20</v>
      </c>
      <c r="F7" s="4">
        <v>2.5156900000000002</v>
      </c>
      <c r="G7" s="4">
        <v>0.32694499999999999</v>
      </c>
      <c r="H7" s="4">
        <v>5.9730999999999996</v>
      </c>
      <c r="I7" s="4">
        <v>465.91969999999998</v>
      </c>
      <c r="J7" s="4">
        <v>3.4574099999999994</v>
      </c>
      <c r="K7" s="4">
        <v>6.3000449999999999</v>
      </c>
      <c r="L7" s="4">
        <v>0.21766397020867501</v>
      </c>
      <c r="M7" s="4">
        <f t="shared" si="1"/>
        <v>0.21766397020867501</v>
      </c>
      <c r="N7" s="4">
        <v>1.60973344952988E-2</v>
      </c>
      <c r="O7" s="4">
        <f t="shared" si="0"/>
        <v>1.60973344952988E-2</v>
      </c>
      <c r="P7" s="4">
        <v>0.34549302219634909</v>
      </c>
      <c r="Q7" s="5"/>
      <c r="R7" s="5"/>
      <c r="S7" s="4"/>
      <c r="T7" s="4"/>
      <c r="U7" s="4"/>
      <c r="V7" s="4"/>
    </row>
    <row r="8" spans="1:22" x14ac:dyDescent="0.35">
      <c r="A8" s="3">
        <v>43404</v>
      </c>
      <c r="B8">
        <v>27</v>
      </c>
      <c r="C8" t="s">
        <v>43</v>
      </c>
      <c r="D8" t="s">
        <v>42</v>
      </c>
      <c r="E8" s="8">
        <v>0</v>
      </c>
      <c r="F8" s="4"/>
      <c r="G8" s="4"/>
      <c r="H8" s="4"/>
      <c r="I8" s="4"/>
      <c r="J8" s="4"/>
      <c r="K8" s="4"/>
      <c r="L8" s="4">
        <v>0</v>
      </c>
      <c r="M8" s="4">
        <f t="shared" si="1"/>
        <v>0</v>
      </c>
      <c r="N8" s="4">
        <v>0</v>
      </c>
      <c r="O8" s="4">
        <f t="shared" si="0"/>
        <v>0</v>
      </c>
      <c r="P8" s="4">
        <v>0</v>
      </c>
      <c r="Q8" s="5"/>
      <c r="R8" s="5"/>
      <c r="S8" s="4"/>
      <c r="T8" s="4"/>
      <c r="U8" s="4"/>
      <c r="V8" s="4"/>
    </row>
    <row r="9" spans="1:22" x14ac:dyDescent="0.35">
      <c r="A9" s="3">
        <v>43404</v>
      </c>
      <c r="B9">
        <v>34</v>
      </c>
      <c r="C9" t="s">
        <v>43</v>
      </c>
      <c r="D9" t="s">
        <v>41</v>
      </c>
      <c r="E9" s="8">
        <v>8</v>
      </c>
      <c r="F9" s="4">
        <v>0.50730200000000003</v>
      </c>
      <c r="G9" s="4">
        <v>1.2298999999999999E-2</v>
      </c>
      <c r="H9" s="4">
        <v>1.9404999999999999</v>
      </c>
      <c r="I9" s="4">
        <v>126.04684399999999</v>
      </c>
      <c r="J9" s="4">
        <v>1.433198</v>
      </c>
      <c r="K9" s="4">
        <v>1.952799</v>
      </c>
      <c r="L9" s="4">
        <v>2.6987361732148302E-2</v>
      </c>
      <c r="M9" s="4">
        <f t="shared" si="1"/>
        <v>2.6987361732148302E-2</v>
      </c>
      <c r="N9" s="4">
        <v>1.7419467002101399E-3</v>
      </c>
      <c r="O9" s="4">
        <f t="shared" si="0"/>
        <v>1.7419467002101399E-3</v>
      </c>
      <c r="P9" s="4">
        <v>0.13819720887853965</v>
      </c>
      <c r="Q9" s="5"/>
      <c r="R9" s="5"/>
      <c r="S9" s="4"/>
      <c r="T9" s="4"/>
      <c r="U9" s="4"/>
      <c r="V9" s="4"/>
    </row>
    <row r="10" spans="1:22" x14ac:dyDescent="0.35">
      <c r="A10" s="3">
        <v>43404</v>
      </c>
      <c r="B10">
        <v>35</v>
      </c>
      <c r="C10" t="s">
        <v>43</v>
      </c>
      <c r="D10" t="s">
        <v>41</v>
      </c>
      <c r="E10" s="8">
        <v>1518</v>
      </c>
      <c r="F10" s="4">
        <v>4.2672000000000002E-2</v>
      </c>
      <c r="G10" s="4">
        <v>0.19242200000000001</v>
      </c>
      <c r="H10" s="4">
        <v>0.66749999999999998</v>
      </c>
      <c r="I10" s="4">
        <v>70.008030000000005</v>
      </c>
      <c r="J10" s="4">
        <v>0.62482799999999994</v>
      </c>
      <c r="K10" s="4">
        <v>0.85992199999999996</v>
      </c>
      <c r="L10" s="4">
        <v>2.25498538140039</v>
      </c>
      <c r="M10" s="4">
        <f t="shared" si="1"/>
        <v>2.25498538140039</v>
      </c>
      <c r="N10" s="4">
        <v>0.18358302756603501</v>
      </c>
      <c r="O10" s="4">
        <f t="shared" si="0"/>
        <v>0.18358302756603501</v>
      </c>
      <c r="P10" s="4">
        <v>26.222920384702896</v>
      </c>
      <c r="Q10" s="5"/>
      <c r="R10" s="5"/>
      <c r="S10" s="4"/>
      <c r="T10" s="4"/>
      <c r="U10" s="4"/>
      <c r="V10" s="4"/>
    </row>
    <row r="11" spans="1:22" x14ac:dyDescent="0.35">
      <c r="A11" s="3">
        <v>43404</v>
      </c>
      <c r="B11">
        <v>36</v>
      </c>
      <c r="C11" t="s">
        <v>43</v>
      </c>
      <c r="D11" t="s">
        <v>41</v>
      </c>
      <c r="E11" s="8">
        <v>0</v>
      </c>
      <c r="F11" s="4"/>
      <c r="G11" s="4"/>
      <c r="H11" s="4"/>
      <c r="I11" s="4"/>
      <c r="J11" s="4"/>
      <c r="K11" s="4"/>
      <c r="L11" s="4">
        <v>0</v>
      </c>
      <c r="M11" s="4">
        <f t="shared" si="1"/>
        <v>0</v>
      </c>
      <c r="N11" s="4">
        <v>0</v>
      </c>
      <c r="O11" s="4">
        <f t="shared" si="0"/>
        <v>0</v>
      </c>
      <c r="P11" s="4">
        <v>0</v>
      </c>
      <c r="Q11" s="5"/>
      <c r="R11" s="5"/>
      <c r="S11" s="4"/>
      <c r="T11" s="4"/>
      <c r="U11" s="4"/>
      <c r="V11" s="4"/>
    </row>
    <row r="12" spans="1:22" x14ac:dyDescent="0.35">
      <c r="A12" s="3">
        <v>43404</v>
      </c>
      <c r="B12">
        <v>37</v>
      </c>
      <c r="C12" t="s">
        <v>43</v>
      </c>
      <c r="D12" t="s">
        <v>41</v>
      </c>
      <c r="E12" s="8">
        <v>0</v>
      </c>
      <c r="F12" s="4"/>
      <c r="G12" s="4"/>
      <c r="H12" s="4"/>
      <c r="I12" s="4"/>
      <c r="J12" s="4"/>
      <c r="K12" s="4"/>
      <c r="L12" s="4">
        <v>0</v>
      </c>
      <c r="M12" s="4">
        <f t="shared" si="1"/>
        <v>0</v>
      </c>
      <c r="N12" s="4">
        <v>0</v>
      </c>
      <c r="O12" s="4">
        <f t="shared" si="0"/>
        <v>0</v>
      </c>
      <c r="P12" s="4">
        <v>0</v>
      </c>
      <c r="Q12" s="5"/>
      <c r="R12" s="5"/>
    </row>
    <row r="13" spans="1:22" x14ac:dyDescent="0.35">
      <c r="A13" s="3">
        <v>43404</v>
      </c>
      <c r="B13">
        <v>51</v>
      </c>
      <c r="C13" t="s">
        <v>30</v>
      </c>
      <c r="D13" t="s">
        <v>42</v>
      </c>
      <c r="E13" s="8">
        <v>0</v>
      </c>
      <c r="F13" s="4"/>
      <c r="G13" s="4"/>
      <c r="H13" s="4"/>
      <c r="I13" s="4"/>
      <c r="J13" s="4"/>
      <c r="K13" s="4"/>
      <c r="L13" s="4">
        <v>0</v>
      </c>
      <c r="M13" s="4">
        <f t="shared" si="1"/>
        <v>0</v>
      </c>
      <c r="N13" s="4">
        <v>0</v>
      </c>
      <c r="O13" s="4">
        <f t="shared" si="0"/>
        <v>0</v>
      </c>
      <c r="P13" s="4">
        <v>0</v>
      </c>
      <c r="Q13" s="5"/>
      <c r="R13" s="5"/>
      <c r="S13" s="4"/>
      <c r="T13" s="4"/>
      <c r="U13" s="4"/>
      <c r="V13" s="4"/>
    </row>
    <row r="14" spans="1:22" x14ac:dyDescent="0.35">
      <c r="A14" s="3">
        <v>43404</v>
      </c>
      <c r="B14">
        <v>52</v>
      </c>
      <c r="C14" t="s">
        <v>30</v>
      </c>
      <c r="D14" t="s">
        <v>42</v>
      </c>
      <c r="E14" s="8">
        <v>0</v>
      </c>
      <c r="F14" s="4"/>
      <c r="G14" s="4"/>
      <c r="H14" s="4"/>
      <c r="I14" s="4"/>
      <c r="J14" s="4"/>
      <c r="K14" s="4"/>
      <c r="L14" s="4">
        <v>0</v>
      </c>
      <c r="M14" s="4">
        <f t="shared" si="1"/>
        <v>0</v>
      </c>
      <c r="N14" s="4">
        <v>0</v>
      </c>
      <c r="O14" s="4">
        <f t="shared" si="0"/>
        <v>0</v>
      </c>
      <c r="P14" s="4">
        <v>0</v>
      </c>
      <c r="Q14" s="5"/>
      <c r="R14" s="5"/>
      <c r="S14" s="4"/>
      <c r="T14" s="4"/>
      <c r="U14" s="4"/>
      <c r="V14" s="4"/>
    </row>
    <row r="15" spans="1:22" x14ac:dyDescent="0.35">
      <c r="A15" s="3">
        <v>43404</v>
      </c>
      <c r="B15">
        <v>53</v>
      </c>
      <c r="C15" t="s">
        <v>30</v>
      </c>
      <c r="D15" t="s">
        <v>42</v>
      </c>
      <c r="E15" s="8">
        <v>0</v>
      </c>
      <c r="F15" s="4"/>
      <c r="G15" s="4"/>
      <c r="H15" s="4"/>
      <c r="I15" s="4"/>
      <c r="J15" s="4"/>
      <c r="K15" s="4"/>
      <c r="L15" s="4">
        <v>0</v>
      </c>
      <c r="M15" s="4">
        <f t="shared" si="1"/>
        <v>0</v>
      </c>
      <c r="N15" s="4">
        <v>0</v>
      </c>
      <c r="O15" s="4">
        <f t="shared" si="0"/>
        <v>0</v>
      </c>
      <c r="P15" s="4">
        <v>0</v>
      </c>
      <c r="Q15" s="5"/>
      <c r="R15" s="5"/>
      <c r="S15" s="4"/>
      <c r="T15" s="4"/>
      <c r="U15" s="4"/>
      <c r="V15" s="4"/>
    </row>
    <row r="16" spans="1:22" x14ac:dyDescent="0.35">
      <c r="A16" s="3">
        <v>43404</v>
      </c>
      <c r="B16">
        <v>61</v>
      </c>
      <c r="C16" t="s">
        <v>44</v>
      </c>
      <c r="D16" t="s">
        <v>41</v>
      </c>
      <c r="E16" s="8">
        <v>0</v>
      </c>
      <c r="F16" s="4"/>
      <c r="G16" s="4"/>
      <c r="H16" s="4"/>
      <c r="I16" s="4"/>
      <c r="J16" s="4"/>
      <c r="K16" s="4"/>
      <c r="L16" s="4">
        <v>0</v>
      </c>
      <c r="M16" s="4">
        <f t="shared" si="1"/>
        <v>0</v>
      </c>
      <c r="N16" s="4">
        <v>0</v>
      </c>
      <c r="O16" s="4">
        <f t="shared" si="0"/>
        <v>0</v>
      </c>
      <c r="P16" s="4">
        <v>0</v>
      </c>
      <c r="Q16" s="5"/>
      <c r="R16" s="5"/>
      <c r="S16" s="4"/>
      <c r="T16" s="4"/>
      <c r="U16" s="4"/>
      <c r="V16" s="4"/>
    </row>
    <row r="17" spans="1:22" x14ac:dyDescent="0.35">
      <c r="A17" s="3">
        <v>43404</v>
      </c>
      <c r="B17">
        <v>62</v>
      </c>
      <c r="C17" t="s">
        <v>45</v>
      </c>
      <c r="D17" t="s">
        <v>41</v>
      </c>
      <c r="E17" s="8">
        <v>16</v>
      </c>
      <c r="F17" s="4">
        <v>1.781021</v>
      </c>
      <c r="G17" s="4">
        <v>1.6440189999999999</v>
      </c>
      <c r="H17" s="4">
        <v>4.9767000000000001</v>
      </c>
      <c r="I17" s="4">
        <v>1139.6213</v>
      </c>
      <c r="J17" s="4">
        <v>3.1956790000000002</v>
      </c>
      <c r="K17" s="4">
        <v>6.6207190000000002</v>
      </c>
      <c r="L17" s="4">
        <v>0.182994500283856</v>
      </c>
      <c r="M17" s="4">
        <f t="shared" si="1"/>
        <v>0.182994500283856</v>
      </c>
      <c r="N17" s="4">
        <v>3.1498758715834199E-2</v>
      </c>
      <c r="O17" s="4">
        <f t="shared" si="0"/>
        <v>3.1498758715834199E-2</v>
      </c>
      <c r="P17" s="4">
        <v>0.27639441775707929</v>
      </c>
      <c r="Q17" s="5"/>
      <c r="R17" s="5"/>
      <c r="S17" s="4"/>
      <c r="T17" s="4"/>
      <c r="U17" s="4"/>
      <c r="V17" s="4"/>
    </row>
    <row r="18" spans="1:22" x14ac:dyDescent="0.35">
      <c r="A18" s="3">
        <v>43404</v>
      </c>
      <c r="B18">
        <v>63</v>
      </c>
      <c r="C18" t="s">
        <v>45</v>
      </c>
      <c r="D18" t="s">
        <v>41</v>
      </c>
      <c r="E18" s="8">
        <v>9</v>
      </c>
      <c r="F18" s="4">
        <v>1.6874480000000001</v>
      </c>
      <c r="G18" s="4">
        <v>3.8921899999999998</v>
      </c>
      <c r="H18" s="4">
        <v>4.1927000000000003</v>
      </c>
      <c r="I18" s="4">
        <v>214.87146000000001</v>
      </c>
      <c r="J18" s="4">
        <v>2.5052520000000005</v>
      </c>
      <c r="K18" s="4">
        <v>8.0848899999999997</v>
      </c>
      <c r="L18" s="4">
        <v>0.12569833473335301</v>
      </c>
      <c r="M18" s="4">
        <f t="shared" si="1"/>
        <v>0.12569833473335301</v>
      </c>
      <c r="N18" s="4">
        <v>3.3406743571927698E-3</v>
      </c>
      <c r="O18" s="4">
        <f t="shared" si="0"/>
        <v>3.3406743571927698E-3</v>
      </c>
      <c r="P18" s="4">
        <v>0.15547185998835708</v>
      </c>
      <c r="Q18" s="5"/>
      <c r="R18" s="5"/>
      <c r="S18" s="4"/>
      <c r="T18" s="4"/>
      <c r="U18" s="4"/>
      <c r="V18" s="4"/>
    </row>
    <row r="19" spans="1:22" x14ac:dyDescent="0.35">
      <c r="A19" s="3">
        <v>43404</v>
      </c>
      <c r="B19">
        <v>65</v>
      </c>
      <c r="C19" t="s">
        <v>45</v>
      </c>
      <c r="D19" t="s">
        <v>41</v>
      </c>
      <c r="E19" s="8">
        <v>16</v>
      </c>
      <c r="F19" s="4">
        <v>0.32694699999999999</v>
      </c>
      <c r="G19" s="4">
        <v>6.4907839999999997</v>
      </c>
      <c r="H19" s="4">
        <v>2.1429</v>
      </c>
      <c r="I19" s="4">
        <v>97.189830000000001</v>
      </c>
      <c r="J19" s="4">
        <v>1.8159529999999999</v>
      </c>
      <c r="K19" s="4">
        <v>8.6336839999999988</v>
      </c>
      <c r="L19" s="4">
        <v>0.23863219224207</v>
      </c>
      <c r="M19" s="4">
        <f t="shared" si="1"/>
        <v>0.23863219224207</v>
      </c>
      <c r="N19" s="4">
        <v>2.6862950041412399E-3</v>
      </c>
      <c r="O19" s="4">
        <f t="shared" si="0"/>
        <v>2.6862950041412399E-3</v>
      </c>
      <c r="P19" s="4">
        <v>0.27639441775707929</v>
      </c>
      <c r="Q19" s="5"/>
      <c r="R19" s="5"/>
      <c r="S19" s="4"/>
      <c r="T19" s="4"/>
      <c r="U19" s="4"/>
      <c r="V19" s="4"/>
    </row>
    <row r="20" spans="1:22" x14ac:dyDescent="0.35">
      <c r="A20" s="3">
        <v>43404</v>
      </c>
      <c r="B20">
        <v>66</v>
      </c>
      <c r="C20" t="s">
        <v>45</v>
      </c>
      <c r="D20" t="s">
        <v>41</v>
      </c>
      <c r="E20" s="8">
        <v>0</v>
      </c>
      <c r="F20" s="4"/>
      <c r="G20" s="4"/>
      <c r="H20" s="4"/>
      <c r="I20" s="4"/>
      <c r="J20" s="4"/>
      <c r="K20" s="4"/>
      <c r="L20" s="4">
        <v>0</v>
      </c>
      <c r="M20" s="4">
        <f t="shared" si="1"/>
        <v>0</v>
      </c>
      <c r="N20" s="4">
        <v>0</v>
      </c>
      <c r="O20" s="4">
        <f t="shared" si="0"/>
        <v>0</v>
      </c>
      <c r="P20" s="4">
        <v>0</v>
      </c>
      <c r="Q20" s="5"/>
      <c r="R20" s="5"/>
      <c r="S20" s="4"/>
      <c r="T20" s="4"/>
      <c r="U20" s="4"/>
      <c r="V20" s="4"/>
    </row>
    <row r="21" spans="1:22" x14ac:dyDescent="0.35">
      <c r="A21" s="3">
        <v>43404</v>
      </c>
      <c r="B21">
        <v>67</v>
      </c>
      <c r="C21" t="s">
        <v>45</v>
      </c>
      <c r="D21" t="s">
        <v>42</v>
      </c>
      <c r="E21" s="8">
        <v>388</v>
      </c>
      <c r="F21" s="4">
        <v>0.28460999999999997</v>
      </c>
      <c r="G21" s="4">
        <v>6.6209910000000001</v>
      </c>
      <c r="H21" s="4">
        <v>1.6197999999999999</v>
      </c>
      <c r="I21" s="4">
        <v>46.672750000000001</v>
      </c>
      <c r="J21" s="4">
        <v>1.3351899999999999</v>
      </c>
      <c r="K21" s="4">
        <v>8.2407909999999998</v>
      </c>
      <c r="L21" s="4">
        <v>5.5234893976735799</v>
      </c>
      <c r="M21" s="4">
        <f t="shared" si="1"/>
        <v>5.5234893976735799</v>
      </c>
      <c r="N21" s="4">
        <v>3.1282972688576799E-2</v>
      </c>
      <c r="O21" s="4">
        <f t="shared" si="0"/>
        <v>3.1282972688576799E-2</v>
      </c>
      <c r="P21" s="4">
        <v>6.7025646306091726</v>
      </c>
      <c r="Q21" s="5"/>
      <c r="R21" s="5"/>
      <c r="S21" s="4"/>
      <c r="T21" s="4"/>
      <c r="U21" s="4"/>
      <c r="V21" s="4"/>
    </row>
    <row r="22" spans="1:22" x14ac:dyDescent="0.35">
      <c r="A22" s="3">
        <v>43404</v>
      </c>
      <c r="B22">
        <v>68</v>
      </c>
      <c r="C22" t="s">
        <v>45</v>
      </c>
      <c r="D22" t="s">
        <v>42</v>
      </c>
      <c r="E22" s="8">
        <v>0</v>
      </c>
      <c r="F22" s="4"/>
      <c r="G22" s="4"/>
      <c r="H22" s="4"/>
      <c r="I22" s="4"/>
      <c r="J22" s="4"/>
      <c r="K22" s="4"/>
      <c r="L22" s="4">
        <v>0</v>
      </c>
      <c r="M22" s="4">
        <f t="shared" si="1"/>
        <v>0</v>
      </c>
      <c r="N22" s="4">
        <v>0</v>
      </c>
      <c r="O22" s="4">
        <f t="shared" si="0"/>
        <v>0</v>
      </c>
      <c r="P22" s="4">
        <v>0</v>
      </c>
      <c r="Q22" s="5"/>
      <c r="R22" s="5"/>
      <c r="S22" s="4"/>
      <c r="T22" s="4"/>
      <c r="U22" s="4"/>
      <c r="V22" s="4"/>
    </row>
    <row r="23" spans="1:22" x14ac:dyDescent="0.35">
      <c r="A23" s="3">
        <v>43404</v>
      </c>
      <c r="B23">
        <v>69</v>
      </c>
      <c r="C23" t="s">
        <v>45</v>
      </c>
      <c r="D23" t="s">
        <v>42</v>
      </c>
      <c r="E23" s="8">
        <v>0</v>
      </c>
      <c r="F23" s="4"/>
      <c r="G23" s="4"/>
      <c r="H23" s="4"/>
      <c r="I23" s="4"/>
      <c r="J23" s="4"/>
      <c r="K23" s="4"/>
      <c r="L23" s="4">
        <v>0</v>
      </c>
      <c r="M23" s="4">
        <f t="shared" si="1"/>
        <v>0</v>
      </c>
      <c r="N23" s="4">
        <v>0</v>
      </c>
      <c r="O23" s="4">
        <f t="shared" si="0"/>
        <v>0</v>
      </c>
      <c r="P23" s="4">
        <v>0</v>
      </c>
      <c r="Q23" s="5"/>
      <c r="R23" s="5"/>
      <c r="S23" s="4"/>
      <c r="T23" s="4"/>
      <c r="U23" s="4"/>
      <c r="V23" s="4"/>
    </row>
    <row r="24" spans="1:22" x14ac:dyDescent="0.35">
      <c r="A24" s="3">
        <v>43404</v>
      </c>
      <c r="B24">
        <v>70</v>
      </c>
      <c r="C24" t="s">
        <v>45</v>
      </c>
      <c r="D24" t="s">
        <v>42</v>
      </c>
      <c r="E24" s="8">
        <v>10</v>
      </c>
      <c r="F24" s="4">
        <v>3.2696390000000002</v>
      </c>
      <c r="G24" s="4">
        <v>0.23807800000000001</v>
      </c>
      <c r="H24" s="4">
        <v>4.6609999999999996</v>
      </c>
      <c r="I24" s="4">
        <v>93.20729</v>
      </c>
      <c r="J24" s="4">
        <v>1.3913609999999994</v>
      </c>
      <c r="K24" s="4">
        <v>4.8990779999999994</v>
      </c>
      <c r="L24" s="4">
        <v>8.4630567546896601E-2</v>
      </c>
      <c r="M24" s="4">
        <f t="shared" si="1"/>
        <v>8.4630567546896601E-2</v>
      </c>
      <c r="N24" s="4">
        <v>1.6101368159903099E-3</v>
      </c>
      <c r="O24" s="4">
        <f t="shared" si="0"/>
        <v>1.6101368159903099E-3</v>
      </c>
      <c r="P24" s="4">
        <v>0.17274651109817454</v>
      </c>
      <c r="Q24" s="5"/>
      <c r="R24" s="5"/>
      <c r="S24" s="4"/>
      <c r="T24" s="4"/>
      <c r="U24" s="4"/>
      <c r="V24" s="4"/>
    </row>
    <row r="25" spans="1:22" x14ac:dyDescent="0.35">
      <c r="A25" s="3">
        <v>43440</v>
      </c>
      <c r="B25">
        <v>19</v>
      </c>
      <c r="C25" t="s">
        <v>30</v>
      </c>
      <c r="D25" t="s">
        <v>41</v>
      </c>
      <c r="E25" s="8">
        <v>0</v>
      </c>
      <c r="F25" s="4"/>
      <c r="G25" s="4"/>
      <c r="H25" s="4"/>
      <c r="I25" s="4"/>
      <c r="J25" s="4"/>
      <c r="K25" s="4"/>
      <c r="L25" s="4">
        <v>0</v>
      </c>
      <c r="M25" s="4">
        <f>L25+M2</f>
        <v>0</v>
      </c>
      <c r="N25" s="4">
        <v>0</v>
      </c>
      <c r="O25" s="4">
        <f>N25+O2</f>
        <v>0</v>
      </c>
      <c r="P25" s="4">
        <v>0</v>
      </c>
      <c r="Q25" s="5"/>
      <c r="R25" s="5"/>
      <c r="S25" s="4"/>
      <c r="T25" s="4"/>
      <c r="U25" s="4"/>
      <c r="V25" s="4"/>
    </row>
    <row r="26" spans="1:22" x14ac:dyDescent="0.35">
      <c r="A26" s="3">
        <v>43440</v>
      </c>
      <c r="B26">
        <v>20</v>
      </c>
      <c r="C26" t="s">
        <v>30</v>
      </c>
      <c r="D26" t="s">
        <v>41</v>
      </c>
      <c r="E26" s="8">
        <v>1538</v>
      </c>
      <c r="F26" s="4">
        <v>8.2085000000000005E-2</v>
      </c>
      <c r="G26" s="4">
        <v>1.109273</v>
      </c>
      <c r="H26" s="4">
        <v>1.0241</v>
      </c>
      <c r="I26" s="4">
        <v>63.719410000000003</v>
      </c>
      <c r="J26" s="4">
        <v>0.94201500000000005</v>
      </c>
      <c r="K26" s="4">
        <v>2.1333729999999997</v>
      </c>
      <c r="L26" s="4">
        <v>5.6680807540612497</v>
      </c>
      <c r="M26" s="4">
        <f>L26+M3</f>
        <v>9.6285984041666399</v>
      </c>
      <c r="N26" s="4">
        <v>0.16929377163821699</v>
      </c>
      <c r="O26" s="4">
        <f>N26+O3</f>
        <v>0.78197127859089999</v>
      </c>
      <c r="P26" s="4">
        <v>26.568413406899246</v>
      </c>
      <c r="Q26" s="5"/>
      <c r="R26" s="5"/>
      <c r="S26" s="4"/>
      <c r="T26" s="4"/>
      <c r="U26" s="4"/>
    </row>
    <row r="27" spans="1:22" x14ac:dyDescent="0.35">
      <c r="A27" s="3">
        <v>43440</v>
      </c>
      <c r="B27">
        <v>21</v>
      </c>
      <c r="C27" t="s">
        <v>30</v>
      </c>
      <c r="D27" t="s">
        <v>41</v>
      </c>
      <c r="E27" s="8">
        <v>440</v>
      </c>
      <c r="F27" s="4">
        <v>0.68364000000000003</v>
      </c>
      <c r="G27" s="4">
        <v>-3.8847E-2</v>
      </c>
      <c r="H27" s="4">
        <v>3.423</v>
      </c>
      <c r="I27" s="4">
        <v>2432.5259999999998</v>
      </c>
      <c r="J27" s="4">
        <v>2.73936</v>
      </c>
      <c r="K27" s="4">
        <v>3.384153</v>
      </c>
      <c r="L27" s="4">
        <v>2.5722641522432301</v>
      </c>
      <c r="M27" s="4">
        <f>L27+M4</f>
        <v>9.1159830901943302</v>
      </c>
      <c r="N27" s="4">
        <v>1.8489410582794601</v>
      </c>
      <c r="O27" s="4">
        <f>N27+O4</f>
        <v>4.5143631281558498</v>
      </c>
      <c r="P27" s="4">
        <v>7.6008464883196805</v>
      </c>
      <c r="Q27" s="5"/>
      <c r="R27" s="5"/>
      <c r="S27" s="4"/>
      <c r="T27" s="4"/>
      <c r="U27" s="4"/>
    </row>
    <row r="28" spans="1:22" x14ac:dyDescent="0.35">
      <c r="A28" s="3">
        <v>43440</v>
      </c>
      <c r="B28">
        <v>22</v>
      </c>
      <c r="C28" t="s">
        <v>30</v>
      </c>
      <c r="D28" t="s">
        <v>41</v>
      </c>
      <c r="E28" s="8">
        <v>0</v>
      </c>
      <c r="F28" s="4"/>
      <c r="G28" s="4"/>
      <c r="H28" s="4"/>
      <c r="I28" s="4"/>
      <c r="J28" s="4"/>
      <c r="K28" s="4"/>
      <c r="L28" s="4">
        <v>0</v>
      </c>
      <c r="M28" s="4">
        <f>L28+M5</f>
        <v>5.8475401783255901E-2</v>
      </c>
      <c r="N28" s="4">
        <v>0</v>
      </c>
      <c r="O28" s="4">
        <f>N28+O5</f>
        <v>1.0272602159553E-2</v>
      </c>
      <c r="P28" s="4">
        <v>0</v>
      </c>
      <c r="Q28" s="5"/>
      <c r="R28" s="5"/>
      <c r="S28" s="4"/>
      <c r="T28" s="4"/>
      <c r="U28" s="4"/>
    </row>
    <row r="29" spans="1:22" x14ac:dyDescent="0.35">
      <c r="A29" s="3">
        <v>43440</v>
      </c>
      <c r="B29">
        <v>23</v>
      </c>
      <c r="C29" t="s">
        <v>30</v>
      </c>
      <c r="D29" t="s">
        <v>41</v>
      </c>
      <c r="E29" s="8">
        <v>1356</v>
      </c>
      <c r="F29" s="4">
        <v>7.3912849999999999</v>
      </c>
      <c r="G29" s="4">
        <v>-6.6112000000000004E-2</v>
      </c>
      <c r="H29" s="4">
        <v>11.9053</v>
      </c>
      <c r="I29" s="4">
        <v>685.00116000000003</v>
      </c>
      <c r="J29" s="4">
        <v>4.5140150000000006</v>
      </c>
      <c r="K29" s="4">
        <v>11.839188</v>
      </c>
      <c r="L29" s="4">
        <v>27.7328501983405</v>
      </c>
      <c r="M29" s="4">
        <f>L29+M6</f>
        <v>29.849955532988151</v>
      </c>
      <c r="N29" s="4">
        <v>1.6045893143997301</v>
      </c>
      <c r="O29" s="4">
        <f>N29+O6</f>
        <v>1.8851780822708482</v>
      </c>
      <c r="P29" s="4">
        <v>23.424426904912469</v>
      </c>
      <c r="Q29" s="5"/>
      <c r="R29" s="5"/>
      <c r="S29" s="4"/>
      <c r="T29" s="4"/>
      <c r="U29" s="4"/>
    </row>
    <row r="30" spans="1:22" x14ac:dyDescent="0.35">
      <c r="A30" s="3">
        <v>43440</v>
      </c>
      <c r="B30">
        <v>25</v>
      </c>
      <c r="C30" t="s">
        <v>43</v>
      </c>
      <c r="D30" t="s">
        <v>42</v>
      </c>
      <c r="E30" s="8">
        <v>1358</v>
      </c>
      <c r="F30" s="4">
        <v>7.2837620000000003</v>
      </c>
      <c r="G30" s="4">
        <v>4.3242999999999997E-2</v>
      </c>
      <c r="H30" s="4">
        <v>10.3186</v>
      </c>
      <c r="I30" s="4">
        <v>800.27373999999998</v>
      </c>
      <c r="J30" s="4">
        <v>3.0348379999999997</v>
      </c>
      <c r="K30" s="4">
        <v>10.361843</v>
      </c>
      <c r="L30" s="4">
        <v>24.3080251432179</v>
      </c>
      <c r="M30" s="4">
        <f t="shared" ref="M30" si="2">L30+M7</f>
        <v>24.525689113426576</v>
      </c>
      <c r="N30" s="4">
        <v>1.8773758870286901</v>
      </c>
      <c r="O30" s="4">
        <f t="shared" ref="O30" si="3">N30+O7</f>
        <v>1.8934732215239889</v>
      </c>
      <c r="P30" s="4">
        <v>23.458976207132103</v>
      </c>
      <c r="Q30" s="5"/>
      <c r="R30" s="5"/>
      <c r="S30" s="4"/>
      <c r="T30" s="4"/>
      <c r="U30" s="4"/>
    </row>
    <row r="31" spans="1:22" x14ac:dyDescent="0.35">
      <c r="A31" s="3">
        <v>43440</v>
      </c>
      <c r="B31">
        <v>26</v>
      </c>
      <c r="C31" t="s">
        <v>43</v>
      </c>
      <c r="D31" t="s">
        <v>42</v>
      </c>
      <c r="E31" s="8">
        <v>66</v>
      </c>
      <c r="F31" s="4">
        <v>9.2519790000000004</v>
      </c>
      <c r="G31" s="4">
        <v>0.14748</v>
      </c>
      <c r="H31" s="4">
        <v>14.123100000000001</v>
      </c>
      <c r="I31" s="4">
        <v>948.98080000000004</v>
      </c>
      <c r="J31" s="4">
        <v>4.8711210000000005</v>
      </c>
      <c r="K31" s="4">
        <v>14.270580000000001</v>
      </c>
      <c r="L31" s="4">
        <v>1.62704085922175</v>
      </c>
      <c r="M31" s="4">
        <f>L31+M7</f>
        <v>1.8447048294304249</v>
      </c>
      <c r="N31" s="4">
        <v>0.108196761183985</v>
      </c>
      <c r="O31" s="4">
        <f>N31+O7</f>
        <v>0.12429409567928379</v>
      </c>
      <c r="P31" s="4">
        <v>1.140126973247952</v>
      </c>
      <c r="Q31" s="5"/>
      <c r="R31" s="5"/>
      <c r="S31" s="4"/>
      <c r="T31" s="4"/>
      <c r="U31" s="4"/>
    </row>
    <row r="32" spans="1:22" x14ac:dyDescent="0.35">
      <c r="A32" s="3">
        <v>43440</v>
      </c>
      <c r="B32">
        <v>27</v>
      </c>
      <c r="C32" t="s">
        <v>43</v>
      </c>
      <c r="D32" t="s">
        <v>42</v>
      </c>
      <c r="E32" s="8">
        <v>1570</v>
      </c>
      <c r="F32" s="4">
        <v>4.1118610000000002</v>
      </c>
      <c r="G32" s="4">
        <v>-5.8559E-2</v>
      </c>
      <c r="H32" s="4">
        <v>8.1217000000000006</v>
      </c>
      <c r="I32" s="4">
        <v>1244.8833</v>
      </c>
      <c r="J32" s="4">
        <v>4.0098390000000004</v>
      </c>
      <c r="K32" s="4">
        <v>8.0631409999999999</v>
      </c>
      <c r="L32" s="4">
        <v>21.8683897764809</v>
      </c>
      <c r="M32" s="4">
        <f>L32+M8</f>
        <v>21.8683897764809</v>
      </c>
      <c r="N32" s="4">
        <v>3.3763012739863698</v>
      </c>
      <c r="O32" s="4">
        <f>N32+O8</f>
        <v>3.3763012739863698</v>
      </c>
      <c r="P32" s="4">
        <v>27.121202242413403</v>
      </c>
      <c r="Q32" s="5"/>
      <c r="R32" s="5"/>
      <c r="S32" s="4"/>
      <c r="T32" s="4"/>
      <c r="U32" s="4"/>
    </row>
    <row r="33" spans="1:21" x14ac:dyDescent="0.35">
      <c r="A33" s="3">
        <v>43440</v>
      </c>
      <c r="B33">
        <v>34</v>
      </c>
      <c r="C33" t="s">
        <v>43</v>
      </c>
      <c r="D33" t="s">
        <v>41</v>
      </c>
      <c r="E33" s="8">
        <v>134</v>
      </c>
      <c r="F33" s="4">
        <v>5.6459159999999997</v>
      </c>
      <c r="G33" s="4">
        <v>-1.2109E-2</v>
      </c>
      <c r="H33" s="4">
        <v>9.1873000000000005</v>
      </c>
      <c r="I33" s="4">
        <v>133.7432</v>
      </c>
      <c r="J33" s="4">
        <v>3.5413840000000008</v>
      </c>
      <c r="K33" s="4">
        <v>9.1751909999999999</v>
      </c>
      <c r="L33" s="4">
        <v>2.12389386952561</v>
      </c>
      <c r="M33" s="4">
        <f t="shared" ref="M33:M47" si="4">L33+M9</f>
        <v>2.1508812312577583</v>
      </c>
      <c r="N33" s="4">
        <v>3.09591770428253E-2</v>
      </c>
      <c r="O33" s="4">
        <f t="shared" ref="O33:O95" si="5">N33+O9</f>
        <v>3.2701123743035437E-2</v>
      </c>
      <c r="P33" s="4">
        <v>2.3148032487155388</v>
      </c>
      <c r="Q33" s="5"/>
      <c r="R33" s="5"/>
      <c r="S33" s="4"/>
      <c r="T33" s="4"/>
      <c r="U33" s="4"/>
    </row>
    <row r="34" spans="1:21" x14ac:dyDescent="0.35">
      <c r="A34" s="3">
        <v>43440</v>
      </c>
      <c r="B34">
        <v>35</v>
      </c>
      <c r="C34" t="s">
        <v>43</v>
      </c>
      <c r="D34" t="s">
        <v>41</v>
      </c>
      <c r="E34" s="8">
        <v>154</v>
      </c>
      <c r="F34" s="4">
        <v>0.11103399999999999</v>
      </c>
      <c r="G34" s="4">
        <v>-6.5926999999999999E-2</v>
      </c>
      <c r="H34" s="4">
        <v>0.6915</v>
      </c>
      <c r="I34" s="4">
        <v>39.226860000000002</v>
      </c>
      <c r="J34" s="4">
        <v>0.58046600000000004</v>
      </c>
      <c r="K34" s="4">
        <v>0.62557300000000005</v>
      </c>
      <c r="L34" s="4">
        <v>0.16642233695667399</v>
      </c>
      <c r="M34" s="4">
        <f t="shared" si="4"/>
        <v>2.4214077183570639</v>
      </c>
      <c r="N34" s="4">
        <v>1.04355937878909E-2</v>
      </c>
      <c r="O34" s="4">
        <f t="shared" si="5"/>
        <v>0.19401862135392592</v>
      </c>
      <c r="P34" s="4">
        <v>2.6602962709118883</v>
      </c>
      <c r="Q34" s="5"/>
      <c r="R34" s="5"/>
      <c r="S34" s="4"/>
      <c r="T34" s="4"/>
      <c r="U34" s="4"/>
    </row>
    <row r="35" spans="1:21" x14ac:dyDescent="0.35">
      <c r="A35" s="3">
        <v>43440</v>
      </c>
      <c r="B35">
        <v>36</v>
      </c>
      <c r="C35" t="s">
        <v>43</v>
      </c>
      <c r="D35" t="s">
        <v>41</v>
      </c>
      <c r="E35" s="8">
        <v>112</v>
      </c>
      <c r="F35" s="4">
        <v>0.46985100000000002</v>
      </c>
      <c r="G35" s="4">
        <v>-4.3234000000000002E-2</v>
      </c>
      <c r="H35" s="4">
        <v>1.9497</v>
      </c>
      <c r="I35" s="4">
        <v>109.701584</v>
      </c>
      <c r="J35" s="4">
        <v>1.479849</v>
      </c>
      <c r="K35" s="4">
        <v>1.906466</v>
      </c>
      <c r="L35" s="4">
        <v>0.36885866185336402</v>
      </c>
      <c r="M35" s="4">
        <f t="shared" si="4"/>
        <v>0.36885866185336402</v>
      </c>
      <c r="N35" s="4">
        <v>2.1224810448984801E-2</v>
      </c>
      <c r="O35" s="4">
        <f t="shared" si="5"/>
        <v>2.1224810448984801E-2</v>
      </c>
      <c r="P35" s="4">
        <v>1.9347609242995549</v>
      </c>
      <c r="Q35" s="5"/>
      <c r="R35" s="5"/>
      <c r="S35" s="4"/>
      <c r="T35" s="4"/>
      <c r="U35" s="4"/>
    </row>
    <row r="36" spans="1:21" x14ac:dyDescent="0.35">
      <c r="A36" s="3">
        <v>43440</v>
      </c>
      <c r="B36">
        <v>37</v>
      </c>
      <c r="C36" t="s">
        <v>43</v>
      </c>
      <c r="D36" t="s">
        <v>41</v>
      </c>
      <c r="E36" s="8">
        <v>1371</v>
      </c>
      <c r="F36" s="4">
        <v>0.48440100000000003</v>
      </c>
      <c r="G36" s="4">
        <v>0.12152200000000001</v>
      </c>
      <c r="H36" s="4">
        <v>2.6288</v>
      </c>
      <c r="I36" s="4">
        <v>111.78371</v>
      </c>
      <c r="J36" s="4">
        <v>2.1443989999999999</v>
      </c>
      <c r="K36" s="4">
        <v>2.7503220000000002</v>
      </c>
      <c r="L36" s="4">
        <v>6.5137921558566196</v>
      </c>
      <c r="M36" s="4">
        <f t="shared" si="4"/>
        <v>6.5137921558566196</v>
      </c>
      <c r="N36" s="4">
        <v>0.264745674633934</v>
      </c>
      <c r="O36" s="4">
        <f t="shared" si="5"/>
        <v>0.264745674633934</v>
      </c>
      <c r="P36" s="4">
        <v>23.683546671559732</v>
      </c>
      <c r="Q36" s="5"/>
      <c r="R36" s="5"/>
      <c r="S36" s="4"/>
      <c r="T36" s="4"/>
      <c r="U36" s="4"/>
    </row>
    <row r="37" spans="1:21" x14ac:dyDescent="0.35">
      <c r="A37" s="3">
        <v>43440</v>
      </c>
      <c r="B37">
        <v>51</v>
      </c>
      <c r="C37" t="s">
        <v>30</v>
      </c>
      <c r="D37" t="s">
        <v>42</v>
      </c>
      <c r="E37" s="8">
        <v>0</v>
      </c>
      <c r="F37" s="4"/>
      <c r="G37" s="4"/>
      <c r="H37" s="4"/>
      <c r="I37" s="4"/>
      <c r="J37" s="4"/>
      <c r="K37" s="4"/>
      <c r="L37" s="4">
        <v>0</v>
      </c>
      <c r="M37" s="4">
        <f t="shared" si="4"/>
        <v>0</v>
      </c>
      <c r="N37" s="4">
        <v>0</v>
      </c>
      <c r="O37" s="4">
        <f t="shared" si="5"/>
        <v>0</v>
      </c>
      <c r="P37" s="4">
        <v>0</v>
      </c>
      <c r="Q37" s="5"/>
      <c r="R37" s="5"/>
      <c r="S37" s="4"/>
      <c r="T37" s="4"/>
      <c r="U37" s="4"/>
    </row>
    <row r="38" spans="1:21" x14ac:dyDescent="0.35">
      <c r="A38" s="3">
        <v>43440</v>
      </c>
      <c r="B38">
        <v>52</v>
      </c>
      <c r="C38" t="s">
        <v>30</v>
      </c>
      <c r="D38" t="s">
        <v>42</v>
      </c>
      <c r="E38" s="8">
        <v>0</v>
      </c>
      <c r="F38" s="4"/>
      <c r="G38" s="4"/>
      <c r="H38" s="4"/>
      <c r="I38" s="4"/>
      <c r="J38" s="4"/>
      <c r="K38" s="4"/>
      <c r="L38" s="4">
        <v>0</v>
      </c>
      <c r="M38" s="4">
        <f t="shared" si="4"/>
        <v>0</v>
      </c>
      <c r="N38" s="4">
        <v>0</v>
      </c>
      <c r="O38" s="4">
        <f t="shared" si="5"/>
        <v>0</v>
      </c>
      <c r="P38" s="4">
        <v>0</v>
      </c>
      <c r="Q38" s="5"/>
      <c r="R38" s="5"/>
      <c r="S38" s="4"/>
      <c r="T38" s="4"/>
      <c r="U38" s="4"/>
    </row>
    <row r="39" spans="1:21" x14ac:dyDescent="0.35">
      <c r="A39" s="3">
        <v>43440</v>
      </c>
      <c r="B39">
        <v>53</v>
      </c>
      <c r="C39" t="s">
        <v>30</v>
      </c>
      <c r="D39" t="s">
        <v>42</v>
      </c>
      <c r="E39" s="8">
        <v>0</v>
      </c>
      <c r="F39" s="4"/>
      <c r="G39" s="4"/>
      <c r="H39" s="4"/>
      <c r="I39" s="4"/>
      <c r="J39" s="4"/>
      <c r="K39" s="4"/>
      <c r="L39" s="4">
        <v>0</v>
      </c>
      <c r="M39" s="4">
        <f t="shared" si="4"/>
        <v>0</v>
      </c>
      <c r="N39" s="4">
        <v>0</v>
      </c>
      <c r="O39" s="4">
        <f t="shared" si="5"/>
        <v>0</v>
      </c>
      <c r="P39" s="4">
        <v>0</v>
      </c>
      <c r="Q39" s="5"/>
      <c r="R39" s="5"/>
      <c r="S39" s="4"/>
      <c r="T39" s="4"/>
      <c r="U39" s="4"/>
    </row>
    <row r="40" spans="1:21" x14ac:dyDescent="0.35">
      <c r="A40" s="3">
        <v>43440</v>
      </c>
      <c r="B40">
        <v>61</v>
      </c>
      <c r="C40" t="s">
        <v>44</v>
      </c>
      <c r="D40" t="s">
        <v>41</v>
      </c>
      <c r="E40" s="8">
        <v>0</v>
      </c>
      <c r="F40" s="4"/>
      <c r="G40" s="4"/>
      <c r="H40" s="4"/>
      <c r="I40" s="4"/>
      <c r="J40" s="4"/>
      <c r="K40" s="4"/>
      <c r="L40" s="4">
        <v>0</v>
      </c>
      <c r="M40" s="4">
        <f t="shared" si="4"/>
        <v>0</v>
      </c>
      <c r="N40" s="4">
        <v>0</v>
      </c>
      <c r="O40" s="4">
        <f t="shared" si="5"/>
        <v>0</v>
      </c>
      <c r="P40" s="4">
        <v>0</v>
      </c>
      <c r="Q40" s="5"/>
      <c r="R40" s="5"/>
      <c r="S40" s="4"/>
      <c r="T40" s="4"/>
      <c r="U40" s="4"/>
    </row>
    <row r="41" spans="1:21" x14ac:dyDescent="0.35">
      <c r="A41" s="3">
        <v>43440</v>
      </c>
      <c r="B41">
        <v>62</v>
      </c>
      <c r="C41" t="s">
        <v>45</v>
      </c>
      <c r="D41" t="s">
        <v>41</v>
      </c>
      <c r="E41" s="8">
        <v>0</v>
      </c>
      <c r="F41" s="4"/>
      <c r="G41" s="4"/>
      <c r="H41" s="4"/>
      <c r="I41" s="4"/>
      <c r="J41" s="4"/>
      <c r="K41" s="4"/>
      <c r="L41" s="4">
        <v>0</v>
      </c>
      <c r="M41" s="4">
        <f t="shared" si="4"/>
        <v>0.182994500283856</v>
      </c>
      <c r="N41" s="4">
        <v>0</v>
      </c>
      <c r="O41" s="4">
        <f t="shared" si="5"/>
        <v>3.1498758715834199E-2</v>
      </c>
      <c r="P41" s="4">
        <v>0</v>
      </c>
      <c r="Q41" s="5"/>
      <c r="R41" s="5"/>
      <c r="S41" s="4"/>
      <c r="T41" s="4"/>
      <c r="U41" s="4"/>
    </row>
    <row r="42" spans="1:21" x14ac:dyDescent="0.35">
      <c r="A42" s="3">
        <v>43440</v>
      </c>
      <c r="B42">
        <v>63</v>
      </c>
      <c r="C42" t="s">
        <v>45</v>
      </c>
      <c r="D42" t="s">
        <v>41</v>
      </c>
      <c r="E42" s="8">
        <v>0</v>
      </c>
      <c r="F42" s="4"/>
      <c r="G42" s="4"/>
      <c r="H42" s="4"/>
      <c r="I42" s="4"/>
      <c r="J42" s="4"/>
      <c r="K42" s="4"/>
      <c r="L42" s="4">
        <v>0</v>
      </c>
      <c r="M42" s="4">
        <f t="shared" si="4"/>
        <v>0.12569833473335301</v>
      </c>
      <c r="N42" s="4">
        <v>0</v>
      </c>
      <c r="O42" s="4">
        <f t="shared" si="5"/>
        <v>3.3406743571927698E-3</v>
      </c>
      <c r="P42" s="4">
        <v>0</v>
      </c>
      <c r="Q42" s="5"/>
      <c r="R42" s="5"/>
      <c r="S42" s="4"/>
      <c r="T42" s="4"/>
      <c r="U42" s="4"/>
    </row>
    <row r="43" spans="1:21" x14ac:dyDescent="0.35">
      <c r="A43" s="3">
        <v>43440</v>
      </c>
      <c r="B43">
        <v>65</v>
      </c>
      <c r="C43" t="s">
        <v>45</v>
      </c>
      <c r="D43" t="s">
        <v>41</v>
      </c>
      <c r="E43" s="8">
        <v>0</v>
      </c>
      <c r="F43" s="4"/>
      <c r="G43" s="4"/>
      <c r="H43" s="4"/>
      <c r="I43" s="4"/>
      <c r="J43" s="4"/>
      <c r="K43" s="4"/>
      <c r="L43" s="4">
        <v>0</v>
      </c>
      <c r="M43" s="4">
        <f t="shared" si="4"/>
        <v>0.23863219224207</v>
      </c>
      <c r="N43" s="4">
        <v>0</v>
      </c>
      <c r="O43" s="4">
        <f t="shared" si="5"/>
        <v>2.6862950041412399E-3</v>
      </c>
      <c r="P43" s="4">
        <v>0</v>
      </c>
      <c r="Q43" s="5"/>
      <c r="R43" s="5"/>
      <c r="S43" s="4"/>
      <c r="T43" s="4"/>
      <c r="U43" s="4"/>
    </row>
    <row r="44" spans="1:21" x14ac:dyDescent="0.35">
      <c r="A44" s="3">
        <v>43440</v>
      </c>
      <c r="B44">
        <v>66</v>
      </c>
      <c r="C44" t="s">
        <v>45</v>
      </c>
      <c r="D44" t="s">
        <v>41</v>
      </c>
      <c r="E44" s="8">
        <v>0</v>
      </c>
      <c r="F44" s="4"/>
      <c r="G44" s="4"/>
      <c r="H44" s="4"/>
      <c r="I44" s="4"/>
      <c r="J44" s="4"/>
      <c r="K44" s="4"/>
      <c r="L44" s="4">
        <v>0</v>
      </c>
      <c r="M44" s="4">
        <f t="shared" si="4"/>
        <v>0</v>
      </c>
      <c r="N44" s="4">
        <v>0</v>
      </c>
      <c r="O44" s="4">
        <f t="shared" si="5"/>
        <v>0</v>
      </c>
      <c r="P44" s="4">
        <v>0</v>
      </c>
      <c r="Q44" s="5"/>
      <c r="R44" s="5"/>
      <c r="S44" s="4"/>
      <c r="T44" s="4"/>
      <c r="U44" s="4"/>
    </row>
    <row r="45" spans="1:21" x14ac:dyDescent="0.35">
      <c r="A45" s="3">
        <v>43440</v>
      </c>
      <c r="B45">
        <v>67</v>
      </c>
      <c r="C45" t="s">
        <v>45</v>
      </c>
      <c r="D45" t="s">
        <v>42</v>
      </c>
      <c r="E45" s="8">
        <v>0</v>
      </c>
      <c r="F45" s="4"/>
      <c r="G45" s="4"/>
      <c r="H45" s="4"/>
      <c r="I45" s="4"/>
      <c r="J45" s="4"/>
      <c r="K45" s="4"/>
      <c r="L45" s="4">
        <v>0</v>
      </c>
      <c r="M45" s="4">
        <f t="shared" si="4"/>
        <v>5.5234893976735799</v>
      </c>
      <c r="N45" s="4">
        <v>0</v>
      </c>
      <c r="O45" s="4">
        <f t="shared" si="5"/>
        <v>3.1282972688576799E-2</v>
      </c>
      <c r="P45" s="4">
        <v>0</v>
      </c>
      <c r="Q45" s="5"/>
      <c r="R45" s="5"/>
      <c r="S45" s="4"/>
      <c r="T45" s="4"/>
      <c r="U45" s="4"/>
    </row>
    <row r="46" spans="1:21" x14ac:dyDescent="0.35">
      <c r="A46" s="3">
        <v>43440</v>
      </c>
      <c r="B46">
        <v>68</v>
      </c>
      <c r="C46" t="s">
        <v>45</v>
      </c>
      <c r="D46" t="s">
        <v>42</v>
      </c>
      <c r="E46" s="8">
        <v>0</v>
      </c>
      <c r="F46" s="4"/>
      <c r="G46" s="4"/>
      <c r="H46" s="4"/>
      <c r="I46" s="4"/>
      <c r="J46" s="4"/>
      <c r="K46" s="4"/>
      <c r="L46" s="4">
        <v>0</v>
      </c>
      <c r="M46" s="4">
        <f t="shared" si="4"/>
        <v>0</v>
      </c>
      <c r="N46" s="4">
        <v>0</v>
      </c>
      <c r="O46" s="4">
        <f t="shared" si="5"/>
        <v>0</v>
      </c>
      <c r="P46" s="4">
        <v>0</v>
      </c>
      <c r="Q46" s="5"/>
      <c r="R46" s="5"/>
      <c r="S46" s="4"/>
      <c r="T46" s="4"/>
      <c r="U46" s="4"/>
    </row>
    <row r="47" spans="1:21" x14ac:dyDescent="0.35">
      <c r="A47" s="3">
        <v>43440</v>
      </c>
      <c r="B47">
        <v>69</v>
      </c>
      <c r="C47" t="s">
        <v>45</v>
      </c>
      <c r="D47" t="s">
        <v>42</v>
      </c>
      <c r="E47" s="8">
        <v>0</v>
      </c>
      <c r="F47" s="4"/>
      <c r="G47" s="4"/>
      <c r="H47" s="4"/>
      <c r="I47" s="4"/>
      <c r="J47" s="4"/>
      <c r="K47" s="4"/>
      <c r="L47" s="4">
        <v>0</v>
      </c>
      <c r="M47" s="4">
        <f t="shared" si="4"/>
        <v>0</v>
      </c>
      <c r="N47" s="4">
        <v>0</v>
      </c>
      <c r="O47" s="4">
        <f t="shared" si="5"/>
        <v>0</v>
      </c>
      <c r="P47" s="4">
        <v>0</v>
      </c>
      <c r="Q47" s="5"/>
      <c r="R47" s="5"/>
      <c r="S47" s="4"/>
      <c r="T47" s="4"/>
      <c r="U47" s="4"/>
    </row>
    <row r="48" spans="1:21" x14ac:dyDescent="0.35">
      <c r="A48" s="3">
        <v>43440</v>
      </c>
      <c r="B48">
        <v>70</v>
      </c>
      <c r="C48" t="s">
        <v>45</v>
      </c>
      <c r="D48" t="s">
        <v>42</v>
      </c>
      <c r="E48" s="8">
        <v>0</v>
      </c>
      <c r="F48" s="4"/>
      <c r="G48" s="4"/>
      <c r="H48" s="4"/>
      <c r="I48" s="4"/>
      <c r="J48" s="4"/>
      <c r="K48" s="4"/>
      <c r="L48" s="4">
        <v>0</v>
      </c>
      <c r="M48" s="4">
        <f>L48+M24</f>
        <v>8.4630567546896601E-2</v>
      </c>
      <c r="N48" s="4">
        <v>0</v>
      </c>
      <c r="O48" s="4">
        <f t="shared" si="5"/>
        <v>1.6101368159903099E-3</v>
      </c>
      <c r="P48" s="4">
        <v>0</v>
      </c>
      <c r="Q48" s="5"/>
      <c r="R48" s="5"/>
      <c r="S48" s="4"/>
      <c r="T48" s="4"/>
      <c r="U48" s="4"/>
    </row>
    <row r="49" spans="1:22" x14ac:dyDescent="0.35">
      <c r="A49" s="3">
        <v>43475</v>
      </c>
      <c r="B49">
        <v>19</v>
      </c>
      <c r="C49" t="s">
        <v>30</v>
      </c>
      <c r="D49" t="s">
        <v>41</v>
      </c>
      <c r="E49" s="8">
        <v>0</v>
      </c>
      <c r="F49" s="4"/>
      <c r="G49" s="4"/>
      <c r="H49" s="4"/>
      <c r="I49" s="4"/>
      <c r="J49" s="4"/>
      <c r="K49" s="4"/>
      <c r="L49" s="4">
        <v>0</v>
      </c>
      <c r="M49" s="4">
        <f>L49+M25</f>
        <v>0</v>
      </c>
      <c r="N49" s="4">
        <v>0</v>
      </c>
      <c r="O49" s="4">
        <f t="shared" si="5"/>
        <v>0</v>
      </c>
      <c r="P49" s="4">
        <v>0</v>
      </c>
      <c r="Q49" s="5"/>
      <c r="R49" s="5"/>
      <c r="S49" s="4"/>
      <c r="T49" s="4"/>
      <c r="U49" s="4"/>
    </row>
    <row r="50" spans="1:22" x14ac:dyDescent="0.35">
      <c r="A50" s="3">
        <v>43475</v>
      </c>
      <c r="B50">
        <v>20</v>
      </c>
      <c r="C50" t="s">
        <v>30</v>
      </c>
      <c r="D50" t="s">
        <v>41</v>
      </c>
      <c r="E50" s="8">
        <v>950</v>
      </c>
      <c r="F50" s="4">
        <v>4.3475E-2</v>
      </c>
      <c r="G50" s="4">
        <v>1.7851779999999999</v>
      </c>
      <c r="H50" s="4">
        <v>0.58289999999999997</v>
      </c>
      <c r="I50" s="4">
        <v>46.870086999999998</v>
      </c>
      <c r="J50" s="4">
        <v>0.53942499999999993</v>
      </c>
      <c r="K50" s="4">
        <v>2.3680779999999997</v>
      </c>
      <c r="L50" s="4">
        <v>3.8862658622408901</v>
      </c>
      <c r="M50" s="4">
        <f t="shared" ref="M50:M112" si="6">L50+M26</f>
        <v>13.51486426640753</v>
      </c>
      <c r="N50" s="4">
        <v>7.6918758194772605E-2</v>
      </c>
      <c r="O50" s="4">
        <f t="shared" si="5"/>
        <v>0.85889003678567255</v>
      </c>
      <c r="P50" s="4">
        <v>16.410918554326582</v>
      </c>
      <c r="Q50" s="5"/>
      <c r="R50" s="5"/>
      <c r="S50" s="4"/>
      <c r="T50" s="4"/>
      <c r="U50" s="4"/>
    </row>
    <row r="51" spans="1:22" x14ac:dyDescent="0.35">
      <c r="A51" s="3">
        <v>43475</v>
      </c>
      <c r="B51">
        <v>21</v>
      </c>
      <c r="C51" t="s">
        <v>30</v>
      </c>
      <c r="D51" t="s">
        <v>41</v>
      </c>
      <c r="E51" s="8">
        <v>414</v>
      </c>
      <c r="F51" s="4">
        <v>1.673192</v>
      </c>
      <c r="G51" s="4">
        <v>-4.5495000000000001E-2</v>
      </c>
      <c r="H51" s="4">
        <v>8.8740000000000006</v>
      </c>
      <c r="I51" s="4">
        <v>49997.9</v>
      </c>
      <c r="J51" s="4">
        <v>7.2008080000000003</v>
      </c>
      <c r="K51" s="4">
        <v>8.8285049999999998</v>
      </c>
      <c r="L51" s="4">
        <v>6.3139393767279204</v>
      </c>
      <c r="M51" s="4">
        <f t="shared" si="6"/>
        <v>15.42992246692225</v>
      </c>
      <c r="N51" s="4">
        <v>35.757323529148401</v>
      </c>
      <c r="O51" s="4">
        <f t="shared" si="5"/>
        <v>40.271686657304251</v>
      </c>
      <c r="P51" s="4">
        <v>7.1517055594644265</v>
      </c>
      <c r="Q51" s="5"/>
      <c r="R51" s="5"/>
      <c r="S51" s="4"/>
      <c r="T51" s="4"/>
      <c r="U51" s="4"/>
      <c r="V51" s="4"/>
    </row>
    <row r="52" spans="1:22" x14ac:dyDescent="0.35">
      <c r="A52" s="3">
        <v>43475</v>
      </c>
      <c r="B52">
        <v>22</v>
      </c>
      <c r="C52" t="s">
        <v>30</v>
      </c>
      <c r="D52" t="s">
        <v>41</v>
      </c>
      <c r="E52" s="8">
        <v>0</v>
      </c>
      <c r="F52" s="4"/>
      <c r="G52" s="4"/>
      <c r="H52" s="4"/>
      <c r="I52" s="4"/>
      <c r="J52" s="4"/>
      <c r="K52" s="4"/>
      <c r="L52" s="7">
        <v>0</v>
      </c>
      <c r="M52" s="4">
        <f t="shared" si="6"/>
        <v>5.8475401783255901E-2</v>
      </c>
      <c r="N52" s="7">
        <v>0</v>
      </c>
      <c r="O52" s="4">
        <f t="shared" si="5"/>
        <v>1.0272602159553E-2</v>
      </c>
      <c r="P52" s="4">
        <v>0</v>
      </c>
      <c r="Q52" s="5"/>
      <c r="R52" s="5"/>
      <c r="S52" s="4"/>
      <c r="T52" s="4"/>
      <c r="U52" s="4"/>
      <c r="V52" s="4"/>
    </row>
    <row r="53" spans="1:22" x14ac:dyDescent="0.35">
      <c r="A53" s="3">
        <v>43475</v>
      </c>
      <c r="B53">
        <v>23</v>
      </c>
      <c r="C53" t="s">
        <v>30</v>
      </c>
      <c r="D53" t="s">
        <v>41</v>
      </c>
      <c r="E53" s="8">
        <v>1520</v>
      </c>
      <c r="F53" s="4">
        <v>10.414555</v>
      </c>
      <c r="G53" s="4">
        <v>-7.7518000000000004E-2</v>
      </c>
      <c r="H53" s="4">
        <v>11.785500000000001</v>
      </c>
      <c r="I53" s="4">
        <v>244.83412000000001</v>
      </c>
      <c r="J53" s="4">
        <v>1.3709450000000007</v>
      </c>
      <c r="K53" s="4">
        <v>11.707982000000001</v>
      </c>
      <c r="L53" s="7">
        <v>30.742454099792901</v>
      </c>
      <c r="M53" s="4">
        <f t="shared" si="6"/>
        <v>60.592409632781056</v>
      </c>
      <c r="N53" s="7">
        <v>0.64287779876696005</v>
      </c>
      <c r="O53" s="4">
        <f t="shared" si="5"/>
        <v>2.5280558810378082</v>
      </c>
      <c r="P53" s="4">
        <v>26.25746968692253</v>
      </c>
      <c r="Q53" s="5"/>
      <c r="R53" s="5"/>
      <c r="S53" s="4"/>
      <c r="T53" s="4"/>
      <c r="U53" s="4"/>
      <c r="V53" s="4"/>
    </row>
    <row r="54" spans="1:22" x14ac:dyDescent="0.35">
      <c r="A54" s="3">
        <v>43475</v>
      </c>
      <c r="B54">
        <v>25</v>
      </c>
      <c r="C54" t="s">
        <v>43</v>
      </c>
      <c r="D54" t="s">
        <v>42</v>
      </c>
      <c r="E54" s="8">
        <v>1512</v>
      </c>
      <c r="F54" s="4">
        <v>5.7736599999999996</v>
      </c>
      <c r="G54" s="4">
        <v>-7.4272000000000005E-2</v>
      </c>
      <c r="H54" s="4">
        <v>9.2986000000000004</v>
      </c>
      <c r="I54" s="4">
        <v>215.43059</v>
      </c>
      <c r="J54" s="4">
        <v>3.5249400000000009</v>
      </c>
      <c r="K54" s="4">
        <v>9.2243279999999999</v>
      </c>
      <c r="L54" s="7">
        <v>24.0934741636006</v>
      </c>
      <c r="M54" s="4">
        <f t="shared" si="6"/>
        <v>48.619163277027177</v>
      </c>
      <c r="N54" s="7">
        <v>0.56269371104477495</v>
      </c>
      <c r="O54" s="4">
        <f t="shared" si="5"/>
        <v>2.4561669325687641</v>
      </c>
      <c r="P54" s="7">
        <v>26.119272478043992</v>
      </c>
      <c r="Q54" s="5"/>
      <c r="R54" s="5"/>
      <c r="S54" s="4"/>
      <c r="T54" s="4"/>
      <c r="U54" s="4"/>
      <c r="V54" s="4"/>
    </row>
    <row r="55" spans="1:22" x14ac:dyDescent="0.35">
      <c r="A55" s="3">
        <v>43475</v>
      </c>
      <c r="B55">
        <v>26</v>
      </c>
      <c r="C55" t="s">
        <v>43</v>
      </c>
      <c r="D55" t="s">
        <v>42</v>
      </c>
      <c r="E55" s="8">
        <v>64</v>
      </c>
      <c r="F55" s="4">
        <v>13.227895</v>
      </c>
      <c r="G55" s="4">
        <v>0.610402</v>
      </c>
      <c r="H55" s="4">
        <v>18.204599999999999</v>
      </c>
      <c r="I55" s="4">
        <v>491.5215</v>
      </c>
      <c r="J55" s="4">
        <v>4.976704999999999</v>
      </c>
      <c r="K55" s="4">
        <v>18.815002</v>
      </c>
      <c r="L55" s="7">
        <v>2.0801619212836302</v>
      </c>
      <c r="M55" s="4">
        <f t="shared" si="6"/>
        <v>3.9248667507140551</v>
      </c>
      <c r="N55" s="7">
        <v>5.4341971783591202E-2</v>
      </c>
      <c r="O55" s="4">
        <f t="shared" si="5"/>
        <v>0.178636067462875</v>
      </c>
      <c r="P55" s="7">
        <v>1.1055776710283172</v>
      </c>
      <c r="Q55" s="5"/>
      <c r="R55" s="5"/>
      <c r="S55" s="4"/>
      <c r="T55" s="4"/>
      <c r="U55" s="4"/>
      <c r="V55" s="4"/>
    </row>
    <row r="56" spans="1:22" x14ac:dyDescent="0.35">
      <c r="A56" s="3">
        <v>43475</v>
      </c>
      <c r="B56">
        <v>27</v>
      </c>
      <c r="C56" t="s">
        <v>43</v>
      </c>
      <c r="D56" t="s">
        <v>42</v>
      </c>
      <c r="E56" s="8">
        <v>1482</v>
      </c>
      <c r="F56" s="4">
        <v>0.54301200000000005</v>
      </c>
      <c r="G56" s="4">
        <v>-6.2841999999999995E-2</v>
      </c>
      <c r="H56" s="4">
        <v>2.1905000000000001</v>
      </c>
      <c r="I56" s="4">
        <v>1196.0650000000001</v>
      </c>
      <c r="J56" s="4">
        <v>1.6474880000000001</v>
      </c>
      <c r="K56" s="4">
        <v>2.1276580000000003</v>
      </c>
      <c r="L56" s="7">
        <v>5.4470695885021598</v>
      </c>
      <c r="M56" s="4">
        <f t="shared" si="6"/>
        <v>27.315459364983059</v>
      </c>
      <c r="N56" s="7">
        <v>3.0620754310005802</v>
      </c>
      <c r="O56" s="4">
        <f t="shared" si="5"/>
        <v>6.4383767049869505</v>
      </c>
      <c r="P56" s="7">
        <v>25.601032944749466</v>
      </c>
      <c r="Q56" s="5"/>
      <c r="R56" s="5"/>
      <c r="S56" s="4"/>
      <c r="T56" s="4"/>
      <c r="U56" s="4"/>
      <c r="V56" s="4"/>
    </row>
    <row r="57" spans="1:22" x14ac:dyDescent="0.35">
      <c r="A57" s="3">
        <v>43475</v>
      </c>
      <c r="B57">
        <v>34</v>
      </c>
      <c r="C57" t="s">
        <v>43</v>
      </c>
      <c r="D57" t="s">
        <v>41</v>
      </c>
      <c r="E57" s="8">
        <v>192</v>
      </c>
      <c r="F57" s="4">
        <v>5.8248699999999998</v>
      </c>
      <c r="G57" s="4">
        <v>-6.8654999999999994E-2</v>
      </c>
      <c r="H57" s="4">
        <v>8.5237999999999996</v>
      </c>
      <c r="I57" s="4">
        <v>255.13878</v>
      </c>
      <c r="J57" s="4">
        <v>2.6989299999999998</v>
      </c>
      <c r="K57" s="4">
        <v>8.4551449999999999</v>
      </c>
      <c r="L57" s="7">
        <v>2.8043691945286602</v>
      </c>
      <c r="M57" s="4">
        <f t="shared" si="6"/>
        <v>4.9552504257864189</v>
      </c>
      <c r="N57" s="7">
        <v>8.4623425732098495E-2</v>
      </c>
      <c r="O57" s="4">
        <f t="shared" si="5"/>
        <v>0.11732454947513393</v>
      </c>
      <c r="P57" s="7">
        <v>3.3167330130849515</v>
      </c>
      <c r="Q57" s="5"/>
      <c r="R57" s="5"/>
      <c r="S57" s="4"/>
      <c r="T57" s="4"/>
      <c r="U57" s="4"/>
      <c r="V57" s="4"/>
    </row>
    <row r="58" spans="1:22" x14ac:dyDescent="0.35">
      <c r="A58" s="3">
        <v>43475</v>
      </c>
      <c r="B58">
        <v>35</v>
      </c>
      <c r="C58" t="s">
        <v>43</v>
      </c>
      <c r="D58" t="s">
        <v>41</v>
      </c>
      <c r="E58" s="8">
        <v>160</v>
      </c>
      <c r="F58" s="4">
        <v>3.0776000000000001E-2</v>
      </c>
      <c r="G58" s="4">
        <v>-9.0282000000000001E-2</v>
      </c>
      <c r="H58" s="4">
        <v>0.4662</v>
      </c>
      <c r="I58" s="4">
        <v>71.744169999999997</v>
      </c>
      <c r="J58" s="4">
        <v>0.43542399999999998</v>
      </c>
      <c r="K58" s="4">
        <v>0.37591799999999997</v>
      </c>
      <c r="L58" s="7">
        <v>0.10390250146201201</v>
      </c>
      <c r="M58" s="4">
        <f t="shared" si="6"/>
        <v>2.525310219819076</v>
      </c>
      <c r="N58" s="7">
        <v>1.9829853128383899E-2</v>
      </c>
      <c r="O58" s="4">
        <f t="shared" si="5"/>
        <v>0.21384847448230981</v>
      </c>
      <c r="P58" s="7">
        <v>2.7639441775707927</v>
      </c>
      <c r="Q58" s="5"/>
      <c r="R58" s="5"/>
      <c r="S58" s="4"/>
      <c r="T58" s="4"/>
      <c r="U58" s="4"/>
      <c r="V58" s="4"/>
    </row>
    <row r="59" spans="1:22" x14ac:dyDescent="0.35">
      <c r="A59" s="3">
        <v>43475</v>
      </c>
      <c r="B59">
        <v>36</v>
      </c>
      <c r="C59" t="s">
        <v>43</v>
      </c>
      <c r="D59" t="s">
        <v>41</v>
      </c>
      <c r="E59" s="8">
        <v>78</v>
      </c>
      <c r="F59" s="4">
        <v>0.490288</v>
      </c>
      <c r="G59" s="4">
        <v>3.2686E-2</v>
      </c>
      <c r="H59" s="4">
        <v>2.1701999999999999</v>
      </c>
      <c r="I59" s="4">
        <v>309.42642000000001</v>
      </c>
      <c r="J59" s="4">
        <v>1.6799119999999998</v>
      </c>
      <c r="K59" s="4">
        <v>2.2028859999999999</v>
      </c>
      <c r="L59" s="7">
        <v>0.29682434957857001</v>
      </c>
      <c r="M59" s="4">
        <f t="shared" si="6"/>
        <v>0.66568301143193409</v>
      </c>
      <c r="N59" s="7">
        <v>4.16931678983503E-2</v>
      </c>
      <c r="O59" s="4">
        <f t="shared" si="5"/>
        <v>6.2917978347335105E-2</v>
      </c>
      <c r="P59" s="7">
        <v>1.3474227865657615</v>
      </c>
      <c r="Q59" s="5"/>
      <c r="R59" s="5"/>
      <c r="S59" s="4"/>
      <c r="T59" s="4"/>
      <c r="U59" s="4"/>
      <c r="V59" s="4"/>
    </row>
    <row r="60" spans="1:22" x14ac:dyDescent="0.35">
      <c r="A60" s="3">
        <v>43475</v>
      </c>
      <c r="B60">
        <v>37</v>
      </c>
      <c r="C60" t="s">
        <v>43</v>
      </c>
      <c r="D60" t="s">
        <v>41</v>
      </c>
      <c r="E60" s="8">
        <v>196</v>
      </c>
      <c r="F60" s="4">
        <v>0.20922199999999999</v>
      </c>
      <c r="G60" s="4">
        <v>0.49009999999999998</v>
      </c>
      <c r="H60" s="4">
        <v>1.0179</v>
      </c>
      <c r="I60" s="4">
        <v>62.625973000000002</v>
      </c>
      <c r="J60" s="4">
        <v>0.80867800000000001</v>
      </c>
      <c r="K60" s="4">
        <v>1.508</v>
      </c>
      <c r="L60" s="7">
        <v>0.51058765728370004</v>
      </c>
      <c r="M60" s="4">
        <f t="shared" si="6"/>
        <v>7.0243798131403192</v>
      </c>
      <c r="N60" s="7">
        <v>2.1204276418555899E-2</v>
      </c>
      <c r="O60" s="4">
        <f t="shared" si="5"/>
        <v>0.28594995105248988</v>
      </c>
      <c r="P60" s="7">
        <v>3.3858316175242211</v>
      </c>
      <c r="Q60" s="5"/>
      <c r="R60" s="5"/>
      <c r="S60" s="4"/>
      <c r="T60" s="4"/>
      <c r="U60" s="4"/>
      <c r="V60" s="4"/>
    </row>
    <row r="61" spans="1:22" x14ac:dyDescent="0.35">
      <c r="A61" s="3">
        <v>43475</v>
      </c>
      <c r="B61">
        <v>51</v>
      </c>
      <c r="C61" t="s">
        <v>30</v>
      </c>
      <c r="D61" t="s">
        <v>42</v>
      </c>
      <c r="E61" s="8">
        <v>0</v>
      </c>
      <c r="F61" s="4"/>
      <c r="G61" s="4"/>
      <c r="H61" s="4"/>
      <c r="I61" s="4"/>
      <c r="J61" s="4"/>
      <c r="K61" s="4"/>
      <c r="L61" s="7">
        <v>0</v>
      </c>
      <c r="M61" s="4">
        <f t="shared" si="6"/>
        <v>0</v>
      </c>
      <c r="N61" s="7">
        <v>0</v>
      </c>
      <c r="O61" s="4">
        <f t="shared" si="5"/>
        <v>0</v>
      </c>
      <c r="P61" s="7">
        <v>0</v>
      </c>
      <c r="Q61" s="5"/>
      <c r="R61" s="5"/>
      <c r="S61" s="4"/>
      <c r="T61" s="4"/>
      <c r="U61" s="4"/>
      <c r="V61" s="4"/>
    </row>
    <row r="62" spans="1:22" x14ac:dyDescent="0.35">
      <c r="A62" s="3">
        <v>43475</v>
      </c>
      <c r="B62">
        <v>52</v>
      </c>
      <c r="C62" t="s">
        <v>30</v>
      </c>
      <c r="D62" t="s">
        <v>42</v>
      </c>
      <c r="E62" s="8">
        <v>0</v>
      </c>
      <c r="F62" s="4"/>
      <c r="G62" s="4"/>
      <c r="H62" s="4"/>
      <c r="I62" s="4"/>
      <c r="J62" s="4"/>
      <c r="K62" s="4"/>
      <c r="L62" s="7">
        <v>0</v>
      </c>
      <c r="M62" s="4">
        <f t="shared" si="6"/>
        <v>0</v>
      </c>
      <c r="N62" s="7">
        <v>0</v>
      </c>
      <c r="O62" s="4">
        <f t="shared" si="5"/>
        <v>0</v>
      </c>
      <c r="P62" s="7">
        <v>0</v>
      </c>
      <c r="Q62" s="5"/>
      <c r="R62" s="5"/>
      <c r="S62" s="4"/>
      <c r="T62" s="4"/>
      <c r="U62" s="4"/>
      <c r="V62" s="4"/>
    </row>
    <row r="63" spans="1:22" x14ac:dyDescent="0.35">
      <c r="A63" s="3">
        <v>43475</v>
      </c>
      <c r="B63">
        <v>53</v>
      </c>
      <c r="C63" t="s">
        <v>30</v>
      </c>
      <c r="D63" t="s">
        <v>42</v>
      </c>
      <c r="E63" s="8">
        <v>0</v>
      </c>
      <c r="F63" s="4"/>
      <c r="G63" s="4"/>
      <c r="H63" s="4"/>
      <c r="I63" s="4"/>
      <c r="J63" s="4"/>
      <c r="K63" s="4"/>
      <c r="L63" s="7">
        <v>0</v>
      </c>
      <c r="M63" s="4">
        <f t="shared" si="6"/>
        <v>0</v>
      </c>
      <c r="N63" s="7">
        <v>0</v>
      </c>
      <c r="O63" s="4">
        <f t="shared" si="5"/>
        <v>0</v>
      </c>
      <c r="P63" s="7">
        <v>0</v>
      </c>
      <c r="Q63" s="5"/>
      <c r="R63" s="5"/>
      <c r="S63" s="4"/>
      <c r="T63" s="4"/>
      <c r="U63" s="4"/>
      <c r="V63" s="4"/>
    </row>
    <row r="64" spans="1:22" x14ac:dyDescent="0.35">
      <c r="A64" s="3">
        <v>43475</v>
      </c>
      <c r="B64">
        <v>61</v>
      </c>
      <c r="C64" t="s">
        <v>44</v>
      </c>
      <c r="D64" t="s">
        <v>41</v>
      </c>
      <c r="E64" s="8">
        <v>0</v>
      </c>
      <c r="F64" s="4"/>
      <c r="G64" s="4"/>
      <c r="H64" s="4"/>
      <c r="I64" s="4"/>
      <c r="J64" s="4"/>
      <c r="K64" s="4"/>
      <c r="L64" s="7">
        <v>0</v>
      </c>
      <c r="M64" s="4">
        <f t="shared" si="6"/>
        <v>0</v>
      </c>
      <c r="N64" s="4">
        <v>0</v>
      </c>
      <c r="O64" s="4">
        <f t="shared" si="5"/>
        <v>0</v>
      </c>
      <c r="P64" s="4">
        <v>0</v>
      </c>
      <c r="Q64" s="5"/>
      <c r="R64" s="5"/>
    </row>
    <row r="65" spans="1:22" x14ac:dyDescent="0.35">
      <c r="A65" s="3">
        <v>43475</v>
      </c>
      <c r="B65">
        <v>62</v>
      </c>
      <c r="C65" t="s">
        <v>45</v>
      </c>
      <c r="D65" t="s">
        <v>41</v>
      </c>
      <c r="E65" s="8">
        <v>0</v>
      </c>
      <c r="F65" s="4"/>
      <c r="G65" s="4"/>
      <c r="H65" s="4"/>
      <c r="I65" s="4"/>
      <c r="J65" s="4"/>
      <c r="K65" s="4"/>
      <c r="L65" s="7">
        <v>0</v>
      </c>
      <c r="M65" s="4">
        <f t="shared" si="6"/>
        <v>0.182994500283856</v>
      </c>
      <c r="N65" s="4">
        <v>0</v>
      </c>
      <c r="O65" s="4">
        <f t="shared" si="5"/>
        <v>3.1498758715834199E-2</v>
      </c>
      <c r="P65" s="4">
        <v>0</v>
      </c>
      <c r="Q65" s="5"/>
      <c r="R65" s="5"/>
    </row>
    <row r="66" spans="1:22" x14ac:dyDescent="0.35">
      <c r="A66" s="3">
        <v>43475</v>
      </c>
      <c r="B66">
        <v>63</v>
      </c>
      <c r="C66" t="s">
        <v>45</v>
      </c>
      <c r="D66" t="s">
        <v>41</v>
      </c>
      <c r="E66" s="8">
        <v>778</v>
      </c>
      <c r="F66" s="4">
        <v>5.0243000000000003E-2</v>
      </c>
      <c r="G66" s="4">
        <v>-2.5541999999999999E-2</v>
      </c>
      <c r="H66" s="4">
        <v>0.70740000000000003</v>
      </c>
      <c r="I66" s="4">
        <v>1002.1953</v>
      </c>
      <c r="J66" s="4">
        <v>0.65715699999999999</v>
      </c>
      <c r="K66" s="4">
        <v>0.68185800000000008</v>
      </c>
      <c r="L66" s="7">
        <v>0.916402861345193</v>
      </c>
      <c r="M66" s="4">
        <f t="shared" si="6"/>
        <v>1.042101196078546</v>
      </c>
      <c r="N66" s="4">
        <v>1.3469294787869399</v>
      </c>
      <c r="O66" s="4">
        <f t="shared" si="5"/>
        <v>1.3502701531441328</v>
      </c>
      <c r="P66" s="4">
        <v>13.43967856343798</v>
      </c>
      <c r="Q66" s="5"/>
      <c r="R66" s="5"/>
    </row>
    <row r="67" spans="1:22" x14ac:dyDescent="0.35">
      <c r="A67" s="3">
        <v>43475</v>
      </c>
      <c r="B67">
        <v>65</v>
      </c>
      <c r="C67" t="s">
        <v>45</v>
      </c>
      <c r="D67" t="s">
        <v>41</v>
      </c>
      <c r="E67" s="8">
        <v>14</v>
      </c>
      <c r="F67" s="4">
        <v>0.27434999999999998</v>
      </c>
      <c r="G67" s="4">
        <v>3.6690119999999999</v>
      </c>
      <c r="H67" s="4">
        <v>2.1503999999999999</v>
      </c>
      <c r="I67" s="4">
        <v>261.18423000000001</v>
      </c>
      <c r="J67" s="4">
        <v>1.8760499999999998</v>
      </c>
      <c r="K67" s="4">
        <v>5.8194119999999998</v>
      </c>
      <c r="L67" s="7">
        <v>0.14074080806406999</v>
      </c>
      <c r="M67" s="4">
        <f t="shared" si="6"/>
        <v>0.37937300030613996</v>
      </c>
      <c r="N67" s="4">
        <v>6.3166655984817702E-3</v>
      </c>
      <c r="O67" s="4">
        <f t="shared" si="5"/>
        <v>9.0029606026230096E-3</v>
      </c>
      <c r="P67" s="4">
        <v>0.24184511553744437</v>
      </c>
      <c r="Q67" s="5"/>
      <c r="R67" s="5"/>
    </row>
    <row r="68" spans="1:22" x14ac:dyDescent="0.35">
      <c r="A68" s="3">
        <v>43475</v>
      </c>
      <c r="B68">
        <v>66</v>
      </c>
      <c r="C68" t="s">
        <v>45</v>
      </c>
      <c r="D68" t="s">
        <v>41</v>
      </c>
      <c r="E68" s="8">
        <v>0</v>
      </c>
      <c r="F68" s="4"/>
      <c r="G68" s="4"/>
      <c r="H68" s="4"/>
      <c r="I68" s="4"/>
      <c r="J68" s="4"/>
      <c r="K68" s="4"/>
      <c r="L68" s="7">
        <v>0</v>
      </c>
      <c r="M68" s="4">
        <f t="shared" si="6"/>
        <v>0</v>
      </c>
      <c r="N68" s="4">
        <v>0</v>
      </c>
      <c r="O68" s="4">
        <f t="shared" si="5"/>
        <v>0</v>
      </c>
      <c r="P68" s="4">
        <v>0</v>
      </c>
      <c r="Q68" s="5"/>
      <c r="R68" s="5"/>
    </row>
    <row r="69" spans="1:22" x14ac:dyDescent="0.35">
      <c r="A69" s="3">
        <v>43475</v>
      </c>
      <c r="B69">
        <v>67</v>
      </c>
      <c r="C69" t="s">
        <v>45</v>
      </c>
      <c r="D69" t="s">
        <v>42</v>
      </c>
      <c r="E69" s="8">
        <v>540</v>
      </c>
      <c r="F69" s="4">
        <v>0.115161</v>
      </c>
      <c r="G69" s="4">
        <v>3.5526200000000001</v>
      </c>
      <c r="H69" s="4">
        <v>0.44259999999999999</v>
      </c>
      <c r="I69" s="4">
        <v>20.032684</v>
      </c>
      <c r="J69" s="4">
        <v>0.32743899999999998</v>
      </c>
      <c r="K69" s="4">
        <v>3.9952200000000002</v>
      </c>
      <c r="L69" s="7">
        <v>3.7268967238395598</v>
      </c>
      <c r="M69" s="4">
        <f t="shared" si="6"/>
        <v>9.2503861215131398</v>
      </c>
      <c r="N69" s="4">
        <v>1.8687267376843598E-2</v>
      </c>
      <c r="O69" s="4">
        <f t="shared" si="5"/>
        <v>4.9970240065420397E-2</v>
      </c>
      <c r="P69" s="4">
        <v>9.3283115993014256</v>
      </c>
      <c r="Q69" s="5"/>
      <c r="R69" s="5"/>
    </row>
    <row r="70" spans="1:22" x14ac:dyDescent="0.35">
      <c r="A70" s="3">
        <v>43475</v>
      </c>
      <c r="B70">
        <v>68</v>
      </c>
      <c r="C70" t="s">
        <v>45</v>
      </c>
      <c r="D70" t="s">
        <v>42</v>
      </c>
      <c r="E70" s="8">
        <v>0</v>
      </c>
      <c r="F70" s="4"/>
      <c r="G70" s="4"/>
      <c r="H70" s="4"/>
      <c r="I70" s="4"/>
      <c r="J70" s="4"/>
      <c r="K70" s="4"/>
      <c r="L70" s="7">
        <v>0</v>
      </c>
      <c r="M70" s="4">
        <f t="shared" si="6"/>
        <v>0</v>
      </c>
      <c r="N70" s="4">
        <v>0</v>
      </c>
      <c r="O70" s="4">
        <f t="shared" si="5"/>
        <v>0</v>
      </c>
      <c r="P70" s="4">
        <v>0</v>
      </c>
      <c r="Q70" s="5"/>
      <c r="R70" s="5"/>
    </row>
    <row r="71" spans="1:22" x14ac:dyDescent="0.35">
      <c r="A71" s="3">
        <v>43475</v>
      </c>
      <c r="B71">
        <v>69</v>
      </c>
      <c r="C71" t="s">
        <v>45</v>
      </c>
      <c r="D71" t="s">
        <v>42</v>
      </c>
      <c r="E71" s="8">
        <v>60</v>
      </c>
      <c r="F71" s="4">
        <v>0.55176999999999998</v>
      </c>
      <c r="G71" s="4">
        <v>6.6119999999999998E-3</v>
      </c>
      <c r="H71" s="4">
        <v>2.5657000000000001</v>
      </c>
      <c r="I71" s="4">
        <v>202.68192999999999</v>
      </c>
      <c r="J71" s="4">
        <v>2.0139300000000002</v>
      </c>
      <c r="K71" s="4">
        <v>2.5723120000000002</v>
      </c>
      <c r="L71" s="4">
        <v>0.26661697299086801</v>
      </c>
      <c r="M71" s="4">
        <f t="shared" si="6"/>
        <v>0.26661697299086801</v>
      </c>
      <c r="N71" s="4">
        <v>2.1007732598746599E-2</v>
      </c>
      <c r="O71" s="4">
        <f t="shared" si="5"/>
        <v>2.1007732598746599E-2</v>
      </c>
      <c r="P71" s="4">
        <v>1.0364790665890473</v>
      </c>
      <c r="Q71" s="5"/>
      <c r="R71" s="5"/>
    </row>
    <row r="72" spans="1:22" x14ac:dyDescent="0.35">
      <c r="A72" s="3">
        <v>43475</v>
      </c>
      <c r="B72">
        <v>70</v>
      </c>
      <c r="C72" t="s">
        <v>45</v>
      </c>
      <c r="D72" t="s">
        <v>42</v>
      </c>
      <c r="E72" s="8">
        <v>0</v>
      </c>
      <c r="F72" s="4"/>
      <c r="G72" s="4"/>
      <c r="H72" s="4"/>
      <c r="I72" s="4"/>
      <c r="J72" s="4"/>
      <c r="K72" s="4"/>
      <c r="L72" s="7">
        <v>0</v>
      </c>
      <c r="M72" s="4">
        <f>L72+M48</f>
        <v>8.4630567546896601E-2</v>
      </c>
      <c r="N72" s="4">
        <v>0</v>
      </c>
      <c r="O72" s="4">
        <f t="shared" si="5"/>
        <v>1.6101368159903099E-3</v>
      </c>
      <c r="P72" s="4">
        <v>0</v>
      </c>
      <c r="Q72" s="5"/>
      <c r="R72" s="5"/>
    </row>
    <row r="73" spans="1:22" x14ac:dyDescent="0.35">
      <c r="A73" s="3">
        <v>43503</v>
      </c>
      <c r="B73">
        <v>19</v>
      </c>
      <c r="C73" t="s">
        <v>30</v>
      </c>
      <c r="D73" t="s">
        <v>41</v>
      </c>
      <c r="E73" s="8">
        <v>0</v>
      </c>
      <c r="F73" s="4"/>
      <c r="G73" s="4"/>
      <c r="H73" s="4"/>
      <c r="I73" s="4"/>
      <c r="J73" s="4"/>
      <c r="K73" s="4"/>
      <c r="L73" s="4">
        <v>0</v>
      </c>
      <c r="M73" s="4">
        <f t="shared" si="6"/>
        <v>0</v>
      </c>
      <c r="N73" s="4">
        <v>0</v>
      </c>
      <c r="O73" s="4">
        <f t="shared" si="5"/>
        <v>0</v>
      </c>
      <c r="P73" s="4">
        <v>0</v>
      </c>
      <c r="Q73" s="5"/>
      <c r="R73" s="5"/>
    </row>
    <row r="74" spans="1:22" x14ac:dyDescent="0.35">
      <c r="A74" s="3">
        <v>43503</v>
      </c>
      <c r="B74">
        <v>20</v>
      </c>
      <c r="C74" t="s">
        <v>30</v>
      </c>
      <c r="D74" t="s">
        <v>41</v>
      </c>
      <c r="E74" s="8">
        <v>90</v>
      </c>
      <c r="F74" s="4">
        <v>5.0305000000000002E-2</v>
      </c>
      <c r="G74" s="4">
        <v>1.7255389999999999</v>
      </c>
      <c r="H74" s="4">
        <v>0.55940000000000001</v>
      </c>
      <c r="I74" s="4">
        <v>53.292316</v>
      </c>
      <c r="J74" s="4">
        <v>0.50909499999999996</v>
      </c>
      <c r="K74" s="4">
        <v>2.2849390000000001</v>
      </c>
      <c r="L74" s="7">
        <v>0.35524667282708</v>
      </c>
      <c r="M74" s="4">
        <f t="shared" si="6"/>
        <v>13.87011093923461</v>
      </c>
      <c r="N74" s="4">
        <v>8.2855244478077395E-3</v>
      </c>
      <c r="O74" s="4">
        <f t="shared" si="5"/>
        <v>0.86717556123348027</v>
      </c>
      <c r="P74" s="4">
        <v>1.5547185998835709</v>
      </c>
      <c r="Q74" s="5"/>
      <c r="R74" s="5"/>
    </row>
    <row r="75" spans="1:22" x14ac:dyDescent="0.35">
      <c r="A75" s="3">
        <v>43503</v>
      </c>
      <c r="B75">
        <v>21</v>
      </c>
      <c r="C75" t="s">
        <v>30</v>
      </c>
      <c r="D75" t="s">
        <v>41</v>
      </c>
      <c r="E75" s="8">
        <v>300</v>
      </c>
      <c r="F75" s="4">
        <v>1.0709470000000001</v>
      </c>
      <c r="G75" s="4">
        <v>5.8958999999999998E-2</v>
      </c>
      <c r="H75" s="4">
        <v>4.7332000000000001</v>
      </c>
      <c r="I75" s="4">
        <v>6917.9160000000002</v>
      </c>
      <c r="J75" s="4">
        <v>3.6622529999999998</v>
      </c>
      <c r="K75" s="4">
        <v>4.7921589999999998</v>
      </c>
      <c r="L75" s="7">
        <v>2.48350691259642</v>
      </c>
      <c r="M75" s="4">
        <f t="shared" si="6"/>
        <v>17.913429379518668</v>
      </c>
      <c r="N75" s="4">
        <v>3.5851673967331599</v>
      </c>
      <c r="O75" s="4">
        <f t="shared" si="5"/>
        <v>43.856854054037413</v>
      </c>
      <c r="P75" s="4">
        <v>5.1823953329452364</v>
      </c>
      <c r="Q75" s="5"/>
      <c r="R75" s="5"/>
    </row>
    <row r="76" spans="1:22" x14ac:dyDescent="0.35">
      <c r="A76" s="3">
        <v>43503</v>
      </c>
      <c r="B76">
        <v>22</v>
      </c>
      <c r="C76" t="s">
        <v>30</v>
      </c>
      <c r="D76" t="s">
        <v>41</v>
      </c>
      <c r="E76" s="8">
        <v>0</v>
      </c>
      <c r="F76" s="4"/>
      <c r="G76" s="4"/>
      <c r="H76" s="4"/>
      <c r="I76" s="4"/>
      <c r="J76" s="4"/>
      <c r="K76" s="4"/>
      <c r="L76" s="7">
        <v>0</v>
      </c>
      <c r="M76" s="4">
        <f t="shared" si="6"/>
        <v>5.8475401783255901E-2</v>
      </c>
      <c r="N76" s="7">
        <v>0</v>
      </c>
      <c r="O76" s="4">
        <f t="shared" si="5"/>
        <v>1.0272602159553E-2</v>
      </c>
      <c r="P76" s="7">
        <v>0</v>
      </c>
      <c r="Q76" s="5"/>
      <c r="R76" s="5"/>
      <c r="S76" s="4"/>
      <c r="T76" s="4"/>
      <c r="U76" s="4"/>
      <c r="V76" s="4"/>
    </row>
    <row r="77" spans="1:22" x14ac:dyDescent="0.35">
      <c r="A77" s="3">
        <v>43503</v>
      </c>
      <c r="B77">
        <v>23</v>
      </c>
      <c r="C77" t="s">
        <v>30</v>
      </c>
      <c r="D77" t="s">
        <v>41</v>
      </c>
      <c r="E77" s="8">
        <v>1440</v>
      </c>
      <c r="F77" s="4">
        <v>7.4512710000000002</v>
      </c>
      <c r="G77" s="4">
        <v>-4.9963E-2</v>
      </c>
      <c r="H77" s="4">
        <v>7.5682</v>
      </c>
      <c r="I77" s="4">
        <v>223.73482000000001</v>
      </c>
      <c r="J77" s="4">
        <v>0.11692899999999984</v>
      </c>
      <c r="K77" s="4">
        <v>7.5182370000000001</v>
      </c>
      <c r="L77" s="7">
        <v>18.7021442919952</v>
      </c>
      <c r="M77" s="4">
        <f t="shared" si="6"/>
        <v>79.294553924776253</v>
      </c>
      <c r="N77" s="7">
        <v>0.55655612968619805</v>
      </c>
      <c r="O77" s="4">
        <f t="shared" si="5"/>
        <v>3.0846120107240065</v>
      </c>
      <c r="P77" s="7">
        <v>24.875497598137134</v>
      </c>
      <c r="Q77" s="5"/>
      <c r="R77" s="5"/>
      <c r="S77" s="4"/>
      <c r="T77" s="4"/>
      <c r="U77" s="4"/>
      <c r="V77" s="4"/>
    </row>
    <row r="78" spans="1:22" x14ac:dyDescent="0.35">
      <c r="A78" s="3">
        <v>43503</v>
      </c>
      <c r="B78">
        <v>25</v>
      </c>
      <c r="C78" t="s">
        <v>43</v>
      </c>
      <c r="D78" t="s">
        <v>42</v>
      </c>
      <c r="E78" s="8">
        <v>1510</v>
      </c>
      <c r="F78" s="4">
        <v>3.562182</v>
      </c>
      <c r="G78" s="4">
        <v>-3.1601999999999998E-2</v>
      </c>
      <c r="H78" s="4">
        <v>4.2343999999999999</v>
      </c>
      <c r="I78" s="4">
        <v>164.84305000000001</v>
      </c>
      <c r="J78" s="4">
        <v>0.67221799999999998</v>
      </c>
      <c r="K78" s="4">
        <v>4.2027979999999996</v>
      </c>
      <c r="L78" s="7">
        <v>10.962973478636</v>
      </c>
      <c r="M78" s="4">
        <f t="shared" si="6"/>
        <v>59.582136755663178</v>
      </c>
      <c r="N78" s="7">
        <v>0.42999211127622</v>
      </c>
      <c r="O78" s="4">
        <f t="shared" si="5"/>
        <v>2.8861590438449842</v>
      </c>
      <c r="P78" s="7">
        <v>26.084723175824358</v>
      </c>
      <c r="Q78" s="5"/>
      <c r="R78" s="5"/>
      <c r="S78" s="4"/>
      <c r="T78" s="4"/>
      <c r="U78" s="4"/>
      <c r="V78" s="4"/>
    </row>
    <row r="79" spans="1:22" x14ac:dyDescent="0.35">
      <c r="A79" s="3">
        <v>43503</v>
      </c>
      <c r="B79">
        <v>26</v>
      </c>
      <c r="C79" t="s">
        <v>43</v>
      </c>
      <c r="D79" t="s">
        <v>42</v>
      </c>
      <c r="E79" s="8">
        <v>40</v>
      </c>
      <c r="F79" s="4">
        <v>13.163997</v>
      </c>
      <c r="G79" s="4">
        <v>0.50831700000000002</v>
      </c>
      <c r="H79" s="4">
        <v>12.030099999999999</v>
      </c>
      <c r="I79" s="4">
        <v>405.79687999999999</v>
      </c>
      <c r="J79" s="4">
        <v>-1.133897000000001</v>
      </c>
      <c r="K79" s="4">
        <v>12.538416999999999</v>
      </c>
      <c r="L79" s="7">
        <v>0.86639432713637698</v>
      </c>
      <c r="M79" s="4">
        <f t="shared" si="6"/>
        <v>4.7912610778504323</v>
      </c>
      <c r="N79" s="7">
        <v>2.8040231458376402E-2</v>
      </c>
      <c r="O79" s="4">
        <f t="shared" si="5"/>
        <v>0.20667629892125139</v>
      </c>
      <c r="P79" s="7">
        <v>0.69098604439269817</v>
      </c>
      <c r="Q79" s="5"/>
      <c r="R79" s="5"/>
      <c r="S79" s="4"/>
      <c r="T79" s="4"/>
      <c r="U79" s="4"/>
      <c r="V79" s="4"/>
    </row>
    <row r="80" spans="1:22" x14ac:dyDescent="0.35">
      <c r="A80" s="3">
        <v>43503</v>
      </c>
      <c r="B80">
        <v>27</v>
      </c>
      <c r="C80" t="s">
        <v>43</v>
      </c>
      <c r="D80" t="s">
        <v>42</v>
      </c>
      <c r="E80" s="8">
        <v>1530</v>
      </c>
      <c r="F80" s="4">
        <v>0.176347</v>
      </c>
      <c r="G80" s="4">
        <v>0.54284100000000002</v>
      </c>
      <c r="H80" s="4">
        <v>0.78380000000000005</v>
      </c>
      <c r="I80" s="4">
        <v>746.91719999999998</v>
      </c>
      <c r="J80" s="4">
        <v>0.60745300000000002</v>
      </c>
      <c r="K80" s="4">
        <v>1.326641</v>
      </c>
      <c r="L80" s="7">
        <v>3.5063700264478999</v>
      </c>
      <c r="M80" s="4">
        <f>L80+M56</f>
        <v>30.82182939143096</v>
      </c>
      <c r="N80" s="7">
        <v>1.9741347375200899</v>
      </c>
      <c r="O80" s="4">
        <f t="shared" si="5"/>
        <v>8.4125114425070411</v>
      </c>
      <c r="P80" s="7">
        <v>26.430216198020705</v>
      </c>
      <c r="Q80" s="5"/>
      <c r="R80" s="5"/>
      <c r="S80" s="4"/>
      <c r="T80" s="4"/>
      <c r="U80" s="4"/>
      <c r="V80" s="4"/>
    </row>
    <row r="81" spans="1:22" x14ac:dyDescent="0.35">
      <c r="A81" s="3">
        <v>43503</v>
      </c>
      <c r="B81">
        <v>34</v>
      </c>
      <c r="C81" t="s">
        <v>43</v>
      </c>
      <c r="D81" t="s">
        <v>41</v>
      </c>
      <c r="E81" s="8">
        <v>855</v>
      </c>
      <c r="F81" s="4">
        <v>1.8249500000000001</v>
      </c>
      <c r="G81" s="4">
        <v>-9.7681000000000004E-2</v>
      </c>
      <c r="H81" s="4">
        <v>3.0512000000000001</v>
      </c>
      <c r="I81" s="4">
        <v>293.95956000000001</v>
      </c>
      <c r="J81" s="4">
        <v>1.2262500000000001</v>
      </c>
      <c r="K81" s="4">
        <v>2.953519</v>
      </c>
      <c r="L81" s="7">
        <v>4.3623326836623901</v>
      </c>
      <c r="M81" s="4">
        <f t="shared" si="6"/>
        <v>9.3175831094488082</v>
      </c>
      <c r="N81" s="7">
        <v>0.43417678920061697</v>
      </c>
      <c r="O81" s="4">
        <f t="shared" si="5"/>
        <v>0.55150133867575091</v>
      </c>
      <c r="P81" s="7">
        <v>14.769826698893924</v>
      </c>
      <c r="Q81" s="5"/>
      <c r="R81" s="5"/>
      <c r="S81" s="4"/>
      <c r="T81" s="4"/>
      <c r="U81" s="4"/>
      <c r="V81" s="4"/>
    </row>
    <row r="82" spans="1:22" x14ac:dyDescent="0.35">
      <c r="A82" s="3">
        <v>43503</v>
      </c>
      <c r="B82">
        <v>35</v>
      </c>
      <c r="C82" t="s">
        <v>43</v>
      </c>
      <c r="D82" t="s">
        <v>41</v>
      </c>
      <c r="E82" s="8">
        <v>110</v>
      </c>
      <c r="F82" s="4">
        <v>0.141406</v>
      </c>
      <c r="G82" s="4">
        <v>0.64248899999999998</v>
      </c>
      <c r="H82" s="4">
        <v>2.0583999999999998</v>
      </c>
      <c r="I82" s="4">
        <v>854.38239999999996</v>
      </c>
      <c r="J82" s="4">
        <v>1.9169939999999999</v>
      </c>
      <c r="K82" s="4">
        <v>2.7008889999999997</v>
      </c>
      <c r="L82" s="7">
        <v>0.51323033812951502</v>
      </c>
      <c r="M82" s="4">
        <f t="shared" si="6"/>
        <v>3.0385405579485911</v>
      </c>
      <c r="N82" s="7">
        <v>0.16235208779179999</v>
      </c>
      <c r="O82" s="4">
        <f t="shared" si="5"/>
        <v>0.37620056227410981</v>
      </c>
      <c r="P82" s="7">
        <v>1.9002116220799201</v>
      </c>
      <c r="Q82" s="5"/>
      <c r="R82" s="5"/>
      <c r="S82" s="4"/>
      <c r="T82" s="4"/>
      <c r="U82" s="4"/>
      <c r="V82" s="4"/>
    </row>
    <row r="83" spans="1:22" x14ac:dyDescent="0.35">
      <c r="A83" s="3">
        <v>43503</v>
      </c>
      <c r="B83">
        <v>36</v>
      </c>
      <c r="C83" t="s">
        <v>43</v>
      </c>
      <c r="D83" t="s">
        <v>41</v>
      </c>
      <c r="E83" s="8">
        <v>32</v>
      </c>
      <c r="F83" s="4">
        <v>3.3912999999999999E-2</v>
      </c>
      <c r="G83" s="4">
        <v>-9.2643000000000003E-2</v>
      </c>
      <c r="H83" s="4">
        <v>0.58650000000000002</v>
      </c>
      <c r="I83" s="4">
        <v>74.14837</v>
      </c>
      <c r="J83" s="4">
        <v>0.55258700000000005</v>
      </c>
      <c r="K83" s="4">
        <v>0.49385699999999999</v>
      </c>
      <c r="L83" s="7">
        <v>2.73000907988043E-2</v>
      </c>
      <c r="M83" s="4">
        <f t="shared" si="6"/>
        <v>0.69298310223073845</v>
      </c>
      <c r="N83" s="7">
        <v>4.0988732235917296E-3</v>
      </c>
      <c r="O83" s="4">
        <f t="shared" si="5"/>
        <v>6.7016851570926836E-2</v>
      </c>
      <c r="P83" s="7">
        <v>0.55278883551415858</v>
      </c>
      <c r="Q83" s="5"/>
      <c r="R83" s="5"/>
      <c r="S83" s="4"/>
      <c r="T83" s="4"/>
      <c r="U83" s="4"/>
      <c r="V83" s="4"/>
    </row>
    <row r="84" spans="1:22" x14ac:dyDescent="0.35">
      <c r="A84" s="3">
        <v>43503</v>
      </c>
      <c r="B84">
        <v>37</v>
      </c>
      <c r="C84" t="s">
        <v>43</v>
      </c>
      <c r="D84" t="s">
        <v>41</v>
      </c>
      <c r="E84" s="8">
        <v>490</v>
      </c>
      <c r="F84" s="4">
        <v>7.0621000000000003E-2</v>
      </c>
      <c r="G84" s="4">
        <v>7.2689000000000004E-2</v>
      </c>
      <c r="H84" s="4">
        <v>0.87229999999999996</v>
      </c>
      <c r="I84" s="4">
        <v>256.24072000000001</v>
      </c>
      <c r="J84" s="4">
        <v>0.80167899999999992</v>
      </c>
      <c r="K84" s="4">
        <v>0.94498899999999997</v>
      </c>
      <c r="L84" s="7">
        <v>0.79990006576403605</v>
      </c>
      <c r="M84" s="4">
        <f t="shared" si="6"/>
        <v>7.8242798789043553</v>
      </c>
      <c r="N84" s="7">
        <v>0.21689878800644599</v>
      </c>
      <c r="O84" s="4">
        <f t="shared" si="5"/>
        <v>0.5028487390589359</v>
      </c>
      <c r="P84" s="7">
        <v>8.4645790438105522</v>
      </c>
      <c r="Q84" s="5"/>
      <c r="R84" s="5"/>
      <c r="S84" s="4"/>
      <c r="T84" s="4"/>
      <c r="U84" s="4"/>
      <c r="V84" s="4"/>
    </row>
    <row r="85" spans="1:22" x14ac:dyDescent="0.35">
      <c r="A85" s="3">
        <v>43503</v>
      </c>
      <c r="B85">
        <v>51</v>
      </c>
      <c r="C85" t="s">
        <v>30</v>
      </c>
      <c r="D85" t="s">
        <v>42</v>
      </c>
      <c r="E85" s="8">
        <v>0</v>
      </c>
      <c r="F85" s="4"/>
      <c r="G85" s="4"/>
      <c r="H85" s="4"/>
      <c r="I85" s="4"/>
      <c r="J85" s="4"/>
      <c r="K85" s="4"/>
      <c r="L85" s="7">
        <v>0</v>
      </c>
      <c r="M85" s="4">
        <f t="shared" si="6"/>
        <v>0</v>
      </c>
      <c r="N85" s="7">
        <v>0</v>
      </c>
      <c r="O85" s="4">
        <f t="shared" si="5"/>
        <v>0</v>
      </c>
      <c r="P85" s="7">
        <v>0</v>
      </c>
      <c r="Q85" s="5"/>
      <c r="R85" s="5"/>
      <c r="S85" s="4"/>
      <c r="T85" s="4"/>
      <c r="U85" s="4"/>
      <c r="V85" s="4"/>
    </row>
    <row r="86" spans="1:22" x14ac:dyDescent="0.35">
      <c r="A86" s="3">
        <v>43503</v>
      </c>
      <c r="B86">
        <v>52</v>
      </c>
      <c r="C86" t="s">
        <v>30</v>
      </c>
      <c r="D86" t="s">
        <v>42</v>
      </c>
      <c r="E86" s="8">
        <v>0</v>
      </c>
      <c r="F86" s="4"/>
      <c r="G86" s="4"/>
      <c r="H86" s="4"/>
      <c r="I86" s="4"/>
      <c r="J86" s="4"/>
      <c r="K86" s="4"/>
      <c r="L86" s="7">
        <v>0</v>
      </c>
      <c r="M86" s="4">
        <f t="shared" si="6"/>
        <v>0</v>
      </c>
      <c r="N86" s="7">
        <v>0</v>
      </c>
      <c r="O86" s="4">
        <f t="shared" si="5"/>
        <v>0</v>
      </c>
      <c r="P86" s="7">
        <v>0</v>
      </c>
      <c r="Q86" s="5"/>
      <c r="R86" s="5"/>
      <c r="S86" s="4"/>
      <c r="T86" s="4"/>
      <c r="U86" s="4"/>
      <c r="V86" s="4"/>
    </row>
    <row r="87" spans="1:22" x14ac:dyDescent="0.35">
      <c r="A87" s="3">
        <v>43503</v>
      </c>
      <c r="B87">
        <v>53</v>
      </c>
      <c r="C87" t="s">
        <v>30</v>
      </c>
      <c r="D87" t="s">
        <v>42</v>
      </c>
      <c r="E87" s="8">
        <v>0</v>
      </c>
      <c r="F87" s="4"/>
      <c r="G87" s="4"/>
      <c r="H87" s="4"/>
      <c r="I87" s="4"/>
      <c r="J87" s="4"/>
      <c r="K87" s="4"/>
      <c r="L87" s="7">
        <v>0</v>
      </c>
      <c r="M87" s="4">
        <f>L87+M63</f>
        <v>0</v>
      </c>
      <c r="N87" s="7">
        <v>0</v>
      </c>
      <c r="O87" s="4">
        <f t="shared" si="5"/>
        <v>0</v>
      </c>
      <c r="P87" s="7">
        <v>0</v>
      </c>
      <c r="Q87" s="5"/>
      <c r="R87" s="5"/>
      <c r="S87" s="4"/>
      <c r="T87" s="4"/>
      <c r="U87" s="4"/>
      <c r="V87" s="4"/>
    </row>
    <row r="88" spans="1:22" x14ac:dyDescent="0.35">
      <c r="A88" s="3">
        <v>43503</v>
      </c>
      <c r="B88">
        <v>61</v>
      </c>
      <c r="C88" t="s">
        <v>44</v>
      </c>
      <c r="D88" t="s">
        <v>41</v>
      </c>
      <c r="E88" s="8">
        <v>1350</v>
      </c>
      <c r="F88" s="4">
        <v>0.100274</v>
      </c>
      <c r="G88" s="4">
        <v>9.9810000000000003E-3</v>
      </c>
      <c r="H88" s="4">
        <v>0.37669999999999998</v>
      </c>
      <c r="I88" s="4">
        <v>128.26545999999999</v>
      </c>
      <c r="J88" s="4">
        <v>0.27642599999999995</v>
      </c>
      <c r="K88" s="4">
        <v>0.386681</v>
      </c>
      <c r="L88" s="7">
        <v>0.90177771941908402</v>
      </c>
      <c r="M88" s="4">
        <f t="shared" si="6"/>
        <v>0.90177771941908402</v>
      </c>
      <c r="N88" s="4">
        <v>0.29912753406306403</v>
      </c>
      <c r="O88" s="4">
        <f t="shared" si="5"/>
        <v>0.29912753406306403</v>
      </c>
      <c r="P88" s="4">
        <v>23.320778998253562</v>
      </c>
      <c r="Q88" s="5"/>
      <c r="R88" s="5"/>
    </row>
    <row r="89" spans="1:22" x14ac:dyDescent="0.35">
      <c r="A89" s="3">
        <v>43503</v>
      </c>
      <c r="B89">
        <v>62</v>
      </c>
      <c r="C89" t="s">
        <v>45</v>
      </c>
      <c r="D89" t="s">
        <v>41</v>
      </c>
      <c r="E89" s="8">
        <v>0</v>
      </c>
      <c r="F89" s="4"/>
      <c r="G89" s="4"/>
      <c r="H89" s="4"/>
      <c r="I89" s="4"/>
      <c r="J89" s="4"/>
      <c r="K89" s="4"/>
      <c r="L89" s="7">
        <v>0</v>
      </c>
      <c r="M89" s="4">
        <f t="shared" si="6"/>
        <v>0.182994500283856</v>
      </c>
      <c r="N89" s="4">
        <v>0</v>
      </c>
      <c r="O89" s="4">
        <f t="shared" si="5"/>
        <v>3.1498758715834199E-2</v>
      </c>
      <c r="P89" s="4">
        <v>0</v>
      </c>
      <c r="Q89" s="5"/>
      <c r="R89" s="5"/>
    </row>
    <row r="90" spans="1:22" x14ac:dyDescent="0.35">
      <c r="A90" s="3">
        <v>43503</v>
      </c>
      <c r="B90">
        <v>63</v>
      </c>
      <c r="C90" t="s">
        <v>45</v>
      </c>
      <c r="D90" t="s">
        <v>41</v>
      </c>
      <c r="E90" s="8">
        <v>0</v>
      </c>
      <c r="F90" s="4"/>
      <c r="G90" s="4"/>
      <c r="H90" s="4"/>
      <c r="I90" s="4"/>
      <c r="J90" s="4"/>
      <c r="K90" s="4"/>
      <c r="L90" s="7">
        <v>0</v>
      </c>
      <c r="M90" s="4">
        <f t="shared" si="6"/>
        <v>1.042101196078546</v>
      </c>
      <c r="N90" s="4">
        <v>0</v>
      </c>
      <c r="O90" s="4">
        <f t="shared" si="5"/>
        <v>1.3502701531441328</v>
      </c>
      <c r="P90" s="4">
        <v>0</v>
      </c>
      <c r="Q90" s="5"/>
      <c r="R90" s="5"/>
    </row>
    <row r="91" spans="1:22" x14ac:dyDescent="0.35">
      <c r="A91" s="3">
        <v>43503</v>
      </c>
      <c r="B91">
        <v>65</v>
      </c>
      <c r="C91" t="s">
        <v>45</v>
      </c>
      <c r="D91" t="s">
        <v>41</v>
      </c>
      <c r="E91" s="8">
        <v>0</v>
      </c>
      <c r="F91" s="4"/>
      <c r="G91" s="4"/>
      <c r="H91" s="4"/>
      <c r="I91" s="4"/>
      <c r="J91" s="4"/>
      <c r="K91" s="4"/>
      <c r="L91" s="7">
        <v>0</v>
      </c>
      <c r="M91" s="4">
        <f t="shared" si="6"/>
        <v>0.37937300030613996</v>
      </c>
      <c r="N91" s="4">
        <v>0</v>
      </c>
      <c r="O91" s="4">
        <f t="shared" si="5"/>
        <v>9.0029606026230096E-3</v>
      </c>
      <c r="P91" s="4">
        <v>0</v>
      </c>
      <c r="Q91" s="5"/>
      <c r="R91" s="5"/>
    </row>
    <row r="92" spans="1:22" x14ac:dyDescent="0.35">
      <c r="A92" s="3">
        <v>43503</v>
      </c>
      <c r="B92">
        <v>66</v>
      </c>
      <c r="C92" t="s">
        <v>45</v>
      </c>
      <c r="D92" t="s">
        <v>41</v>
      </c>
      <c r="E92" s="8">
        <v>0</v>
      </c>
      <c r="F92" s="4"/>
      <c r="G92" s="4"/>
      <c r="H92" s="4"/>
      <c r="I92" s="4"/>
      <c r="J92" s="4"/>
      <c r="K92" s="4"/>
      <c r="L92" s="7">
        <v>0</v>
      </c>
      <c r="M92" s="4">
        <f t="shared" si="6"/>
        <v>0</v>
      </c>
      <c r="N92" s="4">
        <v>0</v>
      </c>
      <c r="O92" s="4">
        <f t="shared" si="5"/>
        <v>0</v>
      </c>
      <c r="P92" s="4">
        <v>0</v>
      </c>
      <c r="Q92" s="5"/>
      <c r="R92" s="5"/>
    </row>
    <row r="93" spans="1:22" x14ac:dyDescent="0.35">
      <c r="A93" s="3">
        <v>43503</v>
      </c>
      <c r="B93">
        <v>67</v>
      </c>
      <c r="C93" t="s">
        <v>45</v>
      </c>
      <c r="D93" t="s">
        <v>42</v>
      </c>
      <c r="E93" s="8">
        <v>0</v>
      </c>
      <c r="F93" s="4"/>
      <c r="G93" s="4"/>
      <c r="H93" s="4"/>
      <c r="I93" s="4"/>
      <c r="J93" s="4"/>
      <c r="K93" s="4"/>
      <c r="L93" s="7">
        <v>0</v>
      </c>
      <c r="M93" s="4">
        <f t="shared" si="6"/>
        <v>9.2503861215131398</v>
      </c>
      <c r="N93" s="4">
        <v>0</v>
      </c>
      <c r="O93" s="4">
        <f t="shared" si="5"/>
        <v>4.9970240065420397E-2</v>
      </c>
      <c r="P93" s="4">
        <v>0</v>
      </c>
      <c r="Q93" s="5"/>
      <c r="R93" s="5"/>
    </row>
    <row r="94" spans="1:22" x14ac:dyDescent="0.35">
      <c r="A94" s="3">
        <v>43503</v>
      </c>
      <c r="B94">
        <v>68</v>
      </c>
      <c r="C94" t="s">
        <v>45</v>
      </c>
      <c r="D94" t="s">
        <v>42</v>
      </c>
      <c r="E94" s="8">
        <v>1370</v>
      </c>
      <c r="F94" s="4">
        <v>0.95114600000000005</v>
      </c>
      <c r="G94" s="4">
        <v>3.6261830000000002</v>
      </c>
      <c r="H94" s="4">
        <v>4.3440000000000003</v>
      </c>
      <c r="I94" s="4">
        <v>8783.8189999999995</v>
      </c>
      <c r="J94" s="4">
        <v>3.3928540000000003</v>
      </c>
      <c r="K94" s="4">
        <v>7.9701830000000005</v>
      </c>
      <c r="L94" s="7">
        <v>18.862608876964199</v>
      </c>
      <c r="M94" s="4">
        <f>L94+M70</f>
        <v>18.862608876964199</v>
      </c>
      <c r="N94" s="4">
        <v>20.788197992824799</v>
      </c>
      <c r="O94" s="4">
        <f t="shared" si="5"/>
        <v>20.788197992824799</v>
      </c>
      <c r="P94" s="4">
        <v>23.666272020449913</v>
      </c>
      <c r="Q94" s="5"/>
      <c r="R94" s="5"/>
    </row>
    <row r="95" spans="1:22" x14ac:dyDescent="0.35">
      <c r="A95" s="3">
        <v>43503</v>
      </c>
      <c r="B95">
        <v>69</v>
      </c>
      <c r="C95" t="s">
        <v>45</v>
      </c>
      <c r="D95" t="s">
        <v>42</v>
      </c>
      <c r="E95" s="8">
        <v>0</v>
      </c>
      <c r="F95" s="4"/>
      <c r="G95" s="4"/>
      <c r="H95" s="4"/>
      <c r="I95" s="4"/>
      <c r="J95" s="4"/>
      <c r="K95" s="4"/>
      <c r="L95" s="7">
        <v>0</v>
      </c>
      <c r="M95" s="4">
        <f>L95+M71</f>
        <v>0.26661697299086801</v>
      </c>
      <c r="N95" s="4">
        <v>0</v>
      </c>
      <c r="O95" s="4">
        <f t="shared" si="5"/>
        <v>2.1007732598746599E-2</v>
      </c>
      <c r="P95" s="4">
        <v>0</v>
      </c>
      <c r="Q95" s="5"/>
      <c r="R95" s="5"/>
    </row>
    <row r="96" spans="1:22" x14ac:dyDescent="0.35">
      <c r="A96" s="3">
        <v>43503</v>
      </c>
      <c r="B96">
        <v>70</v>
      </c>
      <c r="C96" t="s">
        <v>45</v>
      </c>
      <c r="D96" t="s">
        <v>42</v>
      </c>
      <c r="E96" s="8">
        <v>0</v>
      </c>
      <c r="F96" s="4"/>
      <c r="G96" s="4"/>
      <c r="H96" s="4"/>
      <c r="I96" s="4"/>
      <c r="J96" s="4"/>
      <c r="K96" s="4"/>
      <c r="L96" s="7">
        <v>0</v>
      </c>
      <c r="M96" s="4">
        <f>L96+M72</f>
        <v>8.4630567546896601E-2</v>
      </c>
      <c r="N96" s="4">
        <v>0</v>
      </c>
      <c r="O96" s="4">
        <f t="shared" ref="O96:O159" si="7">N96+O72</f>
        <v>1.6101368159903099E-3</v>
      </c>
      <c r="P96" s="4">
        <v>0</v>
      </c>
      <c r="Q96" s="5"/>
      <c r="R96" s="5"/>
    </row>
    <row r="97" spans="1:22" x14ac:dyDescent="0.35">
      <c r="A97" s="3">
        <v>43536</v>
      </c>
      <c r="B97">
        <v>19</v>
      </c>
      <c r="C97" t="s">
        <v>30</v>
      </c>
      <c r="D97" t="s">
        <v>41</v>
      </c>
      <c r="E97" s="8">
        <v>0</v>
      </c>
      <c r="F97" s="4"/>
      <c r="G97" s="4"/>
      <c r="H97" s="4"/>
      <c r="I97" s="4"/>
      <c r="J97" s="4"/>
      <c r="K97" s="4"/>
      <c r="L97" s="7">
        <v>0</v>
      </c>
      <c r="M97" s="4">
        <f t="shared" si="6"/>
        <v>0</v>
      </c>
      <c r="N97" s="4">
        <v>0</v>
      </c>
      <c r="O97" s="4">
        <f t="shared" si="7"/>
        <v>0</v>
      </c>
      <c r="P97" s="4">
        <v>0</v>
      </c>
      <c r="Q97" s="5"/>
      <c r="R97" s="5"/>
    </row>
    <row r="98" spans="1:22" x14ac:dyDescent="0.35">
      <c r="A98" s="3">
        <v>43536</v>
      </c>
      <c r="B98">
        <v>20</v>
      </c>
      <c r="C98" t="s">
        <v>30</v>
      </c>
      <c r="D98" t="s">
        <v>41</v>
      </c>
      <c r="E98" s="8">
        <v>0</v>
      </c>
      <c r="F98" s="4"/>
      <c r="G98" s="4"/>
      <c r="H98" s="4"/>
      <c r="I98" s="4"/>
      <c r="J98" s="4"/>
      <c r="K98" s="4"/>
      <c r="L98" s="7">
        <v>0</v>
      </c>
      <c r="M98" s="4">
        <f t="shared" si="6"/>
        <v>13.87011093923461</v>
      </c>
      <c r="N98" s="4">
        <v>0</v>
      </c>
      <c r="O98" s="4">
        <f t="shared" si="7"/>
        <v>0.86717556123348027</v>
      </c>
      <c r="P98" s="4">
        <v>0</v>
      </c>
      <c r="Q98" s="5"/>
      <c r="R98" s="5"/>
    </row>
    <row r="99" spans="1:22" x14ac:dyDescent="0.35">
      <c r="A99" s="3">
        <v>43536</v>
      </c>
      <c r="B99">
        <v>21</v>
      </c>
      <c r="C99" t="s">
        <v>30</v>
      </c>
      <c r="D99" t="s">
        <v>41</v>
      </c>
      <c r="E99" s="8">
        <v>290</v>
      </c>
      <c r="F99" s="7">
        <v>2.7603</v>
      </c>
      <c r="G99" s="7">
        <v>8.0141000000000004E-2</v>
      </c>
      <c r="H99" s="7">
        <v>6.6014999999999997</v>
      </c>
      <c r="I99" s="7">
        <v>3213.7633999999998</v>
      </c>
      <c r="J99" s="4">
        <v>3.8411999999999997</v>
      </c>
      <c r="K99" s="4">
        <v>6.6816409999999999</v>
      </c>
      <c r="L99" s="4">
        <v>3.3472953542000798</v>
      </c>
      <c r="M99" s="4">
        <f t="shared" si="6"/>
        <v>21.260724733718746</v>
      </c>
      <c r="N99" s="4">
        <v>1.6099960022273301</v>
      </c>
      <c r="O99" s="4">
        <f t="shared" si="7"/>
        <v>45.466850056264747</v>
      </c>
      <c r="P99" s="4">
        <v>5.0096488218470618</v>
      </c>
      <c r="Q99" s="5"/>
      <c r="R99" s="5"/>
    </row>
    <row r="100" spans="1:22" x14ac:dyDescent="0.35">
      <c r="A100" s="3">
        <v>43536</v>
      </c>
      <c r="B100">
        <v>22</v>
      </c>
      <c r="C100" t="s">
        <v>30</v>
      </c>
      <c r="D100" t="s">
        <v>41</v>
      </c>
      <c r="E100" s="8">
        <v>0</v>
      </c>
      <c r="F100" s="4"/>
      <c r="G100" s="4"/>
      <c r="H100" s="4"/>
      <c r="I100" s="4"/>
      <c r="J100" s="4"/>
      <c r="K100" s="4"/>
      <c r="L100" s="7">
        <v>0</v>
      </c>
      <c r="M100" s="4">
        <f t="shared" si="6"/>
        <v>5.8475401783255901E-2</v>
      </c>
      <c r="N100" s="4">
        <v>0</v>
      </c>
      <c r="O100" s="4">
        <f t="shared" si="7"/>
        <v>1.0272602159553E-2</v>
      </c>
      <c r="P100" s="4">
        <v>0</v>
      </c>
      <c r="Q100" s="5"/>
      <c r="R100" s="5"/>
    </row>
    <row r="101" spans="1:22" x14ac:dyDescent="0.35">
      <c r="A101" s="3">
        <v>43536</v>
      </c>
      <c r="B101">
        <v>23</v>
      </c>
      <c r="C101" t="s">
        <v>30</v>
      </c>
      <c r="D101" t="s">
        <v>41</v>
      </c>
      <c r="E101" s="8">
        <v>1460</v>
      </c>
      <c r="F101" s="7">
        <v>7.6478630000000001</v>
      </c>
      <c r="G101" s="7">
        <v>7.7001E-2</v>
      </c>
      <c r="H101" s="7">
        <v>9.4437999999999995</v>
      </c>
      <c r="I101" s="7">
        <v>237.11803</v>
      </c>
      <c r="J101" s="4">
        <v>1.7959369999999995</v>
      </c>
      <c r="K101" s="4">
        <v>9.5208009999999987</v>
      </c>
      <c r="L101" s="4">
        <v>24.0126031165731</v>
      </c>
      <c r="M101" s="4">
        <f t="shared" si="6"/>
        <v>103.30715704134936</v>
      </c>
      <c r="N101" s="4">
        <v>0.59804013823770497</v>
      </c>
      <c r="O101" s="4">
        <f t="shared" si="7"/>
        <v>3.6826521489617114</v>
      </c>
      <c r="P101" s="4">
        <v>25.220990620333485</v>
      </c>
      <c r="Q101" s="5"/>
      <c r="R101" s="5"/>
    </row>
    <row r="102" spans="1:22" x14ac:dyDescent="0.35">
      <c r="A102" s="3">
        <v>43536</v>
      </c>
      <c r="B102">
        <v>25</v>
      </c>
      <c r="C102" t="s">
        <v>43</v>
      </c>
      <c r="D102" t="s">
        <v>42</v>
      </c>
      <c r="E102" s="8">
        <v>135</v>
      </c>
      <c r="F102" s="7">
        <v>3.9346839999999998</v>
      </c>
      <c r="G102" s="7">
        <v>0.29275000000000001</v>
      </c>
      <c r="H102" s="7">
        <v>7.4385000000000003</v>
      </c>
      <c r="I102" s="7">
        <v>323.10340000000002</v>
      </c>
      <c r="J102" s="4">
        <v>3.5038160000000005</v>
      </c>
      <c r="K102" s="4">
        <v>7.7312500000000002</v>
      </c>
      <c r="L102" s="7">
        <v>1.80300273177601</v>
      </c>
      <c r="M102" s="4">
        <f t="shared" si="6"/>
        <v>61.38513948743919</v>
      </c>
      <c r="N102" s="4">
        <v>7.5350856956652196E-2</v>
      </c>
      <c r="O102" s="4">
        <f t="shared" si="7"/>
        <v>2.9615099008016363</v>
      </c>
      <c r="P102" s="4">
        <v>2.3320778998253564</v>
      </c>
      <c r="Q102" s="5"/>
      <c r="R102" s="5"/>
    </row>
    <row r="103" spans="1:22" x14ac:dyDescent="0.35">
      <c r="A103" s="3">
        <v>43536</v>
      </c>
      <c r="B103">
        <v>26</v>
      </c>
      <c r="C103" t="s">
        <v>43</v>
      </c>
      <c r="D103" t="s">
        <v>42</v>
      </c>
      <c r="E103" s="8">
        <v>15</v>
      </c>
      <c r="F103" s="7">
        <v>7.1482200000000002</v>
      </c>
      <c r="G103" s="7">
        <v>1.7380009999999999</v>
      </c>
      <c r="H103" s="7">
        <v>13.292899999999999</v>
      </c>
      <c r="I103" s="7"/>
      <c r="J103" s="4">
        <v>6.1446799999999993</v>
      </c>
      <c r="K103" s="4">
        <v>15.030901</v>
      </c>
      <c r="L103" s="4">
        <v>0.38948359743544098</v>
      </c>
      <c r="M103" s="4">
        <f t="shared" si="6"/>
        <v>5.1807446752858732</v>
      </c>
      <c r="N103" s="4">
        <v>0</v>
      </c>
      <c r="O103" s="4">
        <f t="shared" si="7"/>
        <v>0.20667629892125139</v>
      </c>
      <c r="P103" s="4">
        <v>0.25911976664726183</v>
      </c>
      <c r="Q103" s="5"/>
      <c r="R103" s="5"/>
    </row>
    <row r="104" spans="1:22" x14ac:dyDescent="0.35">
      <c r="A104" s="3">
        <v>43536</v>
      </c>
      <c r="B104">
        <v>27</v>
      </c>
      <c r="C104" t="s">
        <v>43</v>
      </c>
      <c r="D104" t="s">
        <v>42</v>
      </c>
      <c r="E104" s="8">
        <v>140</v>
      </c>
      <c r="F104" s="7">
        <v>0.75911899999999999</v>
      </c>
      <c r="G104" s="7">
        <v>7.3922000000000002E-2</v>
      </c>
      <c r="H104" s="7">
        <v>1.9018999999999999</v>
      </c>
      <c r="I104" s="7">
        <v>968.86860000000001</v>
      </c>
      <c r="J104" s="4">
        <v>1.1427809999999998</v>
      </c>
      <c r="K104" s="4">
        <v>1.975822</v>
      </c>
      <c r="L104" s="7">
        <v>0.47784687674762899</v>
      </c>
      <c r="M104" s="4">
        <f t="shared" si="6"/>
        <v>31.29967626817859</v>
      </c>
      <c r="N104" s="4">
        <v>0.23431808861772399</v>
      </c>
      <c r="O104" s="4">
        <f t="shared" si="7"/>
        <v>8.6468295311247658</v>
      </c>
      <c r="P104" s="4">
        <v>2.4184511553744437</v>
      </c>
      <c r="Q104" s="5"/>
      <c r="R104" s="5"/>
    </row>
    <row r="105" spans="1:22" x14ac:dyDescent="0.35">
      <c r="A105" s="3">
        <v>43536</v>
      </c>
      <c r="B105">
        <v>34</v>
      </c>
      <c r="C105" t="s">
        <v>43</v>
      </c>
      <c r="D105" t="s">
        <v>41</v>
      </c>
      <c r="E105" s="8">
        <v>1300</v>
      </c>
      <c r="F105" s="7">
        <v>1.263695</v>
      </c>
      <c r="G105" s="7">
        <v>0.103232</v>
      </c>
      <c r="H105" s="7">
        <v>2.5457999999999998</v>
      </c>
      <c r="I105" s="7">
        <v>748.68939999999998</v>
      </c>
      <c r="J105" s="4">
        <v>1.2821049999999998</v>
      </c>
      <c r="K105" s="4">
        <v>2.6490320000000001</v>
      </c>
      <c r="L105" s="7">
        <v>5.9489929756753801</v>
      </c>
      <c r="M105" s="4">
        <f t="shared" si="6"/>
        <v>15.266576085124189</v>
      </c>
      <c r="N105" s="4">
        <v>1.6813492557140199</v>
      </c>
      <c r="O105" s="4">
        <f t="shared" si="7"/>
        <v>2.2328505943897707</v>
      </c>
      <c r="P105" s="4">
        <v>22.457046442762692</v>
      </c>
      <c r="Q105" s="5"/>
      <c r="R105" s="5"/>
    </row>
    <row r="106" spans="1:22" x14ac:dyDescent="0.35">
      <c r="A106" s="3">
        <v>43536</v>
      </c>
      <c r="B106">
        <v>35</v>
      </c>
      <c r="C106" t="s">
        <v>43</v>
      </c>
      <c r="D106" t="s">
        <v>41</v>
      </c>
      <c r="E106" s="8">
        <v>150</v>
      </c>
      <c r="F106" s="7">
        <v>8.1279000000000004E-2</v>
      </c>
      <c r="G106" s="7">
        <v>0.101856</v>
      </c>
      <c r="H106" s="7">
        <v>1.0355000000000001</v>
      </c>
      <c r="I106" s="7">
        <v>123.46577000000001</v>
      </c>
      <c r="J106" s="4">
        <v>0.9542210000000001</v>
      </c>
      <c r="K106" s="4">
        <v>1.137356</v>
      </c>
      <c r="L106" s="4">
        <v>0.29471387406834998</v>
      </c>
      <c r="M106" s="4">
        <f t="shared" si="6"/>
        <v>3.333254432016941</v>
      </c>
      <c r="N106" s="4">
        <v>3.1992687770172099E-2</v>
      </c>
      <c r="O106" s="4">
        <f t="shared" si="7"/>
        <v>0.40819325004428192</v>
      </c>
      <c r="P106" s="4">
        <v>2.5911976664726182</v>
      </c>
      <c r="Q106" s="5"/>
      <c r="R106" s="5"/>
      <c r="S106" s="4"/>
      <c r="T106" s="4"/>
      <c r="U106" s="4"/>
      <c r="V106" s="4"/>
    </row>
    <row r="107" spans="1:22" x14ac:dyDescent="0.35">
      <c r="A107" s="3">
        <v>43536</v>
      </c>
      <c r="B107">
        <v>36</v>
      </c>
      <c r="C107" t="s">
        <v>43</v>
      </c>
      <c r="D107" t="s">
        <v>41</v>
      </c>
      <c r="E107" s="8">
        <v>0</v>
      </c>
      <c r="F107" s="4"/>
      <c r="G107" s="4"/>
      <c r="H107" s="4"/>
      <c r="I107" s="4"/>
      <c r="J107" s="4"/>
      <c r="K107" s="4"/>
      <c r="L107" s="4">
        <v>0</v>
      </c>
      <c r="M107" s="4">
        <f t="shared" si="6"/>
        <v>0.69298310223073845</v>
      </c>
      <c r="N107" s="4">
        <v>0</v>
      </c>
      <c r="O107" s="4">
        <f t="shared" si="7"/>
        <v>6.7016851570926836E-2</v>
      </c>
      <c r="P107" s="4">
        <v>0</v>
      </c>
      <c r="Q107" s="5"/>
      <c r="R107" s="5"/>
      <c r="S107" s="4"/>
      <c r="T107" s="4"/>
      <c r="U107" s="4"/>
      <c r="V107" s="4"/>
    </row>
    <row r="108" spans="1:22" x14ac:dyDescent="0.35">
      <c r="A108" s="3">
        <v>43536</v>
      </c>
      <c r="B108">
        <v>37</v>
      </c>
      <c r="C108" t="s">
        <v>43</v>
      </c>
      <c r="D108" t="s">
        <v>41</v>
      </c>
      <c r="E108" s="8">
        <v>0</v>
      </c>
      <c r="F108" s="4"/>
      <c r="G108" s="4"/>
      <c r="H108" s="4"/>
      <c r="I108" s="4"/>
      <c r="J108" s="4"/>
      <c r="K108" s="4"/>
      <c r="L108" s="4">
        <v>0</v>
      </c>
      <c r="M108" s="4">
        <f t="shared" si="6"/>
        <v>7.8242798789043553</v>
      </c>
      <c r="N108" s="4">
        <v>0</v>
      </c>
      <c r="O108" s="4">
        <f t="shared" si="7"/>
        <v>0.5028487390589359</v>
      </c>
      <c r="P108" s="4">
        <v>0</v>
      </c>
      <c r="Q108" s="5"/>
      <c r="R108" s="5"/>
      <c r="S108" s="4"/>
      <c r="T108" s="4"/>
      <c r="U108" s="4"/>
      <c r="V108" s="4"/>
    </row>
    <row r="109" spans="1:22" x14ac:dyDescent="0.35">
      <c r="A109" s="3">
        <v>43536</v>
      </c>
      <c r="B109">
        <v>51</v>
      </c>
      <c r="C109" t="s">
        <v>30</v>
      </c>
      <c r="D109" t="s">
        <v>42</v>
      </c>
      <c r="E109" s="8">
        <v>287</v>
      </c>
      <c r="F109" s="7">
        <v>0.197709</v>
      </c>
      <c r="G109" s="7">
        <v>0.229464</v>
      </c>
      <c r="H109" s="7">
        <v>0.64839999999999998</v>
      </c>
      <c r="I109" s="7">
        <v>18.474696999999999</v>
      </c>
      <c r="J109" s="4">
        <v>0.45069099999999995</v>
      </c>
      <c r="K109" s="4">
        <v>0.87786399999999998</v>
      </c>
      <c r="L109" s="4">
        <v>0.43523321926206898</v>
      </c>
      <c r="M109" s="4">
        <f t="shared" si="6"/>
        <v>0.43523321926206898</v>
      </c>
      <c r="N109" s="4">
        <v>9.1595074524086807E-3</v>
      </c>
      <c r="O109" s="4">
        <f t="shared" si="7"/>
        <v>9.1595074524086807E-3</v>
      </c>
      <c r="P109" s="4">
        <v>4.9578248685176094</v>
      </c>
      <c r="Q109" s="5"/>
      <c r="R109" s="5"/>
      <c r="S109" s="4"/>
      <c r="T109" s="4"/>
      <c r="U109" s="4"/>
      <c r="V109" s="4"/>
    </row>
    <row r="110" spans="1:22" x14ac:dyDescent="0.35">
      <c r="A110" s="3">
        <v>43536</v>
      </c>
      <c r="B110">
        <v>52</v>
      </c>
      <c r="C110" t="s">
        <v>30</v>
      </c>
      <c r="D110" t="s">
        <v>42</v>
      </c>
      <c r="E110" s="8">
        <v>0</v>
      </c>
      <c r="F110" s="4"/>
      <c r="G110" s="4"/>
      <c r="H110" s="4"/>
      <c r="I110" s="4"/>
      <c r="J110" s="4"/>
      <c r="K110" s="4"/>
      <c r="L110" s="4">
        <v>0</v>
      </c>
      <c r="M110" s="4">
        <f t="shared" si="6"/>
        <v>0</v>
      </c>
      <c r="N110" s="4">
        <v>0</v>
      </c>
      <c r="O110" s="4">
        <f t="shared" si="7"/>
        <v>0</v>
      </c>
      <c r="P110" s="4">
        <v>0</v>
      </c>
      <c r="Q110" s="5"/>
      <c r="R110" s="5"/>
      <c r="S110" s="4"/>
      <c r="T110" s="4"/>
      <c r="U110" s="4"/>
      <c r="V110" s="4"/>
    </row>
    <row r="111" spans="1:22" x14ac:dyDescent="0.35">
      <c r="A111" s="3">
        <v>43536</v>
      </c>
      <c r="B111">
        <v>53</v>
      </c>
      <c r="C111" t="s">
        <v>30</v>
      </c>
      <c r="D111" t="s">
        <v>42</v>
      </c>
      <c r="E111" s="8">
        <v>0</v>
      </c>
      <c r="F111" s="4"/>
      <c r="G111" s="4"/>
      <c r="H111" s="4"/>
      <c r="I111" s="4"/>
      <c r="J111" s="4"/>
      <c r="K111" s="4"/>
      <c r="L111" s="4">
        <v>0</v>
      </c>
      <c r="M111" s="4">
        <f t="shared" si="6"/>
        <v>0</v>
      </c>
      <c r="N111" s="4">
        <v>0</v>
      </c>
      <c r="O111" s="4">
        <f t="shared" si="7"/>
        <v>0</v>
      </c>
      <c r="P111" s="4">
        <v>0</v>
      </c>
      <c r="Q111" s="5"/>
      <c r="R111" s="5"/>
      <c r="S111" s="4"/>
      <c r="T111" s="4"/>
      <c r="U111" s="4"/>
      <c r="V111" s="4"/>
    </row>
    <row r="112" spans="1:22" x14ac:dyDescent="0.35">
      <c r="A112" s="3">
        <v>43536</v>
      </c>
      <c r="B112">
        <v>61</v>
      </c>
      <c r="C112" t="s">
        <v>44</v>
      </c>
      <c r="D112" t="s">
        <v>41</v>
      </c>
      <c r="E112" s="8">
        <v>0</v>
      </c>
      <c r="F112" s="4"/>
      <c r="G112" s="4"/>
      <c r="H112" s="4"/>
      <c r="I112" s="4"/>
      <c r="J112" s="4"/>
      <c r="K112" s="4"/>
      <c r="L112" s="4">
        <v>0</v>
      </c>
      <c r="M112" s="4">
        <f t="shared" si="6"/>
        <v>0.90177771941908402</v>
      </c>
      <c r="N112" s="4">
        <v>0</v>
      </c>
      <c r="O112" s="4">
        <f t="shared" si="7"/>
        <v>0.29912753406306403</v>
      </c>
      <c r="P112" s="4">
        <v>0</v>
      </c>
      <c r="Q112" s="5"/>
      <c r="R112" s="5"/>
      <c r="S112" s="4"/>
      <c r="T112" s="4"/>
      <c r="U112" s="4"/>
      <c r="V112" s="4"/>
    </row>
    <row r="113" spans="1:22" x14ac:dyDescent="0.35">
      <c r="A113" s="3">
        <v>43536</v>
      </c>
      <c r="B113">
        <v>62</v>
      </c>
      <c r="C113" t="s">
        <v>45</v>
      </c>
      <c r="D113" t="s">
        <v>41</v>
      </c>
      <c r="E113" s="8">
        <v>0</v>
      </c>
      <c r="F113" s="4"/>
      <c r="G113" s="4"/>
      <c r="H113" s="4"/>
      <c r="I113" s="4"/>
      <c r="J113" s="4"/>
      <c r="K113" s="4"/>
      <c r="L113" s="4">
        <v>0</v>
      </c>
      <c r="M113" s="4">
        <f t="shared" ref="M113:M176" si="8">L113+M89</f>
        <v>0.182994500283856</v>
      </c>
      <c r="N113" s="4">
        <v>0</v>
      </c>
      <c r="O113" s="4">
        <f t="shared" si="7"/>
        <v>3.1498758715834199E-2</v>
      </c>
      <c r="P113" s="4">
        <v>0</v>
      </c>
      <c r="Q113" s="5"/>
      <c r="R113" s="5"/>
      <c r="S113" s="4"/>
      <c r="T113" s="4"/>
      <c r="U113" s="4"/>
      <c r="V113" s="4"/>
    </row>
    <row r="114" spans="1:22" x14ac:dyDescent="0.35">
      <c r="A114" s="3">
        <v>43536</v>
      </c>
      <c r="B114">
        <v>63</v>
      </c>
      <c r="C114" t="s">
        <v>45</v>
      </c>
      <c r="D114" t="s">
        <v>41</v>
      </c>
      <c r="E114" s="8">
        <v>0</v>
      </c>
      <c r="F114" s="4"/>
      <c r="G114" s="4"/>
      <c r="H114" s="4"/>
      <c r="I114" s="4"/>
      <c r="J114" s="4"/>
      <c r="K114" s="4"/>
      <c r="L114" s="4">
        <v>0</v>
      </c>
      <c r="M114" s="4">
        <f t="shared" si="8"/>
        <v>1.042101196078546</v>
      </c>
      <c r="N114" s="4">
        <v>0</v>
      </c>
      <c r="O114" s="4">
        <f t="shared" si="7"/>
        <v>1.3502701531441328</v>
      </c>
      <c r="P114" s="4">
        <v>0</v>
      </c>
      <c r="Q114" s="5"/>
      <c r="R114" s="5"/>
      <c r="S114" s="4"/>
      <c r="T114" s="4"/>
      <c r="U114" s="4"/>
      <c r="V114" s="4"/>
    </row>
    <row r="115" spans="1:22" x14ac:dyDescent="0.35">
      <c r="A115" s="3">
        <v>43536</v>
      </c>
      <c r="B115">
        <v>65</v>
      </c>
      <c r="C115" t="s">
        <v>45</v>
      </c>
      <c r="D115" t="s">
        <v>41</v>
      </c>
      <c r="E115" s="8">
        <v>0</v>
      </c>
      <c r="F115" s="4"/>
      <c r="G115" s="4"/>
      <c r="H115" s="4"/>
      <c r="I115" s="4"/>
      <c r="J115" s="4"/>
      <c r="K115" s="4"/>
      <c r="L115" s="4">
        <v>0</v>
      </c>
      <c r="M115" s="4">
        <f t="shared" si="8"/>
        <v>0.37937300030613996</v>
      </c>
      <c r="N115" s="4">
        <v>0</v>
      </c>
      <c r="O115" s="4">
        <f t="shared" si="7"/>
        <v>9.0029606026230096E-3</v>
      </c>
      <c r="P115" s="4">
        <v>0</v>
      </c>
      <c r="Q115" s="5"/>
      <c r="R115" s="5"/>
      <c r="S115" s="4"/>
      <c r="T115" s="4"/>
      <c r="U115" s="4"/>
      <c r="V115" s="4"/>
    </row>
    <row r="116" spans="1:22" x14ac:dyDescent="0.35">
      <c r="A116" s="3">
        <v>43536</v>
      </c>
      <c r="B116">
        <v>66</v>
      </c>
      <c r="C116" t="s">
        <v>45</v>
      </c>
      <c r="D116" t="s">
        <v>41</v>
      </c>
      <c r="E116" s="8">
        <v>0</v>
      </c>
      <c r="F116" s="4"/>
      <c r="G116" s="4"/>
      <c r="H116" s="4"/>
      <c r="I116" s="4"/>
      <c r="J116" s="4"/>
      <c r="K116" s="4"/>
      <c r="L116" s="4">
        <v>0</v>
      </c>
      <c r="M116" s="4">
        <f t="shared" si="8"/>
        <v>0</v>
      </c>
      <c r="N116" s="4">
        <v>0</v>
      </c>
      <c r="O116" s="4">
        <f t="shared" si="7"/>
        <v>0</v>
      </c>
      <c r="P116" s="4">
        <v>0</v>
      </c>
      <c r="Q116" s="5"/>
      <c r="R116" s="5"/>
    </row>
    <row r="117" spans="1:22" x14ac:dyDescent="0.35">
      <c r="A117" s="3">
        <v>43536</v>
      </c>
      <c r="B117">
        <v>67</v>
      </c>
      <c r="C117" t="s">
        <v>45</v>
      </c>
      <c r="D117" t="s">
        <v>42</v>
      </c>
      <c r="E117" s="8">
        <v>0</v>
      </c>
      <c r="F117" s="4"/>
      <c r="G117" s="4"/>
      <c r="H117" s="4"/>
      <c r="I117" s="4"/>
      <c r="J117" s="4"/>
      <c r="K117" s="4"/>
      <c r="L117" s="4">
        <v>0</v>
      </c>
      <c r="M117" s="4">
        <f t="shared" si="8"/>
        <v>9.2503861215131398</v>
      </c>
      <c r="N117" s="4">
        <v>0</v>
      </c>
      <c r="O117" s="4">
        <f t="shared" si="7"/>
        <v>4.9970240065420397E-2</v>
      </c>
      <c r="P117" s="4">
        <v>0</v>
      </c>
      <c r="Q117" s="5"/>
      <c r="R117" s="5"/>
    </row>
    <row r="118" spans="1:22" x14ac:dyDescent="0.35">
      <c r="A118" s="3">
        <v>43536</v>
      </c>
      <c r="B118">
        <v>68</v>
      </c>
      <c r="C118" t="s">
        <v>45</v>
      </c>
      <c r="D118" t="s">
        <v>42</v>
      </c>
      <c r="E118" s="8">
        <v>1190</v>
      </c>
      <c r="F118" s="7">
        <v>6.5544000000000005E-2</v>
      </c>
      <c r="G118" s="7">
        <v>7.4534000000000003E-2</v>
      </c>
      <c r="H118" s="7">
        <v>2.2850999999999999</v>
      </c>
      <c r="I118" s="7">
        <v>947.44006000000002</v>
      </c>
      <c r="J118" s="4">
        <f>IF(A118="N/A", "", H118-F118)</f>
        <v>2.2195559999999999</v>
      </c>
      <c r="K118" s="4">
        <v>2.3596339999999998</v>
      </c>
      <c r="L118" s="4">
        <v>4.8507010074408896</v>
      </c>
      <c r="M118" s="4">
        <f t="shared" si="8"/>
        <v>23.713309884405088</v>
      </c>
      <c r="N118" s="4">
        <v>1.9476530909165799</v>
      </c>
      <c r="O118" s="4">
        <f t="shared" si="7"/>
        <v>22.73585108374138</v>
      </c>
      <c r="P118" s="4">
        <v>20.55683482068277</v>
      </c>
      <c r="Q118" s="5"/>
      <c r="R118" s="5"/>
    </row>
    <row r="119" spans="1:22" x14ac:dyDescent="0.35">
      <c r="A119" s="3">
        <v>43536</v>
      </c>
      <c r="B119">
        <v>69</v>
      </c>
      <c r="C119" t="s">
        <v>45</v>
      </c>
      <c r="D119" t="s">
        <v>42</v>
      </c>
      <c r="E119" s="8">
        <v>0</v>
      </c>
      <c r="F119" s="4"/>
      <c r="G119" s="4"/>
      <c r="H119" s="4"/>
      <c r="I119" s="4"/>
      <c r="J119" s="4"/>
      <c r="K119" s="4"/>
      <c r="L119" s="4">
        <v>0</v>
      </c>
      <c r="M119" s="4">
        <f t="shared" si="8"/>
        <v>0.26661697299086801</v>
      </c>
      <c r="N119" s="4">
        <v>0</v>
      </c>
      <c r="O119" s="4">
        <f t="shared" si="7"/>
        <v>2.1007732598746599E-2</v>
      </c>
      <c r="P119" s="4">
        <v>0</v>
      </c>
      <c r="Q119" s="5"/>
      <c r="R119" s="5"/>
    </row>
    <row r="120" spans="1:22" x14ac:dyDescent="0.35">
      <c r="A120" s="3">
        <v>43536</v>
      </c>
      <c r="B120">
        <v>70</v>
      </c>
      <c r="C120" t="s">
        <v>45</v>
      </c>
      <c r="D120" t="s">
        <v>42</v>
      </c>
      <c r="E120" s="8">
        <v>0</v>
      </c>
      <c r="F120" s="4"/>
      <c r="G120" s="4"/>
      <c r="H120" s="4"/>
      <c r="I120" s="4"/>
      <c r="J120" s="4"/>
      <c r="K120" s="4"/>
      <c r="L120" s="4">
        <v>0</v>
      </c>
      <c r="M120" s="4">
        <f>L120+M96</f>
        <v>8.4630567546896601E-2</v>
      </c>
      <c r="N120" s="4">
        <v>0</v>
      </c>
      <c r="O120" s="4">
        <f t="shared" si="7"/>
        <v>1.6101368159903099E-3</v>
      </c>
      <c r="P120" s="4">
        <v>0</v>
      </c>
      <c r="Q120" s="5"/>
      <c r="R120" s="5"/>
    </row>
    <row r="121" spans="1:22" x14ac:dyDescent="0.35">
      <c r="A121" s="3">
        <v>43558</v>
      </c>
      <c r="B121">
        <v>19</v>
      </c>
      <c r="C121" t="s">
        <v>30</v>
      </c>
      <c r="D121" t="s">
        <v>41</v>
      </c>
      <c r="E121" s="8">
        <v>0</v>
      </c>
      <c r="F121" s="4"/>
      <c r="G121" s="4"/>
      <c r="H121" s="4"/>
      <c r="I121" s="4"/>
      <c r="J121" s="4"/>
      <c r="K121" s="4"/>
      <c r="L121" s="4">
        <v>0</v>
      </c>
      <c r="M121" s="4">
        <f t="shared" si="8"/>
        <v>0</v>
      </c>
      <c r="N121" s="4">
        <v>0</v>
      </c>
      <c r="O121" s="4">
        <f t="shared" si="7"/>
        <v>0</v>
      </c>
      <c r="P121" s="4">
        <v>0</v>
      </c>
      <c r="Q121" s="5"/>
      <c r="R121" s="5"/>
    </row>
    <row r="122" spans="1:22" x14ac:dyDescent="0.35">
      <c r="A122" s="3">
        <v>43558</v>
      </c>
      <c r="B122">
        <v>20</v>
      </c>
      <c r="C122" t="s">
        <v>30</v>
      </c>
      <c r="D122" t="s">
        <v>41</v>
      </c>
      <c r="E122" s="8">
        <v>29</v>
      </c>
      <c r="F122" s="7">
        <v>0.16802800000000001</v>
      </c>
      <c r="G122" s="7">
        <v>2.2829199999999998</v>
      </c>
      <c r="H122" s="7">
        <v>2.9849999999999999</v>
      </c>
      <c r="I122" s="7">
        <v>2314.7710000000002</v>
      </c>
      <c r="J122" s="4">
        <f>IF(A122="N/A", "", H122-F122)</f>
        <v>2.8169719999999998</v>
      </c>
      <c r="K122" s="4">
        <v>5.2679200000000002</v>
      </c>
      <c r="L122" s="4">
        <v>0.26390648857515198</v>
      </c>
      <c r="M122" s="4">
        <f t="shared" si="8"/>
        <v>14.134017427809763</v>
      </c>
      <c r="N122" s="4">
        <v>0.115962863229812</v>
      </c>
      <c r="O122" s="4">
        <f t="shared" si="7"/>
        <v>0.98313842446329225</v>
      </c>
      <c r="P122" s="4">
        <v>0.50096488218470614</v>
      </c>
      <c r="Q122" s="5"/>
      <c r="R122" s="5"/>
    </row>
    <row r="123" spans="1:22" x14ac:dyDescent="0.35">
      <c r="A123" s="3">
        <v>43558</v>
      </c>
      <c r="B123">
        <v>21</v>
      </c>
      <c r="C123" t="s">
        <v>30</v>
      </c>
      <c r="D123" t="s">
        <v>41</v>
      </c>
      <c r="E123" s="8">
        <v>190</v>
      </c>
      <c r="F123" s="7">
        <v>4.5963950000000002</v>
      </c>
      <c r="G123" s="7">
        <v>0.32385700000000001</v>
      </c>
      <c r="H123" s="7">
        <v>13.306100000000001</v>
      </c>
      <c r="I123" s="7">
        <v>4253.6819999999998</v>
      </c>
      <c r="J123" s="4">
        <f>IF(A123="N/A", "", H123-F123)</f>
        <v>8.7097049999999996</v>
      </c>
      <c r="K123" s="4">
        <v>13.629957000000001</v>
      </c>
      <c r="L123" s="4">
        <v>4.4736395163429004</v>
      </c>
      <c r="M123" s="4">
        <f t="shared" si="8"/>
        <v>25.734364250061645</v>
      </c>
      <c r="N123" s="4">
        <v>1.39614819659053</v>
      </c>
      <c r="O123" s="4">
        <f t="shared" si="7"/>
        <v>46.862998252855277</v>
      </c>
      <c r="P123" s="4">
        <v>3.2821837108653162</v>
      </c>
      <c r="Q123" s="5"/>
      <c r="R123" s="5"/>
    </row>
    <row r="124" spans="1:22" x14ac:dyDescent="0.35">
      <c r="A124" s="3">
        <v>43558</v>
      </c>
      <c r="B124">
        <v>22</v>
      </c>
      <c r="C124" t="s">
        <v>30</v>
      </c>
      <c r="D124" t="s">
        <v>41</v>
      </c>
      <c r="E124" s="8">
        <v>0</v>
      </c>
      <c r="F124" s="4"/>
      <c r="G124" s="4"/>
      <c r="H124" s="4"/>
      <c r="I124" s="4"/>
      <c r="J124" s="4"/>
      <c r="K124" s="4"/>
      <c r="L124" s="4">
        <v>0</v>
      </c>
      <c r="M124" s="4">
        <f t="shared" si="8"/>
        <v>5.8475401783255901E-2</v>
      </c>
      <c r="N124" s="4">
        <v>0</v>
      </c>
      <c r="O124" s="4">
        <f t="shared" si="7"/>
        <v>1.0272602159553E-2</v>
      </c>
      <c r="P124" s="4">
        <v>0</v>
      </c>
      <c r="Q124" s="5"/>
      <c r="R124" s="5"/>
    </row>
    <row r="125" spans="1:22" x14ac:dyDescent="0.35">
      <c r="A125" s="3">
        <v>43558</v>
      </c>
      <c r="B125">
        <v>23</v>
      </c>
      <c r="C125" t="s">
        <v>30</v>
      </c>
      <c r="D125" t="s">
        <v>41</v>
      </c>
      <c r="E125" s="8">
        <v>2260</v>
      </c>
      <c r="F125" s="7">
        <v>7.6885579999999996</v>
      </c>
      <c r="G125" s="7">
        <v>5.3560999999999998E-2</v>
      </c>
      <c r="H125" s="7">
        <v>16.652699999999999</v>
      </c>
      <c r="I125" s="7">
        <v>5119.5929999999998</v>
      </c>
      <c r="J125" s="4">
        <f>IF(A125="N/A", "", H125-F125)</f>
        <v>8.9641419999999989</v>
      </c>
      <c r="K125" s="4">
        <v>16.706260999999998</v>
      </c>
      <c r="L125" s="4">
        <v>65.222974425748703</v>
      </c>
      <c r="M125" s="4">
        <f t="shared" si="8"/>
        <v>168.53013146709804</v>
      </c>
      <c r="N125" s="4">
        <v>19.987421680365301</v>
      </c>
      <c r="O125" s="4">
        <f t="shared" si="7"/>
        <v>23.670073829327013</v>
      </c>
      <c r="P125" s="4">
        <v>39.040711508187449</v>
      </c>
      <c r="Q125" s="5"/>
      <c r="R125" s="5"/>
    </row>
    <row r="126" spans="1:22" x14ac:dyDescent="0.35">
      <c r="A126" s="3">
        <v>43558</v>
      </c>
      <c r="B126">
        <v>25</v>
      </c>
      <c r="C126" t="s">
        <v>43</v>
      </c>
      <c r="D126" t="s">
        <v>42</v>
      </c>
      <c r="E126" s="8">
        <v>1570</v>
      </c>
      <c r="F126" s="7">
        <v>3.3186399999999998</v>
      </c>
      <c r="G126" s="7">
        <v>8.0642000000000005E-2</v>
      </c>
      <c r="H126" s="7">
        <v>7.2004999999999999</v>
      </c>
      <c r="I126" s="7">
        <v>609.76700000000005</v>
      </c>
      <c r="J126" s="4">
        <f>IF(A126="N/A", "", H126-F126)</f>
        <v>3.8818600000000001</v>
      </c>
      <c r="K126" s="4">
        <v>7.281142</v>
      </c>
      <c r="L126" s="4">
        <v>19.747496822132401</v>
      </c>
      <c r="M126" s="4">
        <f t="shared" si="8"/>
        <v>81.132636309571595</v>
      </c>
      <c r="N126" s="4">
        <v>1.65377517630355</v>
      </c>
      <c r="O126" s="4">
        <f t="shared" si="7"/>
        <v>4.6152850771051863</v>
      </c>
      <c r="P126" s="4">
        <v>27.121202242413403</v>
      </c>
      <c r="Q126" s="5"/>
      <c r="R126" s="5"/>
    </row>
    <row r="127" spans="1:22" x14ac:dyDescent="0.35">
      <c r="A127" s="3">
        <v>43558</v>
      </c>
      <c r="B127">
        <v>26</v>
      </c>
      <c r="C127" t="s">
        <v>43</v>
      </c>
      <c r="D127" t="s">
        <v>42</v>
      </c>
      <c r="E127" s="8">
        <v>0</v>
      </c>
      <c r="F127" s="4"/>
      <c r="G127" s="4"/>
      <c r="H127" s="4"/>
      <c r="I127" s="4"/>
      <c r="J127" s="4"/>
      <c r="K127" s="4"/>
      <c r="L127" s="4">
        <v>0</v>
      </c>
      <c r="M127" s="4">
        <f t="shared" si="8"/>
        <v>5.1807446752858732</v>
      </c>
      <c r="N127" s="4">
        <v>0</v>
      </c>
      <c r="O127" s="4">
        <f t="shared" si="7"/>
        <v>0.20667629892125139</v>
      </c>
      <c r="P127" s="4">
        <v>0</v>
      </c>
      <c r="Q127" s="5"/>
      <c r="R127" s="5"/>
    </row>
    <row r="128" spans="1:22" x14ac:dyDescent="0.35">
      <c r="A128" s="3">
        <v>43558</v>
      </c>
      <c r="B128">
        <v>27</v>
      </c>
      <c r="C128" t="s">
        <v>43</v>
      </c>
      <c r="D128" t="s">
        <v>42</v>
      </c>
      <c r="E128" s="8">
        <v>115</v>
      </c>
      <c r="F128" s="7">
        <v>2.1887150000000002</v>
      </c>
      <c r="G128" s="7">
        <v>0.22529099999999999</v>
      </c>
      <c r="H128" s="7">
        <v>4.5338000000000003</v>
      </c>
      <c r="I128" s="7">
        <v>634.89499999999998</v>
      </c>
      <c r="J128" s="4">
        <f>IF(A128="N/A", "", H128-F128)</f>
        <v>2.3450850000000001</v>
      </c>
      <c r="K128" s="4">
        <v>4.7590910000000006</v>
      </c>
      <c r="L128" s="4">
        <v>0.94544168961573405</v>
      </c>
      <c r="M128" s="4">
        <f t="shared" si="8"/>
        <v>32.245117957794321</v>
      </c>
      <c r="N128" s="4">
        <v>0.12612833029008699</v>
      </c>
      <c r="O128" s="4">
        <f t="shared" si="7"/>
        <v>8.7729578614148522</v>
      </c>
      <c r="P128" s="4">
        <v>1.9865848776290074</v>
      </c>
      <c r="Q128" s="5"/>
      <c r="R128" s="5"/>
    </row>
    <row r="129" spans="1:22" x14ac:dyDescent="0.35">
      <c r="A129" s="3">
        <v>43558</v>
      </c>
      <c r="B129">
        <v>34</v>
      </c>
      <c r="C129" t="s">
        <v>43</v>
      </c>
      <c r="D129" t="s">
        <v>41</v>
      </c>
      <c r="E129" s="8">
        <v>1595</v>
      </c>
      <c r="F129" s="7">
        <v>0.87593299999999996</v>
      </c>
      <c r="G129" s="7">
        <v>8.7690000000000004E-2</v>
      </c>
      <c r="H129" s="7">
        <v>2.5609999999999999</v>
      </c>
      <c r="I129" s="7">
        <v>852.20399999999995</v>
      </c>
      <c r="J129" s="4">
        <f>IF(A129="N/A", "", H129-F129)</f>
        <v>1.6850670000000001</v>
      </c>
      <c r="K129" s="4">
        <v>2.6486899999999998</v>
      </c>
      <c r="L129" s="4">
        <v>7.2980144435235497</v>
      </c>
      <c r="M129" s="4">
        <f t="shared" si="8"/>
        <v>22.564590528647738</v>
      </c>
      <c r="N129" s="4">
        <v>2.3481030625813299</v>
      </c>
      <c r="O129" s="4">
        <f t="shared" si="7"/>
        <v>4.5809536569711007</v>
      </c>
      <c r="P129" s="4">
        <v>27.553068520158842</v>
      </c>
      <c r="Q129" s="5"/>
      <c r="R129" s="5"/>
    </row>
    <row r="130" spans="1:22" x14ac:dyDescent="0.35">
      <c r="A130" s="3">
        <v>43558</v>
      </c>
      <c r="B130">
        <v>35</v>
      </c>
      <c r="C130" t="s">
        <v>43</v>
      </c>
      <c r="D130" t="s">
        <v>41</v>
      </c>
      <c r="E130" s="8">
        <v>150</v>
      </c>
      <c r="F130" s="7">
        <v>0.20691999999999999</v>
      </c>
      <c r="G130" s="7">
        <v>0.43522699999999997</v>
      </c>
      <c r="H130" s="7">
        <v>1.3151999999999999</v>
      </c>
      <c r="I130" s="7">
        <v>72.315894999999998</v>
      </c>
      <c r="J130" s="4">
        <f>IF(A130="N/A", "", H130-F130)</f>
        <v>1.1082799999999999</v>
      </c>
      <c r="K130" s="4">
        <v>1.750427</v>
      </c>
      <c r="L130" s="4">
        <v>0.453574010638568</v>
      </c>
      <c r="M130" s="4">
        <f t="shared" si="8"/>
        <v>3.786828442655509</v>
      </c>
      <c r="N130" s="4">
        <v>1.8738633789393999E-2</v>
      </c>
      <c r="O130" s="4">
        <f t="shared" si="7"/>
        <v>0.42693188383367592</v>
      </c>
      <c r="P130" s="4">
        <v>2.5911976664726182</v>
      </c>
      <c r="Q130" s="5"/>
      <c r="R130" s="5"/>
    </row>
    <row r="131" spans="1:22" x14ac:dyDescent="0.35">
      <c r="A131" s="3">
        <v>43558</v>
      </c>
      <c r="B131">
        <v>36</v>
      </c>
      <c r="C131" t="s">
        <v>43</v>
      </c>
      <c r="D131" t="s">
        <v>41</v>
      </c>
      <c r="E131" s="8">
        <v>0</v>
      </c>
      <c r="F131" s="4"/>
      <c r="G131" s="4"/>
      <c r="H131" s="4"/>
      <c r="I131" s="4"/>
      <c r="J131" s="4"/>
      <c r="K131" s="4"/>
      <c r="L131" s="4">
        <v>0</v>
      </c>
      <c r="M131" s="4">
        <f t="shared" si="8"/>
        <v>0.69298310223073845</v>
      </c>
      <c r="N131" s="4">
        <v>0</v>
      </c>
      <c r="O131" s="4">
        <f t="shared" si="7"/>
        <v>6.7016851570926836E-2</v>
      </c>
      <c r="P131" s="4">
        <v>0</v>
      </c>
      <c r="Q131" s="5"/>
      <c r="R131" s="5"/>
    </row>
    <row r="132" spans="1:22" x14ac:dyDescent="0.35">
      <c r="A132" s="3">
        <v>43558</v>
      </c>
      <c r="B132">
        <v>37</v>
      </c>
      <c r="C132" t="s">
        <v>43</v>
      </c>
      <c r="D132" t="s">
        <v>41</v>
      </c>
      <c r="E132" s="8">
        <v>49</v>
      </c>
      <c r="F132" s="7">
        <v>8.6863999999999997E-2</v>
      </c>
      <c r="G132" s="7">
        <v>1.3144659999999999</v>
      </c>
      <c r="H132" s="7">
        <v>1.7706999999999999</v>
      </c>
      <c r="I132" s="7">
        <v>184.12612999999999</v>
      </c>
      <c r="J132" s="4">
        <f>IF(A132="N/A", "", H132-F132)</f>
        <v>1.6838359999999999</v>
      </c>
      <c r="K132" s="4">
        <v>3.0851660000000001</v>
      </c>
      <c r="L132" s="4">
        <v>0.261148488108641</v>
      </c>
      <c r="M132" s="4">
        <f t="shared" si="8"/>
        <v>8.0854283670129963</v>
      </c>
      <c r="N132" s="4">
        <v>1.5585631525433401E-2</v>
      </c>
      <c r="O132" s="4">
        <f t="shared" si="7"/>
        <v>0.51843437058436925</v>
      </c>
      <c r="P132" s="4">
        <v>0.84645790438105528</v>
      </c>
      <c r="Q132" s="5"/>
      <c r="R132" s="5"/>
    </row>
    <row r="133" spans="1:22" x14ac:dyDescent="0.35">
      <c r="A133" s="3">
        <v>43558</v>
      </c>
      <c r="B133">
        <v>51</v>
      </c>
      <c r="C133" t="s">
        <v>30</v>
      </c>
      <c r="D133" t="s">
        <v>42</v>
      </c>
      <c r="E133" s="8">
        <v>50</v>
      </c>
      <c r="F133" s="7">
        <v>0.224629</v>
      </c>
      <c r="G133" s="7">
        <v>1.6625989999999999</v>
      </c>
      <c r="H133" s="7">
        <v>2.0004</v>
      </c>
      <c r="I133" s="7">
        <v>85.787549999999996</v>
      </c>
      <c r="J133" s="4">
        <f>IF(A133="N/A", "", H133-F133)</f>
        <v>1.775771</v>
      </c>
      <c r="K133" s="4">
        <v>3.6629990000000001</v>
      </c>
      <c r="L133" s="4">
        <v>0.31638778183743399</v>
      </c>
      <c r="M133" s="4">
        <f t="shared" si="8"/>
        <v>0.75162100109950303</v>
      </c>
      <c r="N133" s="4">
        <v>7.4098116471688902E-3</v>
      </c>
      <c r="O133" s="4">
        <f t="shared" si="7"/>
        <v>1.6569319099577571E-2</v>
      </c>
      <c r="P133" s="4">
        <v>0.86373255549087269</v>
      </c>
      <c r="Q133" s="5"/>
      <c r="R133" s="5"/>
    </row>
    <row r="134" spans="1:22" x14ac:dyDescent="0.35">
      <c r="A134" s="3">
        <v>43558</v>
      </c>
      <c r="B134">
        <v>52</v>
      </c>
      <c r="C134" t="s">
        <v>30</v>
      </c>
      <c r="D134" t="s">
        <v>42</v>
      </c>
      <c r="E134" s="8">
        <v>0</v>
      </c>
      <c r="F134" s="4"/>
      <c r="G134" s="4"/>
      <c r="H134" s="4"/>
      <c r="I134" s="4"/>
      <c r="J134" s="4"/>
      <c r="K134" s="4"/>
      <c r="L134" s="4">
        <v>0</v>
      </c>
      <c r="M134" s="4">
        <f t="shared" si="8"/>
        <v>0</v>
      </c>
      <c r="N134" s="4">
        <v>0</v>
      </c>
      <c r="O134" s="4">
        <f t="shared" si="7"/>
        <v>0</v>
      </c>
      <c r="P134" s="4">
        <v>0</v>
      </c>
      <c r="Q134" s="5"/>
      <c r="R134" s="5"/>
    </row>
    <row r="135" spans="1:22" x14ac:dyDescent="0.35">
      <c r="A135" s="3">
        <v>43558</v>
      </c>
      <c r="B135">
        <v>53</v>
      </c>
      <c r="C135" t="s">
        <v>30</v>
      </c>
      <c r="D135" t="s">
        <v>42</v>
      </c>
      <c r="E135" s="8">
        <v>0</v>
      </c>
      <c r="F135" s="4"/>
      <c r="G135" s="4"/>
      <c r="H135" s="4"/>
      <c r="I135" s="4"/>
      <c r="J135" s="4"/>
      <c r="K135" s="4"/>
      <c r="L135" s="4">
        <v>0</v>
      </c>
      <c r="M135" s="4">
        <f t="shared" si="8"/>
        <v>0</v>
      </c>
      <c r="N135" s="4">
        <v>0</v>
      </c>
      <c r="O135" s="4">
        <f t="shared" si="7"/>
        <v>0</v>
      </c>
      <c r="P135" s="4">
        <v>0</v>
      </c>
      <c r="Q135" s="5"/>
      <c r="R135" s="5"/>
      <c r="S135" s="4"/>
      <c r="T135" s="4"/>
      <c r="U135" s="4"/>
      <c r="V135" s="4"/>
    </row>
    <row r="136" spans="1:22" x14ac:dyDescent="0.35">
      <c r="A136" s="3">
        <v>43558</v>
      </c>
      <c r="B136">
        <v>61</v>
      </c>
      <c r="C136" t="s">
        <v>44</v>
      </c>
      <c r="D136" t="s">
        <v>41</v>
      </c>
      <c r="E136" s="8">
        <v>1327</v>
      </c>
      <c r="F136" s="7">
        <v>0.37120999999999998</v>
      </c>
      <c r="G136" s="7">
        <v>0.35631699999999999</v>
      </c>
      <c r="H136" s="7">
        <v>1.0980000000000001</v>
      </c>
      <c r="I136" s="7">
        <v>328.95044000000001</v>
      </c>
      <c r="J136" s="4">
        <f>IF(A136="N/A", "", H136-F136)</f>
        <v>0.72679000000000005</v>
      </c>
      <c r="K136" s="4">
        <v>1.4543170000000001</v>
      </c>
      <c r="L136" s="4">
        <v>3.33382579758505</v>
      </c>
      <c r="M136" s="4">
        <f t="shared" si="8"/>
        <v>4.235603517004134</v>
      </c>
      <c r="N136" s="4">
        <v>0.75407456764856196</v>
      </c>
      <c r="O136" s="4">
        <f t="shared" si="7"/>
        <v>1.053202101711626</v>
      </c>
      <c r="P136" s="4">
        <v>22.923462022727762</v>
      </c>
      <c r="Q136" s="5"/>
      <c r="R136" s="5"/>
      <c r="S136" s="4"/>
      <c r="T136" s="4"/>
      <c r="U136" s="4"/>
      <c r="V136" s="4"/>
    </row>
    <row r="137" spans="1:22" x14ac:dyDescent="0.35">
      <c r="A137" s="3">
        <v>43558</v>
      </c>
      <c r="B137">
        <v>62</v>
      </c>
      <c r="C137" t="s">
        <v>45</v>
      </c>
      <c r="D137" t="s">
        <v>41</v>
      </c>
      <c r="E137" s="8">
        <v>22</v>
      </c>
      <c r="F137" s="7">
        <v>1.561008</v>
      </c>
      <c r="G137" s="7">
        <v>2.161257</v>
      </c>
      <c r="H137" s="7">
        <v>4.1318000000000001</v>
      </c>
      <c r="I137" s="7">
        <v>927.62819999999999</v>
      </c>
      <c r="J137" s="4">
        <f>IF(A137="N/A", "", H137-F137)</f>
        <v>2.570792</v>
      </c>
      <c r="K137" s="4">
        <v>6.2930570000000001</v>
      </c>
      <c r="L137" s="4">
        <v>0.23916479144298899</v>
      </c>
      <c r="M137" s="4">
        <f t="shared" si="8"/>
        <v>0.42215929172684497</v>
      </c>
      <c r="N137" s="4">
        <v>3.5254091134028401E-2</v>
      </c>
      <c r="O137" s="4">
        <f t="shared" si="7"/>
        <v>6.67528498498626E-2</v>
      </c>
      <c r="P137" s="4">
        <v>0.38004232441598401</v>
      </c>
      <c r="Q137" s="5"/>
      <c r="R137" s="5"/>
      <c r="S137" s="4"/>
      <c r="T137" s="4"/>
      <c r="U137" s="4"/>
      <c r="V137" s="4"/>
    </row>
    <row r="138" spans="1:22" x14ac:dyDescent="0.35">
      <c r="A138" s="3">
        <v>43558</v>
      </c>
      <c r="B138">
        <v>63</v>
      </c>
      <c r="C138" t="s">
        <v>45</v>
      </c>
      <c r="D138" t="s">
        <v>41</v>
      </c>
      <c r="E138" s="8">
        <v>0</v>
      </c>
      <c r="F138" s="4"/>
      <c r="G138" s="4"/>
      <c r="H138" s="4"/>
      <c r="I138" s="4"/>
      <c r="J138" s="4"/>
      <c r="K138" s="4"/>
      <c r="L138" s="4">
        <v>0</v>
      </c>
      <c r="M138" s="4">
        <f t="shared" si="8"/>
        <v>1.042101196078546</v>
      </c>
      <c r="N138" s="4">
        <v>0</v>
      </c>
      <c r="O138" s="4">
        <f t="shared" si="7"/>
        <v>1.3502701531441328</v>
      </c>
      <c r="P138" s="4">
        <v>0</v>
      </c>
      <c r="Q138" s="5"/>
      <c r="R138" s="5"/>
      <c r="S138" s="4"/>
      <c r="T138" s="4"/>
      <c r="U138" s="4"/>
      <c r="V138" s="4"/>
    </row>
    <row r="139" spans="1:22" x14ac:dyDescent="0.35">
      <c r="A139" s="3">
        <v>43558</v>
      </c>
      <c r="B139">
        <v>65</v>
      </c>
      <c r="C139" t="s">
        <v>45</v>
      </c>
      <c r="D139" t="s">
        <v>41</v>
      </c>
      <c r="E139" s="8">
        <v>0</v>
      </c>
      <c r="F139" s="4"/>
      <c r="G139" s="4"/>
      <c r="H139" s="4"/>
      <c r="I139" s="4"/>
      <c r="J139" s="4"/>
      <c r="K139" s="4"/>
      <c r="L139" s="4">
        <v>0</v>
      </c>
      <c r="M139" s="4">
        <f t="shared" si="8"/>
        <v>0.37937300030613996</v>
      </c>
      <c r="N139" s="4">
        <v>0</v>
      </c>
      <c r="O139" s="4">
        <f t="shared" si="7"/>
        <v>9.0029606026230096E-3</v>
      </c>
      <c r="P139" s="4">
        <v>0</v>
      </c>
      <c r="Q139" s="5"/>
      <c r="R139" s="5"/>
      <c r="S139" s="4"/>
      <c r="T139" s="4"/>
      <c r="U139" s="4"/>
      <c r="V139" s="4"/>
    </row>
    <row r="140" spans="1:22" x14ac:dyDescent="0.35">
      <c r="A140" s="3">
        <v>43558</v>
      </c>
      <c r="B140">
        <v>66</v>
      </c>
      <c r="C140" t="s">
        <v>45</v>
      </c>
      <c r="D140" t="s">
        <v>41</v>
      </c>
      <c r="E140" s="8">
        <v>0</v>
      </c>
      <c r="F140" s="4"/>
      <c r="G140" s="4"/>
      <c r="H140" s="4"/>
      <c r="I140" s="4"/>
      <c r="J140" s="4"/>
      <c r="K140" s="4"/>
      <c r="L140" s="4">
        <v>0</v>
      </c>
      <c r="M140" s="4">
        <f t="shared" si="8"/>
        <v>0</v>
      </c>
      <c r="N140" s="4">
        <v>0</v>
      </c>
      <c r="O140" s="4">
        <f t="shared" si="7"/>
        <v>0</v>
      </c>
      <c r="P140" s="4">
        <v>0</v>
      </c>
      <c r="Q140" s="5"/>
      <c r="R140" s="5"/>
      <c r="S140" s="4"/>
      <c r="T140" s="4"/>
      <c r="U140" s="4"/>
      <c r="V140" s="4"/>
    </row>
    <row r="141" spans="1:22" x14ac:dyDescent="0.35">
      <c r="A141" s="3">
        <v>43558</v>
      </c>
      <c r="B141">
        <v>67</v>
      </c>
      <c r="C141" t="s">
        <v>45</v>
      </c>
      <c r="D141" t="s">
        <v>42</v>
      </c>
      <c r="E141" s="8">
        <v>0</v>
      </c>
      <c r="F141" s="4"/>
      <c r="G141" s="4"/>
      <c r="H141" s="4"/>
      <c r="I141" s="4"/>
      <c r="J141" s="4"/>
      <c r="K141" s="4"/>
      <c r="L141" s="4">
        <v>0</v>
      </c>
      <c r="M141" s="4">
        <f t="shared" si="8"/>
        <v>9.2503861215131398</v>
      </c>
      <c r="N141" s="4">
        <v>0</v>
      </c>
      <c r="O141" s="4">
        <f t="shared" si="7"/>
        <v>4.9970240065420397E-2</v>
      </c>
      <c r="P141" s="4">
        <v>0</v>
      </c>
      <c r="Q141" s="5"/>
      <c r="R141" s="5"/>
      <c r="S141" s="4"/>
      <c r="T141" s="4"/>
      <c r="U141" s="4"/>
      <c r="V141" s="4"/>
    </row>
    <row r="142" spans="1:22" x14ac:dyDescent="0.35">
      <c r="A142" s="3">
        <v>43558</v>
      </c>
      <c r="B142">
        <v>68</v>
      </c>
      <c r="C142" t="s">
        <v>45</v>
      </c>
      <c r="D142" t="s">
        <v>42</v>
      </c>
      <c r="E142" s="8">
        <v>1160</v>
      </c>
      <c r="F142" s="7">
        <v>0.440386</v>
      </c>
      <c r="G142" s="7">
        <v>1.1123080000000001</v>
      </c>
      <c r="H142" s="7">
        <v>1.9316</v>
      </c>
      <c r="I142" s="7">
        <v>518.72864000000004</v>
      </c>
      <c r="J142" s="4">
        <f>IF(A142="N/A", "", H142-F142)</f>
        <v>1.491214</v>
      </c>
      <c r="K142" s="4">
        <v>3.0439080000000001</v>
      </c>
      <c r="L142" s="4">
        <v>6.0996148143921198</v>
      </c>
      <c r="M142" s="4">
        <f t="shared" si="8"/>
        <v>29.812924698797207</v>
      </c>
      <c r="N142" s="4">
        <v>1.0394679790563599</v>
      </c>
      <c r="O142" s="4">
        <f t="shared" si="7"/>
        <v>23.775319062797742</v>
      </c>
      <c r="P142" s="4">
        <v>20.038595287388247</v>
      </c>
      <c r="Q142" s="5"/>
      <c r="R142" s="5"/>
    </row>
    <row r="143" spans="1:22" x14ac:dyDescent="0.35">
      <c r="A143" s="3">
        <v>43558</v>
      </c>
      <c r="B143">
        <v>69</v>
      </c>
      <c r="C143" t="s">
        <v>45</v>
      </c>
      <c r="D143" t="s">
        <v>42</v>
      </c>
      <c r="E143" s="8">
        <v>0</v>
      </c>
      <c r="F143" s="4"/>
      <c r="G143" s="4"/>
      <c r="H143" s="4"/>
      <c r="I143" s="4"/>
      <c r="J143" s="4"/>
      <c r="K143" s="4"/>
      <c r="L143" s="4">
        <v>0</v>
      </c>
      <c r="M143" s="4">
        <f t="shared" si="8"/>
        <v>0.26661697299086801</v>
      </c>
      <c r="N143" s="4">
        <v>0</v>
      </c>
      <c r="O143" s="4">
        <f t="shared" si="7"/>
        <v>2.1007732598746599E-2</v>
      </c>
      <c r="P143" s="4">
        <v>0</v>
      </c>
      <c r="Q143" s="5"/>
      <c r="R143" s="5"/>
    </row>
    <row r="144" spans="1:22" x14ac:dyDescent="0.35">
      <c r="A144" s="3">
        <v>43558</v>
      </c>
      <c r="B144">
        <v>70</v>
      </c>
      <c r="C144" t="s">
        <v>45</v>
      </c>
      <c r="D144" t="s">
        <v>42</v>
      </c>
      <c r="E144" s="8">
        <v>0</v>
      </c>
      <c r="F144" s="4"/>
      <c r="G144" s="4"/>
      <c r="H144" s="4"/>
      <c r="I144" s="4"/>
      <c r="J144" s="4"/>
      <c r="K144" s="4"/>
      <c r="L144" s="4">
        <v>0</v>
      </c>
      <c r="M144" s="4">
        <f>L144+M120</f>
        <v>8.4630567546896601E-2</v>
      </c>
      <c r="N144" s="4">
        <v>0</v>
      </c>
      <c r="O144" s="4">
        <f t="shared" si="7"/>
        <v>1.6101368159903099E-3</v>
      </c>
      <c r="P144" s="4">
        <v>0</v>
      </c>
      <c r="Q144" s="5"/>
      <c r="R144" s="5"/>
    </row>
    <row r="145" spans="1:18" x14ac:dyDescent="0.35">
      <c r="A145" s="3">
        <v>43586</v>
      </c>
      <c r="B145">
        <v>19</v>
      </c>
      <c r="C145" t="s">
        <v>30</v>
      </c>
      <c r="D145" t="s">
        <v>41</v>
      </c>
      <c r="E145" s="8">
        <v>550</v>
      </c>
      <c r="F145" s="4">
        <v>0.2</v>
      </c>
      <c r="G145" s="4">
        <v>12.27</v>
      </c>
      <c r="H145" s="4">
        <v>0.3</v>
      </c>
      <c r="I145" s="4">
        <v>198.49</v>
      </c>
      <c r="J145" s="4">
        <f>IF(A145="N/A", "", H145-F145)</f>
        <v>9.9999999999999978E-2</v>
      </c>
      <c r="K145" s="4">
        <v>12.569999999999999</v>
      </c>
      <c r="L145" s="4">
        <v>11.9429294396919</v>
      </c>
      <c r="M145" s="4">
        <f t="shared" si="8"/>
        <v>11.9429294396919</v>
      </c>
      <c r="N145" s="4">
        <v>0.18858807195580299</v>
      </c>
      <c r="O145" s="4">
        <f t="shared" si="7"/>
        <v>0.18858807195580299</v>
      </c>
      <c r="P145" s="4">
        <v>9.501058110399601</v>
      </c>
      <c r="Q145" s="5"/>
      <c r="R145" s="5"/>
    </row>
    <row r="146" spans="1:18" x14ac:dyDescent="0.35">
      <c r="A146" s="3">
        <v>43586</v>
      </c>
      <c r="B146">
        <v>20</v>
      </c>
      <c r="C146" t="s">
        <v>30</v>
      </c>
      <c r="D146" t="s">
        <v>41</v>
      </c>
      <c r="E146" s="8">
        <v>1485</v>
      </c>
      <c r="F146" s="4">
        <v>0.21</v>
      </c>
      <c r="G146" s="4">
        <v>2.2400000000000002</v>
      </c>
      <c r="H146" s="4">
        <v>0.82</v>
      </c>
      <c r="I146" s="4">
        <v>79.52</v>
      </c>
      <c r="J146" s="4">
        <f>IF(A146="N/A", "", H146-F146)</f>
        <v>0.61</v>
      </c>
      <c r="K146" s="4">
        <v>3.06</v>
      </c>
      <c r="L146" s="4">
        <v>7.8498395410289996</v>
      </c>
      <c r="M146" s="4">
        <f t="shared" si="8"/>
        <v>21.983856968838762</v>
      </c>
      <c r="N146" s="4">
        <v>0.20399321578517199</v>
      </c>
      <c r="O146" s="4">
        <f t="shared" si="7"/>
        <v>1.1871316402484642</v>
      </c>
      <c r="P146" s="4">
        <v>25.65285689807892</v>
      </c>
      <c r="Q146" s="5"/>
      <c r="R146" s="5"/>
    </row>
    <row r="147" spans="1:18" x14ac:dyDescent="0.35">
      <c r="A147" s="3">
        <v>43586</v>
      </c>
      <c r="B147">
        <v>21</v>
      </c>
      <c r="C147" t="s">
        <v>30</v>
      </c>
      <c r="D147" t="s">
        <v>41</v>
      </c>
      <c r="E147" s="8">
        <v>390</v>
      </c>
      <c r="F147" s="4">
        <v>2.6</v>
      </c>
      <c r="G147" s="4">
        <v>0.09</v>
      </c>
      <c r="H147" s="4">
        <v>5.57</v>
      </c>
      <c r="I147" s="4">
        <v>3835.72</v>
      </c>
      <c r="J147" s="4">
        <f>IF(A147="N/A", "", H147-F147)</f>
        <v>2.97</v>
      </c>
      <c r="K147" s="4">
        <v>5.66</v>
      </c>
      <c r="L147" s="4">
        <v>3.81323822162088</v>
      </c>
      <c r="M147" s="4">
        <f t="shared" si="8"/>
        <v>29.547602471682524</v>
      </c>
      <c r="N147" s="4">
        <v>2.5841897723384499</v>
      </c>
      <c r="O147" s="4">
        <f t="shared" si="7"/>
        <v>49.447188025193725</v>
      </c>
      <c r="P147" s="4">
        <v>6.737113932828807</v>
      </c>
      <c r="Q147" s="5"/>
      <c r="R147" s="5"/>
    </row>
    <row r="148" spans="1:18" x14ac:dyDescent="0.35">
      <c r="A148" s="3">
        <v>43586</v>
      </c>
      <c r="B148">
        <v>22</v>
      </c>
      <c r="C148" t="s">
        <v>30</v>
      </c>
      <c r="D148" t="s">
        <v>41</v>
      </c>
      <c r="E148" s="8">
        <v>0</v>
      </c>
      <c r="F148" s="4"/>
      <c r="G148" s="4"/>
      <c r="H148" s="4"/>
      <c r="I148" s="4"/>
      <c r="J148" s="4"/>
      <c r="K148" s="4"/>
      <c r="L148" s="4">
        <v>0</v>
      </c>
      <c r="M148" s="4">
        <f t="shared" si="8"/>
        <v>5.8475401783255901E-2</v>
      </c>
      <c r="N148" s="4">
        <v>0</v>
      </c>
      <c r="O148" s="4">
        <f t="shared" si="7"/>
        <v>1.0272602159553E-2</v>
      </c>
      <c r="P148" s="4">
        <v>0</v>
      </c>
      <c r="Q148" s="5"/>
      <c r="R148" s="5"/>
    </row>
    <row r="149" spans="1:18" x14ac:dyDescent="0.35">
      <c r="A149" s="3">
        <v>43586</v>
      </c>
      <c r="B149">
        <v>23</v>
      </c>
      <c r="C149" t="s">
        <v>30</v>
      </c>
      <c r="D149" t="s">
        <v>41</v>
      </c>
      <c r="E149" s="8">
        <v>340</v>
      </c>
      <c r="F149" s="4">
        <v>2.5</v>
      </c>
      <c r="G149" s="4">
        <v>0.04</v>
      </c>
      <c r="H149" s="4">
        <v>6.1</v>
      </c>
      <c r="I149" s="4">
        <v>2648.18</v>
      </c>
      <c r="J149" s="4">
        <f t="shared" ref="J149:J157" si="9">IF(A149="N/A", "", H149-F149)</f>
        <v>3.5999999999999996</v>
      </c>
      <c r="K149" s="4">
        <v>6.14</v>
      </c>
      <c r="L149" s="4">
        <v>3.6062861789688099</v>
      </c>
      <c r="M149" s="4">
        <f t="shared" si="8"/>
        <v>172.13641764606686</v>
      </c>
      <c r="N149" s="4">
        <v>1.55539005430319</v>
      </c>
      <c r="O149" s="4">
        <f t="shared" si="7"/>
        <v>25.225463883630201</v>
      </c>
      <c r="P149" s="4">
        <v>5.8733813773379344</v>
      </c>
      <c r="Q149" s="5"/>
      <c r="R149" s="5"/>
    </row>
    <row r="150" spans="1:18" x14ac:dyDescent="0.35">
      <c r="A150" s="3">
        <v>43586</v>
      </c>
      <c r="B150">
        <v>25</v>
      </c>
      <c r="C150" t="s">
        <v>43</v>
      </c>
      <c r="D150" t="s">
        <v>42</v>
      </c>
      <c r="E150" s="8">
        <v>1580</v>
      </c>
      <c r="F150" s="4">
        <v>2.04</v>
      </c>
      <c r="G150" s="4">
        <v>0.03</v>
      </c>
      <c r="H150" s="4">
        <v>3.64</v>
      </c>
      <c r="I150" s="4">
        <v>303.20999999999998</v>
      </c>
      <c r="J150" s="4">
        <f t="shared" si="9"/>
        <v>1.6</v>
      </c>
      <c r="K150" s="4">
        <v>3.67</v>
      </c>
      <c r="L150" s="4">
        <v>10.0169625586168</v>
      </c>
      <c r="M150" s="4">
        <f t="shared" si="8"/>
        <v>91.149598868188392</v>
      </c>
      <c r="N150" s="4">
        <v>0.82758670773793297</v>
      </c>
      <c r="O150" s="4">
        <f t="shared" si="7"/>
        <v>5.4428717848431196</v>
      </c>
      <c r="P150" s="4">
        <v>27.293948753511579</v>
      </c>
      <c r="Q150" s="5"/>
      <c r="R150" s="5"/>
    </row>
    <row r="151" spans="1:18" x14ac:dyDescent="0.35">
      <c r="A151" s="3">
        <v>43586</v>
      </c>
      <c r="B151">
        <v>26</v>
      </c>
      <c r="C151" t="s">
        <v>43</v>
      </c>
      <c r="D151" t="s">
        <v>42</v>
      </c>
      <c r="E151" s="8">
        <v>90</v>
      </c>
      <c r="F151" s="4">
        <v>8.61</v>
      </c>
      <c r="G151" s="4">
        <v>0.35</v>
      </c>
      <c r="H151" s="4">
        <v>12.68</v>
      </c>
      <c r="I151" s="4">
        <v>465.73</v>
      </c>
      <c r="J151" s="4">
        <f t="shared" si="9"/>
        <v>4.07</v>
      </c>
      <c r="K151" s="4">
        <v>13.03</v>
      </c>
      <c r="L151" s="4">
        <v>2.0258151954764898</v>
      </c>
      <c r="M151" s="4">
        <f t="shared" si="8"/>
        <v>7.206559870762363</v>
      </c>
      <c r="N151" s="4">
        <v>7.2408511971547601E-2</v>
      </c>
      <c r="O151" s="4">
        <f t="shared" si="7"/>
        <v>0.27908481089279902</v>
      </c>
      <c r="P151" s="4">
        <v>1.5547185998835709</v>
      </c>
      <c r="Q151" s="5"/>
      <c r="R151" s="5"/>
    </row>
    <row r="152" spans="1:18" x14ac:dyDescent="0.35">
      <c r="A152" s="3">
        <v>43586</v>
      </c>
      <c r="B152">
        <v>27</v>
      </c>
      <c r="C152" t="s">
        <v>43</v>
      </c>
      <c r="D152" t="s">
        <v>42</v>
      </c>
      <c r="E152" s="8">
        <v>1475</v>
      </c>
      <c r="F152" s="4">
        <v>0.67</v>
      </c>
      <c r="G152" s="4">
        <v>0.06</v>
      </c>
      <c r="H152" s="4">
        <v>2.02</v>
      </c>
      <c r="I152" s="4">
        <v>1518.86</v>
      </c>
      <c r="J152" s="4">
        <f t="shared" si="9"/>
        <v>1.35</v>
      </c>
      <c r="K152" s="4">
        <v>2.08</v>
      </c>
      <c r="L152" s="4">
        <v>5.29990706891948</v>
      </c>
      <c r="M152" s="4">
        <f t="shared" si="8"/>
        <v>37.545025026713802</v>
      </c>
      <c r="N152" s="4">
        <v>3.8701042551437701</v>
      </c>
      <c r="O152" s="4">
        <f t="shared" si="7"/>
        <v>12.643062116558623</v>
      </c>
      <c r="P152" s="4">
        <v>25.480110386980744</v>
      </c>
      <c r="Q152" s="5"/>
      <c r="R152" s="5"/>
    </row>
    <row r="153" spans="1:18" x14ac:dyDescent="0.35">
      <c r="A153" s="3">
        <v>43586</v>
      </c>
      <c r="B153">
        <v>34</v>
      </c>
      <c r="C153" t="s">
        <v>43</v>
      </c>
      <c r="D153" t="s">
        <v>41</v>
      </c>
      <c r="E153" s="8">
        <v>195</v>
      </c>
      <c r="F153" s="4">
        <v>1.62</v>
      </c>
      <c r="G153" s="4">
        <v>0.1</v>
      </c>
      <c r="H153" s="4">
        <v>2.9</v>
      </c>
      <c r="I153" s="4">
        <v>680.04</v>
      </c>
      <c r="J153" s="4">
        <f t="shared" si="9"/>
        <v>1.2799999999999998</v>
      </c>
      <c r="K153" s="4">
        <v>3</v>
      </c>
      <c r="L153" s="4">
        <v>1.01057550042956</v>
      </c>
      <c r="M153" s="4">
        <f t="shared" si="8"/>
        <v>23.575166029077298</v>
      </c>
      <c r="N153" s="4">
        <v>0.22907725443737301</v>
      </c>
      <c r="O153" s="4">
        <f t="shared" si="7"/>
        <v>4.8100309114084734</v>
      </c>
      <c r="P153" s="4">
        <v>3.3685569664144035</v>
      </c>
      <c r="Q153" s="5"/>
      <c r="R153" s="5"/>
    </row>
    <row r="154" spans="1:18" x14ac:dyDescent="0.35">
      <c r="A154" s="3">
        <v>43586</v>
      </c>
      <c r="B154">
        <v>35</v>
      </c>
      <c r="C154" t="s">
        <v>43</v>
      </c>
      <c r="D154" t="s">
        <v>41</v>
      </c>
      <c r="E154" s="8">
        <v>160</v>
      </c>
      <c r="F154" s="4">
        <v>0.27</v>
      </c>
      <c r="G154" s="4">
        <v>-0.02</v>
      </c>
      <c r="H154" s="4">
        <v>1.4</v>
      </c>
      <c r="I154" s="4">
        <v>1472.9</v>
      </c>
      <c r="J154" s="4">
        <f t="shared" si="9"/>
        <v>1.1299999999999999</v>
      </c>
      <c r="K154" s="4">
        <v>1.38</v>
      </c>
      <c r="L154" s="4">
        <v>0.38142747093136198</v>
      </c>
      <c r="M154" s="4">
        <f t="shared" si="8"/>
        <v>4.1682559135868713</v>
      </c>
      <c r="N154" s="4">
        <v>0.40710472603971298</v>
      </c>
      <c r="O154" s="4">
        <f t="shared" si="7"/>
        <v>0.8340366098733889</v>
      </c>
      <c r="P154" s="4">
        <v>2.7639441775707927</v>
      </c>
      <c r="Q154" s="5"/>
      <c r="R154" s="5"/>
    </row>
    <row r="155" spans="1:18" x14ac:dyDescent="0.35">
      <c r="A155" s="3">
        <v>43586</v>
      </c>
      <c r="B155">
        <v>36</v>
      </c>
      <c r="C155" t="s">
        <v>43</v>
      </c>
      <c r="D155" t="s">
        <v>41</v>
      </c>
      <c r="E155" s="8">
        <v>900</v>
      </c>
      <c r="F155" s="4">
        <v>0.2</v>
      </c>
      <c r="G155" s="4">
        <v>0.33</v>
      </c>
      <c r="H155" s="4">
        <v>1.03</v>
      </c>
      <c r="I155" s="4">
        <v>251.19</v>
      </c>
      <c r="J155" s="4">
        <f t="shared" si="9"/>
        <v>0.83000000000000007</v>
      </c>
      <c r="K155" s="4">
        <v>1.36</v>
      </c>
      <c r="L155" s="4">
        <v>2.1144348932064698</v>
      </c>
      <c r="M155" s="4">
        <f t="shared" si="8"/>
        <v>2.8074179954372083</v>
      </c>
      <c r="N155" s="4">
        <v>0.39053301531215601</v>
      </c>
      <c r="O155" s="4">
        <f t="shared" si="7"/>
        <v>0.45754986688308286</v>
      </c>
      <c r="P155" s="4">
        <v>15.54718599883571</v>
      </c>
      <c r="Q155" s="5"/>
      <c r="R155" s="5"/>
    </row>
    <row r="156" spans="1:18" x14ac:dyDescent="0.35">
      <c r="A156" s="3">
        <v>43586</v>
      </c>
      <c r="B156">
        <v>37</v>
      </c>
      <c r="C156" t="s">
        <v>43</v>
      </c>
      <c r="D156" t="s">
        <v>41</v>
      </c>
      <c r="E156" s="8">
        <v>840</v>
      </c>
      <c r="F156" s="4">
        <v>0.17</v>
      </c>
      <c r="G156" s="4">
        <v>7.0000000000000007E-2</v>
      </c>
      <c r="H156" s="4">
        <v>0.51</v>
      </c>
      <c r="I156" s="4">
        <v>184.1</v>
      </c>
      <c r="J156" s="4">
        <f t="shared" si="9"/>
        <v>0.33999999999999997</v>
      </c>
      <c r="K156" s="4">
        <v>0.58000000000000007</v>
      </c>
      <c r="L156" s="4">
        <v>0.84162800651159297</v>
      </c>
      <c r="M156" s="4">
        <f t="shared" si="8"/>
        <v>8.9270563735245894</v>
      </c>
      <c r="N156" s="4">
        <v>0.26714433792893799</v>
      </c>
      <c r="O156" s="4">
        <f t="shared" si="7"/>
        <v>0.78557870851330724</v>
      </c>
      <c r="P156" s="4">
        <v>14.510706932246663</v>
      </c>
      <c r="Q156" s="5"/>
      <c r="R156" s="5"/>
    </row>
    <row r="157" spans="1:18" x14ac:dyDescent="0.35">
      <c r="A157" s="3">
        <v>43586</v>
      </c>
      <c r="B157">
        <v>51</v>
      </c>
      <c r="C157" t="s">
        <v>30</v>
      </c>
      <c r="D157" t="s">
        <v>42</v>
      </c>
      <c r="E157" s="8">
        <v>40</v>
      </c>
      <c r="F157" s="4">
        <v>0.64</v>
      </c>
      <c r="G157" s="4">
        <v>1.36</v>
      </c>
      <c r="H157" s="4">
        <v>6.67</v>
      </c>
      <c r="I157" s="4">
        <v>295.49</v>
      </c>
      <c r="J157" s="4">
        <f t="shared" si="9"/>
        <v>6.03</v>
      </c>
      <c r="K157" s="4">
        <v>8.0299999999999994</v>
      </c>
      <c r="L157" s="4">
        <v>0.55486641151790606</v>
      </c>
      <c r="M157" s="4">
        <f t="shared" si="8"/>
        <v>1.3064874126174091</v>
      </c>
      <c r="N157" s="4">
        <v>2.04181165553457E-2</v>
      </c>
      <c r="O157" s="4">
        <f t="shared" si="7"/>
        <v>3.6987435654923267E-2</v>
      </c>
      <c r="P157" s="4">
        <v>0.69098604439269817</v>
      </c>
      <c r="Q157" s="5"/>
      <c r="R157" s="5"/>
    </row>
    <row r="158" spans="1:18" x14ac:dyDescent="0.35">
      <c r="A158" s="3">
        <v>43586</v>
      </c>
      <c r="B158">
        <v>52</v>
      </c>
      <c r="C158" t="s">
        <v>30</v>
      </c>
      <c r="D158" t="s">
        <v>42</v>
      </c>
      <c r="E158" s="8">
        <v>0</v>
      </c>
      <c r="F158" s="4"/>
      <c r="G158" s="4"/>
      <c r="H158" s="4"/>
      <c r="I158" s="4"/>
      <c r="J158" s="4"/>
      <c r="K158" s="4"/>
      <c r="L158" s="4">
        <v>0</v>
      </c>
      <c r="M158" s="4">
        <f t="shared" si="8"/>
        <v>0</v>
      </c>
      <c r="N158" s="4">
        <v>0</v>
      </c>
      <c r="O158" s="4">
        <f t="shared" si="7"/>
        <v>0</v>
      </c>
      <c r="P158" s="4">
        <v>0</v>
      </c>
      <c r="Q158" s="5"/>
      <c r="R158" s="5"/>
    </row>
    <row r="159" spans="1:18" x14ac:dyDescent="0.35">
      <c r="A159" s="3">
        <v>43586</v>
      </c>
      <c r="B159">
        <v>53</v>
      </c>
      <c r="C159" t="s">
        <v>30</v>
      </c>
      <c r="D159" t="s">
        <v>42</v>
      </c>
      <c r="E159" s="8">
        <v>940</v>
      </c>
      <c r="F159" s="4">
        <v>7.41</v>
      </c>
      <c r="G159" s="4">
        <v>1.33</v>
      </c>
      <c r="H159" s="4">
        <v>75.040000000000006</v>
      </c>
      <c r="I159" s="4">
        <v>501.8</v>
      </c>
      <c r="J159" s="4">
        <f>IF(A159="N/A", "", H159-F159)</f>
        <v>67.63000000000001</v>
      </c>
      <c r="K159" s="4">
        <v>76.37</v>
      </c>
      <c r="L159" s="4">
        <v>124.01195198245701</v>
      </c>
      <c r="M159" s="4">
        <f t="shared" si="8"/>
        <v>124.01195198245701</v>
      </c>
      <c r="N159" s="4">
        <v>0.81483825461302595</v>
      </c>
      <c r="O159" s="4">
        <f t="shared" si="7"/>
        <v>0.81483825461302595</v>
      </c>
      <c r="P159" s="4">
        <v>16.238172043228406</v>
      </c>
      <c r="Q159" s="5"/>
      <c r="R159" s="5"/>
    </row>
    <row r="160" spans="1:18" x14ac:dyDescent="0.35">
      <c r="A160" s="3">
        <v>43586</v>
      </c>
      <c r="B160">
        <v>61</v>
      </c>
      <c r="C160" t="s">
        <v>44</v>
      </c>
      <c r="D160" t="s">
        <v>41</v>
      </c>
      <c r="E160" s="8">
        <v>1000</v>
      </c>
      <c r="F160" s="4">
        <v>0.28000000000000003</v>
      </c>
      <c r="G160" s="4">
        <v>0.73</v>
      </c>
      <c r="H160" s="4">
        <v>1.54</v>
      </c>
      <c r="I160" s="4">
        <v>1163.53</v>
      </c>
      <c r="J160" s="4">
        <f>IF(A160="N/A", "", H160-F160)</f>
        <v>1.26</v>
      </c>
      <c r="K160" s="4">
        <v>2.27</v>
      </c>
      <c r="L160" s="4">
        <v>3.9213784375642802</v>
      </c>
      <c r="M160" s="4">
        <f t="shared" si="8"/>
        <v>8.1569819545684137</v>
      </c>
      <c r="N160" s="4">
        <v>2.00997420857232</v>
      </c>
      <c r="O160" s="4">
        <f t="shared" ref="O160:O223" si="10">N160+O136</f>
        <v>3.063176310283946</v>
      </c>
      <c r="P160" s="4">
        <v>17.274651109817455</v>
      </c>
      <c r="Q160" s="5"/>
      <c r="R160" s="5"/>
    </row>
    <row r="161" spans="1:22" x14ac:dyDescent="0.35">
      <c r="A161" s="3">
        <v>43586</v>
      </c>
      <c r="B161">
        <v>62</v>
      </c>
      <c r="C161" t="s">
        <v>45</v>
      </c>
      <c r="D161" t="s">
        <v>41</v>
      </c>
      <c r="E161" s="8">
        <v>0</v>
      </c>
      <c r="F161" s="4"/>
      <c r="G161" s="4"/>
      <c r="H161" s="4"/>
      <c r="I161" s="4"/>
      <c r="J161" s="4"/>
      <c r="K161" s="4"/>
      <c r="L161" s="4">
        <v>0</v>
      </c>
      <c r="M161" s="4">
        <f t="shared" si="8"/>
        <v>0.42215929172684497</v>
      </c>
      <c r="N161" s="4">
        <v>0</v>
      </c>
      <c r="O161" s="4">
        <f t="shared" si="10"/>
        <v>6.67528498498626E-2</v>
      </c>
      <c r="P161" s="4">
        <v>0</v>
      </c>
      <c r="Q161" s="5"/>
      <c r="R161" s="5"/>
    </row>
    <row r="162" spans="1:22" x14ac:dyDescent="0.35">
      <c r="A162" s="3">
        <v>43586</v>
      </c>
      <c r="B162">
        <v>63</v>
      </c>
      <c r="C162" t="s">
        <v>45</v>
      </c>
      <c r="D162" t="s">
        <v>41</v>
      </c>
      <c r="E162" s="8">
        <v>0</v>
      </c>
      <c r="F162" s="4"/>
      <c r="G162" s="4"/>
      <c r="H162" s="4"/>
      <c r="I162" s="4"/>
      <c r="J162" s="4"/>
      <c r="K162" s="4"/>
      <c r="L162" s="4">
        <v>0</v>
      </c>
      <c r="M162" s="4">
        <f t="shared" si="8"/>
        <v>1.042101196078546</v>
      </c>
      <c r="N162" s="4">
        <v>0</v>
      </c>
      <c r="O162" s="4">
        <f t="shared" si="10"/>
        <v>1.3502701531441328</v>
      </c>
      <c r="P162" s="4">
        <v>0</v>
      </c>
      <c r="Q162" s="5"/>
      <c r="R162" s="5"/>
    </row>
    <row r="163" spans="1:22" x14ac:dyDescent="0.35">
      <c r="A163" s="3">
        <v>43586</v>
      </c>
      <c r="B163">
        <v>65</v>
      </c>
      <c r="C163" t="s">
        <v>45</v>
      </c>
      <c r="D163" t="s">
        <v>41</v>
      </c>
      <c r="E163" s="8">
        <v>0</v>
      </c>
      <c r="F163" s="4"/>
      <c r="G163" s="4"/>
      <c r="H163" s="4"/>
      <c r="I163" s="4"/>
      <c r="J163" s="4"/>
      <c r="K163" s="4"/>
      <c r="L163" s="7">
        <v>0</v>
      </c>
      <c r="M163" s="4">
        <f t="shared" si="8"/>
        <v>0.37937300030613996</v>
      </c>
      <c r="N163" s="7">
        <v>0</v>
      </c>
      <c r="O163" s="4">
        <f t="shared" si="10"/>
        <v>9.0029606026230096E-3</v>
      </c>
      <c r="P163" s="7">
        <v>0</v>
      </c>
      <c r="Q163" s="5"/>
      <c r="R163" s="5"/>
      <c r="S163" s="4"/>
      <c r="T163" s="4"/>
      <c r="U163" s="4"/>
      <c r="V163" s="4"/>
    </row>
    <row r="164" spans="1:22" x14ac:dyDescent="0.35">
      <c r="A164" s="3">
        <v>43586</v>
      </c>
      <c r="B164">
        <v>66</v>
      </c>
      <c r="C164" t="s">
        <v>45</v>
      </c>
      <c r="D164" t="s">
        <v>41</v>
      </c>
      <c r="E164" s="8">
        <v>0</v>
      </c>
      <c r="F164" s="4"/>
      <c r="G164" s="4"/>
      <c r="H164" s="4"/>
      <c r="I164" s="4"/>
      <c r="J164" s="4"/>
      <c r="K164" s="4"/>
      <c r="L164" s="7">
        <v>0</v>
      </c>
      <c r="M164" s="4">
        <f t="shared" si="8"/>
        <v>0</v>
      </c>
      <c r="N164" s="7">
        <v>0</v>
      </c>
      <c r="O164" s="4">
        <f t="shared" si="10"/>
        <v>0</v>
      </c>
      <c r="P164" s="7">
        <v>0</v>
      </c>
      <c r="Q164" s="5"/>
      <c r="R164" s="5"/>
      <c r="S164" s="4"/>
      <c r="T164" s="4"/>
      <c r="U164" s="4"/>
      <c r="V164" s="4"/>
    </row>
    <row r="165" spans="1:22" x14ac:dyDescent="0.35">
      <c r="A165" s="3">
        <v>43586</v>
      </c>
      <c r="B165">
        <v>67</v>
      </c>
      <c r="C165" t="s">
        <v>45</v>
      </c>
      <c r="D165" t="s">
        <v>42</v>
      </c>
      <c r="E165" s="8">
        <v>0</v>
      </c>
      <c r="F165" s="4"/>
      <c r="G165" s="4"/>
      <c r="H165" s="4"/>
      <c r="I165" s="4"/>
      <c r="J165" s="4"/>
      <c r="K165" s="4"/>
      <c r="L165" s="7">
        <v>0</v>
      </c>
      <c r="M165" s="4">
        <f t="shared" si="8"/>
        <v>9.2503861215131398</v>
      </c>
      <c r="N165" s="7">
        <v>0</v>
      </c>
      <c r="O165" s="4">
        <f t="shared" si="10"/>
        <v>4.9970240065420397E-2</v>
      </c>
      <c r="P165" s="7">
        <v>0</v>
      </c>
      <c r="Q165" s="5"/>
      <c r="R165" s="5"/>
      <c r="S165" s="4"/>
      <c r="T165" s="4"/>
      <c r="U165" s="4"/>
      <c r="V165" s="4"/>
    </row>
    <row r="166" spans="1:22" x14ac:dyDescent="0.35">
      <c r="A166" s="3">
        <v>43586</v>
      </c>
      <c r="B166">
        <v>68</v>
      </c>
      <c r="C166" t="s">
        <v>45</v>
      </c>
      <c r="D166" t="s">
        <v>42</v>
      </c>
      <c r="E166" s="8">
        <v>1100</v>
      </c>
      <c r="F166" s="4">
        <v>0.18</v>
      </c>
      <c r="G166" s="4">
        <v>1.43</v>
      </c>
      <c r="H166" s="4">
        <v>2.2799999999999998</v>
      </c>
      <c r="I166" s="4">
        <v>2221.9699999999998</v>
      </c>
      <c r="J166" s="4">
        <f>IF(A166="N/A", "", H166-F166)</f>
        <v>2.0999999999999996</v>
      </c>
      <c r="K166" s="4">
        <v>3.71</v>
      </c>
      <c r="L166" s="7">
        <v>7.0498437901761299</v>
      </c>
      <c r="M166" s="4">
        <f t="shared" si="8"/>
        <v>36.862768488973337</v>
      </c>
      <c r="N166" s="7">
        <v>4.2222483575357597</v>
      </c>
      <c r="O166" s="4">
        <f t="shared" si="10"/>
        <v>27.997567420333503</v>
      </c>
      <c r="P166" s="7">
        <v>19.002116220799202</v>
      </c>
      <c r="Q166" s="5"/>
      <c r="R166" s="5"/>
      <c r="S166" s="4"/>
      <c r="T166" s="4"/>
      <c r="U166" s="4"/>
      <c r="V166" s="4"/>
    </row>
    <row r="167" spans="1:22" x14ac:dyDescent="0.35">
      <c r="A167" s="3">
        <v>43586</v>
      </c>
      <c r="B167">
        <v>69</v>
      </c>
      <c r="C167" t="s">
        <v>45</v>
      </c>
      <c r="D167" t="s">
        <v>42</v>
      </c>
      <c r="E167" s="8">
        <v>0</v>
      </c>
      <c r="F167" s="4"/>
      <c r="G167" s="4"/>
      <c r="H167" s="4"/>
      <c r="I167" s="4"/>
      <c r="J167" s="4"/>
      <c r="K167" s="4"/>
      <c r="L167" s="7">
        <v>0</v>
      </c>
      <c r="M167" s="4">
        <f t="shared" si="8"/>
        <v>0.26661697299086801</v>
      </c>
      <c r="N167" s="7">
        <v>0</v>
      </c>
      <c r="O167" s="4">
        <f t="shared" si="10"/>
        <v>2.1007732598746599E-2</v>
      </c>
      <c r="P167" s="7">
        <v>0</v>
      </c>
      <c r="Q167" s="5"/>
      <c r="R167" s="5"/>
      <c r="S167" s="4"/>
      <c r="T167" s="4"/>
      <c r="U167" s="4"/>
      <c r="V167" s="4"/>
    </row>
    <row r="168" spans="1:22" x14ac:dyDescent="0.35">
      <c r="A168" s="3">
        <v>43586</v>
      </c>
      <c r="B168">
        <v>70</v>
      </c>
      <c r="C168" t="s">
        <v>45</v>
      </c>
      <c r="D168" t="s">
        <v>42</v>
      </c>
      <c r="E168" s="8">
        <v>0</v>
      </c>
      <c r="F168" s="4"/>
      <c r="G168" s="4"/>
      <c r="H168" s="4"/>
      <c r="I168" s="4"/>
      <c r="J168" s="4"/>
      <c r="K168" s="4"/>
      <c r="L168" s="7">
        <v>0</v>
      </c>
      <c r="M168" s="4">
        <f>L168+M144</f>
        <v>8.4630567546896601E-2</v>
      </c>
      <c r="N168" s="7">
        <v>0</v>
      </c>
      <c r="O168" s="4">
        <f t="shared" si="10"/>
        <v>1.6101368159903099E-3</v>
      </c>
      <c r="P168" s="7">
        <v>0</v>
      </c>
      <c r="Q168" s="5"/>
      <c r="R168" s="5"/>
    </row>
    <row r="169" spans="1:22" x14ac:dyDescent="0.35">
      <c r="A169" s="3">
        <v>43620</v>
      </c>
      <c r="B169">
        <v>19</v>
      </c>
      <c r="C169" t="s">
        <v>30</v>
      </c>
      <c r="D169" t="s">
        <v>41</v>
      </c>
      <c r="E169" s="8">
        <v>1165</v>
      </c>
      <c r="F169" s="4">
        <v>0.21</v>
      </c>
      <c r="G169" s="4">
        <v>3.95</v>
      </c>
      <c r="H169" s="4">
        <v>0.75</v>
      </c>
      <c r="I169" s="4">
        <v>112.31</v>
      </c>
      <c r="J169" s="4">
        <f>IF(A169="N/A", "", H169-F169)</f>
        <v>0.54</v>
      </c>
      <c r="K169" s="4">
        <v>4.7</v>
      </c>
      <c r="L169" s="7">
        <v>9.4588139360719001</v>
      </c>
      <c r="M169" s="4">
        <f t="shared" si="8"/>
        <v>21.4017433757638</v>
      </c>
      <c r="N169" s="7">
        <v>0.22602540280005001</v>
      </c>
      <c r="O169" s="4">
        <f t="shared" si="10"/>
        <v>0.41461347475585297</v>
      </c>
      <c r="P169" s="7">
        <v>20.124968542937335</v>
      </c>
      <c r="Q169" s="5"/>
      <c r="R169" s="5"/>
    </row>
    <row r="170" spans="1:22" x14ac:dyDescent="0.35">
      <c r="A170" s="3">
        <v>43620</v>
      </c>
      <c r="B170">
        <v>20</v>
      </c>
      <c r="C170" t="s">
        <v>30</v>
      </c>
      <c r="D170" t="s">
        <v>41</v>
      </c>
      <c r="E170" s="8">
        <v>375</v>
      </c>
      <c r="F170" s="4">
        <v>0.6</v>
      </c>
      <c r="G170" s="4">
        <v>2.4300000000000002</v>
      </c>
      <c r="H170" s="4">
        <v>3.5</v>
      </c>
      <c r="I170" s="4">
        <v>538.96</v>
      </c>
      <c r="J170" s="4">
        <f>IF(A170="N/A", "", H170-F170)</f>
        <v>2.9</v>
      </c>
      <c r="K170" s="4">
        <v>5.93</v>
      </c>
      <c r="L170" s="7">
        <v>3.84148251124827</v>
      </c>
      <c r="M170" s="4">
        <f t="shared" si="8"/>
        <v>25.825339480087031</v>
      </c>
      <c r="N170" s="4">
        <v>0.34914087930225401</v>
      </c>
      <c r="O170" s="4">
        <f t="shared" si="10"/>
        <v>1.5362725195507183</v>
      </c>
      <c r="P170" s="4">
        <v>6.4779941661815457</v>
      </c>
      <c r="Q170" s="5"/>
      <c r="R170" s="5"/>
    </row>
    <row r="171" spans="1:22" x14ac:dyDescent="0.35">
      <c r="A171" s="3">
        <v>43620</v>
      </c>
      <c r="B171">
        <v>21</v>
      </c>
      <c r="C171" t="s">
        <v>30</v>
      </c>
      <c r="D171" t="s">
        <v>41</v>
      </c>
      <c r="E171" s="8">
        <v>55</v>
      </c>
      <c r="F171" s="4">
        <v>3.74</v>
      </c>
      <c r="G171" s="4">
        <v>0.11</v>
      </c>
      <c r="H171" s="4">
        <v>8.5500000000000007</v>
      </c>
      <c r="I171" s="4">
        <v>2013.78</v>
      </c>
      <c r="J171" s="4">
        <f>IF(A171="N/A", "", H171-F171)</f>
        <v>4.8100000000000005</v>
      </c>
      <c r="K171" s="4">
        <v>8.66</v>
      </c>
      <c r="L171" s="7">
        <v>0.82279848009333301</v>
      </c>
      <c r="M171" s="4">
        <f t="shared" si="8"/>
        <v>30.370400951775856</v>
      </c>
      <c r="N171" s="4">
        <v>0.19133200037440601</v>
      </c>
      <c r="O171" s="4">
        <f t="shared" si="10"/>
        <v>49.638520025568134</v>
      </c>
      <c r="P171" s="4">
        <v>0.95010581103996006</v>
      </c>
      <c r="Q171" s="5"/>
      <c r="R171" s="5"/>
    </row>
    <row r="172" spans="1:22" x14ac:dyDescent="0.35">
      <c r="A172" s="3">
        <v>43620</v>
      </c>
      <c r="B172">
        <v>22</v>
      </c>
      <c r="C172" t="s">
        <v>30</v>
      </c>
      <c r="D172" t="s">
        <v>41</v>
      </c>
      <c r="E172" s="8">
        <v>0</v>
      </c>
      <c r="F172" s="4"/>
      <c r="G172" s="4"/>
      <c r="H172" s="4"/>
      <c r="I172" s="4"/>
      <c r="J172" s="4"/>
      <c r="K172" s="4"/>
      <c r="L172" s="7">
        <v>0</v>
      </c>
      <c r="M172" s="4">
        <f t="shared" si="8"/>
        <v>5.8475401783255901E-2</v>
      </c>
      <c r="N172" s="4">
        <v>0</v>
      </c>
      <c r="O172" s="4">
        <f t="shared" si="10"/>
        <v>1.0272602159553E-2</v>
      </c>
      <c r="P172" s="4">
        <v>0</v>
      </c>
      <c r="Q172" s="5"/>
      <c r="R172" s="5"/>
    </row>
    <row r="173" spans="1:22" x14ac:dyDescent="0.35">
      <c r="A173" s="3">
        <v>43620</v>
      </c>
      <c r="B173">
        <v>23</v>
      </c>
      <c r="C173" t="s">
        <v>30</v>
      </c>
      <c r="D173" t="s">
        <v>41</v>
      </c>
      <c r="E173" s="8">
        <v>515</v>
      </c>
      <c r="F173" s="4">
        <v>4.47</v>
      </c>
      <c r="G173" s="4">
        <v>0.21</v>
      </c>
      <c r="H173" s="4">
        <v>7.38</v>
      </c>
      <c r="I173" s="4">
        <v>1371.88</v>
      </c>
      <c r="J173" s="4">
        <f t="shared" ref="J173:J181" si="11">IF(A173="N/A", "", H173-F173)</f>
        <v>2.91</v>
      </c>
      <c r="K173" s="4">
        <v>7.59</v>
      </c>
      <c r="L173" s="4">
        <v>6.75245819633178</v>
      </c>
      <c r="M173" s="4">
        <f t="shared" si="8"/>
        <v>178.88887584239865</v>
      </c>
      <c r="N173" s="4">
        <v>1.2204956983377699</v>
      </c>
      <c r="O173" s="4">
        <f t="shared" si="10"/>
        <v>26.445959581967973</v>
      </c>
      <c r="P173" s="4">
        <v>8.8964453215559889</v>
      </c>
      <c r="Q173" s="5"/>
      <c r="R173" s="5"/>
    </row>
    <row r="174" spans="1:22" x14ac:dyDescent="0.35">
      <c r="A174" s="3">
        <v>43620</v>
      </c>
      <c r="B174">
        <v>25</v>
      </c>
      <c r="C174" t="s">
        <v>43</v>
      </c>
      <c r="D174" t="s">
        <v>42</v>
      </c>
      <c r="E174" s="8">
        <v>610</v>
      </c>
      <c r="F174" s="4">
        <v>6.09</v>
      </c>
      <c r="G174" s="4">
        <v>0.1</v>
      </c>
      <c r="H174" s="4">
        <v>8.67</v>
      </c>
      <c r="I174" s="4">
        <v>359.03</v>
      </c>
      <c r="J174" s="4">
        <f t="shared" si="11"/>
        <v>2.58</v>
      </c>
      <c r="K174" s="4">
        <v>8.77</v>
      </c>
      <c r="L174" s="7">
        <v>9.2414970164923407</v>
      </c>
      <c r="M174" s="4">
        <f t="shared" si="8"/>
        <v>100.39109588468074</v>
      </c>
      <c r="N174" s="4">
        <v>0.37833234593286702</v>
      </c>
      <c r="O174" s="4">
        <f t="shared" si="10"/>
        <v>5.8212041307759863</v>
      </c>
      <c r="P174" s="4">
        <v>10.537537176988648</v>
      </c>
      <c r="Q174" s="5"/>
      <c r="R174" s="5"/>
    </row>
    <row r="175" spans="1:22" x14ac:dyDescent="0.35">
      <c r="A175" s="3">
        <v>43620</v>
      </c>
      <c r="B175">
        <v>26</v>
      </c>
      <c r="C175" t="s">
        <v>43</v>
      </c>
      <c r="D175" t="s">
        <v>42</v>
      </c>
      <c r="E175" s="8">
        <v>45</v>
      </c>
      <c r="F175" s="4">
        <v>5.95</v>
      </c>
      <c r="G175" s="4">
        <v>0.92</v>
      </c>
      <c r="H175" s="4">
        <v>14.34</v>
      </c>
      <c r="I175" s="4">
        <v>4114.8900000000003</v>
      </c>
      <c r="J175" s="4">
        <f t="shared" si="11"/>
        <v>8.39</v>
      </c>
      <c r="K175" s="4">
        <v>15.26</v>
      </c>
      <c r="L175" s="7">
        <v>1.1862601643503901</v>
      </c>
      <c r="M175" s="4">
        <f t="shared" si="8"/>
        <v>8.3928200351127522</v>
      </c>
      <c r="N175" s="4">
        <v>0.31987746315096899</v>
      </c>
      <c r="O175" s="4">
        <f t="shared" si="10"/>
        <v>0.59896227404376801</v>
      </c>
      <c r="P175" s="4">
        <v>0.77735929994178543</v>
      </c>
      <c r="Q175" s="5"/>
      <c r="R175" s="5"/>
    </row>
    <row r="176" spans="1:22" x14ac:dyDescent="0.35">
      <c r="A176" s="3">
        <v>43620</v>
      </c>
      <c r="B176">
        <v>27</v>
      </c>
      <c r="C176" t="s">
        <v>43</v>
      </c>
      <c r="D176" t="s">
        <v>42</v>
      </c>
      <c r="E176" s="8">
        <v>1460</v>
      </c>
      <c r="F176" s="4">
        <v>14.39</v>
      </c>
      <c r="G176" s="4">
        <v>0.11</v>
      </c>
      <c r="H176" s="4">
        <v>17.440000000000001</v>
      </c>
      <c r="I176" s="4">
        <v>2469.2600000000002</v>
      </c>
      <c r="J176" s="4">
        <f t="shared" si="11"/>
        <v>3.0500000000000007</v>
      </c>
      <c r="K176" s="4">
        <v>17.55</v>
      </c>
      <c r="L176" s="7">
        <v>44.263206918814802</v>
      </c>
      <c r="M176" s="4">
        <f t="shared" si="8"/>
        <v>81.808231945528604</v>
      </c>
      <c r="N176" s="4">
        <v>6.2277701604759299</v>
      </c>
      <c r="O176" s="4">
        <f t="shared" si="10"/>
        <v>18.870832277034552</v>
      </c>
      <c r="P176" s="4">
        <v>25.220990620333485</v>
      </c>
      <c r="Q176" s="5"/>
      <c r="R176" s="5"/>
    </row>
    <row r="177" spans="1:18" x14ac:dyDescent="0.35">
      <c r="A177" s="3">
        <v>43620</v>
      </c>
      <c r="B177">
        <v>34</v>
      </c>
      <c r="C177" t="s">
        <v>43</v>
      </c>
      <c r="D177" t="s">
        <v>41</v>
      </c>
      <c r="E177" s="8">
        <v>1520</v>
      </c>
      <c r="F177" s="4">
        <v>1.06</v>
      </c>
      <c r="G177" s="4">
        <v>0.1</v>
      </c>
      <c r="H177" s="4">
        <v>1.88</v>
      </c>
      <c r="I177" s="4">
        <v>495.05</v>
      </c>
      <c r="J177" s="4">
        <f t="shared" si="11"/>
        <v>0.81999999999999984</v>
      </c>
      <c r="K177" s="4">
        <v>1.98</v>
      </c>
      <c r="L177" s="7">
        <v>5.1990222668253097</v>
      </c>
      <c r="M177" s="4">
        <f t="shared" ref="M177:M239" si="12">L177+M153</f>
        <v>28.774188295902608</v>
      </c>
      <c r="N177" s="4">
        <v>1.2998868551474101</v>
      </c>
      <c r="O177" s="4">
        <f t="shared" si="10"/>
        <v>6.109917766555883</v>
      </c>
      <c r="P177" s="4">
        <v>26.25746968692253</v>
      </c>
      <c r="Q177" s="5"/>
      <c r="R177" s="5"/>
    </row>
    <row r="178" spans="1:18" x14ac:dyDescent="0.35">
      <c r="A178" s="3">
        <v>43620</v>
      </c>
      <c r="B178">
        <v>35</v>
      </c>
      <c r="C178" t="s">
        <v>43</v>
      </c>
      <c r="D178" t="s">
        <v>41</v>
      </c>
      <c r="E178" s="8">
        <v>220</v>
      </c>
      <c r="F178" s="4">
        <v>0.1</v>
      </c>
      <c r="G178" s="4">
        <v>0.09</v>
      </c>
      <c r="H178" s="4">
        <v>0.63</v>
      </c>
      <c r="I178" s="4">
        <v>217.7</v>
      </c>
      <c r="J178" s="4">
        <f t="shared" si="11"/>
        <v>0.53</v>
      </c>
      <c r="K178" s="4">
        <v>0.72</v>
      </c>
      <c r="L178" s="7">
        <v>0.27363275088554301</v>
      </c>
      <c r="M178" s="4">
        <f t="shared" si="12"/>
        <v>4.4418886644724145</v>
      </c>
      <c r="N178" s="4">
        <v>8.2735902594142596E-2</v>
      </c>
      <c r="O178" s="4">
        <f t="shared" si="10"/>
        <v>0.91677251246753144</v>
      </c>
      <c r="P178" s="4">
        <v>3.8004232441598402</v>
      </c>
      <c r="Q178" s="5"/>
      <c r="R178" s="5"/>
    </row>
    <row r="179" spans="1:18" x14ac:dyDescent="0.35">
      <c r="A179" s="3">
        <v>43620</v>
      </c>
      <c r="B179">
        <v>36</v>
      </c>
      <c r="C179" t="s">
        <v>43</v>
      </c>
      <c r="D179" t="s">
        <v>41</v>
      </c>
      <c r="E179" s="8">
        <v>1290</v>
      </c>
      <c r="F179" s="4">
        <v>0.11</v>
      </c>
      <c r="G179" s="4">
        <v>0.39</v>
      </c>
      <c r="H179" s="4">
        <v>0.61</v>
      </c>
      <c r="I179" s="4">
        <v>65.8</v>
      </c>
      <c r="J179" s="4">
        <f t="shared" si="11"/>
        <v>0.5</v>
      </c>
      <c r="K179" s="4">
        <v>1</v>
      </c>
      <c r="L179" s="7">
        <v>2.2284485394087801</v>
      </c>
      <c r="M179" s="4">
        <f t="shared" si="12"/>
        <v>5.0358665348459883</v>
      </c>
      <c r="N179" s="4">
        <v>0.14663191389309699</v>
      </c>
      <c r="O179" s="4">
        <f t="shared" si="10"/>
        <v>0.60418178077617979</v>
      </c>
      <c r="P179" s="4">
        <v>22.284299931664517</v>
      </c>
      <c r="Q179" s="5"/>
      <c r="R179" s="5"/>
    </row>
    <row r="180" spans="1:18" x14ac:dyDescent="0.35">
      <c r="A180" s="3">
        <v>43620</v>
      </c>
      <c r="B180">
        <v>37</v>
      </c>
      <c r="C180" t="s">
        <v>43</v>
      </c>
      <c r="D180" t="s">
        <v>41</v>
      </c>
      <c r="E180" s="8">
        <v>1420</v>
      </c>
      <c r="F180" s="4">
        <v>0.27</v>
      </c>
      <c r="G180" s="4">
        <v>7.0000000000000007E-2</v>
      </c>
      <c r="H180" s="4">
        <v>0.92</v>
      </c>
      <c r="I180" s="4">
        <v>496.63</v>
      </c>
      <c r="J180" s="4">
        <f t="shared" si="11"/>
        <v>0.65</v>
      </c>
      <c r="K180" s="4">
        <v>0.99</v>
      </c>
      <c r="L180" s="7">
        <v>2.4284906641091899</v>
      </c>
      <c r="M180" s="4">
        <f t="shared" si="12"/>
        <v>11.35554703763378</v>
      </c>
      <c r="N180" s="4">
        <v>1.2182437560773201</v>
      </c>
      <c r="O180" s="4">
        <f t="shared" si="10"/>
        <v>2.0038224645906273</v>
      </c>
      <c r="P180" s="4">
        <v>24.530004575940787</v>
      </c>
      <c r="Q180" s="5"/>
      <c r="R180" s="5"/>
    </row>
    <row r="181" spans="1:18" x14ac:dyDescent="0.35">
      <c r="A181" s="3">
        <v>43620</v>
      </c>
      <c r="B181">
        <v>51</v>
      </c>
      <c r="C181" t="s">
        <v>30</v>
      </c>
      <c r="D181" t="s">
        <v>42</v>
      </c>
      <c r="E181" s="8">
        <v>325</v>
      </c>
      <c r="F181" s="4">
        <v>0.23</v>
      </c>
      <c r="G181" s="4">
        <v>1.22</v>
      </c>
      <c r="H181" s="4">
        <v>0.98</v>
      </c>
      <c r="I181" s="4">
        <v>67.7</v>
      </c>
      <c r="J181" s="4">
        <f t="shared" si="11"/>
        <v>0.75</v>
      </c>
      <c r="K181" s="4">
        <v>2.2000000000000002</v>
      </c>
      <c r="L181" s="7">
        <v>1.2351478338583499</v>
      </c>
      <c r="M181" s="4">
        <f t="shared" si="12"/>
        <v>2.5416352464757592</v>
      </c>
      <c r="N181" s="4">
        <v>3.8008867432822897E-2</v>
      </c>
      <c r="O181" s="4">
        <f t="shared" si="10"/>
        <v>7.4996303087746158E-2</v>
      </c>
      <c r="P181" s="4">
        <v>5.6142616106906731</v>
      </c>
      <c r="Q181" s="5"/>
      <c r="R181" s="5"/>
    </row>
    <row r="182" spans="1:18" x14ac:dyDescent="0.35">
      <c r="A182" s="3">
        <v>43620</v>
      </c>
      <c r="B182">
        <v>52</v>
      </c>
      <c r="C182" t="s">
        <v>30</v>
      </c>
      <c r="D182" t="s">
        <v>42</v>
      </c>
      <c r="E182" s="8">
        <v>0</v>
      </c>
      <c r="F182" s="4"/>
      <c r="G182" s="4"/>
      <c r="H182" s="4"/>
      <c r="I182" s="4"/>
      <c r="J182" s="4"/>
      <c r="K182" s="4"/>
      <c r="L182" s="7">
        <v>0</v>
      </c>
      <c r="M182" s="4">
        <f t="shared" si="12"/>
        <v>0</v>
      </c>
      <c r="N182" s="4">
        <v>0</v>
      </c>
      <c r="O182" s="4">
        <f t="shared" si="10"/>
        <v>0</v>
      </c>
      <c r="P182" s="4">
        <v>0</v>
      </c>
      <c r="Q182" s="5"/>
      <c r="R182" s="5"/>
    </row>
    <row r="183" spans="1:18" x14ac:dyDescent="0.35">
      <c r="A183" s="3">
        <v>43620</v>
      </c>
      <c r="B183">
        <v>53</v>
      </c>
      <c r="C183" t="s">
        <v>30</v>
      </c>
      <c r="D183" t="s">
        <v>42</v>
      </c>
      <c r="E183" s="8">
        <v>675</v>
      </c>
      <c r="F183" s="4">
        <v>4.16</v>
      </c>
      <c r="G183" s="4">
        <v>68.66</v>
      </c>
      <c r="H183" s="4">
        <v>2.68</v>
      </c>
      <c r="I183" s="4">
        <v>51.57</v>
      </c>
      <c r="J183" s="4">
        <f>IF(A183="N/A", "", H183-F183)</f>
        <v>-1.48</v>
      </c>
      <c r="K183" s="4">
        <v>71.339999999999989</v>
      </c>
      <c r="L183" s="4">
        <v>83.185911000744099</v>
      </c>
      <c r="M183" s="4">
        <f t="shared" si="12"/>
        <v>207.19786298320111</v>
      </c>
      <c r="N183" s="4">
        <v>6.0133129104406699E-2</v>
      </c>
      <c r="O183" s="4">
        <f t="shared" si="10"/>
        <v>0.87497138371743266</v>
      </c>
      <c r="P183" s="4">
        <v>11.660389499126781</v>
      </c>
      <c r="Q183" s="5"/>
      <c r="R183" s="5"/>
    </row>
    <row r="184" spans="1:18" x14ac:dyDescent="0.35">
      <c r="A184" s="3">
        <v>43620</v>
      </c>
      <c r="B184">
        <v>61</v>
      </c>
      <c r="C184" t="s">
        <v>44</v>
      </c>
      <c r="D184" t="s">
        <v>41</v>
      </c>
      <c r="E184" s="8">
        <v>1370</v>
      </c>
      <c r="F184" s="4">
        <v>0.08</v>
      </c>
      <c r="G184" s="4">
        <v>0.31</v>
      </c>
      <c r="H184" s="4">
        <v>0.62</v>
      </c>
      <c r="I184" s="4">
        <v>269.32</v>
      </c>
      <c r="J184" s="4">
        <f>IF(A184="N/A", "", H184-F184)</f>
        <v>0.54</v>
      </c>
      <c r="K184" s="4">
        <v>0.92999999999999994</v>
      </c>
      <c r="L184" s="7">
        <v>2.2009816155509498</v>
      </c>
      <c r="M184" s="4">
        <f t="shared" si="12"/>
        <v>10.357963570119363</v>
      </c>
      <c r="N184" s="4">
        <v>0.637385342688367</v>
      </c>
      <c r="O184" s="4">
        <f t="shared" si="10"/>
        <v>3.7005616529723131</v>
      </c>
      <c r="P184" s="4">
        <v>23.666272020449913</v>
      </c>
      <c r="Q184" s="5"/>
      <c r="R184" s="5"/>
    </row>
    <row r="185" spans="1:18" x14ac:dyDescent="0.35">
      <c r="A185" s="3">
        <v>43620</v>
      </c>
      <c r="B185">
        <v>62</v>
      </c>
      <c r="C185" t="s">
        <v>45</v>
      </c>
      <c r="D185" t="s">
        <v>41</v>
      </c>
      <c r="E185" s="8">
        <v>0</v>
      </c>
      <c r="F185" s="4"/>
      <c r="G185" s="4"/>
      <c r="H185" s="4"/>
      <c r="I185" s="4"/>
      <c r="J185" s="4"/>
      <c r="K185" s="4"/>
      <c r="L185" s="7">
        <v>0</v>
      </c>
      <c r="M185" s="4">
        <f t="shared" si="12"/>
        <v>0.42215929172684497</v>
      </c>
      <c r="N185" s="4">
        <v>0</v>
      </c>
      <c r="O185" s="4">
        <f t="shared" si="10"/>
        <v>6.67528498498626E-2</v>
      </c>
      <c r="P185" s="4">
        <v>0</v>
      </c>
      <c r="Q185" s="5"/>
      <c r="R185" s="5"/>
    </row>
    <row r="186" spans="1:18" x14ac:dyDescent="0.35">
      <c r="A186" s="3">
        <v>43620</v>
      </c>
      <c r="B186">
        <v>63</v>
      </c>
      <c r="C186" t="s">
        <v>45</v>
      </c>
      <c r="D186" t="s">
        <v>41</v>
      </c>
      <c r="E186" s="8">
        <v>0</v>
      </c>
      <c r="F186" s="4"/>
      <c r="G186" s="4"/>
      <c r="H186" s="4"/>
      <c r="I186" s="4"/>
      <c r="J186" s="4"/>
      <c r="K186" s="4"/>
      <c r="L186" s="7">
        <v>0</v>
      </c>
      <c r="M186" s="4">
        <f t="shared" si="12"/>
        <v>1.042101196078546</v>
      </c>
      <c r="N186" s="4">
        <v>0</v>
      </c>
      <c r="O186" s="4">
        <f t="shared" si="10"/>
        <v>1.3502701531441328</v>
      </c>
      <c r="P186" s="4">
        <v>0</v>
      </c>
      <c r="Q186" s="5"/>
      <c r="R186" s="5"/>
    </row>
    <row r="187" spans="1:18" x14ac:dyDescent="0.35">
      <c r="A187" s="3">
        <v>43620</v>
      </c>
      <c r="B187">
        <v>65</v>
      </c>
      <c r="C187" t="s">
        <v>45</v>
      </c>
      <c r="D187" t="s">
        <v>41</v>
      </c>
      <c r="E187" s="8">
        <v>0</v>
      </c>
      <c r="F187" s="4"/>
      <c r="G187" s="4"/>
      <c r="H187" s="4"/>
      <c r="I187" s="4"/>
      <c r="J187" s="4"/>
      <c r="K187" s="4"/>
      <c r="L187" s="7">
        <v>0</v>
      </c>
      <c r="M187" s="4">
        <f t="shared" si="12"/>
        <v>0.37937300030613996</v>
      </c>
      <c r="N187" s="4">
        <v>0</v>
      </c>
      <c r="O187" s="4">
        <f t="shared" si="10"/>
        <v>9.0029606026230096E-3</v>
      </c>
      <c r="P187" s="4">
        <v>0</v>
      </c>
      <c r="Q187" s="5"/>
      <c r="R187" s="5"/>
    </row>
    <row r="188" spans="1:18" x14ac:dyDescent="0.35">
      <c r="A188" s="3">
        <v>43620</v>
      </c>
      <c r="B188">
        <v>66</v>
      </c>
      <c r="C188" t="s">
        <v>45</v>
      </c>
      <c r="D188" t="s">
        <v>41</v>
      </c>
      <c r="E188" s="8">
        <v>190</v>
      </c>
      <c r="F188" s="4">
        <v>1.77</v>
      </c>
      <c r="G188" s="4">
        <v>7.82</v>
      </c>
      <c r="H188" s="4">
        <v>2.41</v>
      </c>
      <c r="I188" s="4">
        <v>490.6</v>
      </c>
      <c r="J188" s="4">
        <f>IF(A188="N/A", "", H188-F188)</f>
        <v>0.64000000000000012</v>
      </c>
      <c r="K188" s="4">
        <v>10.23</v>
      </c>
      <c r="L188" s="7">
        <v>3.3577018806580101</v>
      </c>
      <c r="M188" s="4">
        <f t="shared" si="12"/>
        <v>3.3577018806580101</v>
      </c>
      <c r="N188" s="4">
        <v>0.16102527298639499</v>
      </c>
      <c r="O188" s="4">
        <f t="shared" si="10"/>
        <v>0.16102527298639499</v>
      </c>
      <c r="P188" s="4">
        <v>3.2821837108653162</v>
      </c>
      <c r="Q188" s="5"/>
      <c r="R188" s="5"/>
    </row>
    <row r="189" spans="1:18" x14ac:dyDescent="0.35">
      <c r="A189" s="3">
        <v>43620</v>
      </c>
      <c r="B189">
        <v>67</v>
      </c>
      <c r="C189" t="s">
        <v>45</v>
      </c>
      <c r="D189" t="s">
        <v>42</v>
      </c>
      <c r="E189" s="8">
        <v>0</v>
      </c>
      <c r="F189" s="4"/>
      <c r="G189" s="4"/>
      <c r="H189" s="4"/>
      <c r="I189" s="4"/>
      <c r="J189" s="4"/>
      <c r="K189" s="4"/>
      <c r="L189" s="4">
        <v>0</v>
      </c>
      <c r="M189" s="4">
        <f t="shared" si="12"/>
        <v>9.2503861215131398</v>
      </c>
      <c r="N189" s="4">
        <v>0</v>
      </c>
      <c r="O189" s="4">
        <f t="shared" si="10"/>
        <v>4.9970240065420397E-2</v>
      </c>
      <c r="P189" s="4">
        <v>0</v>
      </c>
      <c r="Q189" s="5"/>
      <c r="R189" s="5"/>
    </row>
    <row r="190" spans="1:18" x14ac:dyDescent="0.35">
      <c r="A190" s="3">
        <v>43620</v>
      </c>
      <c r="B190">
        <v>68</v>
      </c>
      <c r="C190" t="s">
        <v>45</v>
      </c>
      <c r="D190" t="s">
        <v>42</v>
      </c>
      <c r="E190" s="8">
        <v>1130</v>
      </c>
      <c r="F190" s="4">
        <v>0.25</v>
      </c>
      <c r="G190" s="4">
        <v>2.09</v>
      </c>
      <c r="H190" s="4">
        <v>1.26</v>
      </c>
      <c r="I190" s="4">
        <v>434.96</v>
      </c>
      <c r="J190" s="4">
        <f>IF(A190="N/A", "", H190-F190)</f>
        <v>1.01</v>
      </c>
      <c r="K190" s="4">
        <v>3.3499999999999996</v>
      </c>
      <c r="L190" s="7">
        <v>6.5393736014976103</v>
      </c>
      <c r="M190" s="4">
        <f t="shared" si="12"/>
        <v>43.402142090470946</v>
      </c>
      <c r="N190" s="7">
        <v>0.849064460211164</v>
      </c>
      <c r="O190" s="4">
        <f t="shared" si="10"/>
        <v>28.846631880544667</v>
      </c>
      <c r="P190" s="7">
        <v>19.520355754093725</v>
      </c>
      <c r="Q190" s="5"/>
      <c r="R190" s="5"/>
    </row>
    <row r="191" spans="1:18" x14ac:dyDescent="0.35">
      <c r="A191" s="3">
        <v>43620</v>
      </c>
      <c r="B191">
        <v>69</v>
      </c>
      <c r="C191" t="s">
        <v>45</v>
      </c>
      <c r="D191" t="s">
        <v>42</v>
      </c>
      <c r="E191" s="8">
        <v>0</v>
      </c>
      <c r="F191" s="4"/>
      <c r="G191" s="4"/>
      <c r="H191" s="4"/>
      <c r="I191" s="4"/>
      <c r="J191" s="4"/>
      <c r="K191" s="4"/>
      <c r="L191" s="7">
        <v>0</v>
      </c>
      <c r="M191" s="4">
        <f t="shared" si="12"/>
        <v>0.26661697299086801</v>
      </c>
      <c r="N191" s="7">
        <v>0</v>
      </c>
      <c r="O191" s="4">
        <f t="shared" si="10"/>
        <v>2.1007732598746599E-2</v>
      </c>
      <c r="P191" s="7">
        <v>0</v>
      </c>
      <c r="Q191" s="5"/>
      <c r="R191" s="5"/>
    </row>
    <row r="192" spans="1:18" x14ac:dyDescent="0.35">
      <c r="A192" s="3">
        <v>43620</v>
      </c>
      <c r="B192">
        <v>70</v>
      </c>
      <c r="C192" t="s">
        <v>45</v>
      </c>
      <c r="D192" t="s">
        <v>42</v>
      </c>
      <c r="E192" s="8">
        <v>1550</v>
      </c>
      <c r="F192" s="4">
        <v>0.08</v>
      </c>
      <c r="G192" s="4">
        <v>0.17</v>
      </c>
      <c r="H192" s="4">
        <v>0.68</v>
      </c>
      <c r="I192" s="4">
        <v>175.6</v>
      </c>
      <c r="J192" s="4">
        <f>IF(A192="N/A", "", H192-F192)</f>
        <v>0.60000000000000009</v>
      </c>
      <c r="K192" s="4">
        <v>0.85000000000000009</v>
      </c>
      <c r="L192" s="7">
        <v>2.2759542253263998</v>
      </c>
      <c r="M192" s="4">
        <f>L192+M168</f>
        <v>2.3605847928732966</v>
      </c>
      <c r="N192" s="7">
        <v>0.470185367020372</v>
      </c>
      <c r="O192" s="4">
        <f t="shared" si="10"/>
        <v>0.47179550383636232</v>
      </c>
      <c r="P192" s="7">
        <v>26.775709220217056</v>
      </c>
      <c r="Q192" s="5"/>
      <c r="R192" s="5"/>
    </row>
    <row r="193" spans="1:18" x14ac:dyDescent="0.35">
      <c r="A193" s="3">
        <v>43655</v>
      </c>
      <c r="B193">
        <v>19</v>
      </c>
      <c r="C193" t="s">
        <v>30</v>
      </c>
      <c r="D193" t="s">
        <v>41</v>
      </c>
      <c r="E193" s="8">
        <v>625</v>
      </c>
      <c r="F193" s="7">
        <v>7.7811000000000005E-2</v>
      </c>
      <c r="G193" s="7">
        <v>8.4848090000000003</v>
      </c>
      <c r="H193" s="7">
        <v>0.64370000000000005</v>
      </c>
      <c r="I193" s="7">
        <v>99.639083999999997</v>
      </c>
      <c r="J193" s="4">
        <f>IF(A193="N/A", "", H193-F193)</f>
        <v>0.56588900000000009</v>
      </c>
      <c r="K193" s="4">
        <v>9.1285090000000011</v>
      </c>
      <c r="L193" s="7">
        <v>9.8558200329601995</v>
      </c>
      <c r="M193" s="4">
        <f t="shared" si="12"/>
        <v>31.257563408724</v>
      </c>
      <c r="N193" s="7">
        <v>0.107577796127824</v>
      </c>
      <c r="O193" s="4">
        <f t="shared" si="10"/>
        <v>0.52219127088367701</v>
      </c>
      <c r="P193" s="7">
        <v>10.796656943635909</v>
      </c>
      <c r="Q193" s="5"/>
      <c r="R193" s="5"/>
    </row>
    <row r="194" spans="1:18" x14ac:dyDescent="0.35">
      <c r="A194" s="3">
        <v>43655</v>
      </c>
      <c r="B194">
        <v>20</v>
      </c>
      <c r="C194" t="s">
        <v>30</v>
      </c>
      <c r="D194" t="s">
        <v>41</v>
      </c>
      <c r="E194" s="8">
        <v>1350</v>
      </c>
      <c r="F194" s="7">
        <v>9.5702999999999996E-2</v>
      </c>
      <c r="G194" s="7">
        <v>0.48553099999999999</v>
      </c>
      <c r="H194" s="7">
        <v>0.57809999999999995</v>
      </c>
      <c r="I194" s="7">
        <v>11.412582</v>
      </c>
      <c r="J194" s="4">
        <f>IF(A194="N/A", "", H194-F194)</f>
        <v>0.48239699999999996</v>
      </c>
      <c r="K194" s="4">
        <v>1.063631</v>
      </c>
      <c r="L194" s="7">
        <v>2.4804909925324501</v>
      </c>
      <c r="M194" s="4">
        <f t="shared" si="12"/>
        <v>28.30583047261948</v>
      </c>
      <c r="N194" s="7">
        <v>2.66152517673309E-2</v>
      </c>
      <c r="O194" s="4">
        <f t="shared" si="10"/>
        <v>1.5628877713180491</v>
      </c>
      <c r="P194" s="7">
        <v>23.320778998253562</v>
      </c>
      <c r="Q194" s="5"/>
      <c r="R194" s="5"/>
    </row>
    <row r="195" spans="1:18" x14ac:dyDescent="0.35">
      <c r="A195" s="3">
        <v>43655</v>
      </c>
      <c r="B195">
        <v>21</v>
      </c>
      <c r="C195" t="s">
        <v>30</v>
      </c>
      <c r="D195" t="s">
        <v>41</v>
      </c>
      <c r="E195" s="8">
        <v>1210</v>
      </c>
      <c r="F195" s="7">
        <v>3.5833970000000002</v>
      </c>
      <c r="G195" s="7">
        <v>-1.5560000000000001E-3</v>
      </c>
      <c r="H195" s="7">
        <v>6.1840000000000002</v>
      </c>
      <c r="I195" s="7">
        <v>2745.4324000000001</v>
      </c>
      <c r="J195" s="4">
        <f>IF(A195="N/A", "", H195-F195)</f>
        <v>2.600603</v>
      </c>
      <c r="K195" s="4">
        <v>6.1824440000000003</v>
      </c>
      <c r="L195" s="7">
        <v>12.9228546861625</v>
      </c>
      <c r="M195" s="4">
        <f t="shared" si="12"/>
        <v>43.293255637938358</v>
      </c>
      <c r="N195" s="7">
        <v>5.7386405693092204</v>
      </c>
      <c r="O195" s="4">
        <f t="shared" si="10"/>
        <v>55.377160594877353</v>
      </c>
      <c r="P195" s="7">
        <v>20.902327842879121</v>
      </c>
      <c r="Q195" s="5"/>
      <c r="R195" s="5"/>
    </row>
    <row r="196" spans="1:18" x14ac:dyDescent="0.35">
      <c r="A196" s="3">
        <v>43655</v>
      </c>
      <c r="B196">
        <v>22</v>
      </c>
      <c r="C196" t="s">
        <v>30</v>
      </c>
      <c r="D196" t="s">
        <v>41</v>
      </c>
      <c r="E196" s="8">
        <v>0</v>
      </c>
      <c r="F196" s="4"/>
      <c r="G196" s="4"/>
      <c r="H196" s="4"/>
      <c r="I196" s="4"/>
      <c r="J196" s="4"/>
      <c r="K196" s="4"/>
      <c r="L196" s="7">
        <v>0</v>
      </c>
      <c r="M196" s="4">
        <f t="shared" si="12"/>
        <v>5.8475401783255901E-2</v>
      </c>
      <c r="N196" s="7">
        <v>0</v>
      </c>
      <c r="O196" s="4">
        <f t="shared" si="10"/>
        <v>1.0272602159553E-2</v>
      </c>
      <c r="P196" s="7">
        <v>0</v>
      </c>
      <c r="Q196" s="5"/>
      <c r="R196" s="5"/>
    </row>
    <row r="197" spans="1:18" x14ac:dyDescent="0.35">
      <c r="A197" s="3">
        <v>43655</v>
      </c>
      <c r="B197">
        <v>23</v>
      </c>
      <c r="C197" t="s">
        <v>30</v>
      </c>
      <c r="D197" t="s">
        <v>41</v>
      </c>
      <c r="E197" s="8">
        <v>830</v>
      </c>
      <c r="F197" s="7">
        <v>6.9979300000000002</v>
      </c>
      <c r="G197" s="7">
        <v>3.7130000000000003E-2</v>
      </c>
      <c r="H197" s="7">
        <v>31.596299999999999</v>
      </c>
      <c r="I197" s="7">
        <v>16184.34</v>
      </c>
      <c r="J197" s="4">
        <f t="shared" ref="J197:J206" si="13">IF(A197="N/A", "", H197-F197)</f>
        <v>24.598369999999999</v>
      </c>
      <c r="K197" s="4">
        <v>31.633430000000001</v>
      </c>
      <c r="L197" s="7">
        <v>45.356264209605797</v>
      </c>
      <c r="M197" s="4">
        <f t="shared" si="12"/>
        <v>224.24514005200444</v>
      </c>
      <c r="N197" s="7">
        <v>23.205235761600701</v>
      </c>
      <c r="O197" s="4">
        <f t="shared" si="10"/>
        <v>49.651195343568673</v>
      </c>
      <c r="P197" s="7">
        <v>14.337960421148487</v>
      </c>
      <c r="Q197" s="5"/>
      <c r="R197" s="5"/>
    </row>
    <row r="198" spans="1:18" x14ac:dyDescent="0.35">
      <c r="A198" s="3">
        <v>43655</v>
      </c>
      <c r="B198">
        <v>25</v>
      </c>
      <c r="C198" t="s">
        <v>43</v>
      </c>
      <c r="D198" t="s">
        <v>42</v>
      </c>
      <c r="E198" s="8">
        <v>1620</v>
      </c>
      <c r="F198" s="7">
        <v>7.0554579999999998</v>
      </c>
      <c r="G198" s="7">
        <v>0.107547</v>
      </c>
      <c r="H198" s="7">
        <v>10.6152</v>
      </c>
      <c r="I198" s="7">
        <v>633.05505000000005</v>
      </c>
      <c r="J198" s="4">
        <f t="shared" si="13"/>
        <v>3.559742</v>
      </c>
      <c r="K198" s="4">
        <v>10.722747</v>
      </c>
      <c r="L198" s="7">
        <v>30.007787304474199</v>
      </c>
      <c r="M198" s="4">
        <f t="shared" si="12"/>
        <v>130.39888318915493</v>
      </c>
      <c r="N198" s="7">
        <v>1.77161517402428</v>
      </c>
      <c r="O198" s="4">
        <f t="shared" si="10"/>
        <v>7.5928193048002663</v>
      </c>
      <c r="P198" s="7">
        <v>27.984934797904277</v>
      </c>
      <c r="Q198" s="5"/>
      <c r="R198" s="5"/>
    </row>
    <row r="199" spans="1:18" x14ac:dyDescent="0.35">
      <c r="A199" s="3">
        <v>43655</v>
      </c>
      <c r="B199">
        <v>26</v>
      </c>
      <c r="C199" t="s">
        <v>43</v>
      </c>
      <c r="D199" t="s">
        <v>42</v>
      </c>
      <c r="E199" s="8">
        <v>50</v>
      </c>
      <c r="F199" s="7">
        <v>9.9023109999999992</v>
      </c>
      <c r="G199" s="7">
        <v>9.9001000000000006E-2</v>
      </c>
      <c r="H199" s="7">
        <v>14.575900000000001</v>
      </c>
      <c r="I199" s="7">
        <v>782.41600000000005</v>
      </c>
      <c r="J199" s="4">
        <f t="shared" si="13"/>
        <v>4.6735890000000015</v>
      </c>
      <c r="K199" s="4">
        <v>14.674901</v>
      </c>
      <c r="L199" s="7">
        <v>1.26752952323327</v>
      </c>
      <c r="M199" s="4">
        <f t="shared" si="12"/>
        <v>9.6603495583460219</v>
      </c>
      <c r="N199" s="7">
        <v>6.7580379550777406E-2</v>
      </c>
      <c r="O199" s="4">
        <f t="shared" si="10"/>
        <v>0.66654265359454545</v>
      </c>
      <c r="P199" s="7">
        <v>0.86373255549087269</v>
      </c>
      <c r="Q199" s="5"/>
      <c r="R199" s="5"/>
    </row>
    <row r="200" spans="1:18" x14ac:dyDescent="0.35">
      <c r="A200" s="3">
        <v>43655</v>
      </c>
      <c r="B200">
        <v>27</v>
      </c>
      <c r="C200" t="s">
        <v>43</v>
      </c>
      <c r="D200" t="s">
        <v>42</v>
      </c>
      <c r="E200" s="8">
        <v>1610</v>
      </c>
      <c r="F200" s="7">
        <v>0.44821100000000003</v>
      </c>
      <c r="G200" s="7">
        <v>-1.5073E-2</v>
      </c>
      <c r="H200" s="7">
        <v>2.9228999999999998</v>
      </c>
      <c r="I200" s="7">
        <v>3513.8386</v>
      </c>
      <c r="J200" s="4">
        <f t="shared" si="13"/>
        <v>2.4746889999999997</v>
      </c>
      <c r="K200" s="4">
        <v>2.9078269999999997</v>
      </c>
      <c r="L200" s="7">
        <v>8.0873705100120006</v>
      </c>
      <c r="M200" s="4">
        <f t="shared" si="12"/>
        <v>89.895602455540597</v>
      </c>
      <c r="N200" s="7">
        <v>9.7728354095968708</v>
      </c>
      <c r="O200" s="4">
        <f t="shared" si="10"/>
        <v>28.643667686631424</v>
      </c>
      <c r="P200" s="7">
        <v>27.812188286806101</v>
      </c>
      <c r="Q200" s="5"/>
      <c r="R200" s="5"/>
    </row>
    <row r="201" spans="1:18" x14ac:dyDescent="0.35">
      <c r="A201" s="3">
        <v>43655</v>
      </c>
      <c r="B201">
        <v>34</v>
      </c>
      <c r="C201" t="s">
        <v>43</v>
      </c>
      <c r="D201" t="s">
        <v>41</v>
      </c>
      <c r="E201" s="8">
        <v>405</v>
      </c>
      <c r="F201" s="7">
        <v>1.858209</v>
      </c>
      <c r="G201" s="7">
        <v>-1.4263E-2</v>
      </c>
      <c r="H201" s="7">
        <v>2.5129000000000001</v>
      </c>
      <c r="I201" s="7">
        <v>468.25371999999999</v>
      </c>
      <c r="J201" s="4">
        <f t="shared" si="13"/>
        <v>0.65469100000000013</v>
      </c>
      <c r="K201" s="4">
        <v>2.498637</v>
      </c>
      <c r="L201" s="7">
        <v>1.7481193869231799</v>
      </c>
      <c r="M201" s="4">
        <f t="shared" si="12"/>
        <v>30.522307682825787</v>
      </c>
      <c r="N201" s="4">
        <v>0.32760397205792602</v>
      </c>
      <c r="O201" s="4">
        <f t="shared" si="10"/>
        <v>6.4375217386138086</v>
      </c>
      <c r="P201" s="4">
        <v>6.9962336994760692</v>
      </c>
      <c r="Q201" s="5"/>
      <c r="R201" s="5"/>
    </row>
    <row r="202" spans="1:18" x14ac:dyDescent="0.35">
      <c r="A202" s="3">
        <v>43655</v>
      </c>
      <c r="B202">
        <v>35</v>
      </c>
      <c r="C202" t="s">
        <v>43</v>
      </c>
      <c r="D202" t="s">
        <v>41</v>
      </c>
      <c r="E202" s="8">
        <v>320</v>
      </c>
      <c r="F202" s="7">
        <v>0.119681</v>
      </c>
      <c r="G202" s="7">
        <v>4.9063000000000002E-2</v>
      </c>
      <c r="H202" s="7">
        <v>0.44240000000000002</v>
      </c>
      <c r="I202" s="7">
        <v>80.807299999999998</v>
      </c>
      <c r="J202" s="4">
        <f t="shared" si="13"/>
        <v>0.32271900000000003</v>
      </c>
      <c r="K202" s="4">
        <v>0.49146300000000004</v>
      </c>
      <c r="L202" s="7">
        <v>0.27167752050194199</v>
      </c>
      <c r="M202" s="4">
        <f t="shared" si="12"/>
        <v>4.7135661849743569</v>
      </c>
      <c r="N202" s="4">
        <v>4.46697450315824E-2</v>
      </c>
      <c r="O202" s="4">
        <f t="shared" si="10"/>
        <v>0.96144225749911383</v>
      </c>
      <c r="P202" s="4">
        <v>5.5278883551415854</v>
      </c>
      <c r="Q202" s="5"/>
      <c r="R202" s="5"/>
    </row>
    <row r="203" spans="1:18" x14ac:dyDescent="0.35">
      <c r="A203" s="3">
        <v>43655</v>
      </c>
      <c r="B203">
        <v>36</v>
      </c>
      <c r="C203" t="s">
        <v>43</v>
      </c>
      <c r="D203" t="s">
        <v>41</v>
      </c>
      <c r="E203" s="8">
        <v>1570</v>
      </c>
      <c r="F203" s="7">
        <v>7.4800000000000005E-2</v>
      </c>
      <c r="G203" s="7">
        <v>3.4053469999999999</v>
      </c>
      <c r="H203" s="7">
        <v>0.65559999999999996</v>
      </c>
      <c r="I203" s="7">
        <v>148.10738000000001</v>
      </c>
      <c r="J203" s="4">
        <f t="shared" si="13"/>
        <v>0.58079999999999998</v>
      </c>
      <c r="K203" s="4">
        <v>4.0609470000000005</v>
      </c>
      <c r="L203" s="7">
        <v>11.0138681510879</v>
      </c>
      <c r="M203" s="4">
        <f t="shared" si="12"/>
        <v>16.049734685933888</v>
      </c>
      <c r="N203" s="4">
        <v>0.40168836370508298</v>
      </c>
      <c r="O203" s="4">
        <f t="shared" si="10"/>
        <v>1.0058701444812628</v>
      </c>
      <c r="P203" s="4">
        <v>27.121202242413403</v>
      </c>
      <c r="Q203" s="5"/>
      <c r="R203" s="5"/>
    </row>
    <row r="204" spans="1:18" x14ac:dyDescent="0.35">
      <c r="A204" s="3">
        <v>43655</v>
      </c>
      <c r="B204">
        <v>37</v>
      </c>
      <c r="C204" t="s">
        <v>43</v>
      </c>
      <c r="D204" t="s">
        <v>41</v>
      </c>
      <c r="E204" s="8">
        <v>400</v>
      </c>
      <c r="F204" s="7">
        <v>0.53145200000000004</v>
      </c>
      <c r="G204" s="7">
        <v>4.8632660000000003</v>
      </c>
      <c r="H204" s="7">
        <v>2.4950999999999999</v>
      </c>
      <c r="I204" s="7">
        <v>330.49637000000001</v>
      </c>
      <c r="J204" s="4">
        <f t="shared" si="13"/>
        <v>1.9636479999999998</v>
      </c>
      <c r="K204" s="4">
        <v>7.3583660000000002</v>
      </c>
      <c r="L204" s="4">
        <v>5.0845705318248697</v>
      </c>
      <c r="M204" s="4">
        <f t="shared" si="12"/>
        <v>16.44011756945865</v>
      </c>
      <c r="N204" s="4">
        <v>0.228370280001985</v>
      </c>
      <c r="O204" s="4">
        <f t="shared" si="10"/>
        <v>2.2321927445926124</v>
      </c>
      <c r="P204" s="4">
        <v>6.9098604439269815</v>
      </c>
      <c r="Q204" s="5"/>
      <c r="R204" s="5"/>
    </row>
    <row r="205" spans="1:18" x14ac:dyDescent="0.35">
      <c r="A205" s="3">
        <v>43655</v>
      </c>
      <c r="B205">
        <v>51</v>
      </c>
      <c r="C205" t="s">
        <v>30</v>
      </c>
      <c r="D205" t="s">
        <v>42</v>
      </c>
      <c r="E205" s="8">
        <v>1150</v>
      </c>
      <c r="F205" s="7">
        <v>0.14058599999999999</v>
      </c>
      <c r="G205" s="7">
        <v>4.1364179999999999</v>
      </c>
      <c r="H205" s="7">
        <v>2.0133999999999999</v>
      </c>
      <c r="I205" s="7">
        <v>231.21465000000001</v>
      </c>
      <c r="J205" s="4">
        <f t="shared" si="13"/>
        <v>1.872814</v>
      </c>
      <c r="K205" s="4">
        <v>6.1498179999999998</v>
      </c>
      <c r="L205" s="7">
        <v>12.217237116813401</v>
      </c>
      <c r="M205" s="4">
        <f t="shared" si="12"/>
        <v>14.758872363289161</v>
      </c>
      <c r="N205" s="4">
        <v>0.459331349957188</v>
      </c>
      <c r="O205" s="4">
        <f t="shared" si="10"/>
        <v>0.53432765304493413</v>
      </c>
      <c r="P205" s="4">
        <v>19.865848776290072</v>
      </c>
      <c r="Q205" s="5"/>
      <c r="R205" s="5"/>
    </row>
    <row r="206" spans="1:18" x14ac:dyDescent="0.35">
      <c r="A206" s="3">
        <v>43655</v>
      </c>
      <c r="B206">
        <v>52</v>
      </c>
      <c r="C206" t="s">
        <v>30</v>
      </c>
      <c r="D206" t="s">
        <v>42</v>
      </c>
      <c r="E206" s="8">
        <v>1480</v>
      </c>
      <c r="F206" s="7">
        <v>0.206704</v>
      </c>
      <c r="G206" s="7">
        <v>2.124816</v>
      </c>
      <c r="H206" s="7">
        <v>3.5074000000000001</v>
      </c>
      <c r="I206" s="7">
        <v>2708.5934999999999</v>
      </c>
      <c r="J206" s="4">
        <f t="shared" si="13"/>
        <v>3.3006960000000003</v>
      </c>
      <c r="K206" s="4">
        <v>5.6322159999999997</v>
      </c>
      <c r="L206" s="7">
        <v>14.3997156650197</v>
      </c>
      <c r="M206" s="4">
        <f t="shared" si="12"/>
        <v>14.3997156650197</v>
      </c>
      <c r="N206" s="4">
        <v>6.9249787742729501</v>
      </c>
      <c r="O206" s="4">
        <f t="shared" si="10"/>
        <v>6.9249787742729501</v>
      </c>
      <c r="P206" s="4">
        <v>25.566483642529832</v>
      </c>
      <c r="Q206" s="5"/>
      <c r="R206" s="5"/>
    </row>
    <row r="207" spans="1:18" x14ac:dyDescent="0.35">
      <c r="A207" s="3">
        <v>43655</v>
      </c>
      <c r="B207">
        <v>53</v>
      </c>
      <c r="C207" t="s">
        <v>30</v>
      </c>
      <c r="D207" t="s">
        <v>42</v>
      </c>
      <c r="E207" s="8">
        <v>165</v>
      </c>
      <c r="F207" s="4"/>
      <c r="G207" s="4"/>
      <c r="H207" s="4"/>
      <c r="I207" s="4"/>
      <c r="J207" s="4"/>
      <c r="K207" s="4"/>
      <c r="L207" s="4">
        <v>0</v>
      </c>
      <c r="M207" s="4">
        <f t="shared" si="12"/>
        <v>207.19786298320111</v>
      </c>
      <c r="N207" s="4">
        <v>0</v>
      </c>
      <c r="O207" s="4">
        <f t="shared" si="10"/>
        <v>0.87497138371743266</v>
      </c>
      <c r="P207" s="4">
        <v>2.85031743311988</v>
      </c>
      <c r="Q207" s="5"/>
      <c r="R207" s="5"/>
    </row>
    <row r="208" spans="1:18" x14ac:dyDescent="0.35">
      <c r="A208" s="3">
        <v>43655</v>
      </c>
      <c r="B208">
        <v>61</v>
      </c>
      <c r="C208" t="s">
        <v>44</v>
      </c>
      <c r="D208" t="s">
        <v>41</v>
      </c>
      <c r="E208" s="8">
        <v>1530</v>
      </c>
      <c r="F208" s="7">
        <v>1.7428330000000001</v>
      </c>
      <c r="G208" s="7">
        <v>8.6734000000000006E-2</v>
      </c>
      <c r="H208" s="7">
        <v>3.0975000000000001</v>
      </c>
      <c r="I208" s="7">
        <v>1605.7456999999999</v>
      </c>
      <c r="J208" s="4">
        <f>IF(A208="N/A", "", H208-F208)</f>
        <v>1.3546670000000001</v>
      </c>
      <c r="K208" s="4">
        <v>3.184234</v>
      </c>
      <c r="L208" s="7">
        <v>8.4160693471679995</v>
      </c>
      <c r="M208" s="4">
        <f t="shared" si="12"/>
        <v>18.774032917287364</v>
      </c>
      <c r="N208" s="4">
        <v>4.2440559221202996</v>
      </c>
      <c r="O208" s="4">
        <f t="shared" si="10"/>
        <v>7.9446175750926127</v>
      </c>
      <c r="P208" s="4">
        <v>26.430216198020705</v>
      </c>
      <c r="Q208" s="5"/>
      <c r="R208" s="5"/>
    </row>
    <row r="209" spans="1:18" x14ac:dyDescent="0.35">
      <c r="A209" s="3">
        <v>43655</v>
      </c>
      <c r="B209">
        <v>62</v>
      </c>
      <c r="C209" t="s">
        <v>45</v>
      </c>
      <c r="D209" t="s">
        <v>41</v>
      </c>
      <c r="E209" s="8">
        <v>0</v>
      </c>
      <c r="F209" s="4"/>
      <c r="G209" s="4"/>
      <c r="H209" s="4"/>
      <c r="I209" s="4"/>
      <c r="J209" s="4"/>
      <c r="K209" s="4"/>
      <c r="L209" s="7">
        <v>0</v>
      </c>
      <c r="M209" s="4">
        <f t="shared" si="12"/>
        <v>0.42215929172684497</v>
      </c>
      <c r="N209" s="4">
        <v>0</v>
      </c>
      <c r="O209" s="4">
        <f t="shared" si="10"/>
        <v>6.67528498498626E-2</v>
      </c>
      <c r="P209" s="4">
        <v>0</v>
      </c>
      <c r="Q209" s="5"/>
      <c r="R209" s="5"/>
    </row>
    <row r="210" spans="1:18" x14ac:dyDescent="0.35">
      <c r="A210" s="3">
        <v>43655</v>
      </c>
      <c r="B210">
        <v>63</v>
      </c>
      <c r="C210" t="s">
        <v>45</v>
      </c>
      <c r="D210" t="s">
        <v>41</v>
      </c>
      <c r="E210" s="8">
        <v>0</v>
      </c>
      <c r="F210" s="4"/>
      <c r="G210" s="4"/>
      <c r="H210" s="4"/>
      <c r="I210" s="4"/>
      <c r="J210" s="4"/>
      <c r="K210" s="4"/>
      <c r="L210" s="4">
        <v>0</v>
      </c>
      <c r="M210" s="4">
        <f t="shared" si="12"/>
        <v>1.042101196078546</v>
      </c>
      <c r="N210" s="4">
        <v>0</v>
      </c>
      <c r="O210" s="4">
        <f t="shared" si="10"/>
        <v>1.3502701531441328</v>
      </c>
      <c r="P210" s="4">
        <v>0</v>
      </c>
      <c r="Q210" s="5"/>
      <c r="R210" s="5"/>
    </row>
    <row r="211" spans="1:18" x14ac:dyDescent="0.35">
      <c r="A211" s="3">
        <v>43655</v>
      </c>
      <c r="B211">
        <v>65</v>
      </c>
      <c r="C211" t="s">
        <v>45</v>
      </c>
      <c r="D211" t="s">
        <v>41</v>
      </c>
      <c r="E211" s="8">
        <v>0</v>
      </c>
      <c r="F211" s="4"/>
      <c r="G211" s="4"/>
      <c r="H211" s="4"/>
      <c r="I211" s="4"/>
      <c r="J211" s="4"/>
      <c r="K211" s="4"/>
      <c r="L211" s="7">
        <v>0</v>
      </c>
      <c r="M211" s="4">
        <f t="shared" si="12"/>
        <v>0.37937300030613996</v>
      </c>
      <c r="N211" s="4">
        <v>0</v>
      </c>
      <c r="O211" s="4">
        <f t="shared" si="10"/>
        <v>9.0029606026230096E-3</v>
      </c>
      <c r="P211" s="4">
        <v>0</v>
      </c>
      <c r="Q211" s="5"/>
      <c r="R211" s="5"/>
    </row>
    <row r="212" spans="1:18" x14ac:dyDescent="0.35">
      <c r="A212" s="3">
        <v>43655</v>
      </c>
      <c r="B212">
        <v>66</v>
      </c>
      <c r="C212" t="s">
        <v>45</v>
      </c>
      <c r="D212" t="s">
        <v>41</v>
      </c>
      <c r="E212" s="8">
        <v>0</v>
      </c>
      <c r="F212" s="4"/>
      <c r="G212" s="4"/>
      <c r="H212" s="4"/>
      <c r="I212" s="4"/>
      <c r="J212" s="4"/>
      <c r="K212" s="4"/>
      <c r="L212" s="7">
        <v>0</v>
      </c>
      <c r="M212" s="4">
        <f t="shared" si="12"/>
        <v>3.3577018806580101</v>
      </c>
      <c r="N212" s="4">
        <v>0</v>
      </c>
      <c r="O212" s="4">
        <f t="shared" si="10"/>
        <v>0.16102527298639499</v>
      </c>
      <c r="P212" s="4">
        <v>0</v>
      </c>
      <c r="Q212" s="5"/>
      <c r="R212" s="5"/>
    </row>
    <row r="213" spans="1:18" x14ac:dyDescent="0.35">
      <c r="A213" s="3">
        <v>43655</v>
      </c>
      <c r="B213">
        <v>67</v>
      </c>
      <c r="C213" t="s">
        <v>45</v>
      </c>
      <c r="D213" t="s">
        <v>42</v>
      </c>
      <c r="E213" s="8">
        <v>140</v>
      </c>
      <c r="F213" s="7">
        <v>0.58395799999999998</v>
      </c>
      <c r="G213" s="7">
        <v>1.243258</v>
      </c>
      <c r="H213" s="7">
        <v>1.8731</v>
      </c>
      <c r="I213" s="7">
        <v>347.28982999999999</v>
      </c>
      <c r="J213" s="4">
        <f>IF(A213="N/A", "", H213-F213)</f>
        <v>1.289142</v>
      </c>
      <c r="K213" s="4">
        <v>3.116358</v>
      </c>
      <c r="L213" s="7">
        <v>0.75368223307944104</v>
      </c>
      <c r="M213" s="4">
        <f t="shared" si="12"/>
        <v>10.004068354592581</v>
      </c>
      <c r="N213" s="4">
        <v>8.3991048076048902E-2</v>
      </c>
      <c r="O213" s="4">
        <f t="shared" si="10"/>
        <v>0.13396128814146929</v>
      </c>
      <c r="P213" s="4">
        <v>2.4184511553744437</v>
      </c>
      <c r="Q213" s="5"/>
      <c r="R213" s="5"/>
    </row>
    <row r="214" spans="1:18" x14ac:dyDescent="0.35">
      <c r="A214" s="3">
        <v>43655</v>
      </c>
      <c r="B214">
        <v>68</v>
      </c>
      <c r="C214" t="s">
        <v>45</v>
      </c>
      <c r="D214" t="s">
        <v>42</v>
      </c>
      <c r="E214" s="8">
        <v>1150</v>
      </c>
      <c r="F214" s="7">
        <v>0.25269399999999997</v>
      </c>
      <c r="G214" s="7">
        <v>0.344914</v>
      </c>
      <c r="H214" s="7">
        <v>1.0996999999999999</v>
      </c>
      <c r="I214" s="7">
        <v>413.75009999999997</v>
      </c>
      <c r="J214" s="4">
        <f>IF(A214="N/A", "", H214-F214)</f>
        <v>0.84700599999999993</v>
      </c>
      <c r="K214" s="4">
        <v>1.4446139999999998</v>
      </c>
      <c r="L214" s="7">
        <v>2.8698722108960402</v>
      </c>
      <c r="M214" s="4">
        <f t="shared" si="12"/>
        <v>46.272014301366987</v>
      </c>
      <c r="N214" s="4">
        <v>0.82195653250311596</v>
      </c>
      <c r="O214" s="4">
        <f t="shared" si="10"/>
        <v>29.668588413047782</v>
      </c>
      <c r="P214" s="4">
        <v>19.865848776290072</v>
      </c>
      <c r="Q214" s="5"/>
      <c r="R214" s="5"/>
    </row>
    <row r="215" spans="1:18" x14ac:dyDescent="0.35">
      <c r="A215" s="3">
        <v>43655</v>
      </c>
      <c r="B215">
        <v>69</v>
      </c>
      <c r="C215" t="s">
        <v>45</v>
      </c>
      <c r="D215" t="s">
        <v>42</v>
      </c>
      <c r="E215" s="8">
        <v>0</v>
      </c>
      <c r="F215" s="4"/>
      <c r="G215" s="4"/>
      <c r="H215" s="4"/>
      <c r="I215" s="4"/>
      <c r="J215" s="4"/>
      <c r="K215" s="4"/>
      <c r="L215" s="7">
        <v>0</v>
      </c>
      <c r="M215" s="4">
        <f t="shared" si="12"/>
        <v>0.26661697299086801</v>
      </c>
      <c r="N215" s="4">
        <v>0</v>
      </c>
      <c r="O215" s="4">
        <f t="shared" si="10"/>
        <v>2.1007732598746599E-2</v>
      </c>
      <c r="P215" s="4">
        <v>0</v>
      </c>
      <c r="Q215" s="5"/>
      <c r="R215" s="5"/>
    </row>
    <row r="216" spans="1:18" x14ac:dyDescent="0.35">
      <c r="A216" s="3">
        <v>43655</v>
      </c>
      <c r="B216">
        <v>70</v>
      </c>
      <c r="C216" t="s">
        <v>45</v>
      </c>
      <c r="D216" t="s">
        <v>42</v>
      </c>
      <c r="E216" s="8">
        <v>0</v>
      </c>
      <c r="F216" s="4"/>
      <c r="G216" s="4"/>
      <c r="H216" s="4"/>
      <c r="I216" s="4"/>
      <c r="J216" s="4"/>
      <c r="K216" s="4"/>
      <c r="L216" s="7">
        <v>0</v>
      </c>
      <c r="M216" s="4">
        <f>L216+M192</f>
        <v>2.3605847928732966</v>
      </c>
      <c r="N216" s="4">
        <v>0</v>
      </c>
      <c r="O216" s="4">
        <f t="shared" si="10"/>
        <v>0.47179550383636232</v>
      </c>
      <c r="P216" s="4">
        <v>0</v>
      </c>
      <c r="Q216" s="5"/>
      <c r="R216" s="5"/>
    </row>
    <row r="217" spans="1:18" x14ac:dyDescent="0.35">
      <c r="A217" s="3">
        <v>43676</v>
      </c>
      <c r="B217">
        <v>19</v>
      </c>
      <c r="C217" t="s">
        <v>30</v>
      </c>
      <c r="D217" t="s">
        <v>41</v>
      </c>
      <c r="E217" s="8">
        <v>400</v>
      </c>
      <c r="F217" s="7">
        <v>0.101338</v>
      </c>
      <c r="G217" s="7">
        <v>3.9600719999999998</v>
      </c>
      <c r="H217" s="7">
        <v>0.91810000000000003</v>
      </c>
      <c r="I217" s="7">
        <v>160.01966999999999</v>
      </c>
      <c r="J217" s="4">
        <f>IF(A217="N/A", "", H217-F217)</f>
        <v>0.81676199999999999</v>
      </c>
      <c r="K217" s="4">
        <v>4.8781719999999993</v>
      </c>
      <c r="L217" s="7">
        <v>3.37077682740613</v>
      </c>
      <c r="M217" s="4">
        <f t="shared" si="12"/>
        <v>34.628340236130128</v>
      </c>
      <c r="N217" s="7">
        <v>0.11057227903509299</v>
      </c>
      <c r="O217" s="4">
        <f t="shared" si="10"/>
        <v>0.63276354991877004</v>
      </c>
      <c r="P217" s="4">
        <v>6.9098604439269815</v>
      </c>
      <c r="Q217" s="5"/>
      <c r="R217" s="5"/>
    </row>
    <row r="218" spans="1:18" x14ac:dyDescent="0.35">
      <c r="A218" s="3">
        <v>43676</v>
      </c>
      <c r="B218">
        <v>20</v>
      </c>
      <c r="C218" t="s">
        <v>30</v>
      </c>
      <c r="D218" t="s">
        <v>41</v>
      </c>
      <c r="E218" s="8">
        <v>1220</v>
      </c>
      <c r="F218" s="7">
        <v>0.12754299999999999</v>
      </c>
      <c r="G218" s="7">
        <v>0.24964600000000001</v>
      </c>
      <c r="H218" s="7">
        <v>0.5615</v>
      </c>
      <c r="I218" s="7">
        <v>65.282775999999998</v>
      </c>
      <c r="J218" s="4">
        <f>IF(A218="N/A", "", H218-F218)</f>
        <v>0.43395700000000004</v>
      </c>
      <c r="K218" s="4">
        <v>0.81114600000000003</v>
      </c>
      <c r="L218" s="7">
        <v>1.7095104535780401</v>
      </c>
      <c r="M218" s="4">
        <f t="shared" si="12"/>
        <v>30.015340926197521</v>
      </c>
      <c r="N218" s="7">
        <v>0.13758508087396501</v>
      </c>
      <c r="O218" s="4">
        <f t="shared" si="10"/>
        <v>1.7004728521920141</v>
      </c>
      <c r="P218" s="4">
        <v>21.075074353977296</v>
      </c>
      <c r="Q218" s="5"/>
      <c r="R218" s="5"/>
    </row>
    <row r="219" spans="1:18" x14ac:dyDescent="0.35">
      <c r="A219" s="3">
        <v>43676</v>
      </c>
      <c r="B219">
        <v>21</v>
      </c>
      <c r="C219" t="s">
        <v>30</v>
      </c>
      <c r="D219" t="s">
        <v>41</v>
      </c>
      <c r="E219" s="8">
        <v>440</v>
      </c>
      <c r="F219" s="7">
        <v>1.7407410000000001</v>
      </c>
      <c r="G219" s="7">
        <v>9.2530000000000001E-2</v>
      </c>
      <c r="H219" s="7">
        <v>3.4363999999999999</v>
      </c>
      <c r="I219" s="7">
        <v>1280.9435000000001</v>
      </c>
      <c r="J219" s="4">
        <f>IF(A219="N/A", "", H219-F219)</f>
        <v>1.6956589999999998</v>
      </c>
      <c r="K219" s="4">
        <v>3.5289299999999999</v>
      </c>
      <c r="L219" s="7">
        <v>2.6823078432847698</v>
      </c>
      <c r="M219" s="4">
        <f t="shared" si="12"/>
        <v>45.975563481223126</v>
      </c>
      <c r="N219" s="7">
        <v>0.97363359342765299</v>
      </c>
      <c r="O219" s="4">
        <f t="shared" si="10"/>
        <v>56.350794188305002</v>
      </c>
      <c r="P219" s="4">
        <v>7.6008464883196805</v>
      </c>
      <c r="Q219" s="5"/>
      <c r="R219" s="5"/>
    </row>
    <row r="220" spans="1:18" x14ac:dyDescent="0.35">
      <c r="A220" s="3">
        <v>43676</v>
      </c>
      <c r="B220">
        <v>22</v>
      </c>
      <c r="C220" t="s">
        <v>30</v>
      </c>
      <c r="D220" t="s">
        <v>41</v>
      </c>
      <c r="E220" s="8">
        <v>0</v>
      </c>
      <c r="F220" s="4"/>
      <c r="G220" s="4"/>
      <c r="H220" s="4"/>
      <c r="I220" s="4"/>
      <c r="J220" s="4"/>
      <c r="K220" s="4"/>
      <c r="L220" s="7">
        <v>0</v>
      </c>
      <c r="M220" s="4">
        <f t="shared" si="12"/>
        <v>5.8475401783255901E-2</v>
      </c>
      <c r="N220" s="7">
        <v>0</v>
      </c>
      <c r="O220" s="4">
        <f t="shared" si="10"/>
        <v>1.0272602159553E-2</v>
      </c>
      <c r="P220" s="4">
        <v>0</v>
      </c>
      <c r="Q220" s="5"/>
      <c r="R220" s="5"/>
    </row>
    <row r="221" spans="1:18" x14ac:dyDescent="0.35">
      <c r="A221" s="3">
        <v>43676</v>
      </c>
      <c r="B221">
        <v>23</v>
      </c>
      <c r="C221" t="s">
        <v>30</v>
      </c>
      <c r="D221" t="s">
        <v>41</v>
      </c>
      <c r="E221" s="8">
        <v>680</v>
      </c>
      <c r="F221" s="7">
        <v>7.1517670000000004</v>
      </c>
      <c r="G221" s="7">
        <v>8.3795999999999995E-2</v>
      </c>
      <c r="H221" s="7">
        <v>23.267600000000002</v>
      </c>
      <c r="I221" s="7">
        <v>12862.177</v>
      </c>
      <c r="J221" s="4">
        <f t="shared" ref="J221:J229" si="14">IF(A221="N/A", "", H221-F221)</f>
        <v>16.115833000000002</v>
      </c>
      <c r="K221" s="4">
        <v>23.351396000000001</v>
      </c>
      <c r="L221" s="7">
        <v>27.430559170823301</v>
      </c>
      <c r="M221" s="4">
        <f t="shared" si="12"/>
        <v>251.67569922282775</v>
      </c>
      <c r="N221" s="7">
        <v>15.109019917443099</v>
      </c>
      <c r="O221" s="4">
        <f t="shared" si="10"/>
        <v>64.76021526101178</v>
      </c>
      <c r="P221" s="4">
        <v>11.746762754675869</v>
      </c>
      <c r="Q221" s="5"/>
      <c r="R221" s="5"/>
    </row>
    <row r="222" spans="1:18" x14ac:dyDescent="0.35">
      <c r="A222" s="3">
        <v>43676</v>
      </c>
      <c r="B222">
        <v>25</v>
      </c>
      <c r="C222" t="s">
        <v>43</v>
      </c>
      <c r="D222" t="s">
        <v>42</v>
      </c>
      <c r="E222" s="8">
        <v>1580</v>
      </c>
      <c r="F222" s="7">
        <v>3.7503769999999998</v>
      </c>
      <c r="G222" s="7">
        <v>8.7091000000000002E-2</v>
      </c>
      <c r="H222" s="7">
        <v>7.1322000000000001</v>
      </c>
      <c r="I222" s="7">
        <v>406.26452999999998</v>
      </c>
      <c r="J222" s="4">
        <f t="shared" si="14"/>
        <v>3.3818230000000002</v>
      </c>
      <c r="K222" s="4">
        <v>7.2192910000000001</v>
      </c>
      <c r="L222" s="7">
        <v>19.704459849253301</v>
      </c>
      <c r="M222" s="4">
        <f t="shared" si="12"/>
        <v>150.10334303840824</v>
      </c>
      <c r="N222" s="7">
        <v>1.1088655547422499</v>
      </c>
      <c r="O222" s="4">
        <f t="shared" si="10"/>
        <v>8.7016848595425156</v>
      </c>
      <c r="P222" s="4">
        <v>27.293948753511579</v>
      </c>
      <c r="Q222" s="5"/>
      <c r="R222" s="5"/>
    </row>
    <row r="223" spans="1:18" x14ac:dyDescent="0.35">
      <c r="A223" s="3">
        <v>43676</v>
      </c>
      <c r="B223">
        <v>26</v>
      </c>
      <c r="C223" t="s">
        <v>43</v>
      </c>
      <c r="D223" t="s">
        <v>42</v>
      </c>
      <c r="E223" s="8">
        <v>75</v>
      </c>
      <c r="F223" s="7">
        <v>7.2945460000000004</v>
      </c>
      <c r="G223" s="7">
        <v>0.257803</v>
      </c>
      <c r="H223" s="7">
        <v>11.0015</v>
      </c>
      <c r="I223" s="7">
        <v>490.40102999999999</v>
      </c>
      <c r="J223" s="4">
        <f t="shared" si="14"/>
        <v>3.7069539999999996</v>
      </c>
      <c r="K223" s="4">
        <v>11.259302999999999</v>
      </c>
      <c r="L223" s="7">
        <v>1.4587661235529601</v>
      </c>
      <c r="M223" s="4">
        <f t="shared" si="12"/>
        <v>11.119115681898982</v>
      </c>
      <c r="N223" s="4">
        <v>6.3536829013259202E-2</v>
      </c>
      <c r="O223" s="4">
        <f t="shared" si="10"/>
        <v>0.73007948260780464</v>
      </c>
      <c r="P223" s="4">
        <v>1.2955988332363091</v>
      </c>
      <c r="Q223" s="5"/>
      <c r="R223" s="5"/>
    </row>
    <row r="224" spans="1:18" x14ac:dyDescent="0.35">
      <c r="A224" s="3">
        <v>43676</v>
      </c>
      <c r="B224">
        <v>27</v>
      </c>
      <c r="C224" t="s">
        <v>43</v>
      </c>
      <c r="D224" t="s">
        <v>42</v>
      </c>
      <c r="E224" s="8">
        <v>1460</v>
      </c>
      <c r="F224" s="7">
        <v>0.21874299999999999</v>
      </c>
      <c r="G224" s="7">
        <v>5.1325999999999997E-2</v>
      </c>
      <c r="H224" s="7">
        <v>1.5639000000000001</v>
      </c>
      <c r="I224" s="7">
        <v>2135.2982999999999</v>
      </c>
      <c r="J224" s="4">
        <f t="shared" si="14"/>
        <v>1.3451570000000002</v>
      </c>
      <c r="K224" s="4">
        <v>1.6152260000000001</v>
      </c>
      <c r="L224" s="7">
        <v>4.07379388368373</v>
      </c>
      <c r="M224" s="4">
        <f t="shared" si="12"/>
        <v>93.969396339224332</v>
      </c>
      <c r="N224" s="4">
        <v>5.3854786601876601</v>
      </c>
      <c r="O224" s="4">
        <f t="shared" ref="O224:O287" si="15">N224+O200</f>
        <v>34.029146346819083</v>
      </c>
      <c r="P224" s="4">
        <v>25.220990620333485</v>
      </c>
      <c r="Q224" s="5"/>
      <c r="R224" s="5"/>
    </row>
    <row r="225" spans="1:18" x14ac:dyDescent="0.35">
      <c r="A225" s="3">
        <v>43676</v>
      </c>
      <c r="B225">
        <v>34</v>
      </c>
      <c r="C225" t="s">
        <v>43</v>
      </c>
      <c r="D225" t="s">
        <v>41</v>
      </c>
      <c r="E225" s="8">
        <v>235</v>
      </c>
      <c r="F225" s="7">
        <v>1.8485229999999999</v>
      </c>
      <c r="G225" s="7">
        <v>1.474626</v>
      </c>
      <c r="H225" s="7">
        <v>3.669</v>
      </c>
      <c r="I225" s="7">
        <v>404.6121</v>
      </c>
      <c r="J225" s="4">
        <f t="shared" si="14"/>
        <v>1.8204770000000001</v>
      </c>
      <c r="K225" s="4">
        <v>5.1436260000000003</v>
      </c>
      <c r="L225" s="4">
        <v>2.0880944759975</v>
      </c>
      <c r="M225" s="4">
        <f t="shared" si="12"/>
        <v>32.610402158823284</v>
      </c>
      <c r="N225" s="4">
        <v>0.164255389278254</v>
      </c>
      <c r="O225" s="4">
        <f t="shared" si="15"/>
        <v>6.6017771278920625</v>
      </c>
      <c r="P225" s="4">
        <v>4.0595430108071016</v>
      </c>
      <c r="Q225" s="5"/>
      <c r="R225" s="5"/>
    </row>
    <row r="226" spans="1:18" x14ac:dyDescent="0.35">
      <c r="A226" s="3">
        <v>43676</v>
      </c>
      <c r="B226">
        <v>35</v>
      </c>
      <c r="C226" t="s">
        <v>43</v>
      </c>
      <c r="D226" t="s">
        <v>41</v>
      </c>
      <c r="E226" s="8">
        <v>185</v>
      </c>
      <c r="F226" s="7">
        <v>9.1034000000000004E-2</v>
      </c>
      <c r="G226" s="7">
        <v>6.7836999999999995E-2</v>
      </c>
      <c r="H226" s="7">
        <v>0.55300000000000005</v>
      </c>
      <c r="I226" s="7">
        <v>120.39812499999999</v>
      </c>
      <c r="J226" s="4">
        <f t="shared" si="14"/>
        <v>0.46196600000000004</v>
      </c>
      <c r="K226" s="4">
        <v>0.62083700000000008</v>
      </c>
      <c r="L226" s="7">
        <v>0.19840938882501699</v>
      </c>
      <c r="M226" s="4">
        <f t="shared" si="12"/>
        <v>4.9119755737993742</v>
      </c>
      <c r="N226" s="4">
        <v>3.8477278894344102E-2</v>
      </c>
      <c r="O226" s="4">
        <f t="shared" si="15"/>
        <v>0.99991953639345788</v>
      </c>
      <c r="P226" s="4">
        <v>3.195810455316229</v>
      </c>
      <c r="Q226" s="5"/>
      <c r="R226" s="5"/>
    </row>
    <row r="227" spans="1:18" x14ac:dyDescent="0.35">
      <c r="A227" s="3">
        <v>43676</v>
      </c>
      <c r="B227">
        <v>36</v>
      </c>
      <c r="C227" t="s">
        <v>43</v>
      </c>
      <c r="D227" t="s">
        <v>41</v>
      </c>
      <c r="E227" s="8">
        <v>1450</v>
      </c>
      <c r="F227" s="7">
        <v>9.8250000000000004E-2</v>
      </c>
      <c r="G227" s="7">
        <v>7.6254000000000002E-2</v>
      </c>
      <c r="H227" s="7">
        <v>0.70250000000000001</v>
      </c>
      <c r="I227" s="7">
        <v>222.49866</v>
      </c>
      <c r="J227" s="4">
        <f t="shared" si="14"/>
        <v>0.60424999999999995</v>
      </c>
      <c r="K227" s="4">
        <v>0.77875400000000006</v>
      </c>
      <c r="L227" s="7">
        <v>1.9506582636396701</v>
      </c>
      <c r="M227" s="4">
        <f t="shared" si="12"/>
        <v>18.000392949573559</v>
      </c>
      <c r="N227" s="4">
        <v>0.55732471329553801</v>
      </c>
      <c r="O227" s="4">
        <f t="shared" si="15"/>
        <v>1.5631948577768009</v>
      </c>
      <c r="P227" s="4">
        <v>25.048244109235309</v>
      </c>
      <c r="Q227" s="5"/>
      <c r="R227" s="5"/>
    </row>
    <row r="228" spans="1:18" x14ac:dyDescent="0.35">
      <c r="A228" s="3">
        <v>43676</v>
      </c>
      <c r="B228">
        <v>37</v>
      </c>
      <c r="C228" t="s">
        <v>43</v>
      </c>
      <c r="D228" t="s">
        <v>41</v>
      </c>
      <c r="E228" s="8">
        <v>280</v>
      </c>
      <c r="F228" s="7">
        <v>0.20983599999999999</v>
      </c>
      <c r="G228" s="7">
        <v>1.6033520000000001</v>
      </c>
      <c r="H228" s="7">
        <v>1.1420999999999999</v>
      </c>
      <c r="I228" s="7">
        <v>314.22564999999997</v>
      </c>
      <c r="J228" s="4">
        <f t="shared" si="14"/>
        <v>0.93226399999999987</v>
      </c>
      <c r="K228" s="4">
        <v>2.7454519999999998</v>
      </c>
      <c r="L228" s="7">
        <v>1.32795936421452</v>
      </c>
      <c r="M228" s="4">
        <f t="shared" si="12"/>
        <v>17.768076933673171</v>
      </c>
      <c r="N228" s="4">
        <v>0.15198914218638501</v>
      </c>
      <c r="O228" s="4">
        <f t="shared" si="15"/>
        <v>2.3841818867789972</v>
      </c>
      <c r="P228" s="4">
        <v>4.8369023107488873</v>
      </c>
      <c r="Q228" s="5"/>
      <c r="R228" s="5"/>
    </row>
    <row r="229" spans="1:18" x14ac:dyDescent="0.35">
      <c r="A229" s="3">
        <v>43676</v>
      </c>
      <c r="B229">
        <v>51</v>
      </c>
      <c r="C229" t="s">
        <v>30</v>
      </c>
      <c r="D229" t="s">
        <v>42</v>
      </c>
      <c r="E229" s="8">
        <v>30</v>
      </c>
      <c r="F229" s="7">
        <v>0.12583</v>
      </c>
      <c r="G229" s="7">
        <v>0.15997700000000001</v>
      </c>
      <c r="H229" s="7">
        <v>0.54669999999999996</v>
      </c>
      <c r="I229" s="7">
        <v>192.88269</v>
      </c>
      <c r="J229" s="4">
        <f t="shared" si="14"/>
        <v>0.42086999999999997</v>
      </c>
      <c r="K229" s="4">
        <v>0.706677</v>
      </c>
      <c r="L229" s="7">
        <v>3.6623100662413401E-2</v>
      </c>
      <c r="M229" s="4">
        <f t="shared" si="12"/>
        <v>14.795495463951575</v>
      </c>
      <c r="N229" s="4">
        <v>9.9960267164589701E-3</v>
      </c>
      <c r="O229" s="4">
        <f t="shared" si="15"/>
        <v>0.54432367976139306</v>
      </c>
      <c r="P229" s="4">
        <v>0.51823953329452366</v>
      </c>
      <c r="Q229" s="5"/>
      <c r="R229" s="5"/>
    </row>
    <row r="230" spans="1:18" x14ac:dyDescent="0.35">
      <c r="A230" s="3">
        <v>43676</v>
      </c>
      <c r="B230">
        <v>52</v>
      </c>
      <c r="C230" t="s">
        <v>30</v>
      </c>
      <c r="D230" t="s">
        <v>42</v>
      </c>
      <c r="E230" s="8">
        <v>0</v>
      </c>
      <c r="F230" s="4"/>
      <c r="G230" s="4"/>
      <c r="H230" s="4"/>
      <c r="I230" s="4"/>
      <c r="J230" s="4"/>
      <c r="K230" s="4"/>
      <c r="L230" s="7">
        <v>0</v>
      </c>
      <c r="M230" s="4">
        <f t="shared" si="12"/>
        <v>14.3997156650197</v>
      </c>
      <c r="N230" s="4">
        <v>0</v>
      </c>
      <c r="O230" s="4">
        <f t="shared" si="15"/>
        <v>6.9249787742729501</v>
      </c>
      <c r="P230" s="4">
        <v>0</v>
      </c>
      <c r="Q230" s="5"/>
      <c r="R230" s="5"/>
    </row>
    <row r="231" spans="1:18" x14ac:dyDescent="0.35">
      <c r="A231" s="3">
        <v>43676</v>
      </c>
      <c r="B231">
        <v>53</v>
      </c>
      <c r="C231" t="s">
        <v>30</v>
      </c>
      <c r="D231" t="s">
        <v>42</v>
      </c>
      <c r="E231" s="8">
        <v>0</v>
      </c>
      <c r="F231" s="4"/>
      <c r="G231" s="4"/>
      <c r="H231" s="4"/>
      <c r="I231" s="4"/>
      <c r="J231" s="4"/>
      <c r="K231" s="4"/>
      <c r="L231" s="7">
        <v>0</v>
      </c>
      <c r="M231" s="4">
        <f t="shared" si="12"/>
        <v>207.19786298320111</v>
      </c>
      <c r="N231" s="4">
        <v>0</v>
      </c>
      <c r="O231" s="4">
        <f t="shared" si="15"/>
        <v>0.87497138371743266</v>
      </c>
      <c r="P231" s="4">
        <v>0</v>
      </c>
      <c r="Q231" s="5"/>
      <c r="R231" s="5"/>
    </row>
    <row r="232" spans="1:18" x14ac:dyDescent="0.35">
      <c r="A232" s="3">
        <v>43676</v>
      </c>
      <c r="B232">
        <v>61</v>
      </c>
      <c r="C232" t="s">
        <v>44</v>
      </c>
      <c r="D232" t="s">
        <v>41</v>
      </c>
      <c r="E232" s="8">
        <v>1700</v>
      </c>
      <c r="F232" s="7">
        <v>0.29105199999999998</v>
      </c>
      <c r="G232" s="7">
        <v>0.17243</v>
      </c>
      <c r="H232" s="7">
        <v>2.0918999999999999</v>
      </c>
      <c r="I232" s="7">
        <v>1869.0924</v>
      </c>
      <c r="J232" s="4">
        <f>IF(A232="N/A", "", H232-F232)</f>
        <v>1.8008479999999998</v>
      </c>
      <c r="K232" s="4">
        <v>2.2643299999999997</v>
      </c>
      <c r="L232" s="4">
        <v>6.6496921690752702</v>
      </c>
      <c r="M232" s="4">
        <f t="shared" si="12"/>
        <v>25.423725086362634</v>
      </c>
      <c r="N232" s="4">
        <v>5.48899192942641</v>
      </c>
      <c r="O232" s="4">
        <f t="shared" si="15"/>
        <v>13.433609504519023</v>
      </c>
      <c r="P232" s="4">
        <v>29.366906886689673</v>
      </c>
      <c r="Q232" s="5"/>
      <c r="R232" s="5"/>
    </row>
    <row r="233" spans="1:18" x14ac:dyDescent="0.35">
      <c r="A233" s="3">
        <v>43676</v>
      </c>
      <c r="B233">
        <v>62</v>
      </c>
      <c r="C233" t="s">
        <v>45</v>
      </c>
      <c r="D233" t="s">
        <v>41</v>
      </c>
      <c r="E233" s="8">
        <v>0</v>
      </c>
      <c r="F233" s="4"/>
      <c r="G233" s="4"/>
      <c r="H233" s="4"/>
      <c r="I233" s="4"/>
      <c r="J233" s="4"/>
      <c r="K233" s="4"/>
      <c r="L233" s="4">
        <v>0</v>
      </c>
      <c r="M233" s="4">
        <f t="shared" si="12"/>
        <v>0.42215929172684497</v>
      </c>
      <c r="N233" s="4">
        <v>0</v>
      </c>
      <c r="O233" s="4">
        <f t="shared" si="15"/>
        <v>6.67528498498626E-2</v>
      </c>
      <c r="P233" s="4">
        <v>0</v>
      </c>
      <c r="Q233" s="5"/>
      <c r="R233" s="5"/>
    </row>
    <row r="234" spans="1:18" x14ac:dyDescent="0.35">
      <c r="A234" s="3">
        <v>43676</v>
      </c>
      <c r="B234">
        <v>63</v>
      </c>
      <c r="C234" t="s">
        <v>45</v>
      </c>
      <c r="D234" t="s">
        <v>41</v>
      </c>
      <c r="E234" s="8">
        <v>0</v>
      </c>
      <c r="F234" s="4"/>
      <c r="G234" s="4"/>
      <c r="H234" s="4"/>
      <c r="I234" s="4"/>
      <c r="J234" s="4"/>
      <c r="K234" s="4"/>
      <c r="L234" s="4">
        <v>0</v>
      </c>
      <c r="M234" s="4">
        <f t="shared" si="12"/>
        <v>1.042101196078546</v>
      </c>
      <c r="N234" s="4">
        <v>0</v>
      </c>
      <c r="O234" s="4">
        <f t="shared" si="15"/>
        <v>1.3502701531441328</v>
      </c>
      <c r="P234" s="4">
        <v>0</v>
      </c>
      <c r="Q234" s="5"/>
      <c r="R234" s="5"/>
    </row>
    <row r="235" spans="1:18" x14ac:dyDescent="0.35">
      <c r="A235" s="3">
        <v>43676</v>
      </c>
      <c r="B235">
        <v>65</v>
      </c>
      <c r="C235" t="s">
        <v>45</v>
      </c>
      <c r="D235" t="s">
        <v>41</v>
      </c>
      <c r="E235" s="8">
        <v>0</v>
      </c>
      <c r="F235" s="4"/>
      <c r="G235" s="4"/>
      <c r="H235" s="4"/>
      <c r="I235" s="4"/>
      <c r="J235" s="4"/>
      <c r="K235" s="4"/>
      <c r="L235" s="7">
        <v>0</v>
      </c>
      <c r="M235" s="4">
        <f t="shared" si="12"/>
        <v>0.37937300030613996</v>
      </c>
      <c r="N235" s="4">
        <v>0</v>
      </c>
      <c r="O235" s="4">
        <f t="shared" si="15"/>
        <v>9.0029606026230096E-3</v>
      </c>
      <c r="P235" s="4">
        <v>0</v>
      </c>
      <c r="Q235" s="5"/>
      <c r="R235" s="5"/>
    </row>
    <row r="236" spans="1:18" x14ac:dyDescent="0.35">
      <c r="A236" s="3">
        <v>43676</v>
      </c>
      <c r="B236">
        <v>66</v>
      </c>
      <c r="C236" t="s">
        <v>45</v>
      </c>
      <c r="D236" t="s">
        <v>41</v>
      </c>
      <c r="E236" s="8">
        <v>0</v>
      </c>
      <c r="F236" s="4"/>
      <c r="G236" s="4"/>
      <c r="H236" s="4"/>
      <c r="I236" s="4"/>
      <c r="J236" s="4"/>
      <c r="K236" s="4"/>
      <c r="L236" s="7">
        <v>0</v>
      </c>
      <c r="M236" s="4">
        <f t="shared" si="12"/>
        <v>3.3577018806580101</v>
      </c>
      <c r="N236" s="4">
        <v>0</v>
      </c>
      <c r="O236" s="4">
        <f t="shared" si="15"/>
        <v>0.16102527298639499</v>
      </c>
      <c r="P236" s="4">
        <v>0</v>
      </c>
      <c r="Q236" s="5"/>
      <c r="R236" s="5"/>
    </row>
    <row r="237" spans="1:18" x14ac:dyDescent="0.35">
      <c r="A237" s="3">
        <v>43676</v>
      </c>
      <c r="B237">
        <v>67</v>
      </c>
      <c r="C237" t="s">
        <v>45</v>
      </c>
      <c r="D237" t="s">
        <v>42</v>
      </c>
      <c r="E237" s="8">
        <v>0</v>
      </c>
      <c r="F237" s="4"/>
      <c r="G237" s="4"/>
      <c r="H237" s="4"/>
      <c r="I237" s="4"/>
      <c r="J237" s="4"/>
      <c r="K237" s="4"/>
      <c r="L237" s="7">
        <v>0</v>
      </c>
      <c r="M237" s="4">
        <f t="shared" si="12"/>
        <v>10.004068354592581</v>
      </c>
      <c r="N237" s="4">
        <v>0</v>
      </c>
      <c r="O237" s="4">
        <f t="shared" si="15"/>
        <v>0.13396128814146929</v>
      </c>
      <c r="P237" s="4">
        <v>0</v>
      </c>
      <c r="Q237" s="5"/>
      <c r="R237" s="5"/>
    </row>
    <row r="238" spans="1:18" x14ac:dyDescent="0.35">
      <c r="A238" s="3">
        <v>43676</v>
      </c>
      <c r="B238">
        <v>68</v>
      </c>
      <c r="C238" t="s">
        <v>45</v>
      </c>
      <c r="D238" t="s">
        <v>42</v>
      </c>
      <c r="E238" s="8">
        <v>1100</v>
      </c>
      <c r="F238" s="7">
        <v>0.15212899999999999</v>
      </c>
      <c r="G238" s="7">
        <v>0.126527</v>
      </c>
      <c r="H238" s="7">
        <v>1.3811</v>
      </c>
      <c r="I238" s="7">
        <v>599.74725000000001</v>
      </c>
      <c r="J238" s="4">
        <f>IF(A238="N/A", "", H238-F238)</f>
        <v>1.228971</v>
      </c>
      <c r="K238" s="4">
        <v>1.5076270000000001</v>
      </c>
      <c r="L238" s="7">
        <v>2.8648341897174898</v>
      </c>
      <c r="M238" s="4">
        <f t="shared" si="12"/>
        <v>49.136848491084478</v>
      </c>
      <c r="N238" s="4">
        <v>1.1396561795384701</v>
      </c>
      <c r="O238" s="4">
        <f t="shared" si="15"/>
        <v>30.808244592586252</v>
      </c>
      <c r="P238" s="4">
        <v>19.002116220799202</v>
      </c>
      <c r="Q238" s="5"/>
      <c r="R238" s="5"/>
    </row>
    <row r="239" spans="1:18" x14ac:dyDescent="0.35">
      <c r="A239" s="3">
        <v>43676</v>
      </c>
      <c r="B239">
        <v>69</v>
      </c>
      <c r="C239" t="s">
        <v>45</v>
      </c>
      <c r="D239" t="s">
        <v>42</v>
      </c>
      <c r="E239" s="8">
        <v>0</v>
      </c>
      <c r="F239" s="4"/>
      <c r="G239" s="4"/>
      <c r="H239" s="4"/>
      <c r="I239" s="4"/>
      <c r="J239" s="4"/>
      <c r="K239" s="4"/>
      <c r="L239" s="7">
        <v>0</v>
      </c>
      <c r="M239" s="4">
        <f t="shared" si="12"/>
        <v>0.26661697299086801</v>
      </c>
      <c r="N239" s="4">
        <v>0</v>
      </c>
      <c r="O239" s="4">
        <f t="shared" si="15"/>
        <v>2.1007732598746599E-2</v>
      </c>
      <c r="P239" s="4">
        <v>0</v>
      </c>
      <c r="Q239" s="5"/>
      <c r="R239" s="5"/>
    </row>
    <row r="240" spans="1:18" x14ac:dyDescent="0.35">
      <c r="A240" s="3">
        <v>43676</v>
      </c>
      <c r="B240">
        <v>70</v>
      </c>
      <c r="C240" t="s">
        <v>45</v>
      </c>
      <c r="D240" t="s">
        <v>42</v>
      </c>
      <c r="E240" s="8">
        <v>0</v>
      </c>
      <c r="F240" s="4"/>
      <c r="G240" s="4"/>
      <c r="H240" s="4"/>
      <c r="I240" s="4"/>
      <c r="J240" s="4"/>
      <c r="K240" s="4"/>
      <c r="L240" s="4">
        <v>0</v>
      </c>
      <c r="M240" s="4">
        <f>L240+M216</f>
        <v>2.3605847928732966</v>
      </c>
      <c r="N240" s="4">
        <v>0</v>
      </c>
      <c r="O240" s="4">
        <f t="shared" si="15"/>
        <v>0.47179550383636232</v>
      </c>
      <c r="P240" s="4">
        <v>0</v>
      </c>
      <c r="Q240" s="5"/>
      <c r="R240" s="5"/>
    </row>
    <row r="241" spans="1:18" x14ac:dyDescent="0.35">
      <c r="A241" s="3">
        <v>43719</v>
      </c>
      <c r="B241">
        <v>19</v>
      </c>
      <c r="C241" t="s">
        <v>30</v>
      </c>
      <c r="D241" t="s">
        <v>41</v>
      </c>
      <c r="E241" s="8">
        <v>1080</v>
      </c>
      <c r="F241" s="7">
        <v>0.130522</v>
      </c>
      <c r="G241" s="7">
        <v>3.4327000000000003E-2</v>
      </c>
      <c r="H241" s="7">
        <v>0.55940000000000001</v>
      </c>
      <c r="I241" s="7">
        <v>183.41982999999999</v>
      </c>
      <c r="J241" s="4">
        <f>IF(A241="N/A", "", H241-F241)</f>
        <v>0.42887799999999998</v>
      </c>
      <c r="K241" s="4">
        <v>0.593727</v>
      </c>
      <c r="L241" s="4">
        <v>1.10770331103423</v>
      </c>
      <c r="M241" s="4">
        <f t="shared" ref="M241:M304" si="16">L241+M217</f>
        <v>35.736043547164357</v>
      </c>
      <c r="N241" s="4">
        <v>0.342202313521763</v>
      </c>
      <c r="O241" s="4">
        <f t="shared" si="15"/>
        <v>0.97496586344053304</v>
      </c>
      <c r="P241" s="4">
        <v>18.656623198602851</v>
      </c>
      <c r="Q241" s="5"/>
      <c r="R241" s="5"/>
    </row>
    <row r="242" spans="1:18" x14ac:dyDescent="0.35">
      <c r="A242" s="3">
        <v>43719</v>
      </c>
      <c r="B242">
        <v>20</v>
      </c>
      <c r="C242" t="s">
        <v>30</v>
      </c>
      <c r="D242" t="s">
        <v>41</v>
      </c>
      <c r="E242" s="8">
        <v>1480</v>
      </c>
      <c r="F242" s="7">
        <v>0.170878</v>
      </c>
      <c r="G242" s="7">
        <v>4.9868000000000003E-2</v>
      </c>
      <c r="H242" s="7">
        <v>0.48199999999999998</v>
      </c>
      <c r="I242" s="7">
        <v>63.29569</v>
      </c>
      <c r="J242" s="4">
        <f>IF(A242="N/A", "", H242-F242)</f>
        <v>0.31112200000000001</v>
      </c>
      <c r="K242" s="4">
        <v>0.53186800000000001</v>
      </c>
      <c r="L242" s="7">
        <v>1.3598107692110299</v>
      </c>
      <c r="M242" s="4">
        <f t="shared" si="16"/>
        <v>31.375151695408551</v>
      </c>
      <c r="N242" s="4">
        <v>0.16182616909955699</v>
      </c>
      <c r="O242" s="4">
        <f t="shared" si="15"/>
        <v>1.8622990212915711</v>
      </c>
      <c r="P242" s="4">
        <v>25.566483642529832</v>
      </c>
      <c r="Q242" s="5"/>
      <c r="R242" s="5"/>
    </row>
    <row r="243" spans="1:18" x14ac:dyDescent="0.35">
      <c r="A243" s="3">
        <v>43719</v>
      </c>
      <c r="B243">
        <v>21</v>
      </c>
      <c r="C243" t="s">
        <v>30</v>
      </c>
      <c r="D243" t="s">
        <v>41</v>
      </c>
      <c r="E243" s="8">
        <v>340</v>
      </c>
      <c r="F243" s="7">
        <v>4.1884499999999996</v>
      </c>
      <c r="G243" s="7">
        <v>0.120743</v>
      </c>
      <c r="H243" s="7">
        <v>6.6436999999999999</v>
      </c>
      <c r="I243" s="7">
        <v>1406.9128000000001</v>
      </c>
      <c r="J243" s="4">
        <f>IF(A243="N/A", "", H243-F243)</f>
        <v>2.4552500000000004</v>
      </c>
      <c r="K243" s="4">
        <v>6.764443</v>
      </c>
      <c r="L243" s="7">
        <v>3.97304842008506</v>
      </c>
      <c r="M243" s="4">
        <f t="shared" si="16"/>
        <v>49.948611901308183</v>
      </c>
      <c r="N243" s="4">
        <v>0.82634042111633599</v>
      </c>
      <c r="O243" s="4">
        <f t="shared" si="15"/>
        <v>57.177134609421337</v>
      </c>
      <c r="P243" s="4">
        <v>5.8733813773379344</v>
      </c>
      <c r="Q243" s="5"/>
      <c r="R243" s="5"/>
    </row>
    <row r="244" spans="1:18" x14ac:dyDescent="0.35">
      <c r="A244" s="3">
        <v>43719</v>
      </c>
      <c r="B244">
        <v>22</v>
      </c>
      <c r="C244" t="s">
        <v>30</v>
      </c>
      <c r="D244" t="s">
        <v>41</v>
      </c>
      <c r="E244" s="8">
        <v>0</v>
      </c>
      <c r="F244" s="7"/>
      <c r="G244" s="7"/>
      <c r="H244" s="7"/>
      <c r="I244" s="7"/>
      <c r="J244" s="7"/>
      <c r="K244" s="4"/>
      <c r="L244" s="7">
        <v>0</v>
      </c>
      <c r="M244" s="4">
        <f t="shared" si="16"/>
        <v>5.8475401783255901E-2</v>
      </c>
      <c r="N244" s="4">
        <v>0</v>
      </c>
      <c r="O244" s="4">
        <f t="shared" si="15"/>
        <v>1.0272602159553E-2</v>
      </c>
      <c r="P244" s="4">
        <v>0</v>
      </c>
      <c r="Q244" s="5"/>
      <c r="R244" s="5"/>
    </row>
    <row r="245" spans="1:18" x14ac:dyDescent="0.35">
      <c r="A245" s="3">
        <v>43719</v>
      </c>
      <c r="B245">
        <v>23</v>
      </c>
      <c r="C245" t="s">
        <v>30</v>
      </c>
      <c r="D245" t="s">
        <v>41</v>
      </c>
      <c r="E245" s="8">
        <v>740</v>
      </c>
      <c r="F245" s="7">
        <v>9.1771910000000005</v>
      </c>
      <c r="G245" s="7">
        <v>7.8730999999999995E-2</v>
      </c>
      <c r="H245" s="7">
        <v>18.093499999999999</v>
      </c>
      <c r="I245" s="7">
        <v>3766.7184999999999</v>
      </c>
      <c r="J245" s="4">
        <f t="shared" ref="J245:J256" si="17">IF(A245="N/A", "", H245-F245)</f>
        <v>8.9163089999999983</v>
      </c>
      <c r="K245" s="4">
        <v>18.172231</v>
      </c>
      <c r="L245" s="7">
        <v>23.2301956635769</v>
      </c>
      <c r="M245" s="4">
        <f t="shared" si="16"/>
        <v>274.90589488640467</v>
      </c>
      <c r="N245" s="4">
        <v>4.8151274196665703</v>
      </c>
      <c r="O245" s="4">
        <f t="shared" si="15"/>
        <v>69.575342680678347</v>
      </c>
      <c r="P245" s="4">
        <v>12.783241821264916</v>
      </c>
      <c r="Q245" s="5"/>
      <c r="R245" s="5"/>
    </row>
    <row r="246" spans="1:18" x14ac:dyDescent="0.35">
      <c r="A246" s="3">
        <v>43719</v>
      </c>
      <c r="B246">
        <v>25</v>
      </c>
      <c r="C246" t="s">
        <v>43</v>
      </c>
      <c r="D246" t="s">
        <v>42</v>
      </c>
      <c r="E246" s="8">
        <v>1500</v>
      </c>
      <c r="F246" s="7">
        <v>6.1685949999999998</v>
      </c>
      <c r="G246" s="7">
        <v>5.3718000000000002E-2</v>
      </c>
      <c r="H246" s="7">
        <v>10.379200000000001</v>
      </c>
      <c r="I246" s="7">
        <v>804.32690000000002</v>
      </c>
      <c r="J246" s="4">
        <f t="shared" si="17"/>
        <v>4.210605000000001</v>
      </c>
      <c r="K246" s="4">
        <v>10.432918000000001</v>
      </c>
      <c r="L246" s="7">
        <v>27.033977766129698</v>
      </c>
      <c r="M246" s="4">
        <f t="shared" si="16"/>
        <v>177.13732080453795</v>
      </c>
      <c r="N246" s="4">
        <v>2.0841873319909201</v>
      </c>
      <c r="O246" s="4">
        <f t="shared" si="15"/>
        <v>10.785872191533436</v>
      </c>
      <c r="P246" s="4">
        <v>25.911976664726183</v>
      </c>
      <c r="Q246" s="5"/>
      <c r="R246" s="5"/>
    </row>
    <row r="247" spans="1:18" x14ac:dyDescent="0.35">
      <c r="A247" s="3">
        <v>43719</v>
      </c>
      <c r="B247">
        <v>26</v>
      </c>
      <c r="C247" t="s">
        <v>43</v>
      </c>
      <c r="D247" t="s">
        <v>42</v>
      </c>
      <c r="E247" s="8">
        <v>65</v>
      </c>
      <c r="F247" s="7">
        <v>7.8267319999999998</v>
      </c>
      <c r="G247" s="7">
        <v>0.29549999999999998</v>
      </c>
      <c r="H247" s="7">
        <v>11.7028</v>
      </c>
      <c r="I247" s="7">
        <v>343.68884000000003</v>
      </c>
      <c r="J247" s="4">
        <f t="shared" si="17"/>
        <v>3.8760680000000001</v>
      </c>
      <c r="K247" s="4">
        <v>11.9983</v>
      </c>
      <c r="L247" s="7">
        <v>1.34724311408933</v>
      </c>
      <c r="M247" s="4">
        <f t="shared" si="16"/>
        <v>12.466358795988313</v>
      </c>
      <c r="N247" s="7">
        <v>3.8591502386117298E-2</v>
      </c>
      <c r="O247" s="4">
        <f t="shared" si="15"/>
        <v>0.76867098499392195</v>
      </c>
      <c r="P247" s="4">
        <v>1.1228523221381346</v>
      </c>
      <c r="Q247" s="5"/>
      <c r="R247" s="5"/>
    </row>
    <row r="248" spans="1:18" x14ac:dyDescent="0.35">
      <c r="A248" s="3">
        <v>43719</v>
      </c>
      <c r="B248">
        <v>27</v>
      </c>
      <c r="C248" t="s">
        <v>43</v>
      </c>
      <c r="D248" t="s">
        <v>42</v>
      </c>
      <c r="E248" s="8">
        <v>1640</v>
      </c>
      <c r="F248" s="7">
        <v>0.50487599999999999</v>
      </c>
      <c r="G248" s="7">
        <v>0.15671599999999999</v>
      </c>
      <c r="H248" s="7">
        <v>2.4258999999999999</v>
      </c>
      <c r="I248" s="7">
        <v>2792.5250000000001</v>
      </c>
      <c r="J248" s="4">
        <f t="shared" si="17"/>
        <v>1.9210240000000001</v>
      </c>
      <c r="K248" s="4">
        <v>2.5826159999999998</v>
      </c>
      <c r="L248" s="7">
        <v>7.3167225108590097</v>
      </c>
      <c r="M248" s="4">
        <f t="shared" si="16"/>
        <v>101.28611885008334</v>
      </c>
      <c r="N248" s="7">
        <v>7.9114086374577397</v>
      </c>
      <c r="O248" s="4">
        <f t="shared" si="15"/>
        <v>41.940554984276822</v>
      </c>
      <c r="P248" s="4">
        <v>28.330427820100624</v>
      </c>
      <c r="Q248" s="5"/>
      <c r="R248" s="5"/>
    </row>
    <row r="249" spans="1:18" x14ac:dyDescent="0.35">
      <c r="A249" s="3">
        <v>43719</v>
      </c>
      <c r="B249">
        <v>34</v>
      </c>
      <c r="C249" t="s">
        <v>43</v>
      </c>
      <c r="D249" t="s">
        <v>41</v>
      </c>
      <c r="E249" s="8">
        <v>2195</v>
      </c>
      <c r="F249" s="7">
        <v>2.431098</v>
      </c>
      <c r="G249" s="7">
        <v>3.73E-2</v>
      </c>
      <c r="H249" s="7">
        <v>3.8275000000000001</v>
      </c>
      <c r="I249" s="7">
        <v>733.5453</v>
      </c>
      <c r="J249" s="4">
        <f t="shared" si="17"/>
        <v>1.3964020000000001</v>
      </c>
      <c r="K249" s="4">
        <v>3.8648000000000002</v>
      </c>
      <c r="L249" s="7">
        <v>14.654616181131701</v>
      </c>
      <c r="M249" s="4">
        <f t="shared" si="16"/>
        <v>47.265018339954985</v>
      </c>
      <c r="N249" s="7">
        <v>2.7814698879562001</v>
      </c>
      <c r="O249" s="4">
        <f t="shared" si="15"/>
        <v>9.3832470158482622</v>
      </c>
      <c r="P249" s="4">
        <v>37.917859186049313</v>
      </c>
      <c r="Q249" s="5"/>
      <c r="R249" s="5"/>
    </row>
    <row r="250" spans="1:18" x14ac:dyDescent="0.35">
      <c r="A250" s="3">
        <v>43719</v>
      </c>
      <c r="B250">
        <v>35</v>
      </c>
      <c r="C250" t="s">
        <v>43</v>
      </c>
      <c r="D250" t="s">
        <v>41</v>
      </c>
      <c r="E250" s="8">
        <v>290</v>
      </c>
      <c r="F250" s="7">
        <v>0.13694799999999999</v>
      </c>
      <c r="G250" s="7">
        <v>6.2748999999999999E-2</v>
      </c>
      <c r="H250" s="7">
        <v>0.58989999999999998</v>
      </c>
      <c r="I250" s="7">
        <v>137.36089999999999</v>
      </c>
      <c r="J250" s="4">
        <f t="shared" si="17"/>
        <v>0.45295200000000002</v>
      </c>
      <c r="K250" s="4">
        <v>0.65264900000000003</v>
      </c>
      <c r="L250" s="7">
        <v>0.32695695048915802</v>
      </c>
      <c r="M250" s="4">
        <f t="shared" si="16"/>
        <v>5.2389325242885318</v>
      </c>
      <c r="N250" s="7">
        <v>6.8813559785498996E-2</v>
      </c>
      <c r="O250" s="4">
        <f t="shared" si="15"/>
        <v>1.068733096178957</v>
      </c>
      <c r="P250" s="4">
        <v>5.0096488218470618</v>
      </c>
      <c r="Q250" s="5"/>
      <c r="R250" s="5"/>
    </row>
    <row r="251" spans="1:18" x14ac:dyDescent="0.35">
      <c r="A251" s="3">
        <v>43719</v>
      </c>
      <c r="B251">
        <v>36</v>
      </c>
      <c r="C251" t="s">
        <v>43</v>
      </c>
      <c r="D251" t="s">
        <v>41</v>
      </c>
      <c r="E251" s="8">
        <v>1400</v>
      </c>
      <c r="F251" s="7">
        <v>0.124309</v>
      </c>
      <c r="G251" s="7">
        <v>0.40713199999999999</v>
      </c>
      <c r="H251" s="7">
        <v>0.74970000000000003</v>
      </c>
      <c r="I251" s="7">
        <v>182.14185000000001</v>
      </c>
      <c r="J251" s="4">
        <f t="shared" si="17"/>
        <v>0.62539100000000003</v>
      </c>
      <c r="K251" s="4">
        <v>1.1568320000000001</v>
      </c>
      <c r="L251" s="7">
        <v>2.7977649713471799</v>
      </c>
      <c r="M251" s="4">
        <f t="shared" si="16"/>
        <v>20.79815792092074</v>
      </c>
      <c r="N251" s="7">
        <v>0.44050483367193599</v>
      </c>
      <c r="O251" s="4">
        <f t="shared" si="15"/>
        <v>2.0036996914487371</v>
      </c>
      <c r="P251" s="4">
        <v>24.184511553744436</v>
      </c>
      <c r="Q251" s="5"/>
      <c r="R251" s="5"/>
    </row>
    <row r="252" spans="1:18" x14ac:dyDescent="0.35">
      <c r="A252" s="3">
        <v>43719</v>
      </c>
      <c r="B252">
        <v>37</v>
      </c>
      <c r="C252" t="s">
        <v>43</v>
      </c>
      <c r="D252" t="s">
        <v>41</v>
      </c>
      <c r="E252" s="8">
        <v>370</v>
      </c>
      <c r="F252" s="7">
        <v>0.17376</v>
      </c>
      <c r="G252" s="7">
        <v>0.53692399999999996</v>
      </c>
      <c r="H252" s="7">
        <v>1.0347</v>
      </c>
      <c r="I252" s="7">
        <v>410.72327000000001</v>
      </c>
      <c r="J252" s="4">
        <f t="shared" si="17"/>
        <v>0.86093999999999993</v>
      </c>
      <c r="K252" s="4">
        <v>1.5716239999999999</v>
      </c>
      <c r="L252" s="7">
        <v>1.00453084240381</v>
      </c>
      <c r="M252" s="4">
        <f t="shared" si="16"/>
        <v>18.772607776076981</v>
      </c>
      <c r="N252" s="7">
        <v>0.26252092892953299</v>
      </c>
      <c r="O252" s="4">
        <f t="shared" si="15"/>
        <v>2.6467028157085304</v>
      </c>
      <c r="P252" s="4">
        <v>6.391620910632458</v>
      </c>
      <c r="Q252" s="5"/>
      <c r="R252" s="5"/>
    </row>
    <row r="253" spans="1:18" x14ac:dyDescent="0.35">
      <c r="A253" s="3">
        <v>43719</v>
      </c>
      <c r="B253">
        <v>51</v>
      </c>
      <c r="C253" t="s">
        <v>30</v>
      </c>
      <c r="D253" t="s">
        <v>42</v>
      </c>
      <c r="E253" s="8">
        <v>1050</v>
      </c>
      <c r="F253" s="7">
        <v>0.14740700000000001</v>
      </c>
      <c r="G253" s="7">
        <v>0.19559499999999999</v>
      </c>
      <c r="H253" s="7">
        <v>0.3745</v>
      </c>
      <c r="I253" s="7">
        <v>21.756668000000001</v>
      </c>
      <c r="J253" s="4">
        <f t="shared" si="17"/>
        <v>0.22709299999999999</v>
      </c>
      <c r="K253" s="4">
        <v>0.57009500000000002</v>
      </c>
      <c r="L253" s="7">
        <v>1.03406878959532</v>
      </c>
      <c r="M253" s="4">
        <f t="shared" si="16"/>
        <v>15.829564253546895</v>
      </c>
      <c r="N253" s="7">
        <v>3.9463407580117599E-2</v>
      </c>
      <c r="O253" s="4">
        <f t="shared" si="15"/>
        <v>0.58378708734151064</v>
      </c>
      <c r="P253" s="4">
        <v>18.138383665308329</v>
      </c>
      <c r="Q253" s="5"/>
      <c r="R253" s="5"/>
    </row>
    <row r="254" spans="1:18" x14ac:dyDescent="0.35">
      <c r="A254" s="3">
        <v>43719</v>
      </c>
      <c r="B254">
        <v>52</v>
      </c>
      <c r="C254" t="s">
        <v>30</v>
      </c>
      <c r="D254" t="s">
        <v>42</v>
      </c>
      <c r="E254" s="8">
        <v>1050</v>
      </c>
      <c r="F254" s="7">
        <v>0.18907299999999999</v>
      </c>
      <c r="G254" s="7">
        <v>1.787696</v>
      </c>
      <c r="H254" s="7">
        <v>2.2214999999999998</v>
      </c>
      <c r="I254" s="7">
        <v>862.73239999999998</v>
      </c>
      <c r="J254" s="4">
        <f t="shared" si="17"/>
        <v>2.0324269999999998</v>
      </c>
      <c r="K254" s="4">
        <v>4.0091959999999993</v>
      </c>
      <c r="L254" s="7">
        <v>7.27209404567727</v>
      </c>
      <c r="M254" s="4">
        <f t="shared" si="16"/>
        <v>21.671809710696969</v>
      </c>
      <c r="N254" s="7">
        <v>1.5648701507865601</v>
      </c>
      <c r="O254" s="4">
        <f t="shared" si="15"/>
        <v>8.4898489250595102</v>
      </c>
      <c r="P254" s="4">
        <v>18.138383665308329</v>
      </c>
      <c r="Q254" s="5"/>
      <c r="R254" s="5"/>
    </row>
    <row r="255" spans="1:18" x14ac:dyDescent="0.35">
      <c r="A255" s="3">
        <v>43719</v>
      </c>
      <c r="B255">
        <v>53</v>
      </c>
      <c r="C255" t="s">
        <v>30</v>
      </c>
      <c r="D255" t="s">
        <v>42</v>
      </c>
      <c r="E255" s="8">
        <v>1150</v>
      </c>
      <c r="F255" s="7">
        <v>0.14218600000000001</v>
      </c>
      <c r="G255" s="7">
        <v>0.81197200000000003</v>
      </c>
      <c r="H255" s="7">
        <v>1.3003</v>
      </c>
      <c r="I255" s="7">
        <v>203.25894</v>
      </c>
      <c r="J255" s="4">
        <f t="shared" si="17"/>
        <v>1.1581140000000001</v>
      </c>
      <c r="K255" s="4">
        <v>2.1122719999999999</v>
      </c>
      <c r="L255" s="7">
        <v>4.1962425358288096</v>
      </c>
      <c r="M255" s="4">
        <f t="shared" si="16"/>
        <v>211.39410551902992</v>
      </c>
      <c r="N255" s="7">
        <v>0.40379449702286202</v>
      </c>
      <c r="O255" s="4">
        <f t="shared" si="15"/>
        <v>1.2787658807402946</v>
      </c>
      <c r="P255" s="4">
        <v>19.865848776290072</v>
      </c>
      <c r="Q255" s="5"/>
      <c r="R255" s="5"/>
    </row>
    <row r="256" spans="1:18" x14ac:dyDescent="0.35">
      <c r="A256" s="3">
        <v>43719</v>
      </c>
      <c r="B256">
        <v>61</v>
      </c>
      <c r="C256" t="s">
        <v>44</v>
      </c>
      <c r="D256" t="s">
        <v>41</v>
      </c>
      <c r="E256" s="8">
        <v>45</v>
      </c>
      <c r="F256" s="7">
        <v>0.43941400000000003</v>
      </c>
      <c r="G256" s="7">
        <v>0.69232000000000005</v>
      </c>
      <c r="H256" s="7">
        <v>3.0516999999999999</v>
      </c>
      <c r="I256" s="7">
        <v>426.07479999999998</v>
      </c>
      <c r="J256" s="4">
        <f t="shared" si="17"/>
        <v>2.6122859999999997</v>
      </c>
      <c r="K256" s="4">
        <v>3.7440199999999999</v>
      </c>
      <c r="L256" s="7">
        <v>0.29104729885525299</v>
      </c>
      <c r="M256" s="4">
        <f t="shared" si="16"/>
        <v>25.714772385217888</v>
      </c>
      <c r="N256" s="7">
        <v>3.31215964792635E-2</v>
      </c>
      <c r="O256" s="4">
        <f t="shared" si="15"/>
        <v>13.466731100998286</v>
      </c>
      <c r="P256" s="4">
        <v>0.77735929994178543</v>
      </c>
      <c r="Q256" s="5"/>
      <c r="R256" s="5"/>
    </row>
    <row r="257" spans="1:18" x14ac:dyDescent="0.35">
      <c r="A257" s="3">
        <v>43719</v>
      </c>
      <c r="B257">
        <v>62</v>
      </c>
      <c r="C257" t="s">
        <v>45</v>
      </c>
      <c r="D257" t="s">
        <v>41</v>
      </c>
      <c r="E257" s="8">
        <v>0</v>
      </c>
      <c r="F257" s="7"/>
      <c r="G257" s="7"/>
      <c r="H257" s="7"/>
      <c r="I257" s="7"/>
      <c r="J257" s="7"/>
      <c r="K257" s="4"/>
      <c r="L257" s="7">
        <v>0</v>
      </c>
      <c r="M257" s="4">
        <f t="shared" si="16"/>
        <v>0.42215929172684497</v>
      </c>
      <c r="N257" s="7">
        <v>0</v>
      </c>
      <c r="O257" s="4">
        <f t="shared" si="15"/>
        <v>6.67528498498626E-2</v>
      </c>
      <c r="P257" s="4">
        <v>0</v>
      </c>
      <c r="Q257" s="5"/>
      <c r="R257" s="5"/>
    </row>
    <row r="258" spans="1:18" x14ac:dyDescent="0.35">
      <c r="A258" s="3">
        <v>43719</v>
      </c>
      <c r="B258">
        <v>63</v>
      </c>
      <c r="C258" t="s">
        <v>45</v>
      </c>
      <c r="D258" t="s">
        <v>41</v>
      </c>
      <c r="E258" s="8">
        <v>40</v>
      </c>
      <c r="F258" s="7">
        <v>0.46193899999999999</v>
      </c>
      <c r="G258" s="7">
        <v>2.3541569999999998</v>
      </c>
      <c r="H258" s="7">
        <v>2.1482999999999999</v>
      </c>
      <c r="I258" s="7">
        <v>490.76065</v>
      </c>
      <c r="J258" s="4">
        <f>IF(A258="N/A", "", H258-F258)</f>
        <v>1.6863609999999998</v>
      </c>
      <c r="K258" s="4">
        <v>4.5024569999999997</v>
      </c>
      <c r="L258" s="7">
        <v>0.31111608450855199</v>
      </c>
      <c r="M258" s="4">
        <f t="shared" si="16"/>
        <v>1.3532172805870979</v>
      </c>
      <c r="N258" s="4">
        <v>3.3911158254009303E-2</v>
      </c>
      <c r="O258" s="4">
        <f t="shared" si="15"/>
        <v>1.384181311398142</v>
      </c>
      <c r="P258" s="4">
        <v>0.69098604439269817</v>
      </c>
      <c r="Q258" s="5"/>
      <c r="R258" s="5"/>
    </row>
    <row r="259" spans="1:18" x14ac:dyDescent="0.35">
      <c r="A259" s="3">
        <v>43719</v>
      </c>
      <c r="B259">
        <v>65</v>
      </c>
      <c r="C259" t="s">
        <v>45</v>
      </c>
      <c r="D259" t="s">
        <v>41</v>
      </c>
      <c r="E259" s="8">
        <v>0</v>
      </c>
      <c r="F259" s="7"/>
      <c r="G259" s="7"/>
      <c r="H259" s="7"/>
      <c r="I259" s="7"/>
      <c r="J259" s="7"/>
      <c r="K259" s="4"/>
      <c r="L259" s="7">
        <v>0</v>
      </c>
      <c r="M259" s="4">
        <f t="shared" si="16"/>
        <v>0.37937300030613996</v>
      </c>
      <c r="N259" s="4">
        <v>0</v>
      </c>
      <c r="O259" s="4">
        <f t="shared" si="15"/>
        <v>9.0029606026230096E-3</v>
      </c>
      <c r="P259" s="4">
        <v>0</v>
      </c>
      <c r="Q259" s="5"/>
      <c r="R259" s="5"/>
    </row>
    <row r="260" spans="1:18" x14ac:dyDescent="0.35">
      <c r="A260" s="3">
        <v>43719</v>
      </c>
      <c r="B260">
        <v>66</v>
      </c>
      <c r="C260" t="s">
        <v>45</v>
      </c>
      <c r="D260" t="s">
        <v>41</v>
      </c>
      <c r="E260" s="8">
        <v>190</v>
      </c>
      <c r="F260" s="7">
        <v>1.345764</v>
      </c>
      <c r="G260" s="7">
        <v>6.9864439999999997</v>
      </c>
      <c r="H260" s="7">
        <v>2.5823999999999998</v>
      </c>
      <c r="I260" s="7">
        <v>176.48983999999999</v>
      </c>
      <c r="J260" s="4">
        <f>IF(A260="N/A", "", H260-F260)</f>
        <v>1.2366359999999998</v>
      </c>
      <c r="K260" s="4">
        <v>9.5688439999999986</v>
      </c>
      <c r="L260" s="7">
        <v>3.1406965292789</v>
      </c>
      <c r="M260" s="4">
        <f t="shared" si="16"/>
        <v>6.4983984099369101</v>
      </c>
      <c r="N260" s="4">
        <v>5.7927689900785097E-2</v>
      </c>
      <c r="O260" s="4">
        <f t="shared" si="15"/>
        <v>0.21895296288718008</v>
      </c>
      <c r="P260" s="4">
        <v>3.2821837108653162</v>
      </c>
      <c r="Q260" s="5"/>
      <c r="R260" s="5"/>
    </row>
    <row r="261" spans="1:18" x14ac:dyDescent="0.35">
      <c r="A261" s="3">
        <v>43719</v>
      </c>
      <c r="B261">
        <v>67</v>
      </c>
      <c r="C261" t="s">
        <v>45</v>
      </c>
      <c r="D261" t="s">
        <v>42</v>
      </c>
      <c r="E261" s="8">
        <v>555</v>
      </c>
      <c r="F261" s="7">
        <v>0.24631600000000001</v>
      </c>
      <c r="G261" s="7">
        <v>0.162271</v>
      </c>
      <c r="H261" s="7">
        <v>1.1257999999999999</v>
      </c>
      <c r="I261" s="7">
        <v>192.22345999999999</v>
      </c>
      <c r="J261" s="4">
        <f>IF(A261="N/A", "", H261-F261)</f>
        <v>0.87948399999999993</v>
      </c>
      <c r="K261" s="4">
        <v>1.288071</v>
      </c>
      <c r="L261" s="7">
        <v>1.2349395084695101</v>
      </c>
      <c r="M261" s="4">
        <f t="shared" si="16"/>
        <v>11.239007863062092</v>
      </c>
      <c r="N261" s="4">
        <v>0.184294456756427</v>
      </c>
      <c r="O261" s="4">
        <f t="shared" si="15"/>
        <v>0.31825574489789632</v>
      </c>
      <c r="P261" s="4">
        <v>9.5874313659486869</v>
      </c>
      <c r="Q261" s="5"/>
      <c r="R261" s="5"/>
    </row>
    <row r="262" spans="1:18" x14ac:dyDescent="0.35">
      <c r="A262" s="3">
        <v>43719</v>
      </c>
      <c r="B262">
        <v>68</v>
      </c>
      <c r="C262" t="s">
        <v>45</v>
      </c>
      <c r="D262" t="s">
        <v>42</v>
      </c>
      <c r="E262" s="8">
        <v>1125</v>
      </c>
      <c r="F262" s="7">
        <v>0.20546900000000001</v>
      </c>
      <c r="G262" s="7">
        <v>3.4129E-2</v>
      </c>
      <c r="H262" s="7">
        <v>1.0198</v>
      </c>
      <c r="I262" s="7">
        <v>382.42966000000001</v>
      </c>
      <c r="J262" s="4">
        <f>IF(A262="N/A", "", H262-F262)</f>
        <v>0.81433100000000003</v>
      </c>
      <c r="K262" s="4">
        <v>1.0539290000000001</v>
      </c>
      <c r="L262" s="7">
        <v>2.0482208203696701</v>
      </c>
      <c r="M262" s="4">
        <f t="shared" si="16"/>
        <v>51.18506931145415</v>
      </c>
      <c r="N262" s="4">
        <v>0.74321931737232105</v>
      </c>
      <c r="O262" s="4">
        <f t="shared" si="15"/>
        <v>31.551463909958574</v>
      </c>
      <c r="P262" s="4">
        <v>19.433982498544637</v>
      </c>
      <c r="Q262" s="5"/>
      <c r="R262" s="5"/>
    </row>
    <row r="263" spans="1:18" x14ac:dyDescent="0.35">
      <c r="A263" s="3">
        <v>43719</v>
      </c>
      <c r="B263">
        <v>69</v>
      </c>
      <c r="C263" t="s">
        <v>45</v>
      </c>
      <c r="D263" t="s">
        <v>42</v>
      </c>
      <c r="E263" s="8">
        <v>0</v>
      </c>
      <c r="F263" s="7"/>
      <c r="G263" s="7"/>
      <c r="H263" s="7"/>
      <c r="I263" s="7"/>
      <c r="J263" s="7"/>
      <c r="K263" s="4"/>
      <c r="L263" s="7">
        <v>0</v>
      </c>
      <c r="M263" s="4">
        <f t="shared" si="16"/>
        <v>0.26661697299086801</v>
      </c>
      <c r="N263" s="4">
        <v>0</v>
      </c>
      <c r="O263" s="4">
        <f t="shared" si="15"/>
        <v>2.1007732598746599E-2</v>
      </c>
      <c r="P263" s="4">
        <v>0</v>
      </c>
      <c r="Q263" s="5"/>
      <c r="R263" s="5"/>
    </row>
    <row r="264" spans="1:18" x14ac:dyDescent="0.35">
      <c r="A264" s="3">
        <v>43719</v>
      </c>
      <c r="B264">
        <v>70</v>
      </c>
      <c r="C264" t="s">
        <v>45</v>
      </c>
      <c r="D264" t="s">
        <v>42</v>
      </c>
      <c r="E264" s="8">
        <v>0</v>
      </c>
      <c r="F264" s="7"/>
      <c r="G264" s="7"/>
      <c r="H264" s="7"/>
      <c r="I264" s="7"/>
      <c r="J264" s="7"/>
      <c r="K264" s="4"/>
      <c r="L264" s="7">
        <v>0</v>
      </c>
      <c r="M264" s="4">
        <f>L264+M240</f>
        <v>2.3605847928732966</v>
      </c>
      <c r="N264" s="4">
        <v>0</v>
      </c>
      <c r="O264" s="4">
        <f t="shared" si="15"/>
        <v>0.47179550383636232</v>
      </c>
      <c r="P264" s="4">
        <v>0</v>
      </c>
      <c r="Q264" s="5"/>
      <c r="R264" s="5"/>
    </row>
    <row r="265" spans="1:18" x14ac:dyDescent="0.35">
      <c r="A265" s="3">
        <v>43747</v>
      </c>
      <c r="B265">
        <v>19</v>
      </c>
      <c r="C265" t="s">
        <v>30</v>
      </c>
      <c r="D265" t="s">
        <v>41</v>
      </c>
      <c r="E265" s="8">
        <v>0</v>
      </c>
      <c r="F265" s="7"/>
      <c r="G265" s="7"/>
      <c r="H265" s="7"/>
      <c r="I265" s="7"/>
      <c r="J265" s="7"/>
      <c r="K265" s="4"/>
      <c r="L265" s="7">
        <v>0</v>
      </c>
      <c r="M265" s="4">
        <f t="shared" si="16"/>
        <v>35.736043547164357</v>
      </c>
      <c r="N265" s="4">
        <v>0</v>
      </c>
      <c r="O265" s="4">
        <f t="shared" si="15"/>
        <v>0.97496586344053304</v>
      </c>
      <c r="P265" s="4">
        <v>0</v>
      </c>
      <c r="Q265" s="5"/>
      <c r="R265" s="5"/>
    </row>
    <row r="266" spans="1:18" x14ac:dyDescent="0.35">
      <c r="A266" s="3">
        <v>43747</v>
      </c>
      <c r="B266">
        <v>20</v>
      </c>
      <c r="C266" t="s">
        <v>30</v>
      </c>
      <c r="D266" t="s">
        <v>41</v>
      </c>
      <c r="E266" s="8">
        <v>1360</v>
      </c>
      <c r="F266" s="7">
        <v>-1.7534999999999999E-2</v>
      </c>
      <c r="G266" s="7">
        <v>0.126058</v>
      </c>
      <c r="H266" s="7">
        <v>0.85899999999999999</v>
      </c>
      <c r="I266" s="7">
        <v>148.90282999999999</v>
      </c>
      <c r="J266" s="4">
        <f>IF(A266="N/A", "", H266-F266)</f>
        <v>0.87653499999999995</v>
      </c>
      <c r="K266" s="4">
        <v>0.98505799999999999</v>
      </c>
      <c r="L266" s="7">
        <v>2.3142677855913099</v>
      </c>
      <c r="M266" s="4">
        <f t="shared" si="16"/>
        <v>33.68941948099986</v>
      </c>
      <c r="N266" s="4">
        <v>0.34982815494354502</v>
      </c>
      <c r="O266" s="4">
        <f t="shared" si="15"/>
        <v>2.212127176235116</v>
      </c>
      <c r="P266" s="4">
        <v>23.493525509351738</v>
      </c>
      <c r="Q266" s="5"/>
      <c r="R266" s="5"/>
    </row>
    <row r="267" spans="1:18" x14ac:dyDescent="0.35">
      <c r="A267" s="3">
        <v>43747</v>
      </c>
      <c r="B267">
        <v>21</v>
      </c>
      <c r="C267" t="s">
        <v>30</v>
      </c>
      <c r="D267" t="s">
        <v>41</v>
      </c>
      <c r="E267" s="8">
        <v>255</v>
      </c>
      <c r="F267" s="7">
        <v>3.9444460000000001</v>
      </c>
      <c r="G267" s="7">
        <v>2.1298000000000001E-2</v>
      </c>
      <c r="H267" s="7">
        <v>11.7681</v>
      </c>
      <c r="I267" s="7">
        <v>5904.9907000000003</v>
      </c>
      <c r="J267" s="4">
        <f>IF(A267="N/A", "", H267-F267)</f>
        <v>7.8236540000000003</v>
      </c>
      <c r="K267" s="4">
        <v>11.789398</v>
      </c>
      <c r="L267" s="7">
        <v>5.19331552106219</v>
      </c>
      <c r="M267" s="4">
        <f t="shared" si="16"/>
        <v>55.141927422370372</v>
      </c>
      <c r="N267" s="4">
        <v>2.6011913291957698</v>
      </c>
      <c r="O267" s="4">
        <f t="shared" si="15"/>
        <v>59.778325938617108</v>
      </c>
      <c r="P267" s="4">
        <v>4.4050360330034506</v>
      </c>
      <c r="Q267" s="5"/>
      <c r="R267" s="5"/>
    </row>
    <row r="268" spans="1:18" x14ac:dyDescent="0.35">
      <c r="A268" s="3">
        <v>43747</v>
      </c>
      <c r="B268">
        <v>22</v>
      </c>
      <c r="C268" t="s">
        <v>30</v>
      </c>
      <c r="D268" t="s">
        <v>41</v>
      </c>
      <c r="E268" s="8">
        <v>0</v>
      </c>
      <c r="F268" s="7"/>
      <c r="G268" s="7"/>
      <c r="H268" s="7"/>
      <c r="I268" s="7"/>
      <c r="J268" s="7"/>
      <c r="K268" s="4"/>
      <c r="L268" s="4">
        <v>0</v>
      </c>
      <c r="M268" s="4">
        <f t="shared" si="16"/>
        <v>5.8475401783255901E-2</v>
      </c>
      <c r="N268" s="4">
        <v>0</v>
      </c>
      <c r="O268" s="4">
        <f t="shared" si="15"/>
        <v>1.0272602159553E-2</v>
      </c>
      <c r="P268" s="4">
        <v>0</v>
      </c>
      <c r="Q268" s="5"/>
      <c r="R268" s="5"/>
    </row>
    <row r="269" spans="1:18" x14ac:dyDescent="0.35">
      <c r="A269" s="3">
        <v>43747</v>
      </c>
      <c r="B269">
        <v>23</v>
      </c>
      <c r="C269" t="s">
        <v>30</v>
      </c>
      <c r="D269" t="s">
        <v>41</v>
      </c>
      <c r="E269" s="8">
        <v>450</v>
      </c>
      <c r="F269" s="7">
        <v>8.6318079999999995</v>
      </c>
      <c r="G269" s="7">
        <v>9.4333E-2</v>
      </c>
      <c r="H269" s="7">
        <v>11.3203</v>
      </c>
      <c r="I269" s="7">
        <v>3470.9989999999998</v>
      </c>
      <c r="J269" s="4">
        <f>IF(A269="N/A", "", H269-F269)</f>
        <v>2.6884920000000001</v>
      </c>
      <c r="K269" s="4">
        <v>11.414633</v>
      </c>
      <c r="L269" s="7">
        <v>8.8733449663036801</v>
      </c>
      <c r="M269" s="4">
        <f t="shared" si="16"/>
        <v>283.77923985270837</v>
      </c>
      <c r="N269" s="4">
        <v>2.6982358087811602</v>
      </c>
      <c r="O269" s="4">
        <f t="shared" si="15"/>
        <v>72.27357848945951</v>
      </c>
      <c r="P269" s="4">
        <v>7.773592999417855</v>
      </c>
      <c r="Q269" s="5"/>
      <c r="R269" s="5"/>
    </row>
    <row r="270" spans="1:18" x14ac:dyDescent="0.35">
      <c r="A270" s="3">
        <v>43747</v>
      </c>
      <c r="B270">
        <v>25</v>
      </c>
      <c r="C270" t="s">
        <v>43</v>
      </c>
      <c r="D270" t="s">
        <v>42</v>
      </c>
      <c r="E270" s="8">
        <v>1560</v>
      </c>
      <c r="F270" s="7">
        <v>5.0195889999999999</v>
      </c>
      <c r="G270" s="7">
        <v>4.4496000000000001E-2</v>
      </c>
      <c r="H270" s="7">
        <v>8.0547000000000004</v>
      </c>
      <c r="I270" s="7">
        <v>506.76317999999998</v>
      </c>
      <c r="J270" s="4">
        <f>IF(A270="N/A", "", H270-F270)</f>
        <v>3.0351110000000006</v>
      </c>
      <c r="K270" s="4">
        <v>8.099196000000001</v>
      </c>
      <c r="L270" s="7">
        <v>21.826264135405602</v>
      </c>
      <c r="M270" s="4">
        <f t="shared" si="16"/>
        <v>198.96358493994356</v>
      </c>
      <c r="N270" s="4">
        <v>1.3656598779407401</v>
      </c>
      <c r="O270" s="4">
        <f t="shared" si="15"/>
        <v>12.151532069474175</v>
      </c>
      <c r="P270" s="4">
        <v>26.948455731315228</v>
      </c>
      <c r="Q270" s="5"/>
      <c r="R270" s="5"/>
    </row>
    <row r="271" spans="1:18" x14ac:dyDescent="0.35">
      <c r="A271" s="3">
        <v>43747</v>
      </c>
      <c r="B271">
        <v>26</v>
      </c>
      <c r="C271" t="s">
        <v>43</v>
      </c>
      <c r="D271" t="s">
        <v>42</v>
      </c>
      <c r="E271" s="8">
        <v>0</v>
      </c>
      <c r="F271" s="7"/>
      <c r="G271" s="7"/>
      <c r="H271" s="7"/>
      <c r="I271" s="7"/>
      <c r="J271" s="7"/>
      <c r="K271" s="4"/>
      <c r="L271" s="7">
        <v>0</v>
      </c>
      <c r="M271" s="4">
        <f t="shared" si="16"/>
        <v>12.466358795988313</v>
      </c>
      <c r="N271" s="4">
        <v>0</v>
      </c>
      <c r="O271" s="4">
        <f t="shared" si="15"/>
        <v>0.76867098499392195</v>
      </c>
      <c r="P271" s="4">
        <v>0</v>
      </c>
      <c r="Q271" s="5"/>
      <c r="R271" s="5"/>
    </row>
    <row r="272" spans="1:18" x14ac:dyDescent="0.35">
      <c r="A272" s="3">
        <v>43747</v>
      </c>
      <c r="B272">
        <v>27</v>
      </c>
      <c r="C272" t="s">
        <v>43</v>
      </c>
      <c r="D272" t="s">
        <v>42</v>
      </c>
      <c r="E272" s="8">
        <v>1600</v>
      </c>
      <c r="F272" s="7">
        <v>0.82342599999999999</v>
      </c>
      <c r="G272" s="7">
        <v>1.0919999999999999E-2</v>
      </c>
      <c r="H272" s="7">
        <v>2.3963999999999999</v>
      </c>
      <c r="I272" s="7">
        <v>1953.5736999999999</v>
      </c>
      <c r="J272" s="4">
        <f t="shared" ref="J272:J278" si="18">IF(A272="N/A", "", H272-F272)</f>
        <v>1.5729739999999999</v>
      </c>
      <c r="K272" s="4">
        <v>2.4073199999999999</v>
      </c>
      <c r="L272" s="4">
        <v>6.6537534733513599</v>
      </c>
      <c r="M272" s="4">
        <f t="shared" si="16"/>
        <v>107.9398723234347</v>
      </c>
      <c r="N272" s="4">
        <v>5.3996135918045196</v>
      </c>
      <c r="O272" s="4">
        <f t="shared" si="15"/>
        <v>47.340168576081339</v>
      </c>
      <c r="P272" s="4">
        <v>27.639441775707926</v>
      </c>
      <c r="Q272" s="5"/>
      <c r="R272" s="5"/>
    </row>
    <row r="273" spans="1:18" x14ac:dyDescent="0.35">
      <c r="A273" s="3">
        <v>43747</v>
      </c>
      <c r="B273">
        <v>34</v>
      </c>
      <c r="C273" t="s">
        <v>43</v>
      </c>
      <c r="D273" t="s">
        <v>41</v>
      </c>
      <c r="E273" s="8">
        <v>1490</v>
      </c>
      <c r="F273" s="7">
        <v>2.0830109999999999</v>
      </c>
      <c r="G273" s="7">
        <v>4.1424999999999997E-2</v>
      </c>
      <c r="H273" s="7">
        <v>3.5470000000000002</v>
      </c>
      <c r="I273" s="7">
        <v>1010.7968</v>
      </c>
      <c r="J273" s="4">
        <f t="shared" si="18"/>
        <v>1.4639890000000002</v>
      </c>
      <c r="K273" s="4">
        <v>3.588425</v>
      </c>
      <c r="L273" s="4">
        <v>9.2364065663113397</v>
      </c>
      <c r="M273" s="4">
        <f t="shared" si="16"/>
        <v>56.501424906266323</v>
      </c>
      <c r="N273" s="4">
        <v>2.6017348002888401</v>
      </c>
      <c r="O273" s="4">
        <f t="shared" si="15"/>
        <v>11.984981816137102</v>
      </c>
      <c r="P273" s="4">
        <v>25.739230153628007</v>
      </c>
      <c r="Q273" s="5"/>
      <c r="R273" s="5"/>
    </row>
    <row r="274" spans="1:18" x14ac:dyDescent="0.35">
      <c r="A274" s="3">
        <v>43747</v>
      </c>
      <c r="B274">
        <v>35</v>
      </c>
      <c r="C274" t="s">
        <v>43</v>
      </c>
      <c r="D274" t="s">
        <v>41</v>
      </c>
      <c r="E274" s="8">
        <v>280</v>
      </c>
      <c r="F274" s="7">
        <v>2.3224000000000002E-2</v>
      </c>
      <c r="G274" s="7">
        <v>0.117552</v>
      </c>
      <c r="H274" s="7">
        <v>0.3876</v>
      </c>
      <c r="I274" s="7">
        <v>175.29695000000001</v>
      </c>
      <c r="J274" s="4">
        <f t="shared" si="18"/>
        <v>0.36437599999999998</v>
      </c>
      <c r="K274" s="4">
        <v>0.50515200000000005</v>
      </c>
      <c r="L274" s="7">
        <v>0.24433912111801401</v>
      </c>
      <c r="M274" s="4">
        <f t="shared" si="16"/>
        <v>5.4832716454065462</v>
      </c>
      <c r="N274" s="7">
        <v>8.4790127917277303E-2</v>
      </c>
      <c r="O274" s="4">
        <f t="shared" si="15"/>
        <v>1.1535232240962343</v>
      </c>
      <c r="P274" s="4">
        <v>4.8369023107488873</v>
      </c>
      <c r="Q274" s="5"/>
      <c r="R274" s="5"/>
    </row>
    <row r="275" spans="1:18" x14ac:dyDescent="0.35">
      <c r="A275" s="3">
        <v>43747</v>
      </c>
      <c r="B275">
        <v>36</v>
      </c>
      <c r="C275" t="s">
        <v>43</v>
      </c>
      <c r="D275" t="s">
        <v>41</v>
      </c>
      <c r="E275" s="8">
        <v>1520</v>
      </c>
      <c r="F275" s="7">
        <v>3.8185999999999998E-2</v>
      </c>
      <c r="G275" s="7">
        <v>10.262676000000001</v>
      </c>
      <c r="H275" s="7">
        <v>2.1173000000000002</v>
      </c>
      <c r="I275" s="7">
        <v>421.65325999999999</v>
      </c>
      <c r="J275" s="4">
        <f t="shared" si="18"/>
        <v>2.0791140000000001</v>
      </c>
      <c r="K275" s="4">
        <v>12.379976000000001</v>
      </c>
      <c r="L275" s="7">
        <v>32.506954993314601</v>
      </c>
      <c r="M275" s="4">
        <f t="shared" si="16"/>
        <v>53.305112914235337</v>
      </c>
      <c r="N275" s="7">
        <v>1.1071639836461999</v>
      </c>
      <c r="O275" s="4">
        <f t="shared" si="15"/>
        <v>3.110863675094937</v>
      </c>
      <c r="P275" s="4">
        <v>26.25746968692253</v>
      </c>
      <c r="Q275" s="5"/>
      <c r="R275" s="5"/>
    </row>
    <row r="276" spans="1:18" x14ac:dyDescent="0.35">
      <c r="A276" s="3">
        <v>43747</v>
      </c>
      <c r="B276">
        <v>37</v>
      </c>
      <c r="C276" t="s">
        <v>43</v>
      </c>
      <c r="D276" t="s">
        <v>41</v>
      </c>
      <c r="E276" s="8">
        <v>200</v>
      </c>
      <c r="F276" s="7">
        <v>7.1734000000000006E-2</v>
      </c>
      <c r="G276" s="7">
        <v>0.62781399999999998</v>
      </c>
      <c r="H276" s="7">
        <v>1.222</v>
      </c>
      <c r="I276" s="7">
        <v>461.39328</v>
      </c>
      <c r="J276" s="4">
        <f t="shared" si="18"/>
        <v>1.150266</v>
      </c>
      <c r="K276" s="4">
        <v>1.8498139999999998</v>
      </c>
      <c r="L276" s="7">
        <v>0.639103148291148</v>
      </c>
      <c r="M276" s="4">
        <f t="shared" si="16"/>
        <v>19.41171092436813</v>
      </c>
      <c r="N276" s="7">
        <v>0.159409485412252</v>
      </c>
      <c r="O276" s="4">
        <f t="shared" si="15"/>
        <v>2.8061123011207822</v>
      </c>
      <c r="P276" s="4">
        <v>3.4549302219634908</v>
      </c>
      <c r="Q276" s="5"/>
      <c r="R276" s="5"/>
    </row>
    <row r="277" spans="1:18" x14ac:dyDescent="0.35">
      <c r="A277" s="3">
        <v>43747</v>
      </c>
      <c r="B277">
        <v>51</v>
      </c>
      <c r="C277" t="s">
        <v>30</v>
      </c>
      <c r="D277" t="s">
        <v>42</v>
      </c>
      <c r="E277" s="8">
        <v>120</v>
      </c>
      <c r="F277" s="7">
        <v>0.10698199999999999</v>
      </c>
      <c r="G277" s="7">
        <v>0.32913999999999999</v>
      </c>
      <c r="H277" s="7">
        <v>0.62039999999999995</v>
      </c>
      <c r="I277" s="7">
        <v>170.93552</v>
      </c>
      <c r="J277" s="4">
        <f t="shared" si="18"/>
        <v>0.51341799999999993</v>
      </c>
      <c r="K277" s="4">
        <v>0.94953999999999994</v>
      </c>
      <c r="L277" s="7">
        <v>0.196837304754438</v>
      </c>
      <c r="M277" s="4">
        <f t="shared" si="16"/>
        <v>16.026401558301334</v>
      </c>
      <c r="N277" s="7">
        <v>3.5434512546705099E-2</v>
      </c>
      <c r="O277" s="4">
        <f t="shared" si="15"/>
        <v>0.61922159988821579</v>
      </c>
      <c r="P277" s="4">
        <v>2.0729581331780946</v>
      </c>
      <c r="Q277" s="5"/>
      <c r="R277" s="5"/>
    </row>
    <row r="278" spans="1:18" x14ac:dyDescent="0.35">
      <c r="A278" s="3">
        <v>43747</v>
      </c>
      <c r="B278">
        <v>52</v>
      </c>
      <c r="C278" t="s">
        <v>30</v>
      </c>
      <c r="D278" t="s">
        <v>42</v>
      </c>
      <c r="E278" s="8">
        <v>620</v>
      </c>
      <c r="F278" s="7">
        <v>8.8182999999999997E-2</v>
      </c>
      <c r="G278" s="7">
        <v>5.2028299999999996</v>
      </c>
      <c r="H278" s="7">
        <v>2.5512000000000001</v>
      </c>
      <c r="I278" s="7">
        <v>597.10410000000002</v>
      </c>
      <c r="J278" s="4">
        <f t="shared" si="18"/>
        <v>2.4630170000000002</v>
      </c>
      <c r="K278" s="4">
        <v>7.7540300000000002</v>
      </c>
      <c r="L278" s="7">
        <v>8.3048552196742094</v>
      </c>
      <c r="M278" s="4">
        <f t="shared" si="16"/>
        <v>29.976664930371179</v>
      </c>
      <c r="N278" s="7">
        <v>0.63952075263751496</v>
      </c>
      <c r="O278" s="4">
        <f t="shared" si="15"/>
        <v>9.1293696776970243</v>
      </c>
      <c r="P278" s="4">
        <v>10.710283688086822</v>
      </c>
      <c r="Q278" s="5"/>
      <c r="R278" s="5"/>
    </row>
    <row r="279" spans="1:18" x14ac:dyDescent="0.35">
      <c r="A279" s="3">
        <v>43747</v>
      </c>
      <c r="B279">
        <v>53</v>
      </c>
      <c r="C279" t="s">
        <v>30</v>
      </c>
      <c r="D279" t="s">
        <v>42</v>
      </c>
      <c r="E279" s="8">
        <v>0</v>
      </c>
      <c r="F279" s="7"/>
      <c r="G279" s="7"/>
      <c r="H279" s="7"/>
      <c r="I279" s="7"/>
      <c r="J279" s="7"/>
      <c r="K279" s="4"/>
      <c r="L279" s="7">
        <v>0</v>
      </c>
      <c r="M279" s="4">
        <f t="shared" si="16"/>
        <v>211.39410551902992</v>
      </c>
      <c r="N279" s="7">
        <v>0</v>
      </c>
      <c r="O279" s="4">
        <f t="shared" si="15"/>
        <v>1.2787658807402946</v>
      </c>
      <c r="P279" s="4">
        <v>0</v>
      </c>
      <c r="Q279" s="5"/>
      <c r="R279" s="5"/>
    </row>
    <row r="280" spans="1:18" x14ac:dyDescent="0.35">
      <c r="A280" s="3">
        <v>43747</v>
      </c>
      <c r="B280">
        <v>61</v>
      </c>
      <c r="C280" t="s">
        <v>44</v>
      </c>
      <c r="D280" t="s">
        <v>41</v>
      </c>
      <c r="E280" s="8">
        <v>1720</v>
      </c>
      <c r="F280" s="7">
        <v>0.103836</v>
      </c>
      <c r="G280" s="7">
        <v>0.12884200000000001</v>
      </c>
      <c r="H280" s="7">
        <v>1.2418</v>
      </c>
      <c r="I280" s="7">
        <v>1213.2757999999999</v>
      </c>
      <c r="J280" s="4">
        <f>IF(A280="N/A", "", H280-F280)</f>
        <v>1.137964</v>
      </c>
      <c r="K280" s="4">
        <v>1.3706420000000001</v>
      </c>
      <c r="L280" s="7">
        <v>4.0725402172697596</v>
      </c>
      <c r="M280" s="4">
        <f t="shared" si="16"/>
        <v>29.787312602487646</v>
      </c>
      <c r="N280" s="7">
        <v>3.6049635792133499</v>
      </c>
      <c r="O280" s="4">
        <f t="shared" si="15"/>
        <v>17.071694680211635</v>
      </c>
      <c r="P280" s="4">
        <v>29.712399908886024</v>
      </c>
      <c r="Q280" s="5"/>
      <c r="R280" s="5"/>
    </row>
    <row r="281" spans="1:18" x14ac:dyDescent="0.35">
      <c r="A281" s="3">
        <v>43747</v>
      </c>
      <c r="B281">
        <v>62</v>
      </c>
      <c r="C281" t="s">
        <v>45</v>
      </c>
      <c r="D281" t="s">
        <v>41</v>
      </c>
      <c r="E281" s="8">
        <v>0</v>
      </c>
      <c r="F281" s="7"/>
      <c r="G281" s="7"/>
      <c r="H281" s="7"/>
      <c r="I281" s="7"/>
      <c r="J281" s="7"/>
      <c r="K281" s="4"/>
      <c r="L281" s="7">
        <v>0</v>
      </c>
      <c r="M281" s="4">
        <f t="shared" si="16"/>
        <v>0.42215929172684497</v>
      </c>
      <c r="N281" s="7">
        <v>0</v>
      </c>
      <c r="O281" s="4">
        <f t="shared" si="15"/>
        <v>6.67528498498626E-2</v>
      </c>
      <c r="P281" s="4">
        <v>0</v>
      </c>
      <c r="Q281" s="5"/>
      <c r="R281" s="5"/>
    </row>
    <row r="282" spans="1:18" x14ac:dyDescent="0.35">
      <c r="A282" s="3">
        <v>43747</v>
      </c>
      <c r="B282">
        <v>63</v>
      </c>
      <c r="C282" t="s">
        <v>45</v>
      </c>
      <c r="D282" t="s">
        <v>41</v>
      </c>
      <c r="E282" s="8">
        <v>0</v>
      </c>
      <c r="F282" s="7"/>
      <c r="G282" s="7"/>
      <c r="H282" s="7"/>
      <c r="I282" s="7"/>
      <c r="J282" s="7"/>
      <c r="K282" s="4"/>
      <c r="L282" s="7">
        <v>0</v>
      </c>
      <c r="M282" s="4">
        <f t="shared" si="16"/>
        <v>1.3532172805870979</v>
      </c>
      <c r="N282" s="7">
        <v>0</v>
      </c>
      <c r="O282" s="4">
        <f t="shared" si="15"/>
        <v>1.384181311398142</v>
      </c>
      <c r="P282" s="4">
        <v>0</v>
      </c>
      <c r="Q282" s="5"/>
      <c r="R282" s="5"/>
    </row>
    <row r="283" spans="1:18" x14ac:dyDescent="0.35">
      <c r="A283" s="3">
        <v>43747</v>
      </c>
      <c r="B283">
        <v>65</v>
      </c>
      <c r="C283" t="s">
        <v>45</v>
      </c>
      <c r="D283" t="s">
        <v>41</v>
      </c>
      <c r="E283" s="8">
        <v>920</v>
      </c>
      <c r="F283" s="7">
        <v>2.2332000000000001E-2</v>
      </c>
      <c r="G283" s="7">
        <v>1.66046</v>
      </c>
      <c r="H283" s="7">
        <v>0.77300000000000002</v>
      </c>
      <c r="I283" s="7">
        <v>628.49570000000006</v>
      </c>
      <c r="J283" s="4">
        <f>IF(A283="N/A", "", H283-F283)</f>
        <v>0.750668</v>
      </c>
      <c r="K283" s="4">
        <v>2.4334600000000002</v>
      </c>
      <c r="L283" s="7">
        <v>3.8674520558859702</v>
      </c>
      <c r="M283" s="4">
        <f t="shared" si="16"/>
        <v>4.2468250561921099</v>
      </c>
      <c r="N283" s="7">
        <v>0.99885635559265196</v>
      </c>
      <c r="O283" s="4">
        <f t="shared" si="15"/>
        <v>1.0078593161952749</v>
      </c>
      <c r="P283" s="4">
        <v>15.892679021032059</v>
      </c>
      <c r="Q283" s="5"/>
      <c r="R283" s="5"/>
    </row>
    <row r="284" spans="1:18" x14ac:dyDescent="0.35">
      <c r="A284" s="3">
        <v>43747</v>
      </c>
      <c r="B284">
        <v>66</v>
      </c>
      <c r="C284" t="s">
        <v>45</v>
      </c>
      <c r="D284" t="s">
        <v>41</v>
      </c>
      <c r="E284" s="8">
        <v>0</v>
      </c>
      <c r="F284" s="7"/>
      <c r="G284" s="7"/>
      <c r="H284" s="7"/>
      <c r="I284" s="7"/>
      <c r="J284" s="7"/>
      <c r="K284" s="4"/>
      <c r="L284" s="7">
        <v>0</v>
      </c>
      <c r="M284" s="4">
        <f t="shared" si="16"/>
        <v>6.4983984099369101</v>
      </c>
      <c r="N284" s="7">
        <v>0</v>
      </c>
      <c r="O284" s="4">
        <f t="shared" si="15"/>
        <v>0.21895296288718008</v>
      </c>
      <c r="P284" s="4">
        <v>0</v>
      </c>
      <c r="Q284" s="5"/>
      <c r="R284" s="5"/>
    </row>
    <row r="285" spans="1:18" x14ac:dyDescent="0.35">
      <c r="A285" s="3">
        <v>43747</v>
      </c>
      <c r="B285">
        <v>67</v>
      </c>
      <c r="C285" t="s">
        <v>45</v>
      </c>
      <c r="D285" t="s">
        <v>42</v>
      </c>
      <c r="E285" s="8">
        <v>0</v>
      </c>
      <c r="F285" s="7"/>
      <c r="G285" s="7"/>
      <c r="H285" s="7"/>
      <c r="I285" s="7"/>
      <c r="J285" s="7"/>
      <c r="K285" s="4"/>
      <c r="L285" s="7">
        <v>0</v>
      </c>
      <c r="M285" s="4">
        <f t="shared" si="16"/>
        <v>11.239007863062092</v>
      </c>
      <c r="N285" s="4">
        <v>0</v>
      </c>
      <c r="O285" s="4">
        <f t="shared" si="15"/>
        <v>0.31825574489789632</v>
      </c>
      <c r="P285" s="4">
        <v>0</v>
      </c>
      <c r="Q285" s="5"/>
      <c r="R285" s="5"/>
    </row>
    <row r="286" spans="1:18" x14ac:dyDescent="0.35">
      <c r="A286" s="3">
        <v>43747</v>
      </c>
      <c r="B286">
        <v>68</v>
      </c>
      <c r="C286" t="s">
        <v>45</v>
      </c>
      <c r="D286" t="s">
        <v>42</v>
      </c>
      <c r="E286" s="8">
        <v>440</v>
      </c>
      <c r="F286" s="7">
        <v>6.1116999999999998E-2</v>
      </c>
      <c r="G286" s="7">
        <v>9.7874000000000003E-2</v>
      </c>
      <c r="H286" s="7">
        <v>1.1564000000000001</v>
      </c>
      <c r="I286" s="7">
        <v>351.87227999999999</v>
      </c>
      <c r="J286" s="4">
        <f>IF(A286="N/A", "", H286-F286)</f>
        <v>1.095283</v>
      </c>
      <c r="K286" s="4">
        <v>1.2542740000000001</v>
      </c>
      <c r="L286" s="7">
        <v>0.95336234717836998</v>
      </c>
      <c r="M286" s="4">
        <f t="shared" si="16"/>
        <v>52.13843165863252</v>
      </c>
      <c r="N286" s="4">
        <v>0.26745494426880001</v>
      </c>
      <c r="O286" s="4">
        <f t="shared" si="15"/>
        <v>31.818918854227373</v>
      </c>
      <c r="P286" s="4">
        <v>7.6008464883196805</v>
      </c>
      <c r="Q286" s="5"/>
      <c r="R286" s="5"/>
    </row>
    <row r="287" spans="1:18" x14ac:dyDescent="0.35">
      <c r="A287" s="3">
        <v>43747</v>
      </c>
      <c r="B287">
        <v>69</v>
      </c>
      <c r="C287" t="s">
        <v>45</v>
      </c>
      <c r="D287" t="s">
        <v>42</v>
      </c>
      <c r="E287" s="8">
        <v>0</v>
      </c>
      <c r="F287" s="7"/>
      <c r="G287" s="7"/>
      <c r="H287" s="7"/>
      <c r="I287" s="7"/>
      <c r="J287" s="7"/>
      <c r="K287" s="4"/>
      <c r="L287" s="7">
        <v>0</v>
      </c>
      <c r="M287" s="4">
        <f t="shared" si="16"/>
        <v>0.26661697299086801</v>
      </c>
      <c r="N287" s="7">
        <v>0</v>
      </c>
      <c r="O287" s="4">
        <f t="shared" si="15"/>
        <v>2.1007732598746599E-2</v>
      </c>
      <c r="P287" s="7">
        <v>0</v>
      </c>
      <c r="Q287" s="5"/>
      <c r="R287" s="5"/>
    </row>
    <row r="288" spans="1:18" x14ac:dyDescent="0.35">
      <c r="A288" s="3">
        <v>43747</v>
      </c>
      <c r="B288">
        <v>70</v>
      </c>
      <c r="C288" t="s">
        <v>45</v>
      </c>
      <c r="D288" t="s">
        <v>42</v>
      </c>
      <c r="E288" s="8">
        <v>0</v>
      </c>
      <c r="F288" s="7"/>
      <c r="G288" s="7"/>
      <c r="H288" s="7"/>
      <c r="I288" s="7"/>
      <c r="J288" s="7"/>
      <c r="K288" s="4"/>
      <c r="L288" s="7">
        <v>0</v>
      </c>
      <c r="M288" s="4">
        <f t="shared" si="16"/>
        <v>2.3605847928732966</v>
      </c>
      <c r="N288" s="4">
        <v>0</v>
      </c>
      <c r="O288" s="4">
        <f t="shared" ref="O288:O351" si="19">N288+O264</f>
        <v>0.47179550383636232</v>
      </c>
      <c r="P288" s="4">
        <v>0</v>
      </c>
      <c r="Q288" s="5"/>
      <c r="R288" s="5"/>
    </row>
    <row r="289" spans="1:18" x14ac:dyDescent="0.35">
      <c r="A289" s="3">
        <v>43768</v>
      </c>
      <c r="B289">
        <v>19</v>
      </c>
      <c r="C289" t="s">
        <v>30</v>
      </c>
      <c r="D289" t="s">
        <v>41</v>
      </c>
      <c r="E289" s="8">
        <v>0</v>
      </c>
      <c r="F289" s="7"/>
      <c r="G289" s="7"/>
      <c r="H289" s="7"/>
      <c r="I289" s="7"/>
      <c r="J289" s="7"/>
      <c r="K289" s="4"/>
      <c r="L289" s="4">
        <v>0</v>
      </c>
      <c r="M289" s="4">
        <f t="shared" si="16"/>
        <v>35.736043547164357</v>
      </c>
      <c r="N289" s="4">
        <v>0</v>
      </c>
      <c r="O289" s="4">
        <f t="shared" si="19"/>
        <v>0.97496586344053304</v>
      </c>
      <c r="P289" s="4">
        <v>0</v>
      </c>
      <c r="Q289" s="5"/>
      <c r="R289" s="5"/>
    </row>
    <row r="290" spans="1:18" x14ac:dyDescent="0.35">
      <c r="A290" s="3">
        <v>43768</v>
      </c>
      <c r="B290">
        <v>20</v>
      </c>
      <c r="C290" t="s">
        <v>30</v>
      </c>
      <c r="D290" t="s">
        <v>41</v>
      </c>
      <c r="E290" s="8">
        <v>1540</v>
      </c>
      <c r="F290" s="7">
        <v>9.6521999999999997E-2</v>
      </c>
      <c r="G290" s="7">
        <v>3.7864000000000002E-2</v>
      </c>
      <c r="H290" s="7">
        <v>0.753</v>
      </c>
      <c r="I290" s="7">
        <v>85.182419999999993</v>
      </c>
      <c r="J290" s="4">
        <f>IF(A290="N/A", "", H290-F290)</f>
        <v>0.65647800000000001</v>
      </c>
      <c r="K290" s="4">
        <v>0.79086400000000001</v>
      </c>
      <c r="L290" s="4">
        <v>2.1039500601033398</v>
      </c>
      <c r="M290" s="4">
        <f t="shared" si="16"/>
        <v>35.793369541103196</v>
      </c>
      <c r="N290" s="4">
        <v>0.22661236025251899</v>
      </c>
      <c r="O290" s="4">
        <f t="shared" si="19"/>
        <v>2.4387395364876352</v>
      </c>
      <c r="P290" s="4">
        <v>26.602962709118881</v>
      </c>
      <c r="Q290" s="5"/>
      <c r="R290" s="5"/>
    </row>
    <row r="291" spans="1:18" x14ac:dyDescent="0.35">
      <c r="A291" s="3">
        <v>43768</v>
      </c>
      <c r="B291">
        <v>21</v>
      </c>
      <c r="C291" t="s">
        <v>30</v>
      </c>
      <c r="D291" t="s">
        <v>41</v>
      </c>
      <c r="E291" s="8">
        <v>260</v>
      </c>
      <c r="F291" s="7">
        <v>2.671141</v>
      </c>
      <c r="G291" s="7">
        <v>7.3823E-2</v>
      </c>
      <c r="H291" s="7">
        <v>5.0174000000000003</v>
      </c>
      <c r="I291" s="7">
        <v>1689.6257000000001</v>
      </c>
      <c r="J291" s="4">
        <f>IF(A291="N/A", "", H291-F291)</f>
        <v>2.3462590000000003</v>
      </c>
      <c r="K291" s="4">
        <v>5.0912230000000003</v>
      </c>
      <c r="L291" s="4">
        <v>2.2866956582326599</v>
      </c>
      <c r="M291" s="4">
        <f t="shared" si="16"/>
        <v>57.428623080603032</v>
      </c>
      <c r="N291" s="4">
        <v>0.75888637214051002</v>
      </c>
      <c r="O291" s="4">
        <f t="shared" si="19"/>
        <v>60.537212310757617</v>
      </c>
      <c r="P291" s="4">
        <v>4.4914092885525383</v>
      </c>
      <c r="Q291" s="5"/>
      <c r="R291" s="5"/>
    </row>
    <row r="292" spans="1:18" x14ac:dyDescent="0.35">
      <c r="A292" s="3">
        <v>43768</v>
      </c>
      <c r="B292">
        <v>22</v>
      </c>
      <c r="C292" t="s">
        <v>30</v>
      </c>
      <c r="D292" t="s">
        <v>41</v>
      </c>
      <c r="E292" s="8">
        <v>0</v>
      </c>
      <c r="F292" s="7"/>
      <c r="G292" s="7"/>
      <c r="H292" s="7"/>
      <c r="I292" s="7"/>
      <c r="J292" s="7"/>
      <c r="K292" s="4"/>
      <c r="L292" s="7">
        <v>0</v>
      </c>
      <c r="M292" s="4">
        <f t="shared" si="16"/>
        <v>5.8475401783255901E-2</v>
      </c>
      <c r="N292" s="4">
        <v>0</v>
      </c>
      <c r="O292" s="4">
        <f t="shared" si="19"/>
        <v>1.0272602159553E-2</v>
      </c>
      <c r="P292" s="4">
        <v>0</v>
      </c>
      <c r="Q292" s="5"/>
      <c r="R292" s="5"/>
    </row>
    <row r="293" spans="1:18" x14ac:dyDescent="0.35">
      <c r="A293" s="3">
        <v>43768</v>
      </c>
      <c r="B293">
        <v>23</v>
      </c>
      <c r="C293" t="s">
        <v>30</v>
      </c>
      <c r="D293" t="s">
        <v>41</v>
      </c>
      <c r="E293" s="8">
        <v>340</v>
      </c>
      <c r="F293" s="7">
        <v>6.8838080000000001</v>
      </c>
      <c r="G293" s="7">
        <v>4.0696999999999997E-2</v>
      </c>
      <c r="H293" s="7">
        <v>11.021000000000001</v>
      </c>
      <c r="I293" s="7">
        <v>1897.3058000000001</v>
      </c>
      <c r="J293" s="4">
        <f t="shared" ref="J293:J299" si="20">IF(A293="N/A", "", H293-F293)</f>
        <v>4.1371920000000006</v>
      </c>
      <c r="K293" s="4">
        <v>11.061697000000001</v>
      </c>
      <c r="L293" s="7">
        <v>6.4970105874659101</v>
      </c>
      <c r="M293" s="4">
        <f t="shared" si="16"/>
        <v>290.27625044017429</v>
      </c>
      <c r="N293" s="4">
        <v>1.1143693296119499</v>
      </c>
      <c r="O293" s="4">
        <f t="shared" si="19"/>
        <v>73.387947819071456</v>
      </c>
      <c r="P293" s="4">
        <v>5.8733813773379344</v>
      </c>
      <c r="Q293" s="5"/>
      <c r="R293" s="5"/>
    </row>
    <row r="294" spans="1:18" x14ac:dyDescent="0.35">
      <c r="A294" s="3">
        <v>43768</v>
      </c>
      <c r="B294">
        <v>25</v>
      </c>
      <c r="C294" t="s">
        <v>43</v>
      </c>
      <c r="D294" t="s">
        <v>42</v>
      </c>
      <c r="E294" s="8">
        <v>1560</v>
      </c>
      <c r="F294" s="7">
        <v>4.2756920000000003</v>
      </c>
      <c r="G294" s="7">
        <v>4.2271000000000003E-2</v>
      </c>
      <c r="H294" s="7">
        <v>6.8171999999999997</v>
      </c>
      <c r="I294" s="7">
        <v>1105.2688000000001</v>
      </c>
      <c r="J294" s="4">
        <f t="shared" si="20"/>
        <v>2.5415079999999994</v>
      </c>
      <c r="K294" s="4">
        <v>6.8594710000000001</v>
      </c>
      <c r="L294" s="7">
        <v>18.485368902685501</v>
      </c>
      <c r="M294" s="4">
        <f t="shared" si="16"/>
        <v>217.44895384262907</v>
      </c>
      <c r="N294" s="4">
        <v>2.9785535217844799</v>
      </c>
      <c r="O294" s="4">
        <f t="shared" si="19"/>
        <v>15.130085591258656</v>
      </c>
      <c r="P294" s="4">
        <v>26.948455731315228</v>
      </c>
      <c r="Q294" s="5"/>
      <c r="R294" s="5"/>
    </row>
    <row r="295" spans="1:18" x14ac:dyDescent="0.35">
      <c r="A295" s="3">
        <v>43768</v>
      </c>
      <c r="B295">
        <v>26</v>
      </c>
      <c r="C295" t="s">
        <v>43</v>
      </c>
      <c r="D295" t="s">
        <v>42</v>
      </c>
      <c r="E295" s="8">
        <v>85</v>
      </c>
      <c r="F295" s="7">
        <v>9.125413</v>
      </c>
      <c r="G295" s="7">
        <v>0.28955399999999998</v>
      </c>
      <c r="H295" s="7">
        <v>12.838100000000001</v>
      </c>
      <c r="I295" s="7">
        <v>681.12339999999995</v>
      </c>
      <c r="J295" s="4">
        <f t="shared" si="20"/>
        <v>3.7126870000000007</v>
      </c>
      <c r="K295" s="4">
        <v>13.127654000000001</v>
      </c>
      <c r="L295" s="4">
        <v>1.9276090058014901</v>
      </c>
      <c r="M295" s="4">
        <f t="shared" si="16"/>
        <v>14.393967801789803</v>
      </c>
      <c r="N295" s="4">
        <v>0.10001326969023799</v>
      </c>
      <c r="O295" s="4">
        <f t="shared" si="19"/>
        <v>0.86868425468416</v>
      </c>
      <c r="P295" s="4">
        <v>1.4683453443344836</v>
      </c>
      <c r="Q295" s="5"/>
      <c r="R295" s="5"/>
    </row>
    <row r="296" spans="1:18" x14ac:dyDescent="0.35">
      <c r="A296" s="3">
        <v>43768</v>
      </c>
      <c r="B296">
        <v>27</v>
      </c>
      <c r="C296" t="s">
        <v>43</v>
      </c>
      <c r="D296" t="s">
        <v>42</v>
      </c>
      <c r="E296" s="8">
        <v>1570</v>
      </c>
      <c r="F296" s="7">
        <v>0.91936700000000005</v>
      </c>
      <c r="G296" s="7">
        <v>3.3975999999999999E-2</v>
      </c>
      <c r="H296" s="7">
        <v>4.0373999999999999</v>
      </c>
      <c r="I296" s="7">
        <v>1317.2197000000001</v>
      </c>
      <c r="J296" s="4">
        <f t="shared" si="20"/>
        <v>3.1180329999999996</v>
      </c>
      <c r="K296" s="4">
        <v>4.0713759999999999</v>
      </c>
      <c r="L296" s="7">
        <v>11.0421530883076</v>
      </c>
      <c r="M296" s="4">
        <f t="shared" si="16"/>
        <v>118.9820254117423</v>
      </c>
      <c r="N296" s="4">
        <v>3.5724879201367301</v>
      </c>
      <c r="O296" s="4">
        <f t="shared" si="19"/>
        <v>50.912656496218069</v>
      </c>
      <c r="P296" s="4">
        <v>27.121202242413403</v>
      </c>
      <c r="Q296" s="5"/>
      <c r="R296" s="5"/>
    </row>
    <row r="297" spans="1:18" x14ac:dyDescent="0.35">
      <c r="A297" s="3">
        <v>43768</v>
      </c>
      <c r="B297">
        <v>34</v>
      </c>
      <c r="C297" t="s">
        <v>43</v>
      </c>
      <c r="D297" t="s">
        <v>41</v>
      </c>
      <c r="E297" s="8">
        <v>1330</v>
      </c>
      <c r="F297" s="7">
        <v>0.46198899999999998</v>
      </c>
      <c r="G297" s="7">
        <v>1.7915E-2</v>
      </c>
      <c r="H297" s="7">
        <v>1.5339</v>
      </c>
      <c r="I297" s="7">
        <v>726.29939999999999</v>
      </c>
      <c r="J297" s="4">
        <f t="shared" si="20"/>
        <v>1.0719110000000001</v>
      </c>
      <c r="K297" s="4">
        <v>1.5518149999999999</v>
      </c>
      <c r="L297" s="7">
        <v>3.5653690134441098</v>
      </c>
      <c r="M297" s="4">
        <f t="shared" si="16"/>
        <v>60.066793919710435</v>
      </c>
      <c r="N297" s="4">
        <v>1.6687075297268299</v>
      </c>
      <c r="O297" s="4">
        <f t="shared" si="19"/>
        <v>13.653689345863931</v>
      </c>
      <c r="P297" s="4">
        <v>22.975285976057215</v>
      </c>
      <c r="Q297" s="5"/>
      <c r="R297" s="5"/>
    </row>
    <row r="298" spans="1:18" x14ac:dyDescent="0.35">
      <c r="A298" s="3">
        <v>43768</v>
      </c>
      <c r="B298">
        <v>35</v>
      </c>
      <c r="C298" t="s">
        <v>43</v>
      </c>
      <c r="D298" t="s">
        <v>41</v>
      </c>
      <c r="E298" s="8">
        <v>90</v>
      </c>
      <c r="F298" s="7">
        <v>7.8983999999999999E-2</v>
      </c>
      <c r="G298" s="7">
        <v>0.45027699999999998</v>
      </c>
      <c r="H298" s="7">
        <v>0.69099999999999995</v>
      </c>
      <c r="I298" s="7">
        <v>184.26543000000001</v>
      </c>
      <c r="J298" s="4">
        <f t="shared" si="20"/>
        <v>0.61201599999999989</v>
      </c>
      <c r="K298" s="4">
        <v>1.1412769999999999</v>
      </c>
      <c r="L298" s="4">
        <v>0.17743793467749999</v>
      </c>
      <c r="M298" s="4">
        <f t="shared" si="16"/>
        <v>5.6607095800840463</v>
      </c>
      <c r="N298" s="4">
        <v>2.8648327559095101E-2</v>
      </c>
      <c r="O298" s="4">
        <f t="shared" si="19"/>
        <v>1.1821715516553295</v>
      </c>
      <c r="P298" s="4">
        <v>1.5547185998835709</v>
      </c>
      <c r="Q298" s="5"/>
      <c r="R298" s="5"/>
    </row>
    <row r="299" spans="1:18" x14ac:dyDescent="0.35">
      <c r="A299" s="3">
        <v>43768</v>
      </c>
      <c r="B299">
        <v>36</v>
      </c>
      <c r="C299" t="s">
        <v>43</v>
      </c>
      <c r="D299" t="s">
        <v>41</v>
      </c>
      <c r="E299" s="8">
        <v>1420</v>
      </c>
      <c r="F299" s="7">
        <v>5.8951999999999997E-2</v>
      </c>
      <c r="G299" s="7">
        <v>1.106452</v>
      </c>
      <c r="H299" s="7">
        <v>1.49</v>
      </c>
      <c r="I299" s="7">
        <v>125.26697</v>
      </c>
      <c r="J299" s="4">
        <f t="shared" si="20"/>
        <v>1.4310480000000001</v>
      </c>
      <c r="K299" s="4">
        <v>2.5964520000000002</v>
      </c>
      <c r="L299" s="7">
        <v>6.36915095132085</v>
      </c>
      <c r="M299" s="4">
        <f t="shared" si="16"/>
        <v>59.674263865556185</v>
      </c>
      <c r="N299" s="4">
        <v>0.307282492087117</v>
      </c>
      <c r="O299" s="4">
        <f t="shared" si="19"/>
        <v>3.4181461671820541</v>
      </c>
      <c r="P299" s="4">
        <v>24.530004575940787</v>
      </c>
      <c r="Q299" s="5"/>
      <c r="R299" s="5"/>
    </row>
    <row r="300" spans="1:18" x14ac:dyDescent="0.35">
      <c r="A300" s="3">
        <v>43768</v>
      </c>
      <c r="B300">
        <v>37</v>
      </c>
      <c r="C300" t="s">
        <v>43</v>
      </c>
      <c r="D300" t="s">
        <v>41</v>
      </c>
      <c r="E300" s="8">
        <v>0</v>
      </c>
      <c r="F300" s="7"/>
      <c r="G300" s="7"/>
      <c r="H300" s="7"/>
      <c r="I300" s="7"/>
      <c r="J300" s="7"/>
      <c r="K300" s="4"/>
      <c r="L300" s="7">
        <v>0</v>
      </c>
      <c r="M300" s="4">
        <f t="shared" si="16"/>
        <v>19.41171092436813</v>
      </c>
      <c r="N300" s="4">
        <v>0</v>
      </c>
      <c r="O300" s="4">
        <f t="shared" si="19"/>
        <v>2.8061123011207822</v>
      </c>
      <c r="P300" s="4">
        <v>0</v>
      </c>
      <c r="Q300" s="5"/>
      <c r="R300" s="5"/>
    </row>
    <row r="301" spans="1:18" x14ac:dyDescent="0.35">
      <c r="A301" s="3">
        <v>43768</v>
      </c>
      <c r="B301">
        <v>51</v>
      </c>
      <c r="C301" t="s">
        <v>30</v>
      </c>
      <c r="D301" t="s">
        <v>42</v>
      </c>
      <c r="E301" s="8">
        <v>200</v>
      </c>
      <c r="F301" s="7">
        <v>8.4037000000000001E-2</v>
      </c>
      <c r="G301" s="7">
        <v>0.239896</v>
      </c>
      <c r="H301" s="7">
        <v>0.90990000000000004</v>
      </c>
      <c r="I301" s="7">
        <v>400.5872</v>
      </c>
      <c r="J301" s="4">
        <f>IF(A301="N/A", "", H301-F301)</f>
        <v>0.82586300000000001</v>
      </c>
      <c r="K301" s="4">
        <v>1.149796</v>
      </c>
      <c r="L301" s="7">
        <v>0.39724980105706198</v>
      </c>
      <c r="M301" s="4">
        <f t="shared" si="16"/>
        <v>16.423651359358395</v>
      </c>
      <c r="N301" s="4">
        <v>0.13840123422416301</v>
      </c>
      <c r="O301" s="4">
        <f t="shared" si="19"/>
        <v>0.75762283411237874</v>
      </c>
      <c r="P301" s="4">
        <v>3.4549302219634908</v>
      </c>
      <c r="Q301" s="5"/>
      <c r="R301" s="5"/>
    </row>
    <row r="302" spans="1:18" x14ac:dyDescent="0.35">
      <c r="A302" s="3">
        <v>43768</v>
      </c>
      <c r="B302">
        <v>52</v>
      </c>
      <c r="C302" t="s">
        <v>30</v>
      </c>
      <c r="D302" t="s">
        <v>42</v>
      </c>
      <c r="E302" s="8">
        <v>0</v>
      </c>
      <c r="F302" s="7"/>
      <c r="G302" s="7"/>
      <c r="H302" s="7"/>
      <c r="I302" s="7"/>
      <c r="J302" s="7"/>
      <c r="K302" s="4"/>
      <c r="L302" s="7">
        <v>0</v>
      </c>
      <c r="M302" s="4">
        <f t="shared" si="16"/>
        <v>29.976664930371179</v>
      </c>
      <c r="N302" s="4">
        <v>0</v>
      </c>
      <c r="O302" s="4">
        <f t="shared" si="19"/>
        <v>9.1293696776970243</v>
      </c>
      <c r="P302" s="4">
        <v>0</v>
      </c>
      <c r="Q302" s="5"/>
      <c r="R302" s="5"/>
    </row>
    <row r="303" spans="1:18" x14ac:dyDescent="0.35">
      <c r="A303" s="3">
        <v>43768</v>
      </c>
      <c r="B303">
        <v>53</v>
      </c>
      <c r="C303" t="s">
        <v>30</v>
      </c>
      <c r="D303" t="s">
        <v>42</v>
      </c>
      <c r="E303" s="8">
        <v>0</v>
      </c>
      <c r="F303" s="7"/>
      <c r="G303" s="7"/>
      <c r="H303" s="7"/>
      <c r="I303" s="7"/>
      <c r="J303" s="7"/>
      <c r="K303" s="4"/>
      <c r="L303" s="7">
        <v>0</v>
      </c>
      <c r="M303" s="4">
        <f t="shared" si="16"/>
        <v>211.39410551902992</v>
      </c>
      <c r="N303" s="7">
        <v>0</v>
      </c>
      <c r="O303" s="4">
        <f t="shared" si="19"/>
        <v>1.2787658807402946</v>
      </c>
      <c r="P303" s="7">
        <v>0</v>
      </c>
      <c r="Q303" s="5"/>
      <c r="R303" s="5"/>
    </row>
    <row r="304" spans="1:18" x14ac:dyDescent="0.35">
      <c r="A304" s="3">
        <v>43768</v>
      </c>
      <c r="B304">
        <v>61</v>
      </c>
      <c r="C304" t="s">
        <v>44</v>
      </c>
      <c r="D304" t="s">
        <v>41</v>
      </c>
      <c r="E304" s="8">
        <v>0</v>
      </c>
      <c r="F304" s="7"/>
      <c r="G304" s="7"/>
      <c r="H304" s="7"/>
      <c r="I304" s="7"/>
      <c r="J304" s="7"/>
      <c r="K304" s="4"/>
      <c r="L304" s="7">
        <v>0</v>
      </c>
      <c r="M304" s="4">
        <f t="shared" si="16"/>
        <v>29.787312602487646</v>
      </c>
      <c r="N304" s="7">
        <v>0</v>
      </c>
      <c r="O304" s="4">
        <f t="shared" si="19"/>
        <v>17.071694680211635</v>
      </c>
      <c r="P304" s="7">
        <v>0</v>
      </c>
      <c r="Q304" s="5"/>
      <c r="R304" s="5"/>
    </row>
    <row r="305" spans="1:18" x14ac:dyDescent="0.35">
      <c r="A305" s="3">
        <v>43768</v>
      </c>
      <c r="B305">
        <v>62</v>
      </c>
      <c r="C305" t="s">
        <v>45</v>
      </c>
      <c r="D305" t="s">
        <v>41</v>
      </c>
      <c r="E305" s="8">
        <v>0</v>
      </c>
      <c r="F305" s="7"/>
      <c r="G305" s="7"/>
      <c r="H305" s="7"/>
      <c r="I305" s="7"/>
      <c r="J305" s="7"/>
      <c r="K305" s="4"/>
      <c r="L305" s="7">
        <v>0</v>
      </c>
      <c r="M305" s="4">
        <f t="shared" ref="M305:M359" si="21">L305+M281</f>
        <v>0.42215929172684497</v>
      </c>
      <c r="N305" s="7">
        <v>0</v>
      </c>
      <c r="O305" s="4">
        <f t="shared" si="19"/>
        <v>6.67528498498626E-2</v>
      </c>
      <c r="P305" s="7">
        <v>0</v>
      </c>
      <c r="Q305" s="5"/>
      <c r="R305" s="5"/>
    </row>
    <row r="306" spans="1:18" x14ac:dyDescent="0.35">
      <c r="A306" s="3">
        <v>43768</v>
      </c>
      <c r="B306">
        <v>63</v>
      </c>
      <c r="C306" t="s">
        <v>45</v>
      </c>
      <c r="D306" t="s">
        <v>41</v>
      </c>
      <c r="E306" s="8">
        <v>0</v>
      </c>
      <c r="F306" s="7"/>
      <c r="G306" s="7"/>
      <c r="H306" s="7"/>
      <c r="I306" s="7"/>
      <c r="J306" s="7"/>
      <c r="K306" s="4"/>
      <c r="L306" s="7">
        <v>0</v>
      </c>
      <c r="M306" s="4">
        <f t="shared" si="21"/>
        <v>1.3532172805870979</v>
      </c>
      <c r="N306" s="7">
        <v>0</v>
      </c>
      <c r="O306" s="4">
        <f t="shared" si="19"/>
        <v>1.384181311398142</v>
      </c>
      <c r="P306" s="7">
        <v>0</v>
      </c>
      <c r="Q306" s="5"/>
      <c r="R306" s="5"/>
    </row>
    <row r="307" spans="1:18" x14ac:dyDescent="0.35">
      <c r="A307" s="3">
        <v>43768</v>
      </c>
      <c r="B307">
        <v>65</v>
      </c>
      <c r="C307" t="s">
        <v>45</v>
      </c>
      <c r="D307" t="s">
        <v>41</v>
      </c>
      <c r="E307" s="8">
        <v>0</v>
      </c>
      <c r="F307" s="7"/>
      <c r="G307" s="7"/>
      <c r="H307" s="7"/>
      <c r="I307" s="7"/>
      <c r="J307" s="7"/>
      <c r="K307" s="4"/>
      <c r="L307" s="7">
        <v>0</v>
      </c>
      <c r="M307" s="4">
        <f t="shared" si="21"/>
        <v>4.2468250561921099</v>
      </c>
      <c r="N307" s="7">
        <v>0</v>
      </c>
      <c r="O307" s="4">
        <f t="shared" si="19"/>
        <v>1.0078593161952749</v>
      </c>
      <c r="P307" s="7">
        <v>0</v>
      </c>
      <c r="Q307" s="5"/>
      <c r="R307" s="5"/>
    </row>
    <row r="308" spans="1:18" x14ac:dyDescent="0.35">
      <c r="A308" s="3">
        <v>43768</v>
      </c>
      <c r="B308">
        <v>66</v>
      </c>
      <c r="C308" t="s">
        <v>45</v>
      </c>
      <c r="D308" t="s">
        <v>41</v>
      </c>
      <c r="E308" s="8">
        <v>0</v>
      </c>
      <c r="F308" s="7"/>
      <c r="G308" s="7"/>
      <c r="H308" s="7"/>
      <c r="I308" s="7"/>
      <c r="J308" s="7"/>
      <c r="K308" s="4"/>
      <c r="L308" s="7">
        <v>0</v>
      </c>
      <c r="M308" s="4">
        <f t="shared" si="21"/>
        <v>6.4983984099369101</v>
      </c>
      <c r="N308" s="7">
        <v>0</v>
      </c>
      <c r="O308" s="4">
        <f t="shared" si="19"/>
        <v>0.21895296288718008</v>
      </c>
      <c r="P308" s="7">
        <v>0</v>
      </c>
      <c r="Q308" s="5"/>
      <c r="R308" s="5"/>
    </row>
    <row r="309" spans="1:18" x14ac:dyDescent="0.35">
      <c r="A309" s="3">
        <v>43768</v>
      </c>
      <c r="B309">
        <v>67</v>
      </c>
      <c r="C309" t="s">
        <v>45</v>
      </c>
      <c r="D309" t="s">
        <v>42</v>
      </c>
      <c r="E309" s="8">
        <v>0</v>
      </c>
      <c r="F309" s="7"/>
      <c r="G309" s="7"/>
      <c r="H309" s="7"/>
      <c r="I309" s="7"/>
      <c r="J309" s="7"/>
      <c r="K309" s="4"/>
      <c r="L309" s="7">
        <v>0</v>
      </c>
      <c r="M309" s="4">
        <f t="shared" si="21"/>
        <v>11.239007863062092</v>
      </c>
      <c r="N309" s="7">
        <v>0</v>
      </c>
      <c r="O309" s="4">
        <f t="shared" si="19"/>
        <v>0.31825574489789632</v>
      </c>
      <c r="P309" s="7">
        <v>0</v>
      </c>
      <c r="Q309" s="5"/>
      <c r="R309" s="5"/>
    </row>
    <row r="310" spans="1:18" x14ac:dyDescent="0.35">
      <c r="A310" s="3">
        <v>43768</v>
      </c>
      <c r="B310">
        <v>68</v>
      </c>
      <c r="C310" t="s">
        <v>45</v>
      </c>
      <c r="D310" t="s">
        <v>42</v>
      </c>
      <c r="E310" s="8">
        <v>25</v>
      </c>
      <c r="F310" s="7">
        <v>5.8370999999999999E-2</v>
      </c>
      <c r="G310" s="7">
        <v>0.57723100000000005</v>
      </c>
      <c r="H310" s="7">
        <v>14.380599999999999</v>
      </c>
      <c r="I310" s="7">
        <v>13063.321</v>
      </c>
      <c r="J310" s="4">
        <f>IF(A310="N/A", "", H310-F310)</f>
        <v>14.322229</v>
      </c>
      <c r="K310" s="4">
        <v>14.957830999999999</v>
      </c>
      <c r="L310" s="7">
        <v>0.645983655904521</v>
      </c>
      <c r="M310" s="4">
        <f t="shared" si="21"/>
        <v>52.784415314537043</v>
      </c>
      <c r="N310" s="7">
        <v>0.56416547678833295</v>
      </c>
      <c r="O310" s="4">
        <f t="shared" si="19"/>
        <v>32.383084331015709</v>
      </c>
      <c r="P310" s="7">
        <v>0.43186627774543634</v>
      </c>
      <c r="Q310" s="5"/>
      <c r="R310" s="5"/>
    </row>
    <row r="311" spans="1:18" x14ac:dyDescent="0.35">
      <c r="A311" s="3">
        <v>43768</v>
      </c>
      <c r="B311">
        <v>69</v>
      </c>
      <c r="C311" t="s">
        <v>45</v>
      </c>
      <c r="D311" t="s">
        <v>42</v>
      </c>
      <c r="E311" s="8">
        <v>0</v>
      </c>
      <c r="F311" s="7"/>
      <c r="G311" s="7"/>
      <c r="H311" s="7"/>
      <c r="I311" s="7"/>
      <c r="J311" s="4"/>
      <c r="K311" s="4"/>
      <c r="L311" s="7">
        <v>0</v>
      </c>
      <c r="M311" s="4">
        <f t="shared" si="21"/>
        <v>0.26661697299086801</v>
      </c>
      <c r="N311" s="7">
        <v>0</v>
      </c>
      <c r="O311" s="4">
        <f t="shared" si="19"/>
        <v>2.1007732598746599E-2</v>
      </c>
      <c r="P311" s="7">
        <v>0</v>
      </c>
      <c r="Q311" s="5"/>
      <c r="R311" s="5"/>
    </row>
    <row r="312" spans="1:18" x14ac:dyDescent="0.35">
      <c r="A312" s="3">
        <v>43768</v>
      </c>
      <c r="B312">
        <v>70</v>
      </c>
      <c r="C312" t="s">
        <v>45</v>
      </c>
      <c r="D312" t="s">
        <v>42</v>
      </c>
      <c r="E312" s="8">
        <v>0</v>
      </c>
      <c r="F312" s="7"/>
      <c r="G312" s="7"/>
      <c r="H312" s="7"/>
      <c r="I312" s="7"/>
      <c r="J312" s="4"/>
      <c r="K312" s="4"/>
      <c r="L312" s="7">
        <v>0</v>
      </c>
      <c r="M312" s="4">
        <f t="shared" si="21"/>
        <v>2.3605847928732966</v>
      </c>
      <c r="N312" s="7">
        <v>0</v>
      </c>
      <c r="O312" s="4">
        <f t="shared" si="19"/>
        <v>0.47179550383636232</v>
      </c>
      <c r="P312" s="7">
        <v>0</v>
      </c>
      <c r="Q312" s="5"/>
      <c r="R312" s="5"/>
    </row>
    <row r="313" spans="1:18" x14ac:dyDescent="0.35">
      <c r="A313" s="3">
        <v>43805</v>
      </c>
      <c r="B313">
        <v>19</v>
      </c>
      <c r="C313" t="s">
        <v>30</v>
      </c>
      <c r="D313" t="s">
        <v>41</v>
      </c>
      <c r="E313" s="8">
        <v>0</v>
      </c>
      <c r="F313" s="4"/>
      <c r="G313" s="4"/>
      <c r="H313" s="4"/>
      <c r="I313" s="4"/>
      <c r="J313" s="4"/>
      <c r="K313" s="4"/>
      <c r="L313" s="7">
        <v>0</v>
      </c>
      <c r="M313" s="4">
        <f t="shared" si="21"/>
        <v>35.736043547164357</v>
      </c>
      <c r="N313" s="7">
        <v>0</v>
      </c>
      <c r="O313" s="4">
        <f t="shared" si="19"/>
        <v>0.97496586344053304</v>
      </c>
      <c r="P313" s="7">
        <v>0</v>
      </c>
      <c r="Q313" s="5"/>
      <c r="R313" s="5"/>
    </row>
    <row r="314" spans="1:18" x14ac:dyDescent="0.35">
      <c r="A314" s="3">
        <v>43805</v>
      </c>
      <c r="B314">
        <v>20</v>
      </c>
      <c r="C314" t="s">
        <v>30</v>
      </c>
      <c r="D314" t="s">
        <v>41</v>
      </c>
      <c r="E314" s="8">
        <v>60</v>
      </c>
      <c r="F314" s="7">
        <v>0.247033</v>
      </c>
      <c r="G314" s="7">
        <v>1.046176</v>
      </c>
      <c r="H314" s="7">
        <v>2.3700999999999999</v>
      </c>
      <c r="I314" s="7">
        <v>111.59289</v>
      </c>
      <c r="J314" s="4">
        <f>IF(A314="N/A", "", H314-F314)</f>
        <v>2.1230669999999998</v>
      </c>
      <c r="K314" s="4">
        <v>3.4162759999999999</v>
      </c>
      <c r="L314" s="7">
        <v>0.354092802903128</v>
      </c>
      <c r="M314" s="4">
        <f t="shared" si="21"/>
        <v>36.147462344006321</v>
      </c>
      <c r="N314" s="7">
        <v>1.1566465708321099E-2</v>
      </c>
      <c r="O314" s="4">
        <f t="shared" si="19"/>
        <v>2.4503060021959562</v>
      </c>
      <c r="P314" s="7">
        <v>1.0364790665890473</v>
      </c>
      <c r="Q314" s="5"/>
      <c r="R314" s="5"/>
    </row>
    <row r="315" spans="1:18" x14ac:dyDescent="0.35">
      <c r="A315" s="3">
        <v>43805</v>
      </c>
      <c r="B315">
        <v>21</v>
      </c>
      <c r="C315" t="s">
        <v>30</v>
      </c>
      <c r="D315" t="s">
        <v>41</v>
      </c>
      <c r="E315" s="8">
        <v>410</v>
      </c>
      <c r="F315" s="7">
        <v>2.9196970000000002</v>
      </c>
      <c r="G315" s="7">
        <v>3.8218000000000002E-2</v>
      </c>
      <c r="H315" s="7">
        <v>4.6814</v>
      </c>
      <c r="I315" s="7">
        <v>12.327093</v>
      </c>
      <c r="J315" s="4">
        <f>IF(A315="N/A", "", H315-F315)</f>
        <v>1.7617029999999998</v>
      </c>
      <c r="K315" s="4">
        <v>4.7196179999999996</v>
      </c>
      <c r="L315" s="7">
        <v>3.34274774717335</v>
      </c>
      <c r="M315" s="4">
        <f t="shared" si="21"/>
        <v>60.77137082777638</v>
      </c>
      <c r="N315" s="7">
        <v>8.7308681242732698E-3</v>
      </c>
      <c r="O315" s="4">
        <f t="shared" si="19"/>
        <v>60.545943178881892</v>
      </c>
      <c r="P315" s="7">
        <v>7.082606955025156</v>
      </c>
      <c r="Q315" s="5"/>
      <c r="R315" s="5"/>
    </row>
    <row r="316" spans="1:18" x14ac:dyDescent="0.35">
      <c r="A316" s="3">
        <v>43805</v>
      </c>
      <c r="B316">
        <v>22</v>
      </c>
      <c r="C316" t="s">
        <v>30</v>
      </c>
      <c r="D316" t="s">
        <v>41</v>
      </c>
      <c r="E316" s="8">
        <v>0</v>
      </c>
      <c r="F316" s="4"/>
      <c r="G316" s="4"/>
      <c r="H316" s="4"/>
      <c r="I316" s="4"/>
      <c r="J316" s="4"/>
      <c r="K316" s="4"/>
      <c r="L316" s="7">
        <v>0</v>
      </c>
      <c r="M316" s="4">
        <f t="shared" si="21"/>
        <v>5.8475401783255901E-2</v>
      </c>
      <c r="N316" s="7">
        <v>0</v>
      </c>
      <c r="O316" s="4">
        <f t="shared" si="19"/>
        <v>1.0272602159553E-2</v>
      </c>
      <c r="P316" s="7">
        <v>0</v>
      </c>
      <c r="Q316" s="5"/>
      <c r="R316" s="5"/>
    </row>
    <row r="317" spans="1:18" x14ac:dyDescent="0.35">
      <c r="A317" s="3">
        <v>43805</v>
      </c>
      <c r="B317">
        <v>23</v>
      </c>
      <c r="C317" t="s">
        <v>30</v>
      </c>
      <c r="D317" t="s">
        <v>41</v>
      </c>
      <c r="E317" s="8">
        <v>240</v>
      </c>
      <c r="F317" s="7">
        <v>7.2684329999999999</v>
      </c>
      <c r="G317" s="7">
        <v>0.10559</v>
      </c>
      <c r="H317" s="7">
        <v>11.763</v>
      </c>
      <c r="I317" s="7">
        <v>566.14715999999999</v>
      </c>
      <c r="J317" s="4">
        <f t="shared" ref="J317:J323" si="22">IF(A317="N/A", "", H317-F317)</f>
        <v>4.494567</v>
      </c>
      <c r="K317" s="4">
        <v>11.868589999999999</v>
      </c>
      <c r="L317" s="7">
        <v>4.9206589861100598</v>
      </c>
      <c r="M317" s="4">
        <f t="shared" si="21"/>
        <v>295.19690942628438</v>
      </c>
      <c r="N317" s="4">
        <v>0.23472182544975401</v>
      </c>
      <c r="O317" s="4">
        <f t="shared" si="19"/>
        <v>73.62266964452121</v>
      </c>
      <c r="P317" s="4">
        <v>4.1459162663561893</v>
      </c>
      <c r="Q317" s="5"/>
      <c r="R317" s="5"/>
    </row>
    <row r="318" spans="1:18" x14ac:dyDescent="0.35">
      <c r="A318" s="3">
        <v>43805</v>
      </c>
      <c r="B318">
        <v>25</v>
      </c>
      <c r="C318" t="s">
        <v>43</v>
      </c>
      <c r="D318" t="s">
        <v>42</v>
      </c>
      <c r="E318" s="8">
        <v>1360</v>
      </c>
      <c r="F318" s="7">
        <v>3.0386549999999999</v>
      </c>
      <c r="G318" s="7">
        <v>0.123431</v>
      </c>
      <c r="H318" s="7">
        <v>6.1852999999999998</v>
      </c>
      <c r="I318" s="7">
        <v>476.55901999999998</v>
      </c>
      <c r="J318" s="4">
        <f t="shared" si="22"/>
        <v>3.1466449999999999</v>
      </c>
      <c r="K318" s="4">
        <v>6.3087309999999999</v>
      </c>
      <c r="L318" s="7">
        <v>14.8215566202815</v>
      </c>
      <c r="M318" s="4">
        <f t="shared" si="21"/>
        <v>232.27051046291058</v>
      </c>
      <c r="N318" s="4">
        <v>1.1196144672892001</v>
      </c>
      <c r="O318" s="4">
        <f t="shared" si="19"/>
        <v>16.249700058547855</v>
      </c>
      <c r="P318" s="4">
        <v>23.493525509351738</v>
      </c>
      <c r="Q318" s="5"/>
      <c r="R318" s="5"/>
    </row>
    <row r="319" spans="1:18" x14ac:dyDescent="0.35">
      <c r="A319" s="3">
        <v>43805</v>
      </c>
      <c r="B319">
        <v>26</v>
      </c>
      <c r="C319" t="s">
        <v>43</v>
      </c>
      <c r="D319" t="s">
        <v>42</v>
      </c>
      <c r="E319" s="8">
        <v>50</v>
      </c>
      <c r="F319" s="7">
        <v>13.390123000000001</v>
      </c>
      <c r="G319" s="7">
        <v>1.5823529999999999</v>
      </c>
      <c r="H319" s="7">
        <v>20.197800000000001</v>
      </c>
      <c r="I319" s="7">
        <v>54.951149999999998</v>
      </c>
      <c r="J319" s="4">
        <f t="shared" si="22"/>
        <v>6.807677</v>
      </c>
      <c r="K319" s="4">
        <v>21.780153000000002</v>
      </c>
      <c r="L319" s="7">
        <v>1.8812383775561901</v>
      </c>
      <c r="M319" s="4">
        <f t="shared" si="21"/>
        <v>16.275206179345993</v>
      </c>
      <c r="N319" s="4">
        <v>4.7463492231136599E-3</v>
      </c>
      <c r="O319" s="4">
        <f t="shared" si="19"/>
        <v>0.87343060390727367</v>
      </c>
      <c r="P319" s="4">
        <v>0.86373255549087269</v>
      </c>
      <c r="Q319" s="5"/>
      <c r="R319" s="5"/>
    </row>
    <row r="320" spans="1:18" x14ac:dyDescent="0.35">
      <c r="A320" s="3">
        <v>43805</v>
      </c>
      <c r="B320">
        <v>27</v>
      </c>
      <c r="C320" t="s">
        <v>43</v>
      </c>
      <c r="D320" t="s">
        <v>42</v>
      </c>
      <c r="E320" s="8">
        <v>1350</v>
      </c>
      <c r="F320" s="7">
        <v>0.27319700000000002</v>
      </c>
      <c r="G320" s="7">
        <v>4.1653999999999997E-2</v>
      </c>
      <c r="H320" s="7">
        <v>1.6879999999999999</v>
      </c>
      <c r="I320" s="7">
        <v>216.32889</v>
      </c>
      <c r="J320" s="4">
        <f t="shared" si="22"/>
        <v>1.414803</v>
      </c>
      <c r="K320" s="4">
        <v>1.729654</v>
      </c>
      <c r="L320" s="7">
        <v>4.0337214383538296</v>
      </c>
      <c r="M320" s="4">
        <f t="shared" si="21"/>
        <v>123.01574685009612</v>
      </c>
      <c r="N320" s="4">
        <v>0.50450002215951095</v>
      </c>
      <c r="O320" s="4">
        <f t="shared" si="19"/>
        <v>51.417156518377581</v>
      </c>
      <c r="P320" s="4">
        <v>23.320778998253562</v>
      </c>
      <c r="Q320" s="5"/>
      <c r="R320" s="5"/>
    </row>
    <row r="321" spans="1:18" x14ac:dyDescent="0.35">
      <c r="A321" s="3">
        <v>43805</v>
      </c>
      <c r="B321">
        <v>34</v>
      </c>
      <c r="C321" t="s">
        <v>43</v>
      </c>
      <c r="D321" t="s">
        <v>41</v>
      </c>
      <c r="E321" s="8">
        <v>1185</v>
      </c>
      <c r="F321" s="7">
        <v>0.71479899999999996</v>
      </c>
      <c r="G321" s="7">
        <v>4.1509999999999998E-2</v>
      </c>
      <c r="H321" s="7">
        <v>2.6831</v>
      </c>
      <c r="I321" s="7">
        <v>6.8280969999999996</v>
      </c>
      <c r="J321" s="4">
        <f t="shared" si="22"/>
        <v>1.9683010000000001</v>
      </c>
      <c r="K321" s="4">
        <v>2.7246100000000002</v>
      </c>
      <c r="L321" s="4">
        <v>5.5774488467642396</v>
      </c>
      <c r="M321" s="4">
        <f t="shared" si="21"/>
        <v>65.644242766474676</v>
      </c>
      <c r="N321" s="4">
        <v>1.3977546048148E-2</v>
      </c>
      <c r="O321" s="4">
        <f t="shared" si="19"/>
        <v>13.667666891912079</v>
      </c>
      <c r="P321" s="4">
        <v>20.470461565133682</v>
      </c>
      <c r="Q321" s="5"/>
      <c r="R321" s="5"/>
    </row>
    <row r="322" spans="1:18" x14ac:dyDescent="0.35">
      <c r="A322" s="3">
        <v>43805</v>
      </c>
      <c r="B322">
        <v>35</v>
      </c>
      <c r="C322" t="s">
        <v>43</v>
      </c>
      <c r="D322" t="s">
        <v>41</v>
      </c>
      <c r="E322" s="8">
        <v>140</v>
      </c>
      <c r="F322" s="7">
        <v>1.9864E-2</v>
      </c>
      <c r="G322" s="7">
        <v>0.48826799999999998</v>
      </c>
      <c r="H322" s="7">
        <v>0.82809999999999995</v>
      </c>
      <c r="I322" s="7">
        <v>58.817869999999999</v>
      </c>
      <c r="J322" s="4">
        <f t="shared" si="22"/>
        <v>0.80823599999999995</v>
      </c>
      <c r="K322" s="4">
        <v>1.316368</v>
      </c>
      <c r="L322" s="7">
        <v>0.31835982059645201</v>
      </c>
      <c r="M322" s="4">
        <f t="shared" si="21"/>
        <v>5.9790694006804985</v>
      </c>
      <c r="N322" s="4">
        <v>1.42249329526891E-2</v>
      </c>
      <c r="O322" s="4">
        <f t="shared" si="19"/>
        <v>1.1963964846080186</v>
      </c>
      <c r="P322" s="4">
        <v>2.4184511553744437</v>
      </c>
      <c r="Q322" s="5"/>
      <c r="R322" s="5"/>
    </row>
    <row r="323" spans="1:18" x14ac:dyDescent="0.35">
      <c r="A323" s="3">
        <v>43805</v>
      </c>
      <c r="B323">
        <v>36</v>
      </c>
      <c r="C323" t="s">
        <v>43</v>
      </c>
      <c r="D323" t="s">
        <v>41</v>
      </c>
      <c r="E323" s="8">
        <v>220</v>
      </c>
      <c r="F323" s="7">
        <v>8.8564000000000004E-2</v>
      </c>
      <c r="G323" s="7">
        <v>0.240064</v>
      </c>
      <c r="H323" s="7">
        <v>1.4386000000000001</v>
      </c>
      <c r="I323" s="7">
        <v>285.68511999999998</v>
      </c>
      <c r="J323" s="4">
        <f t="shared" si="22"/>
        <v>1.350036</v>
      </c>
      <c r="K323" s="4">
        <v>1.6786640000000002</v>
      </c>
      <c r="L323" s="4">
        <v>0.63796867796184498</v>
      </c>
      <c r="M323" s="4">
        <f t="shared" si="21"/>
        <v>60.312232543518029</v>
      </c>
      <c r="N323" s="4">
        <v>0.108573340656481</v>
      </c>
      <c r="O323" s="4">
        <f t="shared" si="19"/>
        <v>3.5267195078385352</v>
      </c>
      <c r="P323" s="4">
        <v>3.8004232441598402</v>
      </c>
      <c r="Q323" s="5"/>
      <c r="R323" s="5"/>
    </row>
    <row r="324" spans="1:18" x14ac:dyDescent="0.35">
      <c r="A324" s="3">
        <v>43805</v>
      </c>
      <c r="B324">
        <v>37</v>
      </c>
      <c r="C324" t="s">
        <v>43</v>
      </c>
      <c r="D324" t="s">
        <v>41</v>
      </c>
      <c r="E324" s="8">
        <v>0</v>
      </c>
      <c r="F324" s="4"/>
      <c r="G324" s="4"/>
      <c r="H324" s="4"/>
      <c r="I324" s="4"/>
      <c r="J324" s="4"/>
      <c r="K324" s="4"/>
      <c r="L324" s="7">
        <v>0</v>
      </c>
      <c r="M324" s="4">
        <f t="shared" si="21"/>
        <v>19.41171092436813</v>
      </c>
      <c r="N324" s="4">
        <v>0</v>
      </c>
      <c r="O324" s="4">
        <f t="shared" si="19"/>
        <v>2.8061123011207822</v>
      </c>
      <c r="P324" s="4">
        <v>0</v>
      </c>
      <c r="Q324" s="5"/>
      <c r="R324" s="5"/>
    </row>
    <row r="325" spans="1:18" x14ac:dyDescent="0.35">
      <c r="A325" s="3">
        <v>43805</v>
      </c>
      <c r="B325">
        <v>51</v>
      </c>
      <c r="C325" t="s">
        <v>30</v>
      </c>
      <c r="D325" t="s">
        <v>42</v>
      </c>
      <c r="E325" s="8">
        <v>0</v>
      </c>
      <c r="F325" s="4"/>
      <c r="G325" s="4"/>
      <c r="H325" s="4"/>
      <c r="I325" s="4"/>
      <c r="J325" s="4"/>
      <c r="K325" s="4"/>
      <c r="L325" s="7">
        <v>0</v>
      </c>
      <c r="M325" s="4">
        <f t="shared" si="21"/>
        <v>16.423651359358395</v>
      </c>
      <c r="N325" s="4">
        <v>0</v>
      </c>
      <c r="O325" s="4">
        <f t="shared" si="19"/>
        <v>0.75762283411237874</v>
      </c>
      <c r="P325" s="4">
        <v>0</v>
      </c>
      <c r="Q325" s="5"/>
      <c r="R325" s="5"/>
    </row>
    <row r="326" spans="1:18" x14ac:dyDescent="0.35">
      <c r="A326" s="3">
        <v>43805</v>
      </c>
      <c r="B326">
        <v>52</v>
      </c>
      <c r="C326" t="s">
        <v>30</v>
      </c>
      <c r="D326" t="s">
        <v>42</v>
      </c>
      <c r="E326" s="8">
        <v>0</v>
      </c>
      <c r="F326" s="4"/>
      <c r="G326" s="4"/>
      <c r="H326" s="4"/>
      <c r="I326" s="4"/>
      <c r="J326" s="4"/>
      <c r="K326" s="4"/>
      <c r="L326" s="7">
        <v>0</v>
      </c>
      <c r="M326" s="4">
        <f t="shared" si="21"/>
        <v>29.976664930371179</v>
      </c>
      <c r="N326" s="4">
        <v>0</v>
      </c>
      <c r="O326" s="4">
        <f t="shared" si="19"/>
        <v>9.1293696776970243</v>
      </c>
      <c r="P326" s="4">
        <v>0</v>
      </c>
      <c r="Q326" s="5"/>
      <c r="R326" s="5"/>
    </row>
    <row r="327" spans="1:18" x14ac:dyDescent="0.35">
      <c r="A327" s="3">
        <v>43805</v>
      </c>
      <c r="B327">
        <v>53</v>
      </c>
      <c r="C327" t="s">
        <v>30</v>
      </c>
      <c r="D327" t="s">
        <v>42</v>
      </c>
      <c r="E327" s="8">
        <v>0</v>
      </c>
      <c r="F327" s="4"/>
      <c r="G327" s="4"/>
      <c r="H327" s="4"/>
      <c r="I327" s="4"/>
      <c r="J327" s="4"/>
      <c r="K327" s="4"/>
      <c r="L327" s="7">
        <v>0</v>
      </c>
      <c r="M327" s="4">
        <f t="shared" si="21"/>
        <v>211.39410551902992</v>
      </c>
      <c r="N327" s="4">
        <v>0</v>
      </c>
      <c r="O327" s="4">
        <f t="shared" si="19"/>
        <v>1.2787658807402946</v>
      </c>
      <c r="P327" s="4">
        <v>0</v>
      </c>
      <c r="Q327" s="5"/>
      <c r="R327" s="5"/>
    </row>
    <row r="328" spans="1:18" x14ac:dyDescent="0.35">
      <c r="A328" s="3">
        <v>43805</v>
      </c>
      <c r="B328">
        <v>61</v>
      </c>
      <c r="C328" t="s">
        <v>44</v>
      </c>
      <c r="D328" t="s">
        <v>41</v>
      </c>
      <c r="E328" s="8">
        <v>0</v>
      </c>
      <c r="F328" s="4"/>
      <c r="G328" s="4"/>
      <c r="H328" s="4"/>
      <c r="I328" s="4"/>
      <c r="J328" s="4"/>
      <c r="K328" s="4"/>
      <c r="L328" s="7">
        <v>0</v>
      </c>
      <c r="M328" s="4">
        <f t="shared" si="21"/>
        <v>29.787312602487646</v>
      </c>
      <c r="N328" s="4">
        <v>0</v>
      </c>
      <c r="O328" s="4">
        <f t="shared" si="19"/>
        <v>17.071694680211635</v>
      </c>
      <c r="P328" s="4">
        <v>0</v>
      </c>
      <c r="Q328" s="5"/>
      <c r="R328" s="5"/>
    </row>
    <row r="329" spans="1:18" x14ac:dyDescent="0.35">
      <c r="A329" s="3">
        <v>43805</v>
      </c>
      <c r="B329">
        <v>62</v>
      </c>
      <c r="C329" t="s">
        <v>45</v>
      </c>
      <c r="D329" t="s">
        <v>41</v>
      </c>
      <c r="E329" s="8">
        <v>0</v>
      </c>
      <c r="F329" s="4"/>
      <c r="G329" s="4"/>
      <c r="H329" s="4"/>
      <c r="I329" s="4"/>
      <c r="J329" s="4"/>
      <c r="K329" s="4"/>
      <c r="L329" s="7">
        <v>0</v>
      </c>
      <c r="M329" s="4">
        <f t="shared" si="21"/>
        <v>0.42215929172684497</v>
      </c>
      <c r="N329" s="4">
        <v>0</v>
      </c>
      <c r="O329" s="4">
        <f t="shared" si="19"/>
        <v>6.67528498498626E-2</v>
      </c>
      <c r="P329" s="4">
        <v>0</v>
      </c>
      <c r="Q329" s="5"/>
      <c r="R329" s="5"/>
    </row>
    <row r="330" spans="1:18" x14ac:dyDescent="0.35">
      <c r="A330" s="3">
        <v>43805</v>
      </c>
      <c r="B330">
        <v>63</v>
      </c>
      <c r="C330" t="s">
        <v>45</v>
      </c>
      <c r="D330" t="s">
        <v>41</v>
      </c>
      <c r="E330" s="8">
        <v>0</v>
      </c>
      <c r="F330" s="4"/>
      <c r="G330" s="4"/>
      <c r="H330" s="4"/>
      <c r="I330" s="4"/>
      <c r="J330" s="4"/>
      <c r="K330" s="4"/>
      <c r="L330" s="7">
        <v>0</v>
      </c>
      <c r="M330" s="4">
        <f t="shared" si="21"/>
        <v>1.3532172805870979</v>
      </c>
      <c r="N330" s="4">
        <v>0</v>
      </c>
      <c r="O330" s="4">
        <f t="shared" si="19"/>
        <v>1.384181311398142</v>
      </c>
      <c r="P330" s="4">
        <v>0</v>
      </c>
      <c r="Q330" s="5"/>
      <c r="R330" s="5"/>
    </row>
    <row r="331" spans="1:18" x14ac:dyDescent="0.35">
      <c r="A331" s="3">
        <v>43805</v>
      </c>
      <c r="B331">
        <v>65</v>
      </c>
      <c r="C331" t="s">
        <v>45</v>
      </c>
      <c r="D331" t="s">
        <v>41</v>
      </c>
      <c r="E331" s="8">
        <v>0</v>
      </c>
      <c r="F331" s="4"/>
      <c r="G331" s="4"/>
      <c r="H331" s="4"/>
      <c r="I331" s="4"/>
      <c r="J331" s="4"/>
      <c r="K331" s="4"/>
      <c r="L331" s="7">
        <v>0</v>
      </c>
      <c r="M331" s="4">
        <f t="shared" si="21"/>
        <v>4.2468250561921099</v>
      </c>
      <c r="N331" s="4">
        <v>0</v>
      </c>
      <c r="O331" s="4">
        <f t="shared" si="19"/>
        <v>1.0078593161952749</v>
      </c>
      <c r="P331" s="4">
        <v>0</v>
      </c>
      <c r="Q331" s="5"/>
      <c r="R331" s="5"/>
    </row>
    <row r="332" spans="1:18" x14ac:dyDescent="0.35">
      <c r="A332" s="3">
        <v>43805</v>
      </c>
      <c r="B332">
        <v>66</v>
      </c>
      <c r="C332" t="s">
        <v>45</v>
      </c>
      <c r="D332" t="s">
        <v>41</v>
      </c>
      <c r="E332" s="8">
        <v>0</v>
      </c>
      <c r="F332" s="4"/>
      <c r="G332" s="4"/>
      <c r="H332" s="4"/>
      <c r="I332" s="4"/>
      <c r="J332" s="4"/>
      <c r="K332" s="4"/>
      <c r="L332" s="7">
        <v>0</v>
      </c>
      <c r="M332" s="4">
        <f t="shared" si="21"/>
        <v>6.4983984099369101</v>
      </c>
      <c r="N332" s="4">
        <v>0</v>
      </c>
      <c r="O332" s="4">
        <f t="shared" si="19"/>
        <v>0.21895296288718008</v>
      </c>
      <c r="P332" s="4">
        <v>0</v>
      </c>
      <c r="Q332" s="5"/>
      <c r="R332" s="5"/>
    </row>
    <row r="333" spans="1:18" x14ac:dyDescent="0.35">
      <c r="A333" s="3">
        <v>43805</v>
      </c>
      <c r="B333">
        <v>67</v>
      </c>
      <c r="C333" t="s">
        <v>45</v>
      </c>
      <c r="D333" t="s">
        <v>42</v>
      </c>
      <c r="E333" s="8">
        <v>0</v>
      </c>
      <c r="F333" s="4"/>
      <c r="G333" s="4"/>
      <c r="H333" s="4"/>
      <c r="I333" s="4"/>
      <c r="J333" s="4"/>
      <c r="K333" s="4"/>
      <c r="L333" s="7">
        <v>0</v>
      </c>
      <c r="M333" s="4">
        <f t="shared" si="21"/>
        <v>11.239007863062092</v>
      </c>
      <c r="N333" s="4">
        <v>0</v>
      </c>
      <c r="O333" s="4">
        <f t="shared" si="19"/>
        <v>0.31825574489789632</v>
      </c>
      <c r="P333" s="4">
        <v>0</v>
      </c>
      <c r="Q333" s="5"/>
      <c r="R333" s="5"/>
    </row>
    <row r="334" spans="1:18" x14ac:dyDescent="0.35">
      <c r="A334" s="3">
        <v>43805</v>
      </c>
      <c r="B334">
        <v>68</v>
      </c>
      <c r="C334" t="s">
        <v>45</v>
      </c>
      <c r="D334" t="s">
        <v>42</v>
      </c>
      <c r="E334" s="8">
        <v>0</v>
      </c>
      <c r="F334" s="4"/>
      <c r="G334" s="4"/>
      <c r="H334" s="4"/>
      <c r="I334" s="4"/>
      <c r="J334" s="4"/>
      <c r="K334" s="4"/>
      <c r="L334" s="7">
        <v>0</v>
      </c>
      <c r="M334" s="4">
        <f t="shared" si="21"/>
        <v>52.784415314537043</v>
      </c>
      <c r="N334" s="4">
        <v>0</v>
      </c>
      <c r="O334" s="4">
        <f t="shared" si="19"/>
        <v>32.383084331015709</v>
      </c>
      <c r="P334" s="4">
        <v>0</v>
      </c>
      <c r="Q334" s="5"/>
      <c r="R334" s="5"/>
    </row>
    <row r="335" spans="1:18" x14ac:dyDescent="0.35">
      <c r="A335" s="3">
        <v>43805</v>
      </c>
      <c r="B335">
        <v>69</v>
      </c>
      <c r="C335" t="s">
        <v>45</v>
      </c>
      <c r="D335" t="s">
        <v>42</v>
      </c>
      <c r="E335" s="8">
        <v>0</v>
      </c>
      <c r="F335" s="4"/>
      <c r="G335" s="4"/>
      <c r="H335" s="4"/>
      <c r="I335" s="4"/>
      <c r="J335" s="4"/>
      <c r="K335" s="4"/>
      <c r="L335" s="7">
        <v>0</v>
      </c>
      <c r="M335" s="4">
        <f t="shared" si="21"/>
        <v>0.26661697299086801</v>
      </c>
      <c r="N335" s="4">
        <v>0</v>
      </c>
      <c r="O335" s="4">
        <f t="shared" si="19"/>
        <v>2.1007732598746599E-2</v>
      </c>
      <c r="P335" s="4">
        <v>0</v>
      </c>
      <c r="Q335" s="5"/>
      <c r="R335" s="5"/>
    </row>
    <row r="336" spans="1:18" x14ac:dyDescent="0.35">
      <c r="A336" s="3">
        <v>43805</v>
      </c>
      <c r="B336">
        <v>70</v>
      </c>
      <c r="C336" t="s">
        <v>45</v>
      </c>
      <c r="D336" t="s">
        <v>42</v>
      </c>
      <c r="E336" s="8">
        <v>0</v>
      </c>
      <c r="F336" s="4"/>
      <c r="G336" s="4"/>
      <c r="H336" s="4"/>
      <c r="I336" s="4"/>
      <c r="J336" s="4"/>
      <c r="K336" s="4"/>
      <c r="L336" s="7">
        <v>0</v>
      </c>
      <c r="M336" s="4">
        <f t="shared" si="21"/>
        <v>2.3605847928732966</v>
      </c>
      <c r="N336" s="4">
        <v>0</v>
      </c>
      <c r="O336" s="4">
        <f t="shared" si="19"/>
        <v>0.47179550383636232</v>
      </c>
      <c r="P336" s="4">
        <v>0</v>
      </c>
      <c r="Q336" s="5"/>
      <c r="R336" s="5"/>
    </row>
    <row r="337" spans="1:18" x14ac:dyDescent="0.35">
      <c r="A337" s="3">
        <v>43844</v>
      </c>
      <c r="B337">
        <v>19</v>
      </c>
      <c r="C337" t="s">
        <v>30</v>
      </c>
      <c r="D337" t="s">
        <v>41</v>
      </c>
      <c r="E337" s="8">
        <v>440</v>
      </c>
      <c r="F337" s="4">
        <v>0.122726</v>
      </c>
      <c r="G337" s="4">
        <v>0.179144</v>
      </c>
      <c r="H337" s="4">
        <v>0.75619999999999998</v>
      </c>
      <c r="I337" s="4">
        <v>166.17659</v>
      </c>
      <c r="J337" s="4">
        <f>IF(A337="N/A", "", H337-F337)</f>
        <v>0.63347399999999998</v>
      </c>
      <c r="K337" s="4">
        <v>0.93534399999999995</v>
      </c>
      <c r="L337" s="4">
        <v>0.71094653262301899</v>
      </c>
      <c r="M337" s="4">
        <f t="shared" si="21"/>
        <v>36.446990079787376</v>
      </c>
      <c r="N337" s="4">
        <v>0.12630932626244201</v>
      </c>
      <c r="O337" s="4">
        <f t="shared" si="19"/>
        <v>1.1012751897029751</v>
      </c>
      <c r="P337" s="4">
        <v>7.6008464883196805</v>
      </c>
      <c r="Q337" s="5"/>
      <c r="R337" s="5"/>
    </row>
    <row r="338" spans="1:18" x14ac:dyDescent="0.35">
      <c r="A338" s="3">
        <v>43844</v>
      </c>
      <c r="B338">
        <v>20</v>
      </c>
      <c r="C338" t="s">
        <v>30</v>
      </c>
      <c r="D338" t="s">
        <v>41</v>
      </c>
      <c r="E338" s="8">
        <v>1220</v>
      </c>
      <c r="F338" s="7">
        <v>0.12523400000000001</v>
      </c>
      <c r="G338" s="7">
        <v>0.228603</v>
      </c>
      <c r="H338" s="7">
        <v>0.44529999999999997</v>
      </c>
      <c r="I338" s="7">
        <v>97.598960000000005</v>
      </c>
      <c r="J338" s="4">
        <f>IF(A338="N/A", "", H338-F338)</f>
        <v>0.32006599999999996</v>
      </c>
      <c r="K338" s="4">
        <v>0.67390299999999992</v>
      </c>
      <c r="L338" s="4">
        <v>1.42026740339914</v>
      </c>
      <c r="M338" s="4">
        <f t="shared" si="21"/>
        <v>37.567729747405458</v>
      </c>
      <c r="N338" s="4">
        <v>0.205692245758895</v>
      </c>
      <c r="O338" s="4">
        <f t="shared" si="19"/>
        <v>2.6559982479548512</v>
      </c>
      <c r="P338" s="4">
        <v>21.075074353977296</v>
      </c>
      <c r="Q338" s="5"/>
      <c r="R338" s="5"/>
    </row>
    <row r="339" spans="1:18" x14ac:dyDescent="0.35">
      <c r="A339" s="3">
        <v>43844</v>
      </c>
      <c r="B339">
        <v>21</v>
      </c>
      <c r="C339" t="s">
        <v>30</v>
      </c>
      <c r="D339" t="s">
        <v>41</v>
      </c>
      <c r="E339" s="8">
        <v>600</v>
      </c>
      <c r="F339" s="7">
        <v>3.461795</v>
      </c>
      <c r="G339" s="7">
        <v>0.113418</v>
      </c>
      <c r="H339" s="7">
        <v>4.8569000000000004</v>
      </c>
      <c r="I339" s="7">
        <v>228.17084</v>
      </c>
      <c r="J339" s="4">
        <f>IF(A339="N/A", "", H339-F339)</f>
        <v>1.3951050000000005</v>
      </c>
      <c r="K339" s="4">
        <v>4.9703180000000007</v>
      </c>
      <c r="L339" s="7">
        <v>5.1516734360451801</v>
      </c>
      <c r="M339" s="4">
        <f t="shared" si="21"/>
        <v>65.923044263821566</v>
      </c>
      <c r="N339" s="4">
        <v>0.23649626750403399</v>
      </c>
      <c r="O339" s="4">
        <f t="shared" si="19"/>
        <v>60.782439446385929</v>
      </c>
      <c r="P339" s="4">
        <v>10.364790665890473</v>
      </c>
      <c r="Q339" s="5"/>
      <c r="R339" s="5"/>
    </row>
    <row r="340" spans="1:18" x14ac:dyDescent="0.35">
      <c r="A340" s="3">
        <v>43844</v>
      </c>
      <c r="B340">
        <v>22</v>
      </c>
      <c r="C340" t="s">
        <v>30</v>
      </c>
      <c r="D340" t="s">
        <v>41</v>
      </c>
      <c r="E340" s="8">
        <v>0</v>
      </c>
      <c r="F340" s="4"/>
      <c r="G340" s="4"/>
      <c r="H340" s="4"/>
      <c r="I340" s="4"/>
      <c r="J340" s="4"/>
      <c r="K340" s="4"/>
      <c r="L340" s="4">
        <v>0</v>
      </c>
      <c r="M340" s="4">
        <f t="shared" si="21"/>
        <v>5.8475401783255901E-2</v>
      </c>
      <c r="N340" s="4">
        <v>0</v>
      </c>
      <c r="O340" s="4">
        <f t="shared" si="19"/>
        <v>1.0272602159553E-2</v>
      </c>
      <c r="P340" s="4">
        <v>0</v>
      </c>
      <c r="Q340" s="5"/>
      <c r="R340" s="5"/>
    </row>
    <row r="341" spans="1:18" x14ac:dyDescent="0.35">
      <c r="A341" s="3">
        <v>43844</v>
      </c>
      <c r="B341">
        <v>23</v>
      </c>
      <c r="C341" t="s">
        <v>30</v>
      </c>
      <c r="D341" t="s">
        <v>41</v>
      </c>
      <c r="E341" s="8">
        <v>220</v>
      </c>
      <c r="F341" s="7">
        <v>10.017218</v>
      </c>
      <c r="G341" s="7">
        <v>0.214</v>
      </c>
      <c r="H341" s="7">
        <v>12.1957</v>
      </c>
      <c r="I341" s="7">
        <v>265.76799999999997</v>
      </c>
      <c r="J341" s="4">
        <f t="shared" ref="J341:J352" si="23">IF(A341="N/A", "", H341-F341)</f>
        <v>2.1784820000000007</v>
      </c>
      <c r="K341" s="4">
        <v>12.409700000000001</v>
      </c>
      <c r="L341" s="7">
        <v>4.7162504842560002</v>
      </c>
      <c r="M341" s="4">
        <f t="shared" si="21"/>
        <v>299.9131599105404</v>
      </c>
      <c r="N341" s="4">
        <v>0.101003929079651</v>
      </c>
      <c r="O341" s="4">
        <f t="shared" si="19"/>
        <v>73.723673573600863</v>
      </c>
      <c r="P341" s="4">
        <v>3.8004232441598402</v>
      </c>
      <c r="Q341" s="5"/>
      <c r="R341" s="5"/>
    </row>
    <row r="342" spans="1:18" x14ac:dyDescent="0.35">
      <c r="A342" s="3">
        <v>43844</v>
      </c>
      <c r="B342">
        <v>25</v>
      </c>
      <c r="C342" t="s">
        <v>43</v>
      </c>
      <c r="D342" t="s">
        <v>42</v>
      </c>
      <c r="E342" s="8">
        <v>1400</v>
      </c>
      <c r="F342" s="7">
        <v>5.052162</v>
      </c>
      <c r="G342" s="7">
        <v>0.112471</v>
      </c>
      <c r="H342" s="7">
        <v>6.9386999999999999</v>
      </c>
      <c r="I342" s="7">
        <v>261.62826999999999</v>
      </c>
      <c r="J342" s="4">
        <f t="shared" si="23"/>
        <v>1.8865379999999998</v>
      </c>
      <c r="K342" s="4">
        <v>7.0511710000000001</v>
      </c>
      <c r="L342" s="7">
        <v>17.053054575581498</v>
      </c>
      <c r="M342" s="4">
        <f t="shared" si="21"/>
        <v>249.32356503849206</v>
      </c>
      <c r="N342" s="4">
        <v>0.63274045783671495</v>
      </c>
      <c r="O342" s="4">
        <f t="shared" si="19"/>
        <v>16.88244051638457</v>
      </c>
      <c r="P342" s="4">
        <v>24.184511553744436</v>
      </c>
      <c r="Q342" s="5"/>
      <c r="R342" s="5"/>
    </row>
    <row r="343" spans="1:18" x14ac:dyDescent="0.35">
      <c r="A343" s="3">
        <v>43844</v>
      </c>
      <c r="B343">
        <v>26</v>
      </c>
      <c r="C343" t="s">
        <v>43</v>
      </c>
      <c r="D343" t="s">
        <v>42</v>
      </c>
      <c r="E343" s="8">
        <v>1630</v>
      </c>
      <c r="F343" s="7">
        <v>11.211238</v>
      </c>
      <c r="G343" s="7">
        <v>0.10265100000000001</v>
      </c>
      <c r="H343" s="7">
        <v>15.3064</v>
      </c>
      <c r="I343" s="7">
        <v>159.41809000000001</v>
      </c>
      <c r="J343" s="4">
        <f t="shared" si="23"/>
        <v>4.0951620000000002</v>
      </c>
      <c r="K343" s="4">
        <v>15.409051</v>
      </c>
      <c r="L343" s="4">
        <v>43.388675835069201</v>
      </c>
      <c r="M343" s="4">
        <f t="shared" si="21"/>
        <v>59.663882014415194</v>
      </c>
      <c r="N343" s="4">
        <v>0.44888811317814997</v>
      </c>
      <c r="O343" s="4">
        <f t="shared" si="19"/>
        <v>1.3223187170854236</v>
      </c>
      <c r="P343" s="4">
        <v>28.157681309002452</v>
      </c>
      <c r="Q343" s="5"/>
      <c r="R343" s="5"/>
    </row>
    <row r="344" spans="1:18" x14ac:dyDescent="0.35">
      <c r="A344" s="3">
        <v>43844</v>
      </c>
      <c r="B344">
        <v>27</v>
      </c>
      <c r="C344" t="s">
        <v>43</v>
      </c>
      <c r="D344" t="s">
        <v>42</v>
      </c>
      <c r="E344" s="8">
        <v>1390</v>
      </c>
      <c r="F344" s="7">
        <v>0.25180000000000002</v>
      </c>
      <c r="G344" s="7">
        <v>4.8490999999999999E-2</v>
      </c>
      <c r="H344" s="7">
        <v>1.5819000000000001</v>
      </c>
      <c r="I344" s="7">
        <v>257.06139999999999</v>
      </c>
      <c r="J344" s="4">
        <f t="shared" si="23"/>
        <v>1.3301000000000001</v>
      </c>
      <c r="K344" s="4">
        <v>1.6303910000000001</v>
      </c>
      <c r="L344" s="7">
        <v>3.9148891435931401</v>
      </c>
      <c r="M344" s="4">
        <f t="shared" si="21"/>
        <v>126.93063599368926</v>
      </c>
      <c r="N344" s="4">
        <v>0.61725493093181505</v>
      </c>
      <c r="O344" s="4">
        <f t="shared" si="19"/>
        <v>52.034411449309395</v>
      </c>
      <c r="P344" s="4">
        <v>24.011765042646264</v>
      </c>
      <c r="Q344" s="5"/>
      <c r="R344" s="5"/>
    </row>
    <row r="345" spans="1:18" x14ac:dyDescent="0.35">
      <c r="A345" s="3">
        <v>43844</v>
      </c>
      <c r="B345">
        <v>34</v>
      </c>
      <c r="C345" t="s">
        <v>43</v>
      </c>
      <c r="D345" t="s">
        <v>41</v>
      </c>
      <c r="E345" s="8">
        <v>540</v>
      </c>
      <c r="F345" s="7">
        <v>1.032314</v>
      </c>
      <c r="G345" s="7">
        <v>0.11007400000000001</v>
      </c>
      <c r="H345" s="7">
        <v>1.8542000000000001</v>
      </c>
      <c r="I345" s="7">
        <v>230.54701</v>
      </c>
      <c r="J345" s="4">
        <f t="shared" si="23"/>
        <v>0.82188600000000012</v>
      </c>
      <c r="K345" s="4">
        <v>1.9642740000000001</v>
      </c>
      <c r="L345" s="7">
        <v>1.8323512435668701</v>
      </c>
      <c r="M345" s="4">
        <f t="shared" si="21"/>
        <v>67.476594010041552</v>
      </c>
      <c r="N345" s="4">
        <v>0.21506322461842101</v>
      </c>
      <c r="O345" s="4">
        <f t="shared" si="19"/>
        <v>13.882730116530499</v>
      </c>
      <c r="P345" s="4">
        <v>9.3283115993014256</v>
      </c>
      <c r="Q345" s="5"/>
      <c r="R345" s="5"/>
    </row>
    <row r="346" spans="1:18" x14ac:dyDescent="0.35">
      <c r="A346" s="3">
        <v>43844</v>
      </c>
      <c r="B346">
        <v>35</v>
      </c>
      <c r="C346" t="s">
        <v>43</v>
      </c>
      <c r="D346" t="s">
        <v>41</v>
      </c>
      <c r="E346" s="8">
        <v>240</v>
      </c>
      <c r="F346" s="7">
        <v>0.12098</v>
      </c>
      <c r="G346" s="7">
        <v>0.375079</v>
      </c>
      <c r="H346" s="7">
        <v>0.85170000000000001</v>
      </c>
      <c r="I346" s="7">
        <v>93.321624999999997</v>
      </c>
      <c r="J346" s="4">
        <f t="shared" si="23"/>
        <v>0.73072000000000004</v>
      </c>
      <c r="K346" s="4">
        <v>1.2267790000000001</v>
      </c>
      <c r="L346" s="4">
        <v>0.50861653408881102</v>
      </c>
      <c r="M346" s="4">
        <f t="shared" si="21"/>
        <v>6.4876859347693099</v>
      </c>
      <c r="N346" s="4">
        <v>3.8690686311907599E-2</v>
      </c>
      <c r="O346" s="4">
        <f t="shared" si="19"/>
        <v>1.2350871709199263</v>
      </c>
      <c r="P346" s="4">
        <v>4.1459162663561893</v>
      </c>
      <c r="Q346" s="5"/>
      <c r="R346" s="5"/>
    </row>
    <row r="347" spans="1:18" x14ac:dyDescent="0.35">
      <c r="A347" s="3">
        <v>43844</v>
      </c>
      <c r="B347">
        <v>36</v>
      </c>
      <c r="C347" t="s">
        <v>43</v>
      </c>
      <c r="D347" t="s">
        <v>41</v>
      </c>
      <c r="E347" s="8">
        <v>250</v>
      </c>
      <c r="F347" s="7">
        <v>0.12539400000000001</v>
      </c>
      <c r="G347" s="7">
        <v>1.9422539999999999</v>
      </c>
      <c r="H347" s="7">
        <v>1.5878000000000001</v>
      </c>
      <c r="I347" s="7">
        <v>455.00623000000002</v>
      </c>
      <c r="J347" s="4">
        <f t="shared" si="23"/>
        <v>1.4624060000000001</v>
      </c>
      <c r="K347" s="4">
        <v>3.5300540000000002</v>
      </c>
      <c r="L347" s="7">
        <v>1.5245239690570001</v>
      </c>
      <c r="M347" s="4">
        <f t="shared" si="21"/>
        <v>61.836756512575029</v>
      </c>
      <c r="N347" s="4">
        <v>0.19650348229949499</v>
      </c>
      <c r="O347" s="4">
        <f t="shared" si="19"/>
        <v>3.72322299013803</v>
      </c>
      <c r="P347" s="4">
        <v>4.3186627774543638</v>
      </c>
      <c r="Q347" s="5"/>
      <c r="R347" s="5"/>
    </row>
    <row r="348" spans="1:18" x14ac:dyDescent="0.35">
      <c r="A348" s="3">
        <v>43844</v>
      </c>
      <c r="B348">
        <v>37</v>
      </c>
      <c r="C348" t="s">
        <v>43</v>
      </c>
      <c r="D348" t="s">
        <v>41</v>
      </c>
      <c r="E348" s="8">
        <v>1220</v>
      </c>
      <c r="F348" s="7">
        <v>0.11505799999999999</v>
      </c>
      <c r="G348" s="7">
        <v>0.20457600000000001</v>
      </c>
      <c r="H348" s="7">
        <v>0.80800000000000005</v>
      </c>
      <c r="I348" s="7">
        <v>238.19408000000001</v>
      </c>
      <c r="J348" s="4">
        <f t="shared" si="23"/>
        <v>0.69294200000000006</v>
      </c>
      <c r="K348" s="4">
        <v>1.0125760000000001</v>
      </c>
      <c r="L348" s="7">
        <v>2.1340292093436202</v>
      </c>
      <c r="M348" s="4">
        <f t="shared" si="21"/>
        <v>21.54574013371175</v>
      </c>
      <c r="N348" s="4">
        <v>0.50199997255784201</v>
      </c>
      <c r="O348" s="4">
        <f t="shared" si="19"/>
        <v>3.3081122736786241</v>
      </c>
      <c r="P348" s="4">
        <v>21.075074353977296</v>
      </c>
      <c r="Q348" s="5"/>
      <c r="R348" s="5"/>
    </row>
    <row r="349" spans="1:18" x14ac:dyDescent="0.35">
      <c r="A349" s="3">
        <v>43844</v>
      </c>
      <c r="B349">
        <v>51</v>
      </c>
      <c r="C349" t="s">
        <v>30</v>
      </c>
      <c r="D349" t="s">
        <v>42</v>
      </c>
      <c r="E349" s="8">
        <v>500</v>
      </c>
      <c r="F349" s="7">
        <v>0.13636499999999999</v>
      </c>
      <c r="G349" s="7">
        <v>1.8172299999999999</v>
      </c>
      <c r="H349" s="7">
        <v>0.58560000000000001</v>
      </c>
      <c r="I349" s="7">
        <v>33.227379999999997</v>
      </c>
      <c r="J349" s="4">
        <f t="shared" si="23"/>
        <v>0.44923500000000005</v>
      </c>
      <c r="K349" s="4">
        <v>2.4028299999999998</v>
      </c>
      <c r="L349" s="7">
        <v>2.0754197689719298</v>
      </c>
      <c r="M349" s="4">
        <f t="shared" si="21"/>
        <v>18.499071128330325</v>
      </c>
      <c r="N349" s="4">
        <v>2.8699808693558301E-2</v>
      </c>
      <c r="O349" s="4">
        <f t="shared" si="19"/>
        <v>0.786322642805937</v>
      </c>
      <c r="P349" s="4">
        <v>8.6373255549087276</v>
      </c>
      <c r="Q349" s="5"/>
      <c r="R349" s="5"/>
    </row>
    <row r="350" spans="1:18" x14ac:dyDescent="0.35">
      <c r="A350" s="3">
        <v>43844</v>
      </c>
      <c r="B350">
        <v>52</v>
      </c>
      <c r="C350" t="s">
        <v>30</v>
      </c>
      <c r="D350" t="s">
        <v>42</v>
      </c>
      <c r="E350" s="8">
        <v>230</v>
      </c>
      <c r="F350" s="7">
        <v>0.120283</v>
      </c>
      <c r="G350" s="7">
        <v>5.1714120000000001</v>
      </c>
      <c r="H350" s="7">
        <v>2.4024000000000001</v>
      </c>
      <c r="I350" s="7">
        <v>412.11770000000001</v>
      </c>
      <c r="J350" s="4">
        <f t="shared" si="23"/>
        <v>2.282117</v>
      </c>
      <c r="K350" s="4">
        <v>7.5738120000000002</v>
      </c>
      <c r="L350" s="7">
        <v>3.0092291213225</v>
      </c>
      <c r="M350" s="4">
        <f t="shared" si="21"/>
        <v>32.985894051693677</v>
      </c>
      <c r="N350" s="4">
        <v>0.16374272087192701</v>
      </c>
      <c r="O350" s="4">
        <f t="shared" si="19"/>
        <v>9.293112398568951</v>
      </c>
      <c r="P350" s="4">
        <v>3.9731697552580147</v>
      </c>
      <c r="Q350" s="5"/>
      <c r="R350" s="5"/>
    </row>
    <row r="351" spans="1:18" x14ac:dyDescent="0.35">
      <c r="A351" s="3">
        <v>43844</v>
      </c>
      <c r="B351">
        <v>53</v>
      </c>
      <c r="C351" t="s">
        <v>30</v>
      </c>
      <c r="D351" t="s">
        <v>42</v>
      </c>
      <c r="E351" s="8">
        <v>190</v>
      </c>
      <c r="F351" s="7">
        <v>0.118048</v>
      </c>
      <c r="G351" s="7">
        <v>11.262888999999999</v>
      </c>
      <c r="H351" s="7">
        <v>1.3193999999999999</v>
      </c>
      <c r="I351" s="7">
        <v>200.56195</v>
      </c>
      <c r="J351" s="4">
        <f t="shared" si="23"/>
        <v>1.201352</v>
      </c>
      <c r="K351" s="4">
        <v>12.582288999999999</v>
      </c>
      <c r="L351" s="4">
        <v>4.1297727701155997</v>
      </c>
      <c r="M351" s="4">
        <f t="shared" si="21"/>
        <v>215.52387828914553</v>
      </c>
      <c r="N351" s="4">
        <v>6.5828664389387906E-2</v>
      </c>
      <c r="O351" s="4">
        <f t="shared" si="19"/>
        <v>1.3445945451296826</v>
      </c>
      <c r="P351" s="4">
        <v>3.2821837108653162</v>
      </c>
      <c r="Q351" s="5"/>
      <c r="R351" s="5"/>
    </row>
    <row r="352" spans="1:18" x14ac:dyDescent="0.35">
      <c r="A352" s="3">
        <v>43844</v>
      </c>
      <c r="B352">
        <v>61</v>
      </c>
      <c r="C352" t="s">
        <v>44</v>
      </c>
      <c r="D352" t="s">
        <v>41</v>
      </c>
      <c r="E352" s="8">
        <v>70</v>
      </c>
      <c r="F352" s="7">
        <v>0.14571500000000001</v>
      </c>
      <c r="G352" s="7">
        <v>0.62902100000000005</v>
      </c>
      <c r="H352" s="7">
        <v>1.8677999999999999</v>
      </c>
      <c r="I352" s="7">
        <v>334.11559999999997</v>
      </c>
      <c r="J352" s="4">
        <f t="shared" si="23"/>
        <v>1.7220849999999999</v>
      </c>
      <c r="K352" s="4">
        <v>2.4968209999999997</v>
      </c>
      <c r="L352" s="7">
        <v>0.301924494374466</v>
      </c>
      <c r="M352" s="4">
        <f t="shared" si="21"/>
        <v>30.08923709686211</v>
      </c>
      <c r="N352" s="4">
        <v>4.0402449191440398E-2</v>
      </c>
      <c r="O352" s="4">
        <f t="shared" ref="O352:O359" si="24">N352+O328</f>
        <v>17.112097129403075</v>
      </c>
      <c r="P352" s="4">
        <v>1.2092255776872218</v>
      </c>
      <c r="Q352" s="5"/>
      <c r="R352" s="5"/>
    </row>
    <row r="353" spans="1:18" x14ac:dyDescent="0.35">
      <c r="A353" s="3">
        <v>43844</v>
      </c>
      <c r="B353">
        <v>62</v>
      </c>
      <c r="C353" t="s">
        <v>45</v>
      </c>
      <c r="D353" t="s">
        <v>41</v>
      </c>
      <c r="E353" s="8">
        <v>0</v>
      </c>
      <c r="F353" s="7"/>
      <c r="G353" s="7"/>
      <c r="H353" s="7"/>
      <c r="I353" s="7"/>
      <c r="J353" s="7"/>
      <c r="K353" s="4"/>
      <c r="L353" s="4">
        <v>0</v>
      </c>
      <c r="M353" s="4">
        <f t="shared" si="21"/>
        <v>0.42215929172684497</v>
      </c>
      <c r="N353" s="4">
        <v>0</v>
      </c>
      <c r="O353" s="4">
        <f t="shared" si="24"/>
        <v>6.67528498498626E-2</v>
      </c>
      <c r="P353" s="4">
        <v>0</v>
      </c>
      <c r="Q353" s="5"/>
      <c r="R353" s="5"/>
    </row>
    <row r="354" spans="1:18" x14ac:dyDescent="0.35">
      <c r="A354" s="3">
        <v>43844</v>
      </c>
      <c r="B354">
        <v>63</v>
      </c>
      <c r="C354" t="s">
        <v>45</v>
      </c>
      <c r="D354" t="s">
        <v>41</v>
      </c>
      <c r="E354" s="8">
        <v>0</v>
      </c>
      <c r="F354" s="7"/>
      <c r="G354" s="7"/>
      <c r="H354" s="7"/>
      <c r="I354" s="7"/>
      <c r="J354" s="7"/>
      <c r="K354" s="4"/>
      <c r="L354" s="7">
        <v>0</v>
      </c>
      <c r="M354" s="4">
        <f t="shared" si="21"/>
        <v>1.3532172805870979</v>
      </c>
      <c r="N354" s="4">
        <v>0</v>
      </c>
      <c r="O354" s="4">
        <f t="shared" si="24"/>
        <v>1.384181311398142</v>
      </c>
      <c r="P354" s="4">
        <v>0</v>
      </c>
      <c r="Q354" s="5"/>
      <c r="R354" s="5"/>
    </row>
    <row r="355" spans="1:18" x14ac:dyDescent="0.35">
      <c r="A355" s="3">
        <v>43844</v>
      </c>
      <c r="B355">
        <v>65</v>
      </c>
      <c r="C355" t="s">
        <v>45</v>
      </c>
      <c r="D355" t="s">
        <v>41</v>
      </c>
      <c r="E355" s="8">
        <v>130</v>
      </c>
      <c r="F355" s="7">
        <v>0.125226</v>
      </c>
      <c r="G355" s="7">
        <v>2.0422470000000001</v>
      </c>
      <c r="H355" s="7">
        <v>1.9468000000000001</v>
      </c>
      <c r="I355" s="7">
        <v>1187.4537</v>
      </c>
      <c r="J355" s="4">
        <f>IF(A355="N/A", "", H355-F355)</f>
        <v>1.821574</v>
      </c>
      <c r="K355" s="4">
        <v>3.9890470000000002</v>
      </c>
      <c r="L355" s="7">
        <v>0.89582959294711995</v>
      </c>
      <c r="M355" s="4">
        <f t="shared" si="21"/>
        <v>5.1426546491392298</v>
      </c>
      <c r="N355" s="4">
        <v>0.26666924824765198</v>
      </c>
      <c r="O355" s="4">
        <f t="shared" si="24"/>
        <v>1.2745285644429269</v>
      </c>
      <c r="P355" s="4">
        <v>2.2457046442762691</v>
      </c>
      <c r="Q355" s="5"/>
      <c r="R355" s="5"/>
    </row>
    <row r="356" spans="1:18" x14ac:dyDescent="0.35">
      <c r="A356" s="3">
        <v>43844</v>
      </c>
      <c r="B356">
        <v>66</v>
      </c>
      <c r="C356" t="s">
        <v>45</v>
      </c>
      <c r="D356" t="s">
        <v>41</v>
      </c>
      <c r="E356" s="8">
        <v>0</v>
      </c>
      <c r="F356" s="7"/>
      <c r="G356" s="7"/>
      <c r="H356" s="7"/>
      <c r="I356" s="7"/>
      <c r="J356" s="7"/>
      <c r="K356" s="4"/>
      <c r="L356" s="7">
        <v>0</v>
      </c>
      <c r="M356" s="4">
        <f t="shared" si="21"/>
        <v>6.4983984099369101</v>
      </c>
      <c r="N356" s="4">
        <v>0</v>
      </c>
      <c r="O356" s="4">
        <f t="shared" si="24"/>
        <v>0.21895296288718008</v>
      </c>
      <c r="P356" s="4">
        <v>0</v>
      </c>
      <c r="Q356" s="5"/>
      <c r="R356" s="5"/>
    </row>
    <row r="357" spans="1:18" x14ac:dyDescent="0.35">
      <c r="A357" s="3">
        <v>43844</v>
      </c>
      <c r="B357">
        <v>67</v>
      </c>
      <c r="C357" t="s">
        <v>45</v>
      </c>
      <c r="D357" t="s">
        <v>42</v>
      </c>
      <c r="E357" s="8">
        <v>165</v>
      </c>
      <c r="F357" s="7">
        <v>0.23472499999999999</v>
      </c>
      <c r="G357" s="7">
        <v>0.882351</v>
      </c>
      <c r="H357" s="7">
        <v>1.1447000000000001</v>
      </c>
      <c r="I357" s="7">
        <v>197.49014</v>
      </c>
      <c r="J357" s="4">
        <f>IF(A357="N/A", "", H357-F357)</f>
        <v>0.90997500000000009</v>
      </c>
      <c r="K357" s="4">
        <v>2.0270510000000002</v>
      </c>
      <c r="L357" s="7">
        <v>0.57777868887009398</v>
      </c>
      <c r="M357" s="4">
        <f t="shared" si="21"/>
        <v>11.816786551932186</v>
      </c>
      <c r="N357" s="4">
        <v>5.6291427376011401E-2</v>
      </c>
      <c r="O357" s="4">
        <f t="shared" si="24"/>
        <v>0.37454717227390771</v>
      </c>
      <c r="P357" s="4">
        <v>2.85031743311988</v>
      </c>
      <c r="Q357" s="5"/>
      <c r="R357" s="5"/>
    </row>
    <row r="358" spans="1:18" x14ac:dyDescent="0.35">
      <c r="A358" s="3">
        <v>43844</v>
      </c>
      <c r="B358">
        <v>68</v>
      </c>
      <c r="C358" t="s">
        <v>45</v>
      </c>
      <c r="D358" t="s">
        <v>42</v>
      </c>
      <c r="E358" s="8">
        <v>1000</v>
      </c>
      <c r="F358" s="7">
        <v>0.244891</v>
      </c>
      <c r="G358" s="7">
        <v>3.4603000000000002E-2</v>
      </c>
      <c r="H358" s="7">
        <v>1.3017000000000001</v>
      </c>
      <c r="I358" s="7">
        <v>217.36387999999999</v>
      </c>
      <c r="J358" s="4">
        <f>IF(A358="N/A", "", H358-F358)</f>
        <v>1.0568090000000001</v>
      </c>
      <c r="K358" s="4">
        <v>1.336303</v>
      </c>
      <c r="L358" s="7">
        <v>2.3084360221376499</v>
      </c>
      <c r="M358" s="4">
        <f t="shared" si="21"/>
        <v>55.092851336674691</v>
      </c>
      <c r="N358" s="4">
        <v>0.37549164411335201</v>
      </c>
      <c r="O358" s="4">
        <f t="shared" si="24"/>
        <v>32.758575975129062</v>
      </c>
      <c r="P358" s="4">
        <v>17.274651109817455</v>
      </c>
      <c r="Q358" s="5"/>
      <c r="R358" s="5"/>
    </row>
    <row r="359" spans="1:18" x14ac:dyDescent="0.35">
      <c r="A359" s="3">
        <v>43844</v>
      </c>
      <c r="B359">
        <v>69</v>
      </c>
      <c r="C359" t="s">
        <v>45</v>
      </c>
      <c r="D359" t="s">
        <v>42</v>
      </c>
      <c r="E359" s="8">
        <v>0</v>
      </c>
      <c r="F359" s="7"/>
      <c r="G359" s="7"/>
      <c r="H359" s="7"/>
      <c r="I359" s="7"/>
      <c r="J359" s="7"/>
      <c r="K359" s="4"/>
      <c r="L359" s="7">
        <v>0</v>
      </c>
      <c r="M359" s="4">
        <f t="shared" si="21"/>
        <v>0.26661697299086801</v>
      </c>
      <c r="N359" s="4">
        <v>0</v>
      </c>
      <c r="O359" s="4">
        <f t="shared" si="24"/>
        <v>2.1007732598746599E-2</v>
      </c>
      <c r="P359" s="4">
        <v>0</v>
      </c>
      <c r="Q359" s="5"/>
      <c r="R359" s="5"/>
    </row>
    <row r="360" spans="1:18" x14ac:dyDescent="0.35">
      <c r="A360" s="3">
        <v>43844</v>
      </c>
      <c r="B360">
        <v>70</v>
      </c>
      <c r="C360" t="s">
        <v>45</v>
      </c>
      <c r="D360" t="s">
        <v>42</v>
      </c>
      <c r="E360" s="8">
        <v>0</v>
      </c>
      <c r="F360" s="7"/>
      <c r="G360" s="7"/>
      <c r="H360" s="7"/>
      <c r="I360" s="7"/>
      <c r="J360" s="7"/>
      <c r="K360" s="4"/>
      <c r="L360" s="4">
        <v>0</v>
      </c>
      <c r="M360" s="4">
        <f>L360+M336</f>
        <v>2.3605847928732966</v>
      </c>
      <c r="N360" s="4">
        <v>0</v>
      </c>
      <c r="O360" s="4">
        <f>N360+O336</f>
        <v>0.47179550383636232</v>
      </c>
      <c r="P360" s="4">
        <v>0</v>
      </c>
      <c r="Q360" s="5"/>
      <c r="R360" s="5"/>
    </row>
  </sheetData>
  <sortState xmlns:xlrd2="http://schemas.microsoft.com/office/spreadsheetml/2017/richdata2" ref="A2:V364">
    <sortCondition ref="A2:A36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C8622-AFDB-4273-B6AB-2054E415BE07}">
  <dimension ref="A1:U367"/>
  <sheetViews>
    <sheetView zoomScale="80" zoomScaleNormal="80" workbookViewId="0">
      <selection activeCell="L9" sqref="L9"/>
    </sheetView>
  </sheetViews>
  <sheetFormatPr defaultRowHeight="14.5" x14ac:dyDescent="0.35"/>
  <cols>
    <col min="1" max="1" width="11.54296875" bestFit="1" customWidth="1"/>
    <col min="6" max="6" width="11.7265625" style="5" bestFit="1" customWidth="1"/>
    <col min="7" max="7" width="8.81640625" bestFit="1" customWidth="1"/>
    <col min="9" max="11" width="9.26953125" bestFit="1" customWidth="1"/>
    <col min="12" max="12" width="13" bestFit="1" customWidth="1"/>
    <col min="13" max="14" width="9.26953125" bestFit="1" customWidth="1"/>
    <col min="15" max="15" width="32.81640625" bestFit="1" customWidth="1"/>
    <col min="16" max="16" width="21.54296875" bestFit="1" customWidth="1"/>
    <col min="17" max="17" width="20.7265625" bestFit="1" customWidth="1"/>
    <col min="18" max="21" width="13.1796875" customWidth="1"/>
    <col min="25" max="26" width="5.453125" bestFit="1" customWidth="1"/>
    <col min="27" max="27" width="10.7265625" bestFit="1" customWidth="1"/>
    <col min="29" max="29" width="11.81640625" bestFit="1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5" t="s">
        <v>39</v>
      </c>
      <c r="G1" s="1" t="s">
        <v>5</v>
      </c>
      <c r="H1" s="1" t="s">
        <v>2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37</v>
      </c>
      <c r="P1" s="2" t="s">
        <v>38</v>
      </c>
      <c r="Q1" s="2" t="s">
        <v>36</v>
      </c>
      <c r="R1" s="2"/>
      <c r="S1" s="2" t="s">
        <v>31</v>
      </c>
      <c r="T1">
        <f>AVERAGE(3.5, 3.26)</f>
        <v>3.38</v>
      </c>
    </row>
    <row r="2" spans="1:21" x14ac:dyDescent="0.35">
      <c r="A2" s="3">
        <v>43404</v>
      </c>
      <c r="B2">
        <v>27</v>
      </c>
      <c r="C2" t="s">
        <v>14</v>
      </c>
      <c r="D2" t="str">
        <f t="shared" ref="D2:D33" si="0">IF(LEFT(C2,1)="T", "Till", IF(LEFT(C2,1)="C", "Compost", "Control"))</f>
        <v>Compost</v>
      </c>
      <c r="E2" t="s">
        <v>13</v>
      </c>
      <c r="F2" s="5">
        <v>0</v>
      </c>
      <c r="H2" t="str">
        <f t="shared" ref="H2:H65" si="1">C2</f>
        <v>C-Y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f t="shared" ref="N2:N49" si="2">IF(K2&lt;J2, J2+I2+M2, K2+J2)</f>
        <v>0</v>
      </c>
      <c r="O2" s="5">
        <v>0</v>
      </c>
      <c r="P2" s="5">
        <v>0</v>
      </c>
      <c r="Q2" s="5">
        <v>0</v>
      </c>
      <c r="R2" s="4"/>
      <c r="S2" t="s">
        <v>32</v>
      </c>
      <c r="T2">
        <f>PI()*(T1^2)/4</f>
        <v>8.9727027779178066</v>
      </c>
      <c r="U2" t="s">
        <v>33</v>
      </c>
    </row>
    <row r="3" spans="1:21" x14ac:dyDescent="0.35">
      <c r="A3" s="3">
        <f t="shared" ref="A3:A11" si="3">A2</f>
        <v>43404</v>
      </c>
      <c r="B3">
        <v>36</v>
      </c>
      <c r="C3" t="s">
        <v>15</v>
      </c>
      <c r="D3" t="str">
        <f t="shared" si="0"/>
        <v>Compost</v>
      </c>
      <c r="E3" t="s">
        <v>13</v>
      </c>
      <c r="F3" s="5">
        <v>0</v>
      </c>
      <c r="H3" t="str">
        <f t="shared" si="1"/>
        <v>C-N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f t="shared" si="2"/>
        <v>0</v>
      </c>
      <c r="O3" s="5">
        <v>0</v>
      </c>
      <c r="P3" s="5">
        <v>0</v>
      </c>
      <c r="Q3" s="5">
        <v>0</v>
      </c>
      <c r="R3" s="4"/>
      <c r="T3">
        <f>T2/144</f>
        <v>6.2310435957762547E-2</v>
      </c>
      <c r="U3" t="s">
        <v>34</v>
      </c>
    </row>
    <row r="4" spans="1:21" x14ac:dyDescent="0.35">
      <c r="A4" s="3">
        <f t="shared" si="3"/>
        <v>43404</v>
      </c>
      <c r="B4">
        <v>37</v>
      </c>
      <c r="C4" t="s">
        <v>15</v>
      </c>
      <c r="D4" t="str">
        <f t="shared" si="0"/>
        <v>Compost</v>
      </c>
      <c r="E4" t="s">
        <v>13</v>
      </c>
      <c r="F4" s="5">
        <v>0</v>
      </c>
      <c r="H4" t="str">
        <f t="shared" si="1"/>
        <v>C-N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f t="shared" si="2"/>
        <v>0</v>
      </c>
      <c r="O4" s="5">
        <v>0</v>
      </c>
      <c r="P4" s="5">
        <v>0</v>
      </c>
      <c r="Q4" s="5">
        <v>0</v>
      </c>
      <c r="R4" s="4"/>
      <c r="T4">
        <f>T3/1000</f>
        <v>6.2310435957762544E-5</v>
      </c>
      <c r="U4" t="s">
        <v>35</v>
      </c>
    </row>
    <row r="5" spans="1:21" x14ac:dyDescent="0.35">
      <c r="A5" s="3">
        <f t="shared" si="3"/>
        <v>43404</v>
      </c>
      <c r="B5">
        <v>51</v>
      </c>
      <c r="C5" t="s">
        <v>16</v>
      </c>
      <c r="D5" t="str">
        <f t="shared" si="0"/>
        <v>Till</v>
      </c>
      <c r="E5" t="s">
        <v>13</v>
      </c>
      <c r="F5" s="5">
        <v>0</v>
      </c>
      <c r="H5" t="str">
        <f t="shared" si="1"/>
        <v>T-Y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f t="shared" si="2"/>
        <v>0</v>
      </c>
      <c r="O5" s="5">
        <v>0</v>
      </c>
      <c r="P5" s="5">
        <v>0</v>
      </c>
      <c r="Q5" s="5">
        <v>0</v>
      </c>
      <c r="R5" s="4"/>
      <c r="S5" s="4"/>
      <c r="T5" s="4"/>
      <c r="U5" s="4"/>
    </row>
    <row r="6" spans="1:21" x14ac:dyDescent="0.35">
      <c r="A6" s="3">
        <f t="shared" si="3"/>
        <v>43404</v>
      </c>
      <c r="B6">
        <v>52</v>
      </c>
      <c r="C6" t="s">
        <v>16</v>
      </c>
      <c r="D6" t="str">
        <f t="shared" si="0"/>
        <v>Till</v>
      </c>
      <c r="E6" t="s">
        <v>13</v>
      </c>
      <c r="F6" s="5">
        <v>0</v>
      </c>
      <c r="H6" t="str">
        <f t="shared" si="1"/>
        <v>T-Y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f t="shared" si="2"/>
        <v>0</v>
      </c>
      <c r="O6" s="5">
        <v>0</v>
      </c>
      <c r="P6" s="5">
        <v>0</v>
      </c>
      <c r="Q6" s="5">
        <v>0</v>
      </c>
      <c r="R6" s="4"/>
      <c r="S6" s="4"/>
      <c r="T6" s="4"/>
      <c r="U6" s="4"/>
    </row>
    <row r="7" spans="1:21" x14ac:dyDescent="0.35">
      <c r="A7" s="3">
        <f t="shared" si="3"/>
        <v>43404</v>
      </c>
      <c r="B7">
        <v>53</v>
      </c>
      <c r="C7" t="s">
        <v>16</v>
      </c>
      <c r="D7" t="str">
        <f t="shared" si="0"/>
        <v>Till</v>
      </c>
      <c r="E7" t="s">
        <v>13</v>
      </c>
      <c r="F7" s="5">
        <v>0</v>
      </c>
      <c r="H7" t="str">
        <f t="shared" si="1"/>
        <v>T-Y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f t="shared" si="2"/>
        <v>0</v>
      </c>
      <c r="O7" s="5">
        <v>0</v>
      </c>
      <c r="P7" s="5">
        <v>0</v>
      </c>
      <c r="Q7" s="5">
        <v>0</v>
      </c>
      <c r="R7" s="4"/>
      <c r="S7" s="4"/>
      <c r="T7" s="4"/>
      <c r="U7" s="4"/>
    </row>
    <row r="8" spans="1:21" x14ac:dyDescent="0.35">
      <c r="A8" s="3">
        <f t="shared" si="3"/>
        <v>43404</v>
      </c>
      <c r="B8">
        <v>61</v>
      </c>
      <c r="C8" t="s">
        <v>18</v>
      </c>
      <c r="D8" t="str">
        <f t="shared" si="0"/>
        <v>Control</v>
      </c>
      <c r="E8" t="s">
        <v>13</v>
      </c>
      <c r="F8" s="5">
        <v>0</v>
      </c>
      <c r="H8" t="str">
        <f t="shared" si="1"/>
        <v>N-N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f t="shared" si="2"/>
        <v>0</v>
      </c>
      <c r="O8" s="5">
        <v>0</v>
      </c>
      <c r="P8" s="5">
        <v>0</v>
      </c>
      <c r="Q8" s="5">
        <v>0</v>
      </c>
      <c r="R8" s="4"/>
      <c r="S8" s="4"/>
      <c r="T8" s="4"/>
      <c r="U8" s="4"/>
    </row>
    <row r="9" spans="1:21" x14ac:dyDescent="0.35">
      <c r="A9" s="3">
        <f t="shared" si="3"/>
        <v>43404</v>
      </c>
      <c r="B9">
        <v>66</v>
      </c>
      <c r="C9" t="s">
        <v>18</v>
      </c>
      <c r="D9" t="str">
        <f t="shared" si="0"/>
        <v>Control</v>
      </c>
      <c r="E9" t="s">
        <v>13</v>
      </c>
      <c r="F9" s="5">
        <v>0</v>
      </c>
      <c r="H9" t="str">
        <f t="shared" si="1"/>
        <v>N-N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f t="shared" si="2"/>
        <v>0</v>
      </c>
      <c r="O9" s="5">
        <v>0</v>
      </c>
      <c r="P9" s="5">
        <v>0</v>
      </c>
      <c r="Q9" s="5">
        <v>0</v>
      </c>
      <c r="R9" s="4"/>
      <c r="S9" s="4"/>
      <c r="T9" s="4"/>
      <c r="U9" s="4"/>
    </row>
    <row r="10" spans="1:21" x14ac:dyDescent="0.35">
      <c r="A10" s="3">
        <f t="shared" si="3"/>
        <v>43404</v>
      </c>
      <c r="B10">
        <v>68</v>
      </c>
      <c r="C10" t="s">
        <v>19</v>
      </c>
      <c r="D10" t="str">
        <f t="shared" si="0"/>
        <v>Control</v>
      </c>
      <c r="E10" t="s">
        <v>13</v>
      </c>
      <c r="F10" s="5">
        <v>0</v>
      </c>
      <c r="H10" t="str">
        <f t="shared" si="1"/>
        <v>N-Y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f t="shared" si="2"/>
        <v>0</v>
      </c>
      <c r="O10" s="5">
        <v>0</v>
      </c>
      <c r="P10" s="5">
        <v>0</v>
      </c>
      <c r="Q10" s="5">
        <v>0</v>
      </c>
      <c r="R10" s="4"/>
      <c r="S10" s="4"/>
      <c r="T10" s="4"/>
      <c r="U10" s="4"/>
    </row>
    <row r="11" spans="1:21" x14ac:dyDescent="0.35">
      <c r="A11" s="3">
        <f t="shared" si="3"/>
        <v>43404</v>
      </c>
      <c r="B11">
        <v>69</v>
      </c>
      <c r="C11" t="s">
        <v>19</v>
      </c>
      <c r="D11" t="str">
        <f t="shared" si="0"/>
        <v>Control</v>
      </c>
      <c r="E11" t="s">
        <v>13</v>
      </c>
      <c r="F11" s="5">
        <v>0</v>
      </c>
      <c r="H11" t="str">
        <f t="shared" si="1"/>
        <v>N-Y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f t="shared" si="2"/>
        <v>0</v>
      </c>
      <c r="O11" s="5">
        <v>0</v>
      </c>
      <c r="P11" s="5">
        <v>0</v>
      </c>
      <c r="Q11" s="5">
        <v>0</v>
      </c>
      <c r="R11" s="4"/>
      <c r="S11" s="4"/>
      <c r="T11" s="4"/>
      <c r="U11" s="4"/>
    </row>
    <row r="12" spans="1:21" x14ac:dyDescent="0.35">
      <c r="A12" s="3">
        <v>43440</v>
      </c>
      <c r="B12">
        <v>19</v>
      </c>
      <c r="C12" t="s">
        <v>12</v>
      </c>
      <c r="D12" t="str">
        <f t="shared" si="0"/>
        <v>Till</v>
      </c>
      <c r="E12" t="s">
        <v>13</v>
      </c>
      <c r="F12" s="5">
        <v>0</v>
      </c>
      <c r="H12" t="str">
        <f t="shared" si="1"/>
        <v>T-N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f t="shared" si="2"/>
        <v>0</v>
      </c>
      <c r="O12" s="5">
        <v>0</v>
      </c>
      <c r="P12" s="5">
        <v>0</v>
      </c>
      <c r="Q12" s="5">
        <v>0</v>
      </c>
      <c r="R12" s="4"/>
      <c r="S12" s="4"/>
      <c r="T12" s="4"/>
      <c r="U12" s="4"/>
    </row>
    <row r="13" spans="1:21" x14ac:dyDescent="0.35">
      <c r="A13" s="3">
        <f t="shared" ref="A13:A25" si="4">A12</f>
        <v>43440</v>
      </c>
      <c r="B13">
        <v>22</v>
      </c>
      <c r="C13" t="s">
        <v>12</v>
      </c>
      <c r="D13" t="str">
        <f t="shared" si="0"/>
        <v>Till</v>
      </c>
      <c r="E13" t="s">
        <v>13</v>
      </c>
      <c r="F13" s="5">
        <v>0</v>
      </c>
      <c r="H13" t="str">
        <f t="shared" si="1"/>
        <v>T-N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f t="shared" si="2"/>
        <v>0</v>
      </c>
      <c r="O13" s="5">
        <v>0</v>
      </c>
      <c r="P13" s="5">
        <v>0</v>
      </c>
      <c r="Q13" s="5">
        <v>0</v>
      </c>
      <c r="R13" s="4"/>
      <c r="S13" s="4"/>
      <c r="T13" s="4"/>
      <c r="U13" s="4"/>
    </row>
    <row r="14" spans="1:21" x14ac:dyDescent="0.35">
      <c r="A14" s="3">
        <f t="shared" si="4"/>
        <v>43440</v>
      </c>
      <c r="B14">
        <v>51</v>
      </c>
      <c r="C14" t="s">
        <v>16</v>
      </c>
      <c r="D14" t="str">
        <f t="shared" si="0"/>
        <v>Till</v>
      </c>
      <c r="E14" t="s">
        <v>13</v>
      </c>
      <c r="F14" s="5">
        <v>0</v>
      </c>
      <c r="H14" t="str">
        <f t="shared" si="1"/>
        <v>T-Y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f t="shared" si="2"/>
        <v>0</v>
      </c>
      <c r="O14" s="5">
        <v>0</v>
      </c>
      <c r="P14" s="5">
        <v>0</v>
      </c>
      <c r="Q14" s="5">
        <v>0</v>
      </c>
      <c r="R14" s="4"/>
      <c r="S14" s="4"/>
      <c r="T14" s="4"/>
      <c r="U14" s="4"/>
    </row>
    <row r="15" spans="1:21" x14ac:dyDescent="0.35">
      <c r="A15" s="3">
        <f t="shared" si="4"/>
        <v>43440</v>
      </c>
      <c r="B15">
        <v>52</v>
      </c>
      <c r="C15" t="s">
        <v>16</v>
      </c>
      <c r="D15" t="str">
        <f t="shared" si="0"/>
        <v>Till</v>
      </c>
      <c r="E15" t="s">
        <v>13</v>
      </c>
      <c r="F15" s="5">
        <v>0</v>
      </c>
      <c r="H15" t="str">
        <f t="shared" si="1"/>
        <v>T-Y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f t="shared" si="2"/>
        <v>0</v>
      </c>
      <c r="O15" s="5">
        <v>0</v>
      </c>
      <c r="P15" s="5">
        <v>0</v>
      </c>
      <c r="Q15" s="5">
        <v>0</v>
      </c>
      <c r="R15" s="4"/>
      <c r="S15" s="4"/>
      <c r="T15" s="4"/>
      <c r="U15" s="4"/>
    </row>
    <row r="16" spans="1:21" x14ac:dyDescent="0.35">
      <c r="A16" s="3">
        <f t="shared" si="4"/>
        <v>43440</v>
      </c>
      <c r="B16">
        <v>53</v>
      </c>
      <c r="C16" t="s">
        <v>16</v>
      </c>
      <c r="D16" t="str">
        <f t="shared" si="0"/>
        <v>Till</v>
      </c>
      <c r="E16" t="s">
        <v>13</v>
      </c>
      <c r="F16" s="5">
        <v>0</v>
      </c>
      <c r="H16" t="str">
        <f t="shared" si="1"/>
        <v>T-Y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f t="shared" si="2"/>
        <v>0</v>
      </c>
      <c r="O16" s="5">
        <v>0</v>
      </c>
      <c r="P16" s="5">
        <v>0</v>
      </c>
      <c r="Q16" s="5">
        <v>0</v>
      </c>
      <c r="R16" s="4"/>
      <c r="S16" s="4"/>
      <c r="T16" s="4"/>
      <c r="U16" s="4"/>
    </row>
    <row r="17" spans="1:21" x14ac:dyDescent="0.35">
      <c r="A17" s="3">
        <f t="shared" si="4"/>
        <v>43440</v>
      </c>
      <c r="B17">
        <v>61</v>
      </c>
      <c r="C17" t="s">
        <v>18</v>
      </c>
      <c r="D17" t="str">
        <f t="shared" si="0"/>
        <v>Control</v>
      </c>
      <c r="E17" t="s">
        <v>13</v>
      </c>
      <c r="F17" s="5">
        <v>0</v>
      </c>
      <c r="H17" t="str">
        <f t="shared" si="1"/>
        <v>N-N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f t="shared" si="2"/>
        <v>0</v>
      </c>
      <c r="O17" s="5">
        <v>0</v>
      </c>
      <c r="P17" s="5">
        <v>0</v>
      </c>
      <c r="Q17" s="5">
        <v>0</v>
      </c>
      <c r="R17" s="4"/>
      <c r="S17" s="4"/>
      <c r="T17" s="4"/>
      <c r="U17" s="4"/>
    </row>
    <row r="18" spans="1:21" x14ac:dyDescent="0.35">
      <c r="A18" s="3">
        <f t="shared" si="4"/>
        <v>43440</v>
      </c>
      <c r="B18">
        <v>62</v>
      </c>
      <c r="C18" t="s">
        <v>18</v>
      </c>
      <c r="D18" t="str">
        <f t="shared" si="0"/>
        <v>Control</v>
      </c>
      <c r="E18" t="s">
        <v>13</v>
      </c>
      <c r="F18" s="5">
        <v>0</v>
      </c>
      <c r="H18" t="str">
        <f t="shared" si="1"/>
        <v>N-N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f t="shared" si="2"/>
        <v>0</v>
      </c>
      <c r="O18" s="5">
        <v>0</v>
      </c>
      <c r="P18" s="5">
        <v>0</v>
      </c>
      <c r="Q18" s="5">
        <v>0</v>
      </c>
      <c r="R18" s="4"/>
      <c r="S18" s="4"/>
      <c r="T18" s="4"/>
      <c r="U18" s="4"/>
    </row>
    <row r="19" spans="1:21" x14ac:dyDescent="0.35">
      <c r="A19" s="3">
        <f t="shared" si="4"/>
        <v>43440</v>
      </c>
      <c r="B19">
        <v>63</v>
      </c>
      <c r="C19" t="s">
        <v>18</v>
      </c>
      <c r="D19" t="str">
        <f t="shared" si="0"/>
        <v>Control</v>
      </c>
      <c r="E19" t="s">
        <v>13</v>
      </c>
      <c r="F19" s="5">
        <v>0</v>
      </c>
      <c r="H19" t="str">
        <f t="shared" si="1"/>
        <v>N-N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f t="shared" si="2"/>
        <v>0</v>
      </c>
      <c r="O19" s="5">
        <v>0</v>
      </c>
      <c r="P19" s="5">
        <v>0</v>
      </c>
      <c r="Q19" s="5">
        <v>0</v>
      </c>
      <c r="R19" s="4"/>
      <c r="S19" s="4"/>
      <c r="T19" s="4"/>
      <c r="U19" s="4"/>
    </row>
    <row r="20" spans="1:21" x14ac:dyDescent="0.35">
      <c r="A20" s="3">
        <f t="shared" si="4"/>
        <v>43440</v>
      </c>
      <c r="B20">
        <v>65</v>
      </c>
      <c r="C20" t="s">
        <v>18</v>
      </c>
      <c r="D20" t="str">
        <f t="shared" si="0"/>
        <v>Control</v>
      </c>
      <c r="E20" t="s">
        <v>13</v>
      </c>
      <c r="F20" s="5">
        <v>0</v>
      </c>
      <c r="H20" t="str">
        <f t="shared" si="1"/>
        <v>N-N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f t="shared" si="2"/>
        <v>0</v>
      </c>
      <c r="O20" s="5">
        <v>0</v>
      </c>
      <c r="P20" s="5">
        <v>0</v>
      </c>
      <c r="Q20" s="5">
        <v>0</v>
      </c>
      <c r="R20" s="4"/>
      <c r="S20" s="4"/>
      <c r="T20" s="4"/>
      <c r="U20" s="4"/>
    </row>
    <row r="21" spans="1:21" x14ac:dyDescent="0.35">
      <c r="A21" s="3">
        <f t="shared" si="4"/>
        <v>43440</v>
      </c>
      <c r="B21">
        <v>66</v>
      </c>
      <c r="C21" t="s">
        <v>19</v>
      </c>
      <c r="D21" t="str">
        <f t="shared" si="0"/>
        <v>Control</v>
      </c>
      <c r="E21" t="s">
        <v>13</v>
      </c>
      <c r="F21" s="5">
        <v>0</v>
      </c>
      <c r="H21" t="str">
        <f t="shared" si="1"/>
        <v>N-Y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f t="shared" si="2"/>
        <v>0</v>
      </c>
      <c r="O21" s="5">
        <v>0</v>
      </c>
      <c r="P21" s="5">
        <v>0</v>
      </c>
      <c r="Q21" s="5">
        <v>0</v>
      </c>
      <c r="R21" s="4"/>
      <c r="S21" s="4"/>
      <c r="T21" s="4"/>
      <c r="U21" s="4"/>
    </row>
    <row r="22" spans="1:21" x14ac:dyDescent="0.35">
      <c r="A22" s="3">
        <f t="shared" si="4"/>
        <v>43440</v>
      </c>
      <c r="B22">
        <v>67</v>
      </c>
      <c r="C22" t="s">
        <v>19</v>
      </c>
      <c r="D22" t="str">
        <f t="shared" si="0"/>
        <v>Control</v>
      </c>
      <c r="E22" t="s">
        <v>13</v>
      </c>
      <c r="F22" s="5">
        <v>0</v>
      </c>
      <c r="H22" t="str">
        <f t="shared" si="1"/>
        <v>N-Y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f t="shared" si="2"/>
        <v>0</v>
      </c>
      <c r="O22" s="5">
        <v>0</v>
      </c>
      <c r="P22" s="5">
        <v>0</v>
      </c>
      <c r="Q22" s="5">
        <v>0</v>
      </c>
      <c r="R22" s="4"/>
      <c r="S22" s="4"/>
      <c r="T22" s="4"/>
      <c r="U22" s="4"/>
    </row>
    <row r="23" spans="1:21" x14ac:dyDescent="0.35">
      <c r="A23" s="3">
        <f t="shared" si="4"/>
        <v>43440</v>
      </c>
      <c r="B23">
        <v>68</v>
      </c>
      <c r="C23" t="s">
        <v>19</v>
      </c>
      <c r="D23" t="str">
        <f t="shared" si="0"/>
        <v>Control</v>
      </c>
      <c r="E23" t="s">
        <v>13</v>
      </c>
      <c r="F23" s="5">
        <v>0</v>
      </c>
      <c r="H23" t="str">
        <f t="shared" si="1"/>
        <v>N-Y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f t="shared" si="2"/>
        <v>0</v>
      </c>
      <c r="O23" s="5">
        <v>0</v>
      </c>
      <c r="P23" s="5">
        <v>0</v>
      </c>
      <c r="Q23" s="5">
        <v>0</v>
      </c>
      <c r="R23" s="4"/>
      <c r="S23" s="4"/>
      <c r="T23" s="4"/>
      <c r="U23" s="4"/>
    </row>
    <row r="24" spans="1:21" x14ac:dyDescent="0.35">
      <c r="A24" s="3">
        <f t="shared" si="4"/>
        <v>43440</v>
      </c>
      <c r="B24">
        <v>69</v>
      </c>
      <c r="C24" t="s">
        <v>19</v>
      </c>
      <c r="D24" t="str">
        <f t="shared" si="0"/>
        <v>Control</v>
      </c>
      <c r="E24" t="s">
        <v>13</v>
      </c>
      <c r="F24" s="5">
        <v>0</v>
      </c>
      <c r="H24" t="str">
        <f t="shared" si="1"/>
        <v>N-Y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f t="shared" si="2"/>
        <v>0</v>
      </c>
      <c r="O24" s="5">
        <v>0</v>
      </c>
      <c r="P24" s="5">
        <v>0</v>
      </c>
      <c r="Q24" s="5">
        <v>0</v>
      </c>
      <c r="R24" s="4"/>
      <c r="S24" s="4"/>
      <c r="T24" s="4"/>
      <c r="U24" s="4"/>
    </row>
    <row r="25" spans="1:21" x14ac:dyDescent="0.35">
      <c r="A25" s="3">
        <f t="shared" si="4"/>
        <v>43440</v>
      </c>
      <c r="B25">
        <v>70</v>
      </c>
      <c r="C25" t="s">
        <v>19</v>
      </c>
      <c r="D25" t="str">
        <f t="shared" si="0"/>
        <v>Control</v>
      </c>
      <c r="E25" t="s">
        <v>13</v>
      </c>
      <c r="F25" s="5">
        <v>0</v>
      </c>
      <c r="H25" t="str">
        <f t="shared" si="1"/>
        <v>N-Y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f t="shared" si="2"/>
        <v>0</v>
      </c>
      <c r="O25" s="5">
        <v>0</v>
      </c>
      <c r="P25" s="5">
        <v>0</v>
      </c>
      <c r="Q25" s="5">
        <v>0</v>
      </c>
      <c r="R25" s="4"/>
      <c r="S25" s="4"/>
      <c r="T25" s="4"/>
    </row>
    <row r="26" spans="1:21" x14ac:dyDescent="0.35">
      <c r="A26" s="3">
        <v>43475</v>
      </c>
      <c r="B26">
        <v>19</v>
      </c>
      <c r="C26" t="s">
        <v>12</v>
      </c>
      <c r="D26" t="str">
        <f t="shared" si="0"/>
        <v>Till</v>
      </c>
      <c r="E26" t="s">
        <v>13</v>
      </c>
      <c r="F26" s="5">
        <v>0</v>
      </c>
      <c r="H26" t="str">
        <f t="shared" si="1"/>
        <v>T-N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f t="shared" si="2"/>
        <v>0</v>
      </c>
      <c r="O26" s="5">
        <v>0</v>
      </c>
      <c r="P26" s="5">
        <v>0</v>
      </c>
      <c r="Q26" s="5">
        <v>0</v>
      </c>
      <c r="R26" s="4"/>
      <c r="S26" s="4"/>
      <c r="T26" s="4"/>
    </row>
    <row r="27" spans="1:21" x14ac:dyDescent="0.35">
      <c r="A27" s="3">
        <f t="shared" ref="A27:A35" si="5">A26</f>
        <v>43475</v>
      </c>
      <c r="B27">
        <v>22</v>
      </c>
      <c r="C27" t="s">
        <v>12</v>
      </c>
      <c r="D27" t="str">
        <f t="shared" si="0"/>
        <v>Till</v>
      </c>
      <c r="E27" t="s">
        <v>13</v>
      </c>
      <c r="F27" s="5">
        <v>0</v>
      </c>
      <c r="H27" t="str">
        <f t="shared" si="1"/>
        <v>T-N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f t="shared" si="2"/>
        <v>0</v>
      </c>
      <c r="O27" s="5">
        <v>0</v>
      </c>
      <c r="P27" s="5">
        <v>0</v>
      </c>
      <c r="Q27" s="5">
        <v>0</v>
      </c>
      <c r="R27" s="4"/>
      <c r="S27" s="4"/>
      <c r="T27" s="4"/>
    </row>
    <row r="28" spans="1:21" x14ac:dyDescent="0.35">
      <c r="A28" s="3">
        <f t="shared" si="5"/>
        <v>43475</v>
      </c>
      <c r="B28">
        <v>51</v>
      </c>
      <c r="C28" t="s">
        <v>16</v>
      </c>
      <c r="D28" t="str">
        <f t="shared" si="0"/>
        <v>Till</v>
      </c>
      <c r="E28" t="s">
        <v>13</v>
      </c>
      <c r="F28" s="5">
        <v>0</v>
      </c>
      <c r="H28" t="str">
        <f t="shared" si="1"/>
        <v>T-Y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f t="shared" si="2"/>
        <v>0</v>
      </c>
      <c r="O28" s="5">
        <v>0</v>
      </c>
      <c r="P28" s="5">
        <v>0</v>
      </c>
      <c r="Q28" s="5">
        <v>0</v>
      </c>
      <c r="R28" s="4"/>
      <c r="S28" s="4"/>
      <c r="T28" s="4"/>
    </row>
    <row r="29" spans="1:21" x14ac:dyDescent="0.35">
      <c r="A29" s="3">
        <f t="shared" si="5"/>
        <v>43475</v>
      </c>
      <c r="B29">
        <v>52</v>
      </c>
      <c r="C29" t="s">
        <v>16</v>
      </c>
      <c r="D29" t="str">
        <f t="shared" si="0"/>
        <v>Till</v>
      </c>
      <c r="E29" t="s">
        <v>13</v>
      </c>
      <c r="F29" s="5">
        <v>0</v>
      </c>
      <c r="H29" t="str">
        <f t="shared" si="1"/>
        <v>T-Y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f t="shared" si="2"/>
        <v>0</v>
      </c>
      <c r="O29" s="5">
        <v>0</v>
      </c>
      <c r="P29" s="5">
        <v>0</v>
      </c>
      <c r="Q29" s="5">
        <v>0</v>
      </c>
      <c r="R29" s="4"/>
      <c r="S29" s="4"/>
      <c r="T29" s="4"/>
    </row>
    <row r="30" spans="1:21" x14ac:dyDescent="0.35">
      <c r="A30" s="3">
        <f t="shared" si="5"/>
        <v>43475</v>
      </c>
      <c r="B30">
        <v>53</v>
      </c>
      <c r="C30" t="s">
        <v>16</v>
      </c>
      <c r="D30" t="str">
        <f t="shared" si="0"/>
        <v>Till</v>
      </c>
      <c r="E30" t="s">
        <v>13</v>
      </c>
      <c r="F30" s="5">
        <v>0</v>
      </c>
      <c r="H30" t="str">
        <f t="shared" si="1"/>
        <v>T-Y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f t="shared" si="2"/>
        <v>0</v>
      </c>
      <c r="O30" s="5">
        <v>0</v>
      </c>
      <c r="P30" s="5">
        <v>0</v>
      </c>
      <c r="Q30" s="5">
        <v>0</v>
      </c>
      <c r="R30" s="4"/>
      <c r="S30" s="4"/>
      <c r="T30" s="4"/>
    </row>
    <row r="31" spans="1:21" x14ac:dyDescent="0.35">
      <c r="A31" s="3">
        <f t="shared" si="5"/>
        <v>43475</v>
      </c>
      <c r="B31">
        <v>61</v>
      </c>
      <c r="C31" t="s">
        <v>18</v>
      </c>
      <c r="D31" t="str">
        <f t="shared" si="0"/>
        <v>Control</v>
      </c>
      <c r="E31" t="s">
        <v>13</v>
      </c>
      <c r="F31" s="5">
        <v>0</v>
      </c>
      <c r="H31" t="str">
        <f t="shared" si="1"/>
        <v>N-N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f t="shared" si="2"/>
        <v>0</v>
      </c>
      <c r="O31" s="5">
        <v>0</v>
      </c>
      <c r="P31" s="5">
        <v>0</v>
      </c>
      <c r="Q31" s="5">
        <v>0</v>
      </c>
      <c r="R31" s="4"/>
      <c r="S31" s="4"/>
      <c r="T31" s="4"/>
    </row>
    <row r="32" spans="1:21" x14ac:dyDescent="0.35">
      <c r="A32" s="3">
        <f t="shared" si="5"/>
        <v>43475</v>
      </c>
      <c r="B32">
        <v>62</v>
      </c>
      <c r="C32" t="s">
        <v>18</v>
      </c>
      <c r="D32" t="str">
        <f t="shared" si="0"/>
        <v>Control</v>
      </c>
      <c r="E32" t="s">
        <v>13</v>
      </c>
      <c r="F32" s="5">
        <v>0</v>
      </c>
      <c r="H32" t="str">
        <f t="shared" si="1"/>
        <v>N-N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f t="shared" si="2"/>
        <v>0</v>
      </c>
      <c r="O32" s="5">
        <v>0</v>
      </c>
      <c r="P32" s="5">
        <v>0</v>
      </c>
      <c r="Q32" s="5">
        <v>0</v>
      </c>
      <c r="R32" s="4"/>
      <c r="S32" s="4"/>
      <c r="T32" s="4"/>
    </row>
    <row r="33" spans="1:20" x14ac:dyDescent="0.35">
      <c r="A33" s="3">
        <f t="shared" si="5"/>
        <v>43475</v>
      </c>
      <c r="B33">
        <v>66</v>
      </c>
      <c r="C33" t="s">
        <v>19</v>
      </c>
      <c r="D33" t="str">
        <f t="shared" si="0"/>
        <v>Control</v>
      </c>
      <c r="E33" t="s">
        <v>13</v>
      </c>
      <c r="F33" s="5">
        <v>0</v>
      </c>
      <c r="H33" t="str">
        <f t="shared" si="1"/>
        <v>N-Y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f t="shared" si="2"/>
        <v>0</v>
      </c>
      <c r="O33" s="5">
        <v>0</v>
      </c>
      <c r="P33" s="5">
        <v>0</v>
      </c>
      <c r="Q33" s="5">
        <v>0</v>
      </c>
      <c r="R33" s="4"/>
      <c r="S33" s="4"/>
      <c r="T33" s="4"/>
    </row>
    <row r="34" spans="1:20" x14ac:dyDescent="0.35">
      <c r="A34" s="3">
        <f t="shared" si="5"/>
        <v>43475</v>
      </c>
      <c r="B34">
        <v>68</v>
      </c>
      <c r="C34" t="s">
        <v>19</v>
      </c>
      <c r="D34" t="str">
        <f t="shared" ref="D34:D65" si="6">IF(LEFT(C34,1)="T", "Till", IF(LEFT(C34,1)="C", "Compost", "Control"))</f>
        <v>Control</v>
      </c>
      <c r="E34" t="s">
        <v>13</v>
      </c>
      <c r="F34" s="5">
        <v>0</v>
      </c>
      <c r="H34" t="str">
        <f t="shared" si="1"/>
        <v>N-Y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f t="shared" si="2"/>
        <v>0</v>
      </c>
      <c r="O34" s="5">
        <v>0</v>
      </c>
      <c r="P34" s="5">
        <v>0</v>
      </c>
      <c r="Q34" s="5">
        <v>0</v>
      </c>
      <c r="R34" s="4"/>
      <c r="S34" s="4"/>
      <c r="T34" s="4"/>
    </row>
    <row r="35" spans="1:20" x14ac:dyDescent="0.35">
      <c r="A35" s="3">
        <f t="shared" si="5"/>
        <v>43475</v>
      </c>
      <c r="B35">
        <v>70</v>
      </c>
      <c r="C35" t="s">
        <v>19</v>
      </c>
      <c r="D35" t="str">
        <f t="shared" si="6"/>
        <v>Control</v>
      </c>
      <c r="E35" t="s">
        <v>13</v>
      </c>
      <c r="F35" s="5">
        <v>0</v>
      </c>
      <c r="H35" t="str">
        <f t="shared" si="1"/>
        <v>N-Y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f t="shared" si="2"/>
        <v>0</v>
      </c>
      <c r="O35" s="5">
        <v>0</v>
      </c>
      <c r="P35" s="5">
        <v>0</v>
      </c>
      <c r="Q35" s="5">
        <v>0</v>
      </c>
      <c r="R35" s="4"/>
      <c r="S35" s="4"/>
      <c r="T35" s="4"/>
    </row>
    <row r="36" spans="1:20" x14ac:dyDescent="0.35">
      <c r="A36" s="3">
        <v>43503</v>
      </c>
      <c r="B36">
        <v>19</v>
      </c>
      <c r="C36" t="s">
        <v>12</v>
      </c>
      <c r="D36" t="str">
        <f t="shared" si="6"/>
        <v>Till</v>
      </c>
      <c r="E36" t="s">
        <v>13</v>
      </c>
      <c r="F36" s="5">
        <v>0</v>
      </c>
      <c r="H36" t="str">
        <f t="shared" si="1"/>
        <v>T-N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f t="shared" si="2"/>
        <v>0</v>
      </c>
      <c r="O36" s="5">
        <v>0</v>
      </c>
      <c r="P36" s="5">
        <v>0</v>
      </c>
      <c r="Q36" s="5">
        <v>0</v>
      </c>
      <c r="R36" s="4"/>
      <c r="S36" s="4"/>
      <c r="T36" s="4"/>
    </row>
    <row r="37" spans="1:20" x14ac:dyDescent="0.35">
      <c r="A37" s="3">
        <f t="shared" ref="A37:A47" si="7">A36</f>
        <v>43503</v>
      </c>
      <c r="B37">
        <v>22</v>
      </c>
      <c r="C37" t="s">
        <v>12</v>
      </c>
      <c r="D37" t="str">
        <f t="shared" si="6"/>
        <v>Till</v>
      </c>
      <c r="E37" t="s">
        <v>13</v>
      </c>
      <c r="F37" s="5">
        <v>0</v>
      </c>
      <c r="H37" t="str">
        <f t="shared" si="1"/>
        <v>T-N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f t="shared" si="2"/>
        <v>0</v>
      </c>
      <c r="O37" s="5">
        <v>0</v>
      </c>
      <c r="P37" s="5">
        <v>0</v>
      </c>
      <c r="Q37" s="5">
        <v>0</v>
      </c>
      <c r="R37" s="4"/>
      <c r="S37" s="4"/>
      <c r="T37" s="4"/>
    </row>
    <row r="38" spans="1:20" x14ac:dyDescent="0.35">
      <c r="A38" s="3">
        <f t="shared" si="7"/>
        <v>43503</v>
      </c>
      <c r="B38">
        <v>51</v>
      </c>
      <c r="C38" t="s">
        <v>16</v>
      </c>
      <c r="D38" t="str">
        <f t="shared" si="6"/>
        <v>Till</v>
      </c>
      <c r="E38" t="s">
        <v>13</v>
      </c>
      <c r="F38" s="5">
        <v>0</v>
      </c>
      <c r="H38" t="str">
        <f t="shared" si="1"/>
        <v>T-Y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f t="shared" si="2"/>
        <v>0</v>
      </c>
      <c r="O38" s="5">
        <v>0</v>
      </c>
      <c r="P38" s="5">
        <v>0</v>
      </c>
      <c r="Q38" s="5">
        <v>0</v>
      </c>
      <c r="R38" s="4"/>
      <c r="S38" s="4"/>
      <c r="T38" s="4"/>
    </row>
    <row r="39" spans="1:20" x14ac:dyDescent="0.35">
      <c r="A39" s="3">
        <f t="shared" si="7"/>
        <v>43503</v>
      </c>
      <c r="B39">
        <v>52</v>
      </c>
      <c r="C39" t="s">
        <v>16</v>
      </c>
      <c r="D39" t="str">
        <f t="shared" si="6"/>
        <v>Till</v>
      </c>
      <c r="E39" t="s">
        <v>13</v>
      </c>
      <c r="F39" s="5">
        <v>0</v>
      </c>
      <c r="H39" t="str">
        <f t="shared" si="1"/>
        <v>T-Y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f t="shared" si="2"/>
        <v>0</v>
      </c>
      <c r="O39" s="5">
        <v>0</v>
      </c>
      <c r="P39" s="5">
        <v>0</v>
      </c>
      <c r="Q39" s="5">
        <v>0</v>
      </c>
      <c r="R39" s="4"/>
      <c r="S39" s="4"/>
      <c r="T39" s="4"/>
    </row>
    <row r="40" spans="1:20" x14ac:dyDescent="0.35">
      <c r="A40" s="3">
        <f t="shared" si="7"/>
        <v>43503</v>
      </c>
      <c r="B40">
        <v>53</v>
      </c>
      <c r="C40" t="s">
        <v>16</v>
      </c>
      <c r="D40" t="str">
        <f t="shared" si="6"/>
        <v>Till</v>
      </c>
      <c r="E40" t="s">
        <v>13</v>
      </c>
      <c r="F40" s="5">
        <v>0</v>
      </c>
      <c r="H40" t="str">
        <f t="shared" si="1"/>
        <v>T-Y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f t="shared" si="2"/>
        <v>0</v>
      </c>
      <c r="O40" s="5">
        <v>0</v>
      </c>
      <c r="P40" s="5">
        <v>0</v>
      </c>
      <c r="Q40" s="5">
        <v>0</v>
      </c>
      <c r="R40" s="4"/>
      <c r="S40" s="4"/>
      <c r="T40" s="4"/>
    </row>
    <row r="41" spans="1:20" x14ac:dyDescent="0.35">
      <c r="A41" s="3">
        <f t="shared" si="7"/>
        <v>43503</v>
      </c>
      <c r="B41">
        <v>62</v>
      </c>
      <c r="C41" t="s">
        <v>18</v>
      </c>
      <c r="D41" t="str">
        <f t="shared" si="6"/>
        <v>Control</v>
      </c>
      <c r="E41" t="s">
        <v>13</v>
      </c>
      <c r="F41" s="5">
        <v>0</v>
      </c>
      <c r="H41" t="str">
        <f t="shared" si="1"/>
        <v>N-N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f t="shared" si="2"/>
        <v>0</v>
      </c>
      <c r="O41" s="5">
        <v>0</v>
      </c>
      <c r="P41" s="5">
        <v>0</v>
      </c>
      <c r="Q41" s="5">
        <v>0</v>
      </c>
      <c r="R41" s="4"/>
      <c r="S41" s="4"/>
      <c r="T41" s="4"/>
    </row>
    <row r="42" spans="1:20" x14ac:dyDescent="0.35">
      <c r="A42" s="3">
        <f t="shared" si="7"/>
        <v>43503</v>
      </c>
      <c r="B42">
        <v>63</v>
      </c>
      <c r="C42" t="s">
        <v>18</v>
      </c>
      <c r="D42" t="str">
        <f t="shared" si="6"/>
        <v>Control</v>
      </c>
      <c r="E42" t="s">
        <v>13</v>
      </c>
      <c r="F42" s="5">
        <v>0</v>
      </c>
      <c r="H42" t="str">
        <f t="shared" si="1"/>
        <v>N-N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f t="shared" si="2"/>
        <v>0</v>
      </c>
      <c r="O42" s="5">
        <v>0</v>
      </c>
      <c r="P42" s="5">
        <v>0</v>
      </c>
      <c r="Q42" s="5">
        <v>0</v>
      </c>
      <c r="R42" s="4"/>
      <c r="S42" s="4"/>
      <c r="T42" s="4"/>
    </row>
    <row r="43" spans="1:20" x14ac:dyDescent="0.35">
      <c r="A43" s="3">
        <f t="shared" si="7"/>
        <v>43503</v>
      </c>
      <c r="B43">
        <v>65</v>
      </c>
      <c r="C43" t="s">
        <v>18</v>
      </c>
      <c r="D43" t="str">
        <f t="shared" si="6"/>
        <v>Control</v>
      </c>
      <c r="E43" t="s">
        <v>13</v>
      </c>
      <c r="F43" s="5">
        <v>0</v>
      </c>
      <c r="H43" t="str">
        <f t="shared" si="1"/>
        <v>N-N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f t="shared" si="2"/>
        <v>0</v>
      </c>
      <c r="O43" s="5">
        <v>0</v>
      </c>
      <c r="P43" s="5">
        <v>0</v>
      </c>
      <c r="Q43" s="5">
        <v>0</v>
      </c>
      <c r="R43" s="4"/>
      <c r="S43" s="4"/>
      <c r="T43" s="4"/>
    </row>
    <row r="44" spans="1:20" x14ac:dyDescent="0.35">
      <c r="A44" s="3">
        <f t="shared" si="7"/>
        <v>43503</v>
      </c>
      <c r="B44">
        <v>66</v>
      </c>
      <c r="C44" t="s">
        <v>19</v>
      </c>
      <c r="D44" t="str">
        <f t="shared" si="6"/>
        <v>Control</v>
      </c>
      <c r="E44" t="s">
        <v>13</v>
      </c>
      <c r="F44" s="5">
        <v>0</v>
      </c>
      <c r="H44" t="str">
        <f t="shared" si="1"/>
        <v>N-Y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f t="shared" si="2"/>
        <v>0</v>
      </c>
      <c r="O44" s="5">
        <v>0</v>
      </c>
      <c r="P44" s="5">
        <v>0</v>
      </c>
      <c r="Q44" s="5">
        <v>0</v>
      </c>
      <c r="R44" s="4"/>
      <c r="S44" s="4"/>
      <c r="T44" s="4"/>
    </row>
    <row r="45" spans="1:20" x14ac:dyDescent="0.35">
      <c r="A45" s="3">
        <f t="shared" si="7"/>
        <v>43503</v>
      </c>
      <c r="B45">
        <v>67</v>
      </c>
      <c r="C45" t="s">
        <v>19</v>
      </c>
      <c r="D45" t="str">
        <f t="shared" si="6"/>
        <v>Control</v>
      </c>
      <c r="E45" t="s">
        <v>13</v>
      </c>
      <c r="F45" s="5">
        <v>0</v>
      </c>
      <c r="H45" t="str">
        <f t="shared" si="1"/>
        <v>N-Y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f t="shared" si="2"/>
        <v>0</v>
      </c>
      <c r="O45" s="5">
        <v>0</v>
      </c>
      <c r="P45" s="5">
        <v>0</v>
      </c>
      <c r="Q45" s="5">
        <v>0</v>
      </c>
      <c r="R45" s="4"/>
      <c r="S45" s="4"/>
      <c r="T45" s="4"/>
    </row>
    <row r="46" spans="1:20" x14ac:dyDescent="0.35">
      <c r="A46" s="3">
        <f t="shared" si="7"/>
        <v>43503</v>
      </c>
      <c r="B46">
        <v>69</v>
      </c>
      <c r="C46" t="s">
        <v>19</v>
      </c>
      <c r="D46" t="str">
        <f t="shared" si="6"/>
        <v>Control</v>
      </c>
      <c r="E46" t="s">
        <v>13</v>
      </c>
      <c r="F46" s="5">
        <v>0</v>
      </c>
      <c r="H46" t="str">
        <f t="shared" si="1"/>
        <v>N-Y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f t="shared" si="2"/>
        <v>0</v>
      </c>
      <c r="O46" s="5">
        <v>0</v>
      </c>
      <c r="P46" s="5">
        <v>0</v>
      </c>
      <c r="Q46" s="5">
        <v>0</v>
      </c>
      <c r="R46" s="4"/>
      <c r="S46" s="4"/>
      <c r="T46" s="4"/>
    </row>
    <row r="47" spans="1:20" x14ac:dyDescent="0.35">
      <c r="A47" s="3">
        <f t="shared" si="7"/>
        <v>43503</v>
      </c>
      <c r="B47">
        <v>70</v>
      </c>
      <c r="C47" t="s">
        <v>19</v>
      </c>
      <c r="D47" t="str">
        <f t="shared" si="6"/>
        <v>Control</v>
      </c>
      <c r="E47" t="s">
        <v>13</v>
      </c>
      <c r="F47" s="5">
        <v>0</v>
      </c>
      <c r="H47" t="str">
        <f t="shared" si="1"/>
        <v>N-Y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f t="shared" si="2"/>
        <v>0</v>
      </c>
      <c r="O47" s="5">
        <v>0</v>
      </c>
      <c r="P47" s="5">
        <v>0</v>
      </c>
      <c r="Q47" s="5">
        <v>0</v>
      </c>
      <c r="R47" s="4"/>
      <c r="S47" s="4"/>
      <c r="T47" s="4"/>
    </row>
    <row r="48" spans="1:20" x14ac:dyDescent="0.35">
      <c r="A48" s="3">
        <v>43536</v>
      </c>
      <c r="B48">
        <v>19</v>
      </c>
      <c r="C48" t="s">
        <v>12</v>
      </c>
      <c r="D48" t="str">
        <f t="shared" si="6"/>
        <v>Till</v>
      </c>
      <c r="E48" t="s">
        <v>13</v>
      </c>
      <c r="F48" s="5">
        <v>0</v>
      </c>
      <c r="H48" t="str">
        <f t="shared" si="1"/>
        <v>T-N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f t="shared" si="2"/>
        <v>0</v>
      </c>
      <c r="O48" s="5">
        <v>0</v>
      </c>
      <c r="P48" s="5">
        <v>0</v>
      </c>
      <c r="Q48" s="5">
        <v>0</v>
      </c>
      <c r="R48" s="4"/>
      <c r="S48" s="4"/>
      <c r="T48" s="4"/>
    </row>
    <row r="49" spans="1:21" x14ac:dyDescent="0.35">
      <c r="A49" s="3">
        <v>43536</v>
      </c>
      <c r="B49">
        <v>20</v>
      </c>
      <c r="C49" t="s">
        <v>12</v>
      </c>
      <c r="D49" t="str">
        <f t="shared" si="6"/>
        <v>Till</v>
      </c>
      <c r="E49" t="s">
        <v>13</v>
      </c>
      <c r="F49" s="5">
        <v>0</v>
      </c>
      <c r="H49" t="str">
        <f t="shared" si="1"/>
        <v>T-N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f t="shared" si="2"/>
        <v>0</v>
      </c>
      <c r="O49" s="5">
        <v>0</v>
      </c>
      <c r="P49" s="5">
        <v>0</v>
      </c>
      <c r="Q49" s="5">
        <v>0</v>
      </c>
      <c r="R49" s="4"/>
      <c r="S49" s="4"/>
      <c r="T49" s="4"/>
    </row>
    <row r="50" spans="1:21" x14ac:dyDescent="0.35">
      <c r="A50" s="3">
        <v>43536</v>
      </c>
      <c r="B50">
        <v>22</v>
      </c>
      <c r="C50" t="s">
        <v>12</v>
      </c>
      <c r="D50" t="str">
        <f t="shared" si="6"/>
        <v>Till</v>
      </c>
      <c r="E50" t="s">
        <v>13</v>
      </c>
      <c r="F50" s="5">
        <v>0</v>
      </c>
      <c r="H50" t="str">
        <f t="shared" si="1"/>
        <v>T-N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4"/>
      <c r="S50" s="4"/>
      <c r="T50" s="4"/>
      <c r="U50" s="4"/>
    </row>
    <row r="51" spans="1:21" x14ac:dyDescent="0.35">
      <c r="A51" s="3">
        <v>43536</v>
      </c>
      <c r="B51">
        <v>36</v>
      </c>
      <c r="C51" t="s">
        <v>15</v>
      </c>
      <c r="D51" t="str">
        <f t="shared" si="6"/>
        <v>Compost</v>
      </c>
      <c r="E51" t="s">
        <v>13</v>
      </c>
      <c r="F51" s="5">
        <v>0</v>
      </c>
      <c r="H51" t="str">
        <f t="shared" si="1"/>
        <v>C-N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5">
        <f>IF(K51&lt;J51, J51+I51+M51, K51+J51)</f>
        <v>0</v>
      </c>
      <c r="O51" s="5">
        <v>0</v>
      </c>
      <c r="P51" s="5">
        <v>0</v>
      </c>
      <c r="Q51" s="5">
        <v>0</v>
      </c>
      <c r="R51" s="4"/>
      <c r="S51" s="4"/>
      <c r="T51" s="4"/>
      <c r="U51" s="4"/>
    </row>
    <row r="52" spans="1:21" x14ac:dyDescent="0.35">
      <c r="A52" s="3">
        <v>43536</v>
      </c>
      <c r="B52">
        <v>37</v>
      </c>
      <c r="C52" t="s">
        <v>15</v>
      </c>
      <c r="D52" t="str">
        <f t="shared" si="6"/>
        <v>Compost</v>
      </c>
      <c r="E52" t="s">
        <v>13</v>
      </c>
      <c r="F52" s="5">
        <v>0</v>
      </c>
      <c r="H52" t="str">
        <f t="shared" si="1"/>
        <v>C-N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5">
        <f>IF(K52&lt;J52, J52+I52+M52, K52+J52)</f>
        <v>0</v>
      </c>
      <c r="O52" s="5">
        <v>0</v>
      </c>
      <c r="P52" s="5">
        <v>0</v>
      </c>
      <c r="Q52" s="5">
        <v>0</v>
      </c>
      <c r="R52" s="4"/>
      <c r="S52" s="4"/>
      <c r="T52" s="4"/>
      <c r="U52" s="4"/>
    </row>
    <row r="53" spans="1:21" x14ac:dyDescent="0.35">
      <c r="A53" s="3">
        <v>43536</v>
      </c>
      <c r="B53">
        <v>52</v>
      </c>
      <c r="C53" t="s">
        <v>16</v>
      </c>
      <c r="D53" t="str">
        <f t="shared" si="6"/>
        <v>Till</v>
      </c>
      <c r="E53" t="s">
        <v>17</v>
      </c>
      <c r="F53" s="5">
        <v>0</v>
      </c>
      <c r="H53" t="str">
        <f t="shared" si="1"/>
        <v>T-Y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5">
        <v>0</v>
      </c>
      <c r="P53" s="5">
        <v>0</v>
      </c>
      <c r="Q53" s="5">
        <v>0</v>
      </c>
      <c r="R53" s="4"/>
      <c r="S53" s="4"/>
      <c r="T53" s="4"/>
      <c r="U53" s="4"/>
    </row>
    <row r="54" spans="1:21" x14ac:dyDescent="0.35">
      <c r="A54" s="3">
        <v>43536</v>
      </c>
      <c r="B54">
        <v>53</v>
      </c>
      <c r="C54" t="s">
        <v>16</v>
      </c>
      <c r="D54" t="str">
        <f t="shared" si="6"/>
        <v>Till</v>
      </c>
      <c r="E54" t="s">
        <v>13</v>
      </c>
      <c r="F54" s="5">
        <v>0</v>
      </c>
      <c r="H54" t="str">
        <f t="shared" si="1"/>
        <v>T-Y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5">
        <v>0</v>
      </c>
      <c r="P54" s="5">
        <v>0</v>
      </c>
      <c r="Q54" s="5">
        <v>0</v>
      </c>
      <c r="R54" s="4"/>
      <c r="S54" s="4"/>
      <c r="T54" s="4"/>
      <c r="U54" s="4"/>
    </row>
    <row r="55" spans="1:21" x14ac:dyDescent="0.35">
      <c r="A55" s="3">
        <v>43536</v>
      </c>
      <c r="B55">
        <v>61</v>
      </c>
      <c r="C55" t="s">
        <v>18</v>
      </c>
      <c r="D55" t="str">
        <f t="shared" si="6"/>
        <v>Control</v>
      </c>
      <c r="E55" t="s">
        <v>13</v>
      </c>
      <c r="F55" s="5">
        <v>0</v>
      </c>
      <c r="H55" t="str">
        <f t="shared" si="1"/>
        <v>N-N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5">
        <v>0</v>
      </c>
      <c r="P55" s="5">
        <v>0</v>
      </c>
      <c r="Q55" s="5">
        <v>0</v>
      </c>
      <c r="R55" s="4"/>
      <c r="S55" s="4"/>
      <c r="T55" s="4"/>
      <c r="U55" s="4"/>
    </row>
    <row r="56" spans="1:21" x14ac:dyDescent="0.35">
      <c r="A56" s="3">
        <v>43536</v>
      </c>
      <c r="B56">
        <v>62</v>
      </c>
      <c r="C56" t="s">
        <v>18</v>
      </c>
      <c r="D56" t="str">
        <f t="shared" si="6"/>
        <v>Control</v>
      </c>
      <c r="E56" t="s">
        <v>13</v>
      </c>
      <c r="F56" s="5">
        <v>0</v>
      </c>
      <c r="H56" t="str">
        <f t="shared" si="1"/>
        <v>N-N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5">
        <v>0</v>
      </c>
      <c r="P56" s="5">
        <v>0</v>
      </c>
      <c r="Q56" s="5">
        <v>0</v>
      </c>
      <c r="R56" s="4"/>
      <c r="S56" s="4"/>
      <c r="T56" s="4"/>
      <c r="U56" s="4"/>
    </row>
    <row r="57" spans="1:21" x14ac:dyDescent="0.35">
      <c r="A57" s="3">
        <v>43536</v>
      </c>
      <c r="B57">
        <v>63</v>
      </c>
      <c r="C57" t="s">
        <v>18</v>
      </c>
      <c r="D57" t="str">
        <f t="shared" si="6"/>
        <v>Control</v>
      </c>
      <c r="E57" t="s">
        <v>13</v>
      </c>
      <c r="F57" s="5">
        <v>0</v>
      </c>
      <c r="H57" t="str">
        <f t="shared" si="1"/>
        <v>N-N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5">
        <v>0</v>
      </c>
      <c r="P57" s="5">
        <v>0</v>
      </c>
      <c r="Q57" s="5">
        <v>0</v>
      </c>
      <c r="R57" s="4"/>
      <c r="S57" s="4"/>
      <c r="T57" s="4"/>
      <c r="U57" s="4"/>
    </row>
    <row r="58" spans="1:21" x14ac:dyDescent="0.35">
      <c r="A58" s="3">
        <v>43536</v>
      </c>
      <c r="B58">
        <v>65</v>
      </c>
      <c r="C58" t="s">
        <v>18</v>
      </c>
      <c r="D58" t="str">
        <f t="shared" si="6"/>
        <v>Control</v>
      </c>
      <c r="E58" t="s">
        <v>13</v>
      </c>
      <c r="F58" s="5">
        <v>0</v>
      </c>
      <c r="H58" t="str">
        <f t="shared" si="1"/>
        <v>N-N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5">
        <v>0</v>
      </c>
      <c r="P58" s="5">
        <v>0</v>
      </c>
      <c r="Q58" s="5">
        <v>0</v>
      </c>
      <c r="R58" s="4"/>
      <c r="S58" s="4"/>
      <c r="T58" s="4"/>
      <c r="U58" s="4"/>
    </row>
    <row r="59" spans="1:21" x14ac:dyDescent="0.35">
      <c r="A59" s="3">
        <v>43536</v>
      </c>
      <c r="B59">
        <v>66</v>
      </c>
      <c r="C59" t="s">
        <v>19</v>
      </c>
      <c r="D59" t="str">
        <f t="shared" si="6"/>
        <v>Control</v>
      </c>
      <c r="E59" t="s">
        <v>13</v>
      </c>
      <c r="F59" s="5">
        <v>0</v>
      </c>
      <c r="H59" t="str">
        <f t="shared" si="1"/>
        <v>N-Y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5">
        <v>0</v>
      </c>
      <c r="P59" s="5">
        <v>0</v>
      </c>
      <c r="Q59" s="5">
        <v>0</v>
      </c>
      <c r="R59" s="4"/>
      <c r="S59" s="4"/>
      <c r="T59" s="4"/>
      <c r="U59" s="4"/>
    </row>
    <row r="60" spans="1:21" x14ac:dyDescent="0.35">
      <c r="A60" s="3">
        <v>43536</v>
      </c>
      <c r="B60">
        <v>67</v>
      </c>
      <c r="C60" t="s">
        <v>19</v>
      </c>
      <c r="D60" t="str">
        <f t="shared" si="6"/>
        <v>Control</v>
      </c>
      <c r="E60" t="s">
        <v>13</v>
      </c>
      <c r="F60" s="5">
        <v>0</v>
      </c>
      <c r="H60" t="str">
        <f t="shared" si="1"/>
        <v>N-Y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5">
        <v>0</v>
      </c>
      <c r="P60" s="5">
        <v>0</v>
      </c>
      <c r="Q60" s="5">
        <v>0</v>
      </c>
      <c r="R60" s="4"/>
      <c r="S60" s="4"/>
      <c r="T60" s="4"/>
      <c r="U60" s="4"/>
    </row>
    <row r="61" spans="1:21" x14ac:dyDescent="0.35">
      <c r="A61" s="3">
        <v>43536</v>
      </c>
      <c r="B61">
        <v>69</v>
      </c>
      <c r="C61" t="s">
        <v>19</v>
      </c>
      <c r="D61" t="str">
        <f t="shared" si="6"/>
        <v>Control</v>
      </c>
      <c r="E61" t="s">
        <v>13</v>
      </c>
      <c r="F61" s="5">
        <v>0</v>
      </c>
      <c r="H61" t="str">
        <f t="shared" si="1"/>
        <v>N-Y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5">
        <v>0</v>
      </c>
      <c r="P61" s="5">
        <v>0</v>
      </c>
      <c r="Q61" s="5">
        <v>0</v>
      </c>
      <c r="R61" s="4"/>
      <c r="S61" s="4"/>
      <c r="T61" s="4"/>
      <c r="U61" s="4"/>
    </row>
    <row r="62" spans="1:21" x14ac:dyDescent="0.35">
      <c r="A62" s="3">
        <v>43536</v>
      </c>
      <c r="B62">
        <v>70</v>
      </c>
      <c r="C62" t="s">
        <v>19</v>
      </c>
      <c r="D62" t="str">
        <f t="shared" si="6"/>
        <v>Control</v>
      </c>
      <c r="E62" t="s">
        <v>13</v>
      </c>
      <c r="F62" s="5">
        <v>0</v>
      </c>
      <c r="H62" t="str">
        <f t="shared" si="1"/>
        <v>N-Y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5">
        <v>0</v>
      </c>
      <c r="P62" s="5">
        <v>0</v>
      </c>
      <c r="Q62" s="5">
        <v>0</v>
      </c>
      <c r="R62" s="4"/>
      <c r="S62" s="4"/>
      <c r="T62" s="4"/>
      <c r="U62" s="4"/>
    </row>
    <row r="63" spans="1:21" x14ac:dyDescent="0.35">
      <c r="A63" s="3">
        <v>43558</v>
      </c>
      <c r="B63">
        <v>19</v>
      </c>
      <c r="C63" t="s">
        <v>12</v>
      </c>
      <c r="D63" t="str">
        <f t="shared" si="6"/>
        <v>Till</v>
      </c>
      <c r="E63" t="s">
        <v>13</v>
      </c>
      <c r="F63" s="5">
        <v>0</v>
      </c>
      <c r="H63" t="str">
        <f t="shared" si="1"/>
        <v>T-N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5">
        <v>0</v>
      </c>
      <c r="P63" s="5">
        <v>0</v>
      </c>
      <c r="Q63" s="5">
        <v>0</v>
      </c>
      <c r="R63" s="4"/>
      <c r="S63" s="4"/>
      <c r="T63" s="4"/>
      <c r="U63" s="4"/>
    </row>
    <row r="64" spans="1:21" x14ac:dyDescent="0.35">
      <c r="A64" s="3">
        <v>43558</v>
      </c>
      <c r="B64">
        <v>22</v>
      </c>
      <c r="C64" t="s">
        <v>12</v>
      </c>
      <c r="D64" t="str">
        <f t="shared" si="6"/>
        <v>Till</v>
      </c>
      <c r="E64" t="s">
        <v>13</v>
      </c>
      <c r="F64" s="5">
        <v>0</v>
      </c>
      <c r="H64" t="str">
        <f t="shared" si="1"/>
        <v>T-N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5">
        <v>0</v>
      </c>
      <c r="P64" s="5">
        <v>0</v>
      </c>
      <c r="Q64" s="5">
        <v>0</v>
      </c>
      <c r="R64" s="4"/>
      <c r="S64" s="4"/>
      <c r="T64" s="4"/>
      <c r="U64" s="4"/>
    </row>
    <row r="65" spans="1:21" x14ac:dyDescent="0.35">
      <c r="A65" s="3">
        <v>43558</v>
      </c>
      <c r="B65">
        <v>26</v>
      </c>
      <c r="C65" t="s">
        <v>14</v>
      </c>
      <c r="D65" t="str">
        <f t="shared" si="6"/>
        <v>Compost</v>
      </c>
      <c r="E65" t="s">
        <v>13</v>
      </c>
      <c r="F65" s="5">
        <v>0</v>
      </c>
      <c r="H65" t="str">
        <f t="shared" si="1"/>
        <v>C-Y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5">
        <v>0</v>
      </c>
      <c r="P65" s="5">
        <v>0</v>
      </c>
      <c r="Q65" s="5">
        <v>0</v>
      </c>
      <c r="R65" s="4"/>
      <c r="S65" s="4"/>
      <c r="T65" s="4"/>
      <c r="U65" s="4"/>
    </row>
    <row r="66" spans="1:21" x14ac:dyDescent="0.35">
      <c r="A66" s="3">
        <v>43558</v>
      </c>
      <c r="B66">
        <v>36</v>
      </c>
      <c r="C66" t="s">
        <v>15</v>
      </c>
      <c r="D66" t="str">
        <f t="shared" ref="D66:D97" si="8">IF(LEFT(C66,1)="T", "Till", IF(LEFT(C66,1)="C", "Compost", "Control"))</f>
        <v>Compost</v>
      </c>
      <c r="E66" t="s">
        <v>13</v>
      </c>
      <c r="F66" s="5">
        <v>0</v>
      </c>
      <c r="H66" t="str">
        <f t="shared" ref="H66:H129" si="9">C66</f>
        <v>C-N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5">
        <v>0</v>
      </c>
      <c r="P66" s="5">
        <v>0</v>
      </c>
      <c r="Q66" s="5">
        <v>0</v>
      </c>
      <c r="R66" s="4"/>
      <c r="S66" s="4"/>
      <c r="T66" s="4"/>
      <c r="U66" s="4"/>
    </row>
    <row r="67" spans="1:21" x14ac:dyDescent="0.35">
      <c r="A67" s="3">
        <v>43558</v>
      </c>
      <c r="B67">
        <v>52</v>
      </c>
      <c r="C67" t="s">
        <v>16</v>
      </c>
      <c r="D67" t="str">
        <f t="shared" si="8"/>
        <v>Till</v>
      </c>
      <c r="E67" t="s">
        <v>17</v>
      </c>
      <c r="F67" s="5">
        <v>0</v>
      </c>
      <c r="H67" t="str">
        <f t="shared" si="9"/>
        <v>T-Y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5">
        <v>0</v>
      </c>
      <c r="P67" s="5">
        <v>0</v>
      </c>
      <c r="Q67" s="5">
        <v>0</v>
      </c>
      <c r="R67" s="4"/>
      <c r="S67" s="4"/>
      <c r="T67" s="4"/>
      <c r="U67" s="4"/>
    </row>
    <row r="68" spans="1:21" x14ac:dyDescent="0.35">
      <c r="A68" s="3">
        <v>43558</v>
      </c>
      <c r="B68">
        <v>53</v>
      </c>
      <c r="C68" t="s">
        <v>16</v>
      </c>
      <c r="D68" t="str">
        <f t="shared" si="8"/>
        <v>Till</v>
      </c>
      <c r="E68" t="s">
        <v>13</v>
      </c>
      <c r="F68" s="5">
        <v>0</v>
      </c>
      <c r="H68" t="str">
        <f t="shared" si="9"/>
        <v>T-Y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5">
        <v>0</v>
      </c>
      <c r="P68" s="5">
        <v>0</v>
      </c>
      <c r="Q68" s="5">
        <v>0</v>
      </c>
      <c r="R68" s="4"/>
      <c r="S68" s="4"/>
      <c r="T68" s="4"/>
      <c r="U68" s="4"/>
    </row>
    <row r="69" spans="1:21" x14ac:dyDescent="0.35">
      <c r="A69" s="3">
        <v>43558</v>
      </c>
      <c r="B69">
        <v>63</v>
      </c>
      <c r="C69" t="s">
        <v>18</v>
      </c>
      <c r="D69" t="str">
        <f t="shared" si="8"/>
        <v>Control</v>
      </c>
      <c r="E69" t="s">
        <v>13</v>
      </c>
      <c r="F69" s="5">
        <v>0</v>
      </c>
      <c r="H69" t="str">
        <f t="shared" si="9"/>
        <v>N-N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5">
        <v>0</v>
      </c>
      <c r="P69" s="5">
        <v>0</v>
      </c>
      <c r="Q69" s="5">
        <v>0</v>
      </c>
      <c r="R69" s="4"/>
      <c r="S69" s="4"/>
      <c r="T69" s="4"/>
      <c r="U69" s="4"/>
    </row>
    <row r="70" spans="1:21" x14ac:dyDescent="0.35">
      <c r="A70" s="3">
        <v>43558</v>
      </c>
      <c r="B70">
        <v>65</v>
      </c>
      <c r="C70" t="s">
        <v>18</v>
      </c>
      <c r="D70" t="str">
        <f t="shared" si="8"/>
        <v>Control</v>
      </c>
      <c r="E70" t="s">
        <v>13</v>
      </c>
      <c r="F70" s="5">
        <v>0</v>
      </c>
      <c r="H70" t="str">
        <f t="shared" si="9"/>
        <v>N-N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5">
        <v>0</v>
      </c>
      <c r="P70" s="5">
        <v>0</v>
      </c>
      <c r="Q70" s="5">
        <v>0</v>
      </c>
      <c r="R70" s="4"/>
      <c r="S70" s="4"/>
      <c r="T70" s="4"/>
      <c r="U70" s="4"/>
    </row>
    <row r="71" spans="1:21" x14ac:dyDescent="0.35">
      <c r="A71" s="3">
        <v>43558</v>
      </c>
      <c r="B71">
        <v>66</v>
      </c>
      <c r="C71" t="s">
        <v>19</v>
      </c>
      <c r="D71" t="str">
        <f t="shared" si="8"/>
        <v>Control</v>
      </c>
      <c r="E71" t="s">
        <v>13</v>
      </c>
      <c r="F71" s="5">
        <v>0</v>
      </c>
      <c r="H71" t="str">
        <f t="shared" si="9"/>
        <v>N-Y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5">
        <v>0</v>
      </c>
      <c r="P71" s="5">
        <v>0</v>
      </c>
      <c r="Q71" s="5">
        <v>0</v>
      </c>
      <c r="R71" s="4"/>
      <c r="S71" s="4"/>
      <c r="T71" s="4"/>
      <c r="U71" s="4"/>
    </row>
    <row r="72" spans="1:21" x14ac:dyDescent="0.35">
      <c r="A72" s="3">
        <v>43558</v>
      </c>
      <c r="B72">
        <v>67</v>
      </c>
      <c r="C72" t="s">
        <v>19</v>
      </c>
      <c r="D72" t="str">
        <f t="shared" si="8"/>
        <v>Control</v>
      </c>
      <c r="E72" t="s">
        <v>13</v>
      </c>
      <c r="F72" s="5">
        <v>0</v>
      </c>
      <c r="H72" t="str">
        <f t="shared" si="9"/>
        <v>N-Y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5">
        <v>0</v>
      </c>
      <c r="P72" s="5">
        <v>0</v>
      </c>
      <c r="Q72" s="5">
        <v>0</v>
      </c>
      <c r="R72" s="4"/>
      <c r="S72" s="4"/>
      <c r="T72" s="4"/>
      <c r="U72" s="4"/>
    </row>
    <row r="73" spans="1:21" x14ac:dyDescent="0.35">
      <c r="A73" s="3">
        <v>43558</v>
      </c>
      <c r="B73">
        <v>69</v>
      </c>
      <c r="C73" t="s">
        <v>19</v>
      </c>
      <c r="D73" t="str">
        <f t="shared" si="8"/>
        <v>Control</v>
      </c>
      <c r="E73" t="s">
        <v>13</v>
      </c>
      <c r="F73" s="5">
        <v>0</v>
      </c>
      <c r="H73" t="str">
        <f t="shared" si="9"/>
        <v>N-Y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5">
        <v>0</v>
      </c>
      <c r="P73" s="5">
        <v>0</v>
      </c>
      <c r="Q73" s="5">
        <v>0</v>
      </c>
      <c r="R73" s="4"/>
      <c r="S73" s="4"/>
      <c r="T73" s="4"/>
      <c r="U73" s="4"/>
    </row>
    <row r="74" spans="1:21" x14ac:dyDescent="0.35">
      <c r="A74" s="3">
        <v>43558</v>
      </c>
      <c r="B74">
        <v>70</v>
      </c>
      <c r="C74" t="s">
        <v>19</v>
      </c>
      <c r="D74" t="str">
        <f t="shared" si="8"/>
        <v>Control</v>
      </c>
      <c r="E74" t="s">
        <v>13</v>
      </c>
      <c r="F74" s="5">
        <v>0</v>
      </c>
      <c r="H74" t="str">
        <f t="shared" si="9"/>
        <v>N-Y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5">
        <v>0</v>
      </c>
      <c r="P74" s="5">
        <v>0</v>
      </c>
      <c r="Q74" s="5">
        <v>0</v>
      </c>
      <c r="R74" s="4"/>
      <c r="S74" s="4"/>
      <c r="T74" s="4"/>
      <c r="U74" s="4"/>
    </row>
    <row r="75" spans="1:21" x14ac:dyDescent="0.35">
      <c r="A75" s="3">
        <v>43586</v>
      </c>
      <c r="B75">
        <v>22</v>
      </c>
      <c r="C75" t="s">
        <v>12</v>
      </c>
      <c r="D75" t="str">
        <f t="shared" si="8"/>
        <v>Till</v>
      </c>
      <c r="E75" t="s">
        <v>13</v>
      </c>
      <c r="F75" s="5">
        <v>0</v>
      </c>
      <c r="H75" t="str">
        <f t="shared" si="9"/>
        <v>T-N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4"/>
      <c r="S75" s="4"/>
      <c r="T75" s="4"/>
      <c r="U75" s="4"/>
    </row>
    <row r="76" spans="1:21" x14ac:dyDescent="0.35">
      <c r="A76" s="3">
        <v>43586</v>
      </c>
      <c r="B76">
        <v>52</v>
      </c>
      <c r="C76" t="s">
        <v>16</v>
      </c>
      <c r="D76" t="str">
        <f t="shared" si="8"/>
        <v>Till</v>
      </c>
      <c r="E76" t="s">
        <v>17</v>
      </c>
      <c r="F76" s="5">
        <v>0</v>
      </c>
      <c r="H76" t="str">
        <f t="shared" si="9"/>
        <v>T-Y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4"/>
      <c r="S76" s="4"/>
      <c r="T76" s="4"/>
      <c r="U76" s="4"/>
    </row>
    <row r="77" spans="1:21" x14ac:dyDescent="0.35">
      <c r="A77" s="3">
        <v>43586</v>
      </c>
      <c r="B77">
        <v>62</v>
      </c>
      <c r="C77" t="s">
        <v>18</v>
      </c>
      <c r="D77" t="str">
        <f t="shared" si="8"/>
        <v>Control</v>
      </c>
      <c r="E77" t="s">
        <v>13</v>
      </c>
      <c r="F77" s="5">
        <v>0</v>
      </c>
      <c r="H77" t="str">
        <f t="shared" si="9"/>
        <v>N-N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4"/>
      <c r="S77" s="4"/>
      <c r="T77" s="4"/>
      <c r="U77" s="4"/>
    </row>
    <row r="78" spans="1:21" x14ac:dyDescent="0.35">
      <c r="A78" s="3">
        <v>43586</v>
      </c>
      <c r="B78">
        <v>63</v>
      </c>
      <c r="C78" t="s">
        <v>18</v>
      </c>
      <c r="D78" t="str">
        <f t="shared" si="8"/>
        <v>Control</v>
      </c>
      <c r="E78" t="s">
        <v>13</v>
      </c>
      <c r="F78" s="5">
        <v>0</v>
      </c>
      <c r="H78" t="str">
        <f t="shared" si="9"/>
        <v>N-N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4"/>
      <c r="S78" s="4"/>
      <c r="T78" s="4"/>
      <c r="U78" s="4"/>
    </row>
    <row r="79" spans="1:21" x14ac:dyDescent="0.35">
      <c r="A79" s="3">
        <v>43586</v>
      </c>
      <c r="B79">
        <v>65</v>
      </c>
      <c r="C79" t="s">
        <v>18</v>
      </c>
      <c r="D79" t="str">
        <f t="shared" si="8"/>
        <v>Control</v>
      </c>
      <c r="E79" t="s">
        <v>13</v>
      </c>
      <c r="F79" s="5">
        <v>0</v>
      </c>
      <c r="H79" t="str">
        <f t="shared" si="9"/>
        <v>N-N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4"/>
      <c r="S79" s="4"/>
      <c r="T79" s="4"/>
      <c r="U79" s="4"/>
    </row>
    <row r="80" spans="1:21" x14ac:dyDescent="0.35">
      <c r="A80" s="3">
        <v>43586</v>
      </c>
      <c r="B80">
        <v>66</v>
      </c>
      <c r="C80" t="s">
        <v>19</v>
      </c>
      <c r="D80" t="str">
        <f t="shared" si="8"/>
        <v>Control</v>
      </c>
      <c r="E80" t="s">
        <v>13</v>
      </c>
      <c r="F80" s="5">
        <v>0</v>
      </c>
      <c r="H80" t="str">
        <f t="shared" si="9"/>
        <v>N-Y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4"/>
      <c r="S80" s="4"/>
      <c r="T80" s="4"/>
      <c r="U80" s="4"/>
    </row>
    <row r="81" spans="1:21" x14ac:dyDescent="0.35">
      <c r="A81" s="3">
        <v>43586</v>
      </c>
      <c r="B81">
        <v>67</v>
      </c>
      <c r="C81" t="s">
        <v>19</v>
      </c>
      <c r="D81" t="str">
        <f t="shared" si="8"/>
        <v>Control</v>
      </c>
      <c r="E81" t="s">
        <v>13</v>
      </c>
      <c r="F81" s="5">
        <v>0</v>
      </c>
      <c r="H81" t="str">
        <f t="shared" si="9"/>
        <v>N-Y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4"/>
      <c r="S81" s="4"/>
      <c r="T81" s="4"/>
      <c r="U81" s="4"/>
    </row>
    <row r="82" spans="1:21" x14ac:dyDescent="0.35">
      <c r="A82" s="3">
        <v>43586</v>
      </c>
      <c r="B82">
        <v>69</v>
      </c>
      <c r="C82" t="s">
        <v>19</v>
      </c>
      <c r="D82" t="str">
        <f t="shared" si="8"/>
        <v>Control</v>
      </c>
      <c r="E82" t="s">
        <v>13</v>
      </c>
      <c r="F82" s="5">
        <v>0</v>
      </c>
      <c r="H82" t="str">
        <f t="shared" si="9"/>
        <v>N-Y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4"/>
      <c r="S82" s="4"/>
      <c r="T82" s="4"/>
      <c r="U82" s="4"/>
    </row>
    <row r="83" spans="1:21" x14ac:dyDescent="0.35">
      <c r="A83" s="3">
        <v>43586</v>
      </c>
      <c r="B83">
        <v>70</v>
      </c>
      <c r="C83" t="s">
        <v>19</v>
      </c>
      <c r="D83" t="str">
        <f t="shared" si="8"/>
        <v>Control</v>
      </c>
      <c r="E83" t="s">
        <v>13</v>
      </c>
      <c r="F83" s="5">
        <v>0</v>
      </c>
      <c r="H83" t="str">
        <f t="shared" si="9"/>
        <v>N-Y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4"/>
      <c r="S83" s="4"/>
      <c r="T83" s="4"/>
      <c r="U83" s="4"/>
    </row>
    <row r="84" spans="1:21" x14ac:dyDescent="0.35">
      <c r="A84" s="3">
        <v>43586</v>
      </c>
      <c r="B84" t="s">
        <v>27</v>
      </c>
      <c r="C84" t="s">
        <v>12</v>
      </c>
      <c r="D84" t="str">
        <f t="shared" si="8"/>
        <v>Till</v>
      </c>
      <c r="E84" t="s">
        <v>13</v>
      </c>
      <c r="F84" s="5" t="s">
        <v>13</v>
      </c>
      <c r="H84" t="str">
        <f t="shared" si="9"/>
        <v>T-N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 t="s">
        <v>28</v>
      </c>
      <c r="R84" s="4"/>
      <c r="S84" s="4"/>
      <c r="T84" s="4"/>
      <c r="U84" s="4"/>
    </row>
    <row r="85" spans="1:21" x14ac:dyDescent="0.35">
      <c r="A85" s="3">
        <v>43620</v>
      </c>
      <c r="B85">
        <v>22</v>
      </c>
      <c r="C85" t="s">
        <v>12</v>
      </c>
      <c r="D85" t="str">
        <f t="shared" si="8"/>
        <v>Till</v>
      </c>
      <c r="E85" t="s">
        <v>13</v>
      </c>
      <c r="F85" s="5">
        <v>0</v>
      </c>
      <c r="H85" t="str">
        <f t="shared" si="9"/>
        <v>T-N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4"/>
      <c r="S85" s="4"/>
      <c r="T85" s="4"/>
      <c r="U85" s="4"/>
    </row>
    <row r="86" spans="1:21" x14ac:dyDescent="0.35">
      <c r="A86" s="3">
        <v>43620</v>
      </c>
      <c r="B86">
        <v>52</v>
      </c>
      <c r="C86" t="s">
        <v>16</v>
      </c>
      <c r="D86" t="str">
        <f t="shared" si="8"/>
        <v>Till</v>
      </c>
      <c r="E86" t="s">
        <v>13</v>
      </c>
      <c r="F86" s="5">
        <v>0</v>
      </c>
      <c r="H86" t="str">
        <f t="shared" si="9"/>
        <v>T-Y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4"/>
      <c r="S86" s="4"/>
      <c r="T86" s="4"/>
      <c r="U86" s="4"/>
    </row>
    <row r="87" spans="1:21" x14ac:dyDescent="0.35">
      <c r="A87" s="3">
        <v>43620</v>
      </c>
      <c r="B87">
        <v>62</v>
      </c>
      <c r="C87" t="s">
        <v>18</v>
      </c>
      <c r="D87" t="str">
        <f t="shared" si="8"/>
        <v>Control</v>
      </c>
      <c r="E87" t="s">
        <v>13</v>
      </c>
      <c r="F87" s="5">
        <v>0</v>
      </c>
      <c r="H87" t="str">
        <f t="shared" si="9"/>
        <v>N-N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4"/>
      <c r="S87" s="4"/>
      <c r="T87" s="4"/>
      <c r="U87" s="4"/>
    </row>
    <row r="88" spans="1:21" x14ac:dyDescent="0.35">
      <c r="A88" s="3">
        <v>43620</v>
      </c>
      <c r="B88">
        <v>63</v>
      </c>
      <c r="C88" t="s">
        <v>18</v>
      </c>
      <c r="D88" t="str">
        <f t="shared" si="8"/>
        <v>Control</v>
      </c>
      <c r="E88" t="s">
        <v>13</v>
      </c>
      <c r="F88" s="5">
        <v>0</v>
      </c>
      <c r="H88" t="str">
        <f t="shared" si="9"/>
        <v>N-N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4"/>
      <c r="S88" s="4"/>
      <c r="T88" s="4"/>
      <c r="U88" s="4"/>
    </row>
    <row r="89" spans="1:21" x14ac:dyDescent="0.35">
      <c r="A89" s="3">
        <v>43620</v>
      </c>
      <c r="B89">
        <v>65</v>
      </c>
      <c r="C89" t="s">
        <v>18</v>
      </c>
      <c r="D89" t="str">
        <f t="shared" si="8"/>
        <v>Control</v>
      </c>
      <c r="E89" t="s">
        <v>13</v>
      </c>
      <c r="F89" s="5">
        <v>0</v>
      </c>
      <c r="H89" t="str">
        <f t="shared" si="9"/>
        <v>N-N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4"/>
      <c r="S89" s="4"/>
      <c r="T89" s="4"/>
      <c r="U89" s="4"/>
    </row>
    <row r="90" spans="1:21" x14ac:dyDescent="0.35">
      <c r="A90" s="3">
        <v>43620</v>
      </c>
      <c r="B90">
        <v>67</v>
      </c>
      <c r="C90" t="s">
        <v>19</v>
      </c>
      <c r="D90" t="str">
        <f t="shared" si="8"/>
        <v>Control</v>
      </c>
      <c r="E90" t="s">
        <v>13</v>
      </c>
      <c r="F90" s="5">
        <v>0</v>
      </c>
      <c r="H90" t="str">
        <f t="shared" si="9"/>
        <v>N-Y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4"/>
      <c r="S90" s="4"/>
      <c r="T90" s="4"/>
      <c r="U90" s="4"/>
    </row>
    <row r="91" spans="1:21" x14ac:dyDescent="0.35">
      <c r="A91" s="3">
        <v>43620</v>
      </c>
      <c r="B91">
        <v>69</v>
      </c>
      <c r="C91" t="s">
        <v>19</v>
      </c>
      <c r="D91" t="str">
        <f t="shared" si="8"/>
        <v>Control</v>
      </c>
      <c r="E91" t="s">
        <v>13</v>
      </c>
      <c r="F91" s="5">
        <v>0</v>
      </c>
      <c r="H91" t="str">
        <f t="shared" si="9"/>
        <v>N-Y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4"/>
      <c r="S91" s="4"/>
      <c r="T91" s="4"/>
      <c r="U91" s="4"/>
    </row>
    <row r="92" spans="1:21" x14ac:dyDescent="0.35">
      <c r="A92" s="3">
        <v>43655</v>
      </c>
      <c r="B92">
        <v>22</v>
      </c>
      <c r="C92" t="s">
        <v>12</v>
      </c>
      <c r="D92" t="str">
        <f t="shared" si="8"/>
        <v>Till</v>
      </c>
      <c r="E92" t="s">
        <v>13</v>
      </c>
      <c r="F92" s="5">
        <v>0</v>
      </c>
      <c r="H92" t="str">
        <f t="shared" si="9"/>
        <v>T-N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5">
        <v>0</v>
      </c>
      <c r="P92" s="5">
        <v>0</v>
      </c>
      <c r="Q92" s="5">
        <v>0</v>
      </c>
      <c r="R92" s="4"/>
      <c r="S92" s="4"/>
      <c r="T92" s="4"/>
      <c r="U92" s="4"/>
    </row>
    <row r="93" spans="1:21" x14ac:dyDescent="0.35">
      <c r="A93" s="3">
        <v>43655</v>
      </c>
      <c r="B93">
        <v>53</v>
      </c>
      <c r="C93" t="s">
        <v>16</v>
      </c>
      <c r="D93" t="str">
        <f t="shared" si="8"/>
        <v>Till</v>
      </c>
      <c r="E93" t="s">
        <v>13</v>
      </c>
      <c r="F93" s="5">
        <v>165</v>
      </c>
      <c r="H93" t="str">
        <f t="shared" si="9"/>
        <v>T-Y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5">
        <v>0</v>
      </c>
      <c r="P93" s="5">
        <v>0</v>
      </c>
      <c r="Q93" s="5">
        <v>2.85031743311988</v>
      </c>
      <c r="R93" s="4"/>
      <c r="S93" s="4"/>
      <c r="T93" s="4"/>
      <c r="U93" s="4"/>
    </row>
    <row r="94" spans="1:21" x14ac:dyDescent="0.35">
      <c r="A94" s="3">
        <v>43655</v>
      </c>
      <c r="B94">
        <v>62</v>
      </c>
      <c r="C94" t="s">
        <v>18</v>
      </c>
      <c r="D94" t="str">
        <f t="shared" si="8"/>
        <v>Control</v>
      </c>
      <c r="E94" t="s">
        <v>13</v>
      </c>
      <c r="F94" s="5">
        <v>0</v>
      </c>
      <c r="H94" t="str">
        <f t="shared" si="9"/>
        <v>N-N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5">
        <v>0</v>
      </c>
      <c r="P94" s="5">
        <v>0</v>
      </c>
      <c r="Q94" s="5">
        <v>0</v>
      </c>
      <c r="R94" s="4"/>
      <c r="S94" s="4"/>
      <c r="T94" s="4"/>
      <c r="U94" s="4"/>
    </row>
    <row r="95" spans="1:21" x14ac:dyDescent="0.35">
      <c r="A95" s="3">
        <v>43655</v>
      </c>
      <c r="B95">
        <v>63</v>
      </c>
      <c r="C95" t="s">
        <v>18</v>
      </c>
      <c r="D95" t="str">
        <f t="shared" si="8"/>
        <v>Control</v>
      </c>
      <c r="E95" t="s">
        <v>13</v>
      </c>
      <c r="F95" s="5">
        <v>0</v>
      </c>
      <c r="H95" t="str">
        <f t="shared" si="9"/>
        <v>N-N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5">
        <v>0</v>
      </c>
      <c r="P95" s="5">
        <v>0</v>
      </c>
      <c r="Q95" s="5">
        <v>0</v>
      </c>
      <c r="R95" s="4"/>
      <c r="S95" s="4"/>
      <c r="T95" s="4"/>
      <c r="U95" s="4"/>
    </row>
    <row r="96" spans="1:21" x14ac:dyDescent="0.35">
      <c r="A96" s="3">
        <v>43655</v>
      </c>
      <c r="B96">
        <v>65</v>
      </c>
      <c r="C96" t="s">
        <v>18</v>
      </c>
      <c r="D96" t="str">
        <f t="shared" si="8"/>
        <v>Control</v>
      </c>
      <c r="E96" t="s">
        <v>13</v>
      </c>
      <c r="F96" s="5">
        <v>0</v>
      </c>
      <c r="H96" t="str">
        <f t="shared" si="9"/>
        <v>N-N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5">
        <v>0</v>
      </c>
      <c r="P96" s="5">
        <v>0</v>
      </c>
      <c r="Q96" s="5">
        <v>0</v>
      </c>
      <c r="R96" s="4"/>
      <c r="S96" s="4"/>
      <c r="T96" s="4"/>
      <c r="U96" s="4"/>
    </row>
    <row r="97" spans="1:17" x14ac:dyDescent="0.35">
      <c r="A97" s="3">
        <v>43655</v>
      </c>
      <c r="B97">
        <v>66</v>
      </c>
      <c r="C97" t="s">
        <v>19</v>
      </c>
      <c r="D97" t="str">
        <f t="shared" si="8"/>
        <v>Control</v>
      </c>
      <c r="E97" t="s">
        <v>13</v>
      </c>
      <c r="F97" s="5">
        <v>0</v>
      </c>
      <c r="H97" t="str">
        <f t="shared" si="9"/>
        <v>N-Y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5">
        <v>0</v>
      </c>
      <c r="P97" s="5">
        <v>0</v>
      </c>
      <c r="Q97" s="5">
        <v>0</v>
      </c>
    </row>
    <row r="98" spans="1:17" x14ac:dyDescent="0.35">
      <c r="A98" s="3">
        <v>43655</v>
      </c>
      <c r="B98">
        <v>69</v>
      </c>
      <c r="C98" t="s">
        <v>19</v>
      </c>
      <c r="D98" t="str">
        <f t="shared" ref="D98:D109" si="10">IF(LEFT(C98,1)="T", "Till", IF(LEFT(C98,1)="C", "Compost", "Control"))</f>
        <v>Control</v>
      </c>
      <c r="E98" t="s">
        <v>13</v>
      </c>
      <c r="F98" s="5">
        <v>0</v>
      </c>
      <c r="H98" t="str">
        <f t="shared" si="9"/>
        <v>N-Y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5">
        <v>0</v>
      </c>
      <c r="P98" s="5">
        <v>0</v>
      </c>
      <c r="Q98" s="5">
        <v>0</v>
      </c>
    </row>
    <row r="99" spans="1:17" x14ac:dyDescent="0.35">
      <c r="A99" s="3">
        <v>43655</v>
      </c>
      <c r="B99">
        <v>70</v>
      </c>
      <c r="C99" t="s">
        <v>19</v>
      </c>
      <c r="D99" t="str">
        <f t="shared" si="10"/>
        <v>Control</v>
      </c>
      <c r="E99" t="s">
        <v>13</v>
      </c>
      <c r="F99" s="5">
        <v>0</v>
      </c>
      <c r="H99" t="str">
        <f t="shared" si="9"/>
        <v>N-Y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5">
        <v>0</v>
      </c>
      <c r="P99" s="5">
        <v>0</v>
      </c>
      <c r="Q99" s="5">
        <v>0</v>
      </c>
    </row>
    <row r="100" spans="1:17" x14ac:dyDescent="0.35">
      <c r="A100" s="3">
        <v>43676</v>
      </c>
      <c r="B100">
        <v>22</v>
      </c>
      <c r="C100" t="s">
        <v>12</v>
      </c>
      <c r="D100" t="str">
        <f t="shared" si="10"/>
        <v>Till</v>
      </c>
      <c r="E100" t="s">
        <v>13</v>
      </c>
      <c r="F100" s="5">
        <v>0</v>
      </c>
      <c r="H100" t="str">
        <f t="shared" si="9"/>
        <v>T-N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5">
        <v>0</v>
      </c>
      <c r="P100" s="5">
        <v>0</v>
      </c>
      <c r="Q100" s="5">
        <v>0</v>
      </c>
    </row>
    <row r="101" spans="1:17" x14ac:dyDescent="0.35">
      <c r="A101" s="3">
        <v>43676</v>
      </c>
      <c r="B101">
        <v>52</v>
      </c>
      <c r="C101" t="s">
        <v>16</v>
      </c>
      <c r="D101" t="str">
        <f t="shared" si="10"/>
        <v>Till</v>
      </c>
      <c r="E101" t="s">
        <v>13</v>
      </c>
      <c r="F101" s="5">
        <v>0</v>
      </c>
      <c r="H101" t="str">
        <f t="shared" si="9"/>
        <v>T-Y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5">
        <v>0</v>
      </c>
      <c r="P101" s="5">
        <v>0</v>
      </c>
      <c r="Q101" s="5">
        <v>0</v>
      </c>
    </row>
    <row r="102" spans="1:17" x14ac:dyDescent="0.35">
      <c r="A102" s="3">
        <v>43676</v>
      </c>
      <c r="B102">
        <v>53</v>
      </c>
      <c r="C102" t="s">
        <v>16</v>
      </c>
      <c r="D102" t="str">
        <f t="shared" si="10"/>
        <v>Till</v>
      </c>
      <c r="E102" t="s">
        <v>13</v>
      </c>
      <c r="F102" s="5">
        <v>0</v>
      </c>
      <c r="H102" t="str">
        <f t="shared" si="9"/>
        <v>T-Y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5">
        <v>0</v>
      </c>
      <c r="P102" s="5">
        <v>0</v>
      </c>
      <c r="Q102" s="5">
        <v>0</v>
      </c>
    </row>
    <row r="103" spans="1:17" x14ac:dyDescent="0.35">
      <c r="A103" s="3">
        <v>43676</v>
      </c>
      <c r="B103">
        <v>62</v>
      </c>
      <c r="C103" t="s">
        <v>18</v>
      </c>
      <c r="D103" t="str">
        <f t="shared" si="10"/>
        <v>Control</v>
      </c>
      <c r="E103" t="s">
        <v>13</v>
      </c>
      <c r="F103" s="5">
        <v>0</v>
      </c>
      <c r="H103" t="str">
        <f t="shared" si="9"/>
        <v>N-N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5">
        <v>0</v>
      </c>
      <c r="P103" s="5">
        <v>0</v>
      </c>
      <c r="Q103" s="5">
        <v>0</v>
      </c>
    </row>
    <row r="104" spans="1:17" x14ac:dyDescent="0.35">
      <c r="A104" s="3">
        <v>43676</v>
      </c>
      <c r="B104">
        <v>63</v>
      </c>
      <c r="C104" t="s">
        <v>18</v>
      </c>
      <c r="D104" t="str">
        <f t="shared" si="10"/>
        <v>Control</v>
      </c>
      <c r="E104" t="s">
        <v>13</v>
      </c>
      <c r="F104" s="5">
        <v>0</v>
      </c>
      <c r="H104" t="str">
        <f t="shared" si="9"/>
        <v>N-N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5">
        <v>0</v>
      </c>
      <c r="P104" s="5">
        <v>0</v>
      </c>
      <c r="Q104" s="5">
        <v>0</v>
      </c>
    </row>
    <row r="105" spans="1:17" x14ac:dyDescent="0.35">
      <c r="A105" s="3">
        <v>43676</v>
      </c>
      <c r="B105">
        <v>65</v>
      </c>
      <c r="C105" t="s">
        <v>18</v>
      </c>
      <c r="D105" t="str">
        <f t="shared" si="10"/>
        <v>Control</v>
      </c>
      <c r="E105" t="s">
        <v>13</v>
      </c>
      <c r="F105" s="5">
        <v>0</v>
      </c>
      <c r="H105" t="str">
        <f t="shared" si="9"/>
        <v>N-N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5">
        <v>0</v>
      </c>
      <c r="P105" s="5">
        <v>0</v>
      </c>
      <c r="Q105" s="5">
        <v>0</v>
      </c>
    </row>
    <row r="106" spans="1:17" x14ac:dyDescent="0.35">
      <c r="A106" s="3">
        <v>43676</v>
      </c>
      <c r="B106">
        <v>66</v>
      </c>
      <c r="C106" t="s">
        <v>19</v>
      </c>
      <c r="D106" t="str">
        <f t="shared" si="10"/>
        <v>Control</v>
      </c>
      <c r="E106" t="s">
        <v>13</v>
      </c>
      <c r="F106" s="5">
        <v>0</v>
      </c>
      <c r="H106" t="str">
        <f t="shared" si="9"/>
        <v>N-Y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5">
        <v>0</v>
      </c>
      <c r="P106" s="5">
        <v>0</v>
      </c>
      <c r="Q106" s="5">
        <v>0</v>
      </c>
    </row>
    <row r="107" spans="1:17" x14ac:dyDescent="0.35">
      <c r="A107" s="3">
        <v>43676</v>
      </c>
      <c r="B107">
        <v>67</v>
      </c>
      <c r="C107" t="s">
        <v>19</v>
      </c>
      <c r="D107" t="str">
        <f t="shared" si="10"/>
        <v>Control</v>
      </c>
      <c r="E107" t="s">
        <v>13</v>
      </c>
      <c r="F107" s="5">
        <v>0</v>
      </c>
      <c r="H107" t="str">
        <f t="shared" si="9"/>
        <v>N-Y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5">
        <v>0</v>
      </c>
      <c r="P107" s="5">
        <v>0</v>
      </c>
      <c r="Q107" s="5">
        <v>0</v>
      </c>
    </row>
    <row r="108" spans="1:17" x14ac:dyDescent="0.35">
      <c r="A108" s="3">
        <v>43676</v>
      </c>
      <c r="B108">
        <v>69</v>
      </c>
      <c r="C108" t="s">
        <v>19</v>
      </c>
      <c r="D108" t="str">
        <f t="shared" si="10"/>
        <v>Control</v>
      </c>
      <c r="E108" t="s">
        <v>13</v>
      </c>
      <c r="F108" s="5">
        <v>0</v>
      </c>
      <c r="H108" t="str">
        <f t="shared" si="9"/>
        <v>N-Y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5">
        <v>0</v>
      </c>
      <c r="P108" s="5">
        <v>0</v>
      </c>
      <c r="Q108" s="5">
        <v>0</v>
      </c>
    </row>
    <row r="109" spans="1:17" x14ac:dyDescent="0.35">
      <c r="A109" s="3">
        <v>43676</v>
      </c>
      <c r="B109">
        <v>70</v>
      </c>
      <c r="C109" t="s">
        <v>19</v>
      </c>
      <c r="D109" t="str">
        <f t="shared" si="10"/>
        <v>Control</v>
      </c>
      <c r="E109" t="s">
        <v>13</v>
      </c>
      <c r="F109" s="5">
        <v>0</v>
      </c>
      <c r="H109" t="str">
        <f t="shared" si="9"/>
        <v>N-Y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5">
        <v>0</v>
      </c>
      <c r="P109" s="5">
        <v>0</v>
      </c>
      <c r="Q109" s="5">
        <v>0</v>
      </c>
    </row>
    <row r="110" spans="1:17" x14ac:dyDescent="0.35">
      <c r="A110" s="3">
        <v>43676</v>
      </c>
      <c r="B110" t="s">
        <v>29</v>
      </c>
      <c r="C110" t="s">
        <v>12</v>
      </c>
      <c r="D110" t="s">
        <v>30</v>
      </c>
      <c r="E110" t="s">
        <v>13</v>
      </c>
      <c r="F110" s="5">
        <v>0</v>
      </c>
      <c r="G110" t="str">
        <f>IF(E110="N/A","",C110)</f>
        <v/>
      </c>
      <c r="H110" t="str">
        <f t="shared" si="9"/>
        <v>T-N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5">
        <v>0</v>
      </c>
      <c r="P110" s="5">
        <v>0</v>
      </c>
      <c r="Q110" s="5">
        <v>0</v>
      </c>
    </row>
    <row r="111" spans="1:17" x14ac:dyDescent="0.35">
      <c r="A111" s="3">
        <v>43719</v>
      </c>
      <c r="B111">
        <v>22</v>
      </c>
      <c r="C111" t="s">
        <v>12</v>
      </c>
      <c r="D111" t="str">
        <f>IF(LEFT(C111,1)="T", "Till", IF(LEFT(C111,1)="C", "Compost", "Control"))</f>
        <v>Till</v>
      </c>
      <c r="E111" t="s">
        <v>13</v>
      </c>
      <c r="F111" s="5">
        <v>0</v>
      </c>
      <c r="G111" t="str">
        <f t="shared" ref="G111:G142" si="11">IF(E111="N/A","",B111)</f>
        <v/>
      </c>
      <c r="H111" t="str">
        <f t="shared" si="9"/>
        <v>T-N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5">
        <f t="shared" ref="N111:N140" si="12">IF(K111&lt;J111, J111+I111+M111, K111+J111)</f>
        <v>0</v>
      </c>
      <c r="O111" s="5">
        <v>0</v>
      </c>
      <c r="P111" s="5">
        <v>0</v>
      </c>
      <c r="Q111" s="5">
        <v>0</v>
      </c>
    </row>
    <row r="112" spans="1:17" x14ac:dyDescent="0.35">
      <c r="A112" s="3">
        <v>43719</v>
      </c>
      <c r="B112">
        <v>62</v>
      </c>
      <c r="C112" t="s">
        <v>18</v>
      </c>
      <c r="D112" t="str">
        <f>IF(LEFT(C112,1)="T", "Till", IF(LEFT(C112,1)="C", "Compost", "Control"))</f>
        <v>Control</v>
      </c>
      <c r="E112" t="s">
        <v>13</v>
      </c>
      <c r="F112" s="5">
        <v>0</v>
      </c>
      <c r="G112" t="str">
        <f t="shared" si="11"/>
        <v/>
      </c>
      <c r="H112" t="str">
        <f t="shared" si="9"/>
        <v>N-N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5">
        <f t="shared" si="12"/>
        <v>0</v>
      </c>
      <c r="O112" s="5">
        <v>0</v>
      </c>
      <c r="P112" s="5">
        <v>0</v>
      </c>
      <c r="Q112" s="5">
        <v>0</v>
      </c>
    </row>
    <row r="113" spans="1:17" x14ac:dyDescent="0.35">
      <c r="A113" s="3">
        <v>43719</v>
      </c>
      <c r="B113">
        <v>65</v>
      </c>
      <c r="C113" t="s">
        <v>18</v>
      </c>
      <c r="D113" t="str">
        <f>IF(LEFT(C113,1)="T", "Till", IF(LEFT(C113,1)="C", "Compost", "Control"))</f>
        <v>Control</v>
      </c>
      <c r="E113" t="s">
        <v>13</v>
      </c>
      <c r="F113" s="5">
        <v>0</v>
      </c>
      <c r="G113" t="str">
        <f t="shared" si="11"/>
        <v/>
      </c>
      <c r="H113" t="str">
        <f t="shared" si="9"/>
        <v>N-N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5">
        <f t="shared" si="12"/>
        <v>0</v>
      </c>
      <c r="O113" s="5">
        <v>0</v>
      </c>
      <c r="P113" s="5">
        <v>0</v>
      </c>
      <c r="Q113" s="5">
        <v>0</v>
      </c>
    </row>
    <row r="114" spans="1:17" x14ac:dyDescent="0.35">
      <c r="A114" s="3">
        <v>43719</v>
      </c>
      <c r="B114">
        <v>69</v>
      </c>
      <c r="C114" t="s">
        <v>19</v>
      </c>
      <c r="D114" t="str">
        <f>IF(LEFT(C114,1)="T", "Till", IF(LEFT(C114,1)="C", "Compost", "Control"))</f>
        <v>Control</v>
      </c>
      <c r="E114" t="s">
        <v>13</v>
      </c>
      <c r="F114" s="5">
        <v>0</v>
      </c>
      <c r="G114" t="str">
        <f t="shared" si="11"/>
        <v/>
      </c>
      <c r="H114" t="str">
        <f t="shared" si="9"/>
        <v>N-Y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5">
        <f t="shared" si="12"/>
        <v>0</v>
      </c>
      <c r="O114" s="5">
        <v>0</v>
      </c>
      <c r="P114" s="5">
        <v>0</v>
      </c>
      <c r="Q114" s="5">
        <v>0</v>
      </c>
    </row>
    <row r="115" spans="1:17" x14ac:dyDescent="0.35">
      <c r="A115" s="3">
        <v>43719</v>
      </c>
      <c r="B115">
        <v>70</v>
      </c>
      <c r="C115" t="s">
        <v>19</v>
      </c>
      <c r="D115" t="str">
        <f>IF(LEFT(C115,1)="T", "Till", IF(LEFT(C115,1)="C", "Compost", "Control"))</f>
        <v>Control</v>
      </c>
      <c r="E115" t="s">
        <v>13</v>
      </c>
      <c r="F115" s="5">
        <v>0</v>
      </c>
      <c r="G115" t="str">
        <f t="shared" si="11"/>
        <v/>
      </c>
      <c r="H115" t="str">
        <f t="shared" si="9"/>
        <v>N-Y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5">
        <f t="shared" si="12"/>
        <v>0</v>
      </c>
      <c r="O115" s="5">
        <v>0</v>
      </c>
      <c r="P115" s="5">
        <v>0</v>
      </c>
      <c r="Q115" s="5">
        <v>0</v>
      </c>
    </row>
    <row r="116" spans="1:17" x14ac:dyDescent="0.35">
      <c r="A116" s="3">
        <v>43719</v>
      </c>
      <c r="B116" t="s">
        <v>29</v>
      </c>
      <c r="C116" t="s">
        <v>12</v>
      </c>
      <c r="D116" t="s">
        <v>30</v>
      </c>
      <c r="E116" t="s">
        <v>13</v>
      </c>
      <c r="G116" t="str">
        <f t="shared" si="11"/>
        <v/>
      </c>
      <c r="H116" t="str">
        <f t="shared" si="9"/>
        <v>T-N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5">
        <f t="shared" si="12"/>
        <v>0</v>
      </c>
      <c r="O116" s="5">
        <v>0</v>
      </c>
      <c r="P116" s="5">
        <v>0</v>
      </c>
      <c r="Q116" s="5">
        <v>0</v>
      </c>
    </row>
    <row r="117" spans="1:17" x14ac:dyDescent="0.35">
      <c r="A117" s="3">
        <v>43747</v>
      </c>
      <c r="B117">
        <v>19</v>
      </c>
      <c r="C117" t="s">
        <v>12</v>
      </c>
      <c r="D117" t="str">
        <f t="shared" ref="D117:D126" si="13">IF(LEFT(C117,1)="T", "Till", IF(LEFT(C117,1)="C", "Compost", "Control"))</f>
        <v>Till</v>
      </c>
      <c r="E117" t="s">
        <v>13</v>
      </c>
      <c r="F117" s="5">
        <v>0</v>
      </c>
      <c r="G117" t="str">
        <f t="shared" si="11"/>
        <v/>
      </c>
      <c r="H117" t="str">
        <f t="shared" si="9"/>
        <v>T-N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5">
        <f t="shared" si="12"/>
        <v>0</v>
      </c>
      <c r="O117" s="5">
        <v>0</v>
      </c>
      <c r="P117" s="5">
        <v>0</v>
      </c>
      <c r="Q117" s="5">
        <v>0</v>
      </c>
    </row>
    <row r="118" spans="1:17" x14ac:dyDescent="0.35">
      <c r="A118" s="3">
        <v>43747</v>
      </c>
      <c r="B118">
        <v>22</v>
      </c>
      <c r="C118" t="s">
        <v>12</v>
      </c>
      <c r="D118" t="str">
        <f t="shared" si="13"/>
        <v>Till</v>
      </c>
      <c r="E118" t="s">
        <v>13</v>
      </c>
      <c r="F118" s="5">
        <v>0</v>
      </c>
      <c r="G118" t="str">
        <f t="shared" si="11"/>
        <v/>
      </c>
      <c r="H118" t="str">
        <f t="shared" si="9"/>
        <v>T-N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5">
        <f t="shared" si="12"/>
        <v>0</v>
      </c>
      <c r="O118" s="5">
        <v>0</v>
      </c>
      <c r="P118" s="5">
        <v>0</v>
      </c>
      <c r="Q118" s="5">
        <v>0</v>
      </c>
    </row>
    <row r="119" spans="1:17" x14ac:dyDescent="0.35">
      <c r="A119" s="3">
        <v>43747</v>
      </c>
      <c r="B119">
        <v>26</v>
      </c>
      <c r="C119" t="s">
        <v>14</v>
      </c>
      <c r="D119" t="str">
        <f t="shared" si="13"/>
        <v>Compost</v>
      </c>
      <c r="E119" t="s">
        <v>13</v>
      </c>
      <c r="F119" s="5">
        <v>0</v>
      </c>
      <c r="G119" t="str">
        <f t="shared" si="11"/>
        <v/>
      </c>
      <c r="H119" t="str">
        <f t="shared" si="9"/>
        <v>C-Y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5">
        <f t="shared" si="12"/>
        <v>0</v>
      </c>
      <c r="O119" s="5">
        <v>0</v>
      </c>
      <c r="P119" s="5">
        <v>0</v>
      </c>
      <c r="Q119" s="5">
        <v>0</v>
      </c>
    </row>
    <row r="120" spans="1:17" x14ac:dyDescent="0.35">
      <c r="A120" s="3">
        <v>43747</v>
      </c>
      <c r="B120">
        <v>53</v>
      </c>
      <c r="C120" t="s">
        <v>16</v>
      </c>
      <c r="D120" t="str">
        <f t="shared" si="13"/>
        <v>Till</v>
      </c>
      <c r="E120" t="s">
        <v>13</v>
      </c>
      <c r="F120" s="5">
        <v>0</v>
      </c>
      <c r="G120" t="str">
        <f t="shared" si="11"/>
        <v/>
      </c>
      <c r="H120" t="str">
        <f t="shared" si="9"/>
        <v>T-Y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5">
        <f t="shared" si="12"/>
        <v>0</v>
      </c>
      <c r="O120" s="5">
        <v>0</v>
      </c>
      <c r="P120" s="5">
        <v>0</v>
      </c>
      <c r="Q120" s="5">
        <v>0</v>
      </c>
    </row>
    <row r="121" spans="1:17" x14ac:dyDescent="0.35">
      <c r="A121" s="3">
        <v>43747</v>
      </c>
      <c r="B121">
        <v>62</v>
      </c>
      <c r="C121" t="s">
        <v>18</v>
      </c>
      <c r="D121" t="str">
        <f t="shared" si="13"/>
        <v>Control</v>
      </c>
      <c r="E121" t="s">
        <v>13</v>
      </c>
      <c r="F121" s="5">
        <v>0</v>
      </c>
      <c r="G121" t="str">
        <f t="shared" si="11"/>
        <v/>
      </c>
      <c r="H121" t="str">
        <f t="shared" si="9"/>
        <v>N-N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5">
        <f t="shared" si="12"/>
        <v>0</v>
      </c>
      <c r="O121" s="5">
        <v>0</v>
      </c>
      <c r="P121" s="5">
        <v>0</v>
      </c>
      <c r="Q121" s="5">
        <v>0</v>
      </c>
    </row>
    <row r="122" spans="1:17" x14ac:dyDescent="0.35">
      <c r="A122" s="3">
        <v>43747</v>
      </c>
      <c r="B122">
        <v>63</v>
      </c>
      <c r="C122" t="s">
        <v>18</v>
      </c>
      <c r="D122" t="str">
        <f t="shared" si="13"/>
        <v>Control</v>
      </c>
      <c r="E122" t="s">
        <v>13</v>
      </c>
      <c r="F122" s="5">
        <v>0</v>
      </c>
      <c r="G122" t="str">
        <f t="shared" si="11"/>
        <v/>
      </c>
      <c r="H122" t="str">
        <f t="shared" si="9"/>
        <v>N-N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5">
        <f t="shared" si="12"/>
        <v>0</v>
      </c>
      <c r="O122" s="5">
        <v>0</v>
      </c>
      <c r="P122" s="5">
        <v>0</v>
      </c>
      <c r="Q122" s="5">
        <v>0</v>
      </c>
    </row>
    <row r="123" spans="1:17" x14ac:dyDescent="0.35">
      <c r="A123" s="3">
        <v>43747</v>
      </c>
      <c r="B123">
        <v>66</v>
      </c>
      <c r="C123" t="s">
        <v>19</v>
      </c>
      <c r="D123" t="str">
        <f t="shared" si="13"/>
        <v>Control</v>
      </c>
      <c r="E123" t="s">
        <v>13</v>
      </c>
      <c r="F123" s="5">
        <v>0</v>
      </c>
      <c r="G123" t="str">
        <f t="shared" si="11"/>
        <v/>
      </c>
      <c r="H123" t="str">
        <f t="shared" si="9"/>
        <v>N-Y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5">
        <f t="shared" si="12"/>
        <v>0</v>
      </c>
      <c r="O123" s="5">
        <v>0</v>
      </c>
      <c r="P123" s="5">
        <v>0</v>
      </c>
      <c r="Q123" s="5">
        <v>0</v>
      </c>
    </row>
    <row r="124" spans="1:17" x14ac:dyDescent="0.35">
      <c r="A124" s="3">
        <v>43747</v>
      </c>
      <c r="B124">
        <v>67</v>
      </c>
      <c r="C124" t="s">
        <v>19</v>
      </c>
      <c r="D124" t="str">
        <f t="shared" si="13"/>
        <v>Control</v>
      </c>
      <c r="E124" t="s">
        <v>13</v>
      </c>
      <c r="F124" s="5">
        <v>0</v>
      </c>
      <c r="G124" t="str">
        <f t="shared" si="11"/>
        <v/>
      </c>
      <c r="H124" t="str">
        <f t="shared" si="9"/>
        <v>N-Y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5">
        <f t="shared" si="12"/>
        <v>0</v>
      </c>
      <c r="O124" s="5">
        <v>0</v>
      </c>
      <c r="P124" s="5">
        <v>0</v>
      </c>
      <c r="Q124" s="5">
        <v>0</v>
      </c>
    </row>
    <row r="125" spans="1:17" x14ac:dyDescent="0.35">
      <c r="A125" s="3">
        <v>43747</v>
      </c>
      <c r="B125">
        <v>69</v>
      </c>
      <c r="C125" t="s">
        <v>19</v>
      </c>
      <c r="D125" t="str">
        <f t="shared" si="13"/>
        <v>Control</v>
      </c>
      <c r="E125" t="s">
        <v>13</v>
      </c>
      <c r="F125" s="5">
        <v>0</v>
      </c>
      <c r="G125" t="str">
        <f t="shared" si="11"/>
        <v/>
      </c>
      <c r="H125" t="str">
        <f t="shared" si="9"/>
        <v>N-Y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5">
        <f t="shared" si="12"/>
        <v>0</v>
      </c>
      <c r="O125" s="5">
        <v>0</v>
      </c>
      <c r="P125" s="5">
        <v>0</v>
      </c>
      <c r="Q125" s="5">
        <v>0</v>
      </c>
    </row>
    <row r="126" spans="1:17" x14ac:dyDescent="0.35">
      <c r="A126" s="3">
        <v>43747</v>
      </c>
      <c r="B126">
        <v>70</v>
      </c>
      <c r="C126" t="s">
        <v>19</v>
      </c>
      <c r="D126" t="str">
        <f t="shared" si="13"/>
        <v>Control</v>
      </c>
      <c r="E126" t="s">
        <v>13</v>
      </c>
      <c r="F126" s="5">
        <v>0</v>
      </c>
      <c r="G126" t="str">
        <f t="shared" si="11"/>
        <v/>
      </c>
      <c r="H126" t="str">
        <f t="shared" si="9"/>
        <v>N-Y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5">
        <f t="shared" si="12"/>
        <v>0</v>
      </c>
      <c r="O126" s="5">
        <v>0</v>
      </c>
      <c r="P126" s="5">
        <v>0</v>
      </c>
      <c r="Q126" s="5">
        <v>0</v>
      </c>
    </row>
    <row r="127" spans="1:17" x14ac:dyDescent="0.35">
      <c r="A127" s="3">
        <v>43747</v>
      </c>
      <c r="B127" t="s">
        <v>29</v>
      </c>
      <c r="C127" t="s">
        <v>12</v>
      </c>
      <c r="D127" t="s">
        <v>30</v>
      </c>
      <c r="G127" t="str">
        <f t="shared" si="11"/>
        <v>19 original</v>
      </c>
      <c r="H127" t="str">
        <f t="shared" si="9"/>
        <v>T-N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5">
        <f t="shared" si="12"/>
        <v>0</v>
      </c>
      <c r="O127" s="5">
        <v>0</v>
      </c>
      <c r="P127" s="5">
        <v>0</v>
      </c>
      <c r="Q127" s="5">
        <v>0</v>
      </c>
    </row>
    <row r="128" spans="1:17" x14ac:dyDescent="0.35">
      <c r="A128" s="3">
        <v>43768</v>
      </c>
      <c r="B128">
        <v>19</v>
      </c>
      <c r="C128" t="s">
        <v>12</v>
      </c>
      <c r="D128" t="str">
        <f t="shared" ref="D128:D140" si="14">IF(LEFT(C128,1)="T", "Till", IF(LEFT(C128,1)="C", "Compost", "Control"))</f>
        <v>Till</v>
      </c>
      <c r="E128" t="s">
        <v>13</v>
      </c>
      <c r="F128" s="5">
        <v>0</v>
      </c>
      <c r="G128" t="str">
        <f t="shared" si="11"/>
        <v/>
      </c>
      <c r="H128" t="str">
        <f t="shared" si="9"/>
        <v>T-N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5">
        <f t="shared" si="12"/>
        <v>0</v>
      </c>
      <c r="O128" s="5">
        <v>0</v>
      </c>
      <c r="P128" s="5">
        <v>0</v>
      </c>
      <c r="Q128" s="5">
        <v>0</v>
      </c>
    </row>
    <row r="129" spans="1:17" x14ac:dyDescent="0.35">
      <c r="A129" s="3">
        <v>43768</v>
      </c>
      <c r="B129">
        <v>22</v>
      </c>
      <c r="C129" t="s">
        <v>12</v>
      </c>
      <c r="D129" t="str">
        <f t="shared" si="14"/>
        <v>Till</v>
      </c>
      <c r="E129" t="s">
        <v>13</v>
      </c>
      <c r="F129" s="5">
        <v>0</v>
      </c>
      <c r="G129" t="str">
        <f t="shared" si="11"/>
        <v/>
      </c>
      <c r="H129" t="str">
        <f t="shared" si="9"/>
        <v>T-N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5">
        <f t="shared" si="12"/>
        <v>0</v>
      </c>
      <c r="O129" s="5">
        <v>0</v>
      </c>
      <c r="P129" s="5">
        <v>0</v>
      </c>
      <c r="Q129" s="5">
        <v>0</v>
      </c>
    </row>
    <row r="130" spans="1:17" x14ac:dyDescent="0.35">
      <c r="A130" s="3">
        <v>43768</v>
      </c>
      <c r="B130">
        <v>37</v>
      </c>
      <c r="C130" t="s">
        <v>15</v>
      </c>
      <c r="D130" t="str">
        <f t="shared" si="14"/>
        <v>Compost</v>
      </c>
      <c r="E130" t="s">
        <v>13</v>
      </c>
      <c r="F130" s="5">
        <v>0</v>
      </c>
      <c r="G130" t="str">
        <f t="shared" si="11"/>
        <v/>
      </c>
      <c r="H130" t="str">
        <f t="shared" ref="H130:H193" si="15">C130</f>
        <v>C-N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5">
        <f t="shared" si="12"/>
        <v>0</v>
      </c>
      <c r="O130" s="5">
        <v>0</v>
      </c>
      <c r="P130" s="5">
        <v>0</v>
      </c>
      <c r="Q130" s="5">
        <v>0</v>
      </c>
    </row>
    <row r="131" spans="1:17" x14ac:dyDescent="0.35">
      <c r="A131" s="3">
        <v>43768</v>
      </c>
      <c r="B131">
        <v>52</v>
      </c>
      <c r="C131" t="s">
        <v>16</v>
      </c>
      <c r="D131" t="str">
        <f t="shared" si="14"/>
        <v>Till</v>
      </c>
      <c r="E131" t="s">
        <v>13</v>
      </c>
      <c r="F131" s="5">
        <v>0</v>
      </c>
      <c r="G131" t="str">
        <f t="shared" si="11"/>
        <v/>
      </c>
      <c r="H131" t="str">
        <f t="shared" si="15"/>
        <v>T-Y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5">
        <f t="shared" si="12"/>
        <v>0</v>
      </c>
      <c r="O131" s="5">
        <v>0</v>
      </c>
      <c r="P131" s="5">
        <v>0</v>
      </c>
      <c r="Q131" s="5">
        <v>0</v>
      </c>
    </row>
    <row r="132" spans="1:17" x14ac:dyDescent="0.35">
      <c r="A132" s="3">
        <v>43768</v>
      </c>
      <c r="B132">
        <v>53</v>
      </c>
      <c r="C132" t="s">
        <v>16</v>
      </c>
      <c r="D132" t="str">
        <f t="shared" si="14"/>
        <v>Till</v>
      </c>
      <c r="E132" t="s">
        <v>13</v>
      </c>
      <c r="F132" s="5">
        <v>0</v>
      </c>
      <c r="G132" t="str">
        <f t="shared" si="11"/>
        <v/>
      </c>
      <c r="H132" t="str">
        <f t="shared" si="15"/>
        <v>T-Y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5">
        <f t="shared" si="12"/>
        <v>0</v>
      </c>
      <c r="O132" s="5">
        <v>0</v>
      </c>
      <c r="P132" s="5">
        <v>0</v>
      </c>
      <c r="Q132" s="5">
        <v>0</v>
      </c>
    </row>
    <row r="133" spans="1:17" x14ac:dyDescent="0.35">
      <c r="A133" s="3">
        <v>43768</v>
      </c>
      <c r="B133">
        <v>61</v>
      </c>
      <c r="C133" t="s">
        <v>18</v>
      </c>
      <c r="D133" t="str">
        <f t="shared" si="14"/>
        <v>Control</v>
      </c>
      <c r="E133" t="s">
        <v>13</v>
      </c>
      <c r="F133" s="5">
        <v>0</v>
      </c>
      <c r="G133" t="str">
        <f t="shared" si="11"/>
        <v/>
      </c>
      <c r="H133" t="str">
        <f t="shared" si="15"/>
        <v>N-N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5">
        <f t="shared" si="12"/>
        <v>0</v>
      </c>
      <c r="O133" s="5">
        <v>0</v>
      </c>
      <c r="P133" s="5">
        <v>0</v>
      </c>
      <c r="Q133" s="5">
        <v>0</v>
      </c>
    </row>
    <row r="134" spans="1:17" x14ac:dyDescent="0.35">
      <c r="A134" s="3">
        <v>43768</v>
      </c>
      <c r="B134">
        <v>62</v>
      </c>
      <c r="C134" t="s">
        <v>18</v>
      </c>
      <c r="D134" t="str">
        <f t="shared" si="14"/>
        <v>Control</v>
      </c>
      <c r="E134" t="s">
        <v>13</v>
      </c>
      <c r="F134" s="5">
        <v>0</v>
      </c>
      <c r="G134" t="str">
        <f t="shared" si="11"/>
        <v/>
      </c>
      <c r="H134" t="str">
        <f t="shared" si="15"/>
        <v>N-N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5">
        <f t="shared" si="12"/>
        <v>0</v>
      </c>
      <c r="O134" s="5">
        <v>0</v>
      </c>
      <c r="P134" s="5">
        <v>0</v>
      </c>
      <c r="Q134" s="5">
        <v>0</v>
      </c>
    </row>
    <row r="135" spans="1:17" x14ac:dyDescent="0.35">
      <c r="A135" s="3">
        <v>43768</v>
      </c>
      <c r="B135">
        <v>63</v>
      </c>
      <c r="C135" t="s">
        <v>18</v>
      </c>
      <c r="D135" t="str">
        <f t="shared" si="14"/>
        <v>Control</v>
      </c>
      <c r="E135" t="s">
        <v>13</v>
      </c>
      <c r="F135" s="5">
        <v>0</v>
      </c>
      <c r="G135" t="str">
        <f t="shared" si="11"/>
        <v/>
      </c>
      <c r="H135" t="str">
        <f t="shared" si="15"/>
        <v>N-N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5">
        <f t="shared" si="12"/>
        <v>0</v>
      </c>
      <c r="O135" s="5">
        <v>0</v>
      </c>
      <c r="P135" s="5">
        <v>0</v>
      </c>
      <c r="Q135" s="5">
        <v>0</v>
      </c>
    </row>
    <row r="136" spans="1:17" x14ac:dyDescent="0.35">
      <c r="A136" s="3">
        <v>43768</v>
      </c>
      <c r="B136">
        <v>65</v>
      </c>
      <c r="C136" t="s">
        <v>18</v>
      </c>
      <c r="D136" t="str">
        <f t="shared" si="14"/>
        <v>Control</v>
      </c>
      <c r="E136" t="s">
        <v>13</v>
      </c>
      <c r="F136" s="5">
        <v>0</v>
      </c>
      <c r="G136" t="str">
        <f t="shared" si="11"/>
        <v/>
      </c>
      <c r="H136" t="str">
        <f t="shared" si="15"/>
        <v>N-N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5">
        <f t="shared" si="12"/>
        <v>0</v>
      </c>
      <c r="O136" s="5">
        <v>0</v>
      </c>
      <c r="P136" s="5">
        <v>0</v>
      </c>
      <c r="Q136" s="5">
        <v>0</v>
      </c>
    </row>
    <row r="137" spans="1:17" x14ac:dyDescent="0.35">
      <c r="A137" s="3">
        <v>43768</v>
      </c>
      <c r="B137">
        <v>66</v>
      </c>
      <c r="C137" t="s">
        <v>19</v>
      </c>
      <c r="D137" t="str">
        <f t="shared" si="14"/>
        <v>Control</v>
      </c>
      <c r="E137" t="s">
        <v>13</v>
      </c>
      <c r="F137" s="5">
        <v>0</v>
      </c>
      <c r="G137" t="str">
        <f t="shared" si="11"/>
        <v/>
      </c>
      <c r="H137" t="str">
        <f t="shared" si="15"/>
        <v>N-Y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5">
        <f t="shared" si="12"/>
        <v>0</v>
      </c>
      <c r="O137" s="5">
        <v>0</v>
      </c>
      <c r="P137" s="5">
        <v>0</v>
      </c>
      <c r="Q137" s="5">
        <v>0</v>
      </c>
    </row>
    <row r="138" spans="1:17" x14ac:dyDescent="0.35">
      <c r="A138" s="3">
        <v>43768</v>
      </c>
      <c r="B138">
        <v>67</v>
      </c>
      <c r="C138" t="s">
        <v>19</v>
      </c>
      <c r="D138" t="str">
        <f t="shared" si="14"/>
        <v>Control</v>
      </c>
      <c r="E138" t="s">
        <v>13</v>
      </c>
      <c r="F138" s="5">
        <v>0</v>
      </c>
      <c r="G138" t="str">
        <f t="shared" si="11"/>
        <v/>
      </c>
      <c r="H138" t="str">
        <f t="shared" si="15"/>
        <v>N-Y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5">
        <f t="shared" si="12"/>
        <v>0</v>
      </c>
      <c r="O138" s="5">
        <v>0</v>
      </c>
      <c r="P138" s="5">
        <v>0</v>
      </c>
      <c r="Q138" s="5">
        <v>0</v>
      </c>
    </row>
    <row r="139" spans="1:17" x14ac:dyDescent="0.35">
      <c r="A139" s="3">
        <v>43768</v>
      </c>
      <c r="B139">
        <v>69</v>
      </c>
      <c r="C139" t="s">
        <v>19</v>
      </c>
      <c r="D139" t="str">
        <f t="shared" si="14"/>
        <v>Control</v>
      </c>
      <c r="E139" t="s">
        <v>13</v>
      </c>
      <c r="F139" s="5">
        <v>0</v>
      </c>
      <c r="G139" t="str">
        <f t="shared" si="11"/>
        <v/>
      </c>
      <c r="H139" t="str">
        <f t="shared" si="15"/>
        <v>N-Y</v>
      </c>
      <c r="I139" s="6">
        <v>0</v>
      </c>
      <c r="J139" s="6">
        <v>0</v>
      </c>
      <c r="K139" s="6">
        <v>0</v>
      </c>
      <c r="L139" s="6">
        <v>0</v>
      </c>
      <c r="M139" s="5" t="str">
        <f>IF(E139="N/A", "", K139-I139)</f>
        <v/>
      </c>
      <c r="N139" s="5">
        <f t="shared" si="12"/>
        <v>0</v>
      </c>
      <c r="O139" s="5">
        <v>0</v>
      </c>
      <c r="P139" s="5">
        <v>0</v>
      </c>
      <c r="Q139" s="5">
        <v>0</v>
      </c>
    </row>
    <row r="140" spans="1:17" x14ac:dyDescent="0.35">
      <c r="A140" s="3">
        <v>43768</v>
      </c>
      <c r="B140">
        <v>70</v>
      </c>
      <c r="C140" t="s">
        <v>19</v>
      </c>
      <c r="D140" t="str">
        <f t="shared" si="14"/>
        <v>Control</v>
      </c>
      <c r="E140" t="s">
        <v>13</v>
      </c>
      <c r="F140" s="5">
        <v>0</v>
      </c>
      <c r="G140" t="str">
        <f t="shared" si="11"/>
        <v/>
      </c>
      <c r="H140" t="str">
        <f t="shared" si="15"/>
        <v>N-Y</v>
      </c>
      <c r="I140" s="6">
        <v>0</v>
      </c>
      <c r="J140" s="6">
        <v>0</v>
      </c>
      <c r="K140" s="6">
        <v>0</v>
      </c>
      <c r="L140" s="6">
        <v>0</v>
      </c>
      <c r="M140" s="5" t="str">
        <f>IF(E140="N/A", "", K140-I140)</f>
        <v/>
      </c>
      <c r="N140" s="5">
        <f t="shared" si="12"/>
        <v>0</v>
      </c>
      <c r="O140" s="5">
        <v>0</v>
      </c>
      <c r="P140" s="5">
        <v>0</v>
      </c>
      <c r="Q140" s="5">
        <v>0</v>
      </c>
    </row>
    <row r="141" spans="1:17" x14ac:dyDescent="0.35">
      <c r="A141" s="3">
        <v>43768</v>
      </c>
      <c r="B141" t="s">
        <v>29</v>
      </c>
      <c r="C141" t="s">
        <v>12</v>
      </c>
      <c r="D141" t="s">
        <v>30</v>
      </c>
      <c r="G141" t="str">
        <f t="shared" si="11"/>
        <v>19 original</v>
      </c>
      <c r="H141" t="str">
        <f t="shared" si="15"/>
        <v>T-N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5">
        <v>0</v>
      </c>
      <c r="P141" s="5">
        <v>0</v>
      </c>
      <c r="Q141" s="5">
        <v>0</v>
      </c>
    </row>
    <row r="142" spans="1:17" x14ac:dyDescent="0.35">
      <c r="A142" s="3">
        <v>43805</v>
      </c>
      <c r="B142">
        <v>19</v>
      </c>
      <c r="C142" t="s">
        <v>12</v>
      </c>
      <c r="D142" t="str">
        <f t="shared" ref="D142:D173" si="16">IF(LEFT(C142,1)="T", "Till", IF(LEFT(C142,1)="C", "Compost", "Control"))</f>
        <v>Till</v>
      </c>
      <c r="E142" t="s">
        <v>13</v>
      </c>
      <c r="F142" s="5" t="s">
        <v>13</v>
      </c>
      <c r="G142" t="str">
        <f t="shared" si="11"/>
        <v/>
      </c>
      <c r="H142" t="str">
        <f t="shared" si="15"/>
        <v>T-N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5">
        <v>0</v>
      </c>
      <c r="P142" s="5">
        <v>0</v>
      </c>
      <c r="Q142" s="5">
        <v>0</v>
      </c>
    </row>
    <row r="143" spans="1:17" x14ac:dyDescent="0.35">
      <c r="A143" s="3">
        <v>43805</v>
      </c>
      <c r="B143">
        <v>22</v>
      </c>
      <c r="C143" t="s">
        <v>12</v>
      </c>
      <c r="D143" t="str">
        <f t="shared" si="16"/>
        <v>Till</v>
      </c>
      <c r="E143" t="s">
        <v>13</v>
      </c>
      <c r="F143" s="5" t="s">
        <v>13</v>
      </c>
      <c r="G143" t="str">
        <f t="shared" ref="G143:G163" si="17">IF(E143="N/A","",B143)</f>
        <v/>
      </c>
      <c r="H143" t="str">
        <f t="shared" si="15"/>
        <v>T-N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5">
        <v>0</v>
      </c>
      <c r="P143" s="5">
        <v>0</v>
      </c>
      <c r="Q143" s="5">
        <v>0</v>
      </c>
    </row>
    <row r="144" spans="1:17" x14ac:dyDescent="0.35">
      <c r="A144" s="3">
        <v>43805</v>
      </c>
      <c r="B144">
        <v>37</v>
      </c>
      <c r="C144" t="s">
        <v>15</v>
      </c>
      <c r="D144" t="str">
        <f t="shared" si="16"/>
        <v>Compost</v>
      </c>
      <c r="E144" t="s">
        <v>13</v>
      </c>
      <c r="F144" s="5" t="s">
        <v>13</v>
      </c>
      <c r="G144" t="str">
        <f t="shared" si="17"/>
        <v/>
      </c>
      <c r="H144" t="str">
        <f t="shared" si="15"/>
        <v>C-N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5">
        <v>0</v>
      </c>
      <c r="P144" s="5">
        <v>0</v>
      </c>
      <c r="Q144" s="5">
        <v>0</v>
      </c>
    </row>
    <row r="145" spans="1:17" x14ac:dyDescent="0.35">
      <c r="A145" s="3">
        <v>43805</v>
      </c>
      <c r="B145">
        <v>51</v>
      </c>
      <c r="C145" t="s">
        <v>16</v>
      </c>
      <c r="D145" t="str">
        <f t="shared" si="16"/>
        <v>Till</v>
      </c>
      <c r="E145" t="s">
        <v>13</v>
      </c>
      <c r="F145" s="5" t="s">
        <v>13</v>
      </c>
      <c r="G145" t="str">
        <f t="shared" si="17"/>
        <v/>
      </c>
      <c r="H145" t="str">
        <f t="shared" si="15"/>
        <v>T-Y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5">
        <v>0</v>
      </c>
      <c r="P145" s="5">
        <v>0</v>
      </c>
      <c r="Q145" s="5">
        <v>0</v>
      </c>
    </row>
    <row r="146" spans="1:17" x14ac:dyDescent="0.35">
      <c r="A146" s="3">
        <v>43805</v>
      </c>
      <c r="B146">
        <v>52</v>
      </c>
      <c r="C146" t="s">
        <v>16</v>
      </c>
      <c r="D146" t="str">
        <f t="shared" si="16"/>
        <v>Till</v>
      </c>
      <c r="E146" t="s">
        <v>13</v>
      </c>
      <c r="F146" s="5" t="s">
        <v>13</v>
      </c>
      <c r="G146" t="str">
        <f t="shared" si="17"/>
        <v/>
      </c>
      <c r="H146" t="str">
        <f t="shared" si="15"/>
        <v>T-Y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  <c r="O146" s="5">
        <v>0</v>
      </c>
      <c r="P146" s="5">
        <v>0</v>
      </c>
      <c r="Q146" s="5">
        <v>0</v>
      </c>
    </row>
    <row r="147" spans="1:17" x14ac:dyDescent="0.35">
      <c r="A147" s="3">
        <v>43805</v>
      </c>
      <c r="B147">
        <v>53</v>
      </c>
      <c r="C147" t="s">
        <v>16</v>
      </c>
      <c r="D147" t="str">
        <f t="shared" si="16"/>
        <v>Till</v>
      </c>
      <c r="E147" t="s">
        <v>13</v>
      </c>
      <c r="F147" s="5" t="s">
        <v>13</v>
      </c>
      <c r="G147" t="str">
        <f t="shared" si="17"/>
        <v/>
      </c>
      <c r="H147" t="str">
        <f t="shared" si="15"/>
        <v>T-Y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5">
        <v>0</v>
      </c>
      <c r="P147" s="5">
        <v>0</v>
      </c>
      <c r="Q147" s="5">
        <v>0</v>
      </c>
    </row>
    <row r="148" spans="1:17" x14ac:dyDescent="0.35">
      <c r="A148" s="3">
        <v>43805</v>
      </c>
      <c r="B148">
        <v>61</v>
      </c>
      <c r="C148" t="s">
        <v>18</v>
      </c>
      <c r="D148" t="str">
        <f t="shared" si="16"/>
        <v>Control</v>
      </c>
      <c r="E148" t="s">
        <v>13</v>
      </c>
      <c r="F148" s="5" t="s">
        <v>13</v>
      </c>
      <c r="G148" t="str">
        <f t="shared" si="17"/>
        <v/>
      </c>
      <c r="H148" t="str">
        <f t="shared" si="15"/>
        <v>N-N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  <c r="O148" s="5">
        <v>0</v>
      </c>
      <c r="P148" s="5">
        <v>0</v>
      </c>
      <c r="Q148" s="5">
        <v>0</v>
      </c>
    </row>
    <row r="149" spans="1:17" x14ac:dyDescent="0.35">
      <c r="A149" s="3">
        <v>43805</v>
      </c>
      <c r="B149">
        <v>62</v>
      </c>
      <c r="C149" t="s">
        <v>18</v>
      </c>
      <c r="D149" t="str">
        <f t="shared" si="16"/>
        <v>Control</v>
      </c>
      <c r="E149" t="s">
        <v>13</v>
      </c>
      <c r="F149" s="5" t="s">
        <v>13</v>
      </c>
      <c r="G149" t="str">
        <f t="shared" si="17"/>
        <v/>
      </c>
      <c r="H149" t="str">
        <f t="shared" si="15"/>
        <v>N-N</v>
      </c>
      <c r="I149" s="6">
        <v>0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  <c r="O149" s="5">
        <v>0</v>
      </c>
      <c r="P149" s="5">
        <v>0</v>
      </c>
      <c r="Q149" s="5">
        <v>0</v>
      </c>
    </row>
    <row r="150" spans="1:17" x14ac:dyDescent="0.35">
      <c r="A150" s="3">
        <v>43805</v>
      </c>
      <c r="B150">
        <v>63</v>
      </c>
      <c r="C150" t="s">
        <v>18</v>
      </c>
      <c r="D150" t="str">
        <f t="shared" si="16"/>
        <v>Control</v>
      </c>
      <c r="E150" t="s">
        <v>13</v>
      </c>
      <c r="F150" s="5" t="s">
        <v>13</v>
      </c>
      <c r="G150" t="str">
        <f t="shared" si="17"/>
        <v/>
      </c>
      <c r="H150" t="str">
        <f t="shared" si="15"/>
        <v>N-N</v>
      </c>
      <c r="I150" s="6">
        <v>0</v>
      </c>
      <c r="J150" s="6">
        <v>0</v>
      </c>
      <c r="K150" s="6">
        <v>0</v>
      </c>
      <c r="L150" s="6">
        <v>0</v>
      </c>
      <c r="M150" s="6">
        <v>0</v>
      </c>
      <c r="N150" s="6">
        <v>0</v>
      </c>
      <c r="O150" s="5">
        <v>0</v>
      </c>
      <c r="P150" s="5">
        <v>0</v>
      </c>
      <c r="Q150" s="5">
        <v>0</v>
      </c>
    </row>
    <row r="151" spans="1:17" x14ac:dyDescent="0.35">
      <c r="A151" s="3">
        <v>43805</v>
      </c>
      <c r="B151">
        <v>65</v>
      </c>
      <c r="C151" t="s">
        <v>18</v>
      </c>
      <c r="D151" t="str">
        <f t="shared" si="16"/>
        <v>Control</v>
      </c>
      <c r="E151" t="s">
        <v>13</v>
      </c>
      <c r="F151" s="5" t="s">
        <v>13</v>
      </c>
      <c r="G151" t="str">
        <f t="shared" si="17"/>
        <v/>
      </c>
      <c r="H151" t="str">
        <f t="shared" si="15"/>
        <v>N-N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5">
        <v>0</v>
      </c>
      <c r="P151" s="5">
        <v>0</v>
      </c>
      <c r="Q151" s="5">
        <v>0</v>
      </c>
    </row>
    <row r="152" spans="1:17" x14ac:dyDescent="0.35">
      <c r="A152" s="3">
        <v>43805</v>
      </c>
      <c r="B152">
        <v>66</v>
      </c>
      <c r="C152" t="s">
        <v>19</v>
      </c>
      <c r="D152" t="str">
        <f t="shared" si="16"/>
        <v>Control</v>
      </c>
      <c r="E152" t="s">
        <v>13</v>
      </c>
      <c r="F152" s="5" t="s">
        <v>13</v>
      </c>
      <c r="G152" t="str">
        <f t="shared" si="17"/>
        <v/>
      </c>
      <c r="H152" t="str">
        <f t="shared" si="15"/>
        <v>N-Y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5">
        <v>0</v>
      </c>
      <c r="P152" s="5">
        <v>0</v>
      </c>
      <c r="Q152" s="5">
        <v>0</v>
      </c>
    </row>
    <row r="153" spans="1:17" x14ac:dyDescent="0.35">
      <c r="A153" s="3">
        <v>43805</v>
      </c>
      <c r="B153">
        <v>67</v>
      </c>
      <c r="C153" t="s">
        <v>19</v>
      </c>
      <c r="D153" t="str">
        <f t="shared" si="16"/>
        <v>Control</v>
      </c>
      <c r="E153" t="s">
        <v>13</v>
      </c>
      <c r="F153" s="5" t="s">
        <v>13</v>
      </c>
      <c r="G153" t="str">
        <f t="shared" si="17"/>
        <v/>
      </c>
      <c r="H153" t="str">
        <f t="shared" si="15"/>
        <v>N-Y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5">
        <v>0</v>
      </c>
      <c r="P153" s="5">
        <v>0</v>
      </c>
      <c r="Q153" s="5">
        <v>0</v>
      </c>
    </row>
    <row r="154" spans="1:17" x14ac:dyDescent="0.35">
      <c r="A154" s="3">
        <v>43805</v>
      </c>
      <c r="B154">
        <v>68</v>
      </c>
      <c r="C154" t="s">
        <v>19</v>
      </c>
      <c r="D154" t="str">
        <f t="shared" si="16"/>
        <v>Control</v>
      </c>
      <c r="E154" t="s">
        <v>13</v>
      </c>
      <c r="F154" s="5" t="s">
        <v>13</v>
      </c>
      <c r="G154" t="str">
        <f t="shared" si="17"/>
        <v/>
      </c>
      <c r="H154" t="str">
        <f t="shared" si="15"/>
        <v>N-Y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  <c r="O154" s="5">
        <v>0</v>
      </c>
      <c r="P154" s="5">
        <v>0</v>
      </c>
      <c r="Q154" s="5">
        <v>0</v>
      </c>
    </row>
    <row r="155" spans="1:17" x14ac:dyDescent="0.35">
      <c r="A155" s="3">
        <v>43805</v>
      </c>
      <c r="B155">
        <v>69</v>
      </c>
      <c r="C155" t="s">
        <v>19</v>
      </c>
      <c r="D155" t="str">
        <f t="shared" si="16"/>
        <v>Control</v>
      </c>
      <c r="E155" t="s">
        <v>13</v>
      </c>
      <c r="F155" s="5" t="s">
        <v>13</v>
      </c>
      <c r="G155" t="str">
        <f t="shared" si="17"/>
        <v/>
      </c>
      <c r="H155" t="str">
        <f t="shared" si="15"/>
        <v>N-Y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5">
        <v>0</v>
      </c>
      <c r="P155" s="5">
        <v>0</v>
      </c>
      <c r="Q155" s="5">
        <v>0</v>
      </c>
    </row>
    <row r="156" spans="1:17" x14ac:dyDescent="0.35">
      <c r="A156" s="3">
        <v>43805</v>
      </c>
      <c r="B156">
        <v>70</v>
      </c>
      <c r="C156" t="s">
        <v>19</v>
      </c>
      <c r="D156" t="str">
        <f t="shared" si="16"/>
        <v>Control</v>
      </c>
      <c r="E156" t="s">
        <v>13</v>
      </c>
      <c r="F156" s="5" t="s">
        <v>13</v>
      </c>
      <c r="G156" t="str">
        <f t="shared" si="17"/>
        <v/>
      </c>
      <c r="H156" t="str">
        <f t="shared" si="15"/>
        <v>N-Y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5">
        <v>0</v>
      </c>
      <c r="P156" s="5">
        <v>0</v>
      </c>
      <c r="Q156" s="5">
        <v>0</v>
      </c>
    </row>
    <row r="157" spans="1:17" x14ac:dyDescent="0.35">
      <c r="A157" s="3">
        <v>43844</v>
      </c>
      <c r="B157">
        <v>22</v>
      </c>
      <c r="C157" t="s">
        <v>12</v>
      </c>
      <c r="D157" t="str">
        <f t="shared" si="16"/>
        <v>Till</v>
      </c>
      <c r="E157" t="s">
        <v>13</v>
      </c>
      <c r="F157" s="5" t="s">
        <v>13</v>
      </c>
      <c r="G157" t="str">
        <f t="shared" si="17"/>
        <v/>
      </c>
      <c r="H157" t="str">
        <f t="shared" si="15"/>
        <v>T-N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f t="shared" ref="N157:N220" si="18">IF(K157&lt;J157, J157+I157+M157, K157+J157)</f>
        <v>0</v>
      </c>
      <c r="O157" s="5">
        <v>0</v>
      </c>
      <c r="P157" s="5">
        <v>0</v>
      </c>
      <c r="Q157" s="5">
        <v>0</v>
      </c>
    </row>
    <row r="158" spans="1:17" x14ac:dyDescent="0.35">
      <c r="A158" s="3">
        <v>43844</v>
      </c>
      <c r="B158">
        <v>62</v>
      </c>
      <c r="C158" t="s">
        <v>18</v>
      </c>
      <c r="D158" t="str">
        <f t="shared" si="16"/>
        <v>Control</v>
      </c>
      <c r="E158" t="s">
        <v>13</v>
      </c>
      <c r="F158" s="5" t="s">
        <v>13</v>
      </c>
      <c r="G158" t="str">
        <f t="shared" si="17"/>
        <v/>
      </c>
      <c r="H158" t="str">
        <f t="shared" si="15"/>
        <v>N-N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5">
        <f t="shared" si="18"/>
        <v>0</v>
      </c>
      <c r="O158" s="5">
        <v>0</v>
      </c>
      <c r="P158" s="5">
        <v>0</v>
      </c>
      <c r="Q158" s="5">
        <v>0</v>
      </c>
    </row>
    <row r="159" spans="1:17" x14ac:dyDescent="0.35">
      <c r="A159" s="3">
        <v>43844</v>
      </c>
      <c r="B159">
        <v>63</v>
      </c>
      <c r="C159" t="s">
        <v>18</v>
      </c>
      <c r="D159" t="str">
        <f t="shared" si="16"/>
        <v>Control</v>
      </c>
      <c r="E159" t="s">
        <v>13</v>
      </c>
      <c r="F159" s="5" t="s">
        <v>13</v>
      </c>
      <c r="G159" t="str">
        <f t="shared" si="17"/>
        <v/>
      </c>
      <c r="H159" t="str">
        <f t="shared" si="15"/>
        <v>N-N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5">
        <f t="shared" si="18"/>
        <v>0</v>
      </c>
      <c r="O159" s="5">
        <v>0</v>
      </c>
      <c r="P159" s="5">
        <v>0</v>
      </c>
      <c r="Q159" s="5">
        <v>0</v>
      </c>
    </row>
    <row r="160" spans="1:17" x14ac:dyDescent="0.35">
      <c r="A160" s="3">
        <v>43844</v>
      </c>
      <c r="B160">
        <v>66</v>
      </c>
      <c r="C160" t="s">
        <v>19</v>
      </c>
      <c r="D160" t="str">
        <f t="shared" si="16"/>
        <v>Control</v>
      </c>
      <c r="E160" t="s">
        <v>13</v>
      </c>
      <c r="F160" s="5" t="s">
        <v>13</v>
      </c>
      <c r="G160" t="str">
        <f t="shared" si="17"/>
        <v/>
      </c>
      <c r="H160" t="str">
        <f t="shared" si="15"/>
        <v>N-Y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5">
        <f t="shared" si="18"/>
        <v>0</v>
      </c>
      <c r="O160" s="5">
        <v>0</v>
      </c>
      <c r="P160" s="5">
        <v>0</v>
      </c>
      <c r="Q160" s="5">
        <v>0</v>
      </c>
    </row>
    <row r="161" spans="1:17" x14ac:dyDescent="0.35">
      <c r="A161" s="3">
        <v>43844</v>
      </c>
      <c r="B161">
        <v>69</v>
      </c>
      <c r="C161" t="s">
        <v>19</v>
      </c>
      <c r="D161" t="str">
        <f t="shared" si="16"/>
        <v>Control</v>
      </c>
      <c r="E161" t="s">
        <v>13</v>
      </c>
      <c r="F161" s="5" t="s">
        <v>13</v>
      </c>
      <c r="G161" t="str">
        <f t="shared" si="17"/>
        <v/>
      </c>
      <c r="H161" t="str">
        <f t="shared" si="15"/>
        <v>N-Y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5">
        <f t="shared" si="18"/>
        <v>0</v>
      </c>
      <c r="O161" s="5">
        <v>0</v>
      </c>
      <c r="P161" s="5">
        <v>0</v>
      </c>
      <c r="Q161" s="5">
        <v>0</v>
      </c>
    </row>
    <row r="162" spans="1:17" x14ac:dyDescent="0.35">
      <c r="A162" s="3">
        <v>43844</v>
      </c>
      <c r="B162">
        <v>70</v>
      </c>
      <c r="C162" t="s">
        <v>19</v>
      </c>
      <c r="D162" t="str">
        <f t="shared" si="16"/>
        <v>Control</v>
      </c>
      <c r="E162" t="s">
        <v>13</v>
      </c>
      <c r="F162" s="5" t="s">
        <v>13</v>
      </c>
      <c r="G162" t="str">
        <f t="shared" si="17"/>
        <v/>
      </c>
      <c r="H162" t="str">
        <f t="shared" si="15"/>
        <v>N-Y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5">
        <f t="shared" si="18"/>
        <v>0</v>
      </c>
      <c r="O162" s="5">
        <v>0</v>
      </c>
      <c r="P162" s="5">
        <v>0</v>
      </c>
      <c r="Q162" s="5">
        <v>0</v>
      </c>
    </row>
    <row r="163" spans="1:17" x14ac:dyDescent="0.35">
      <c r="A163" s="3">
        <v>43805</v>
      </c>
      <c r="B163">
        <v>34</v>
      </c>
      <c r="C163" t="s">
        <v>15</v>
      </c>
      <c r="D163" t="str">
        <f t="shared" si="16"/>
        <v>Compost</v>
      </c>
      <c r="E163">
        <v>4</v>
      </c>
      <c r="F163" s="5">
        <v>1185</v>
      </c>
      <c r="G163">
        <f t="shared" si="17"/>
        <v>34</v>
      </c>
      <c r="H163" t="str">
        <f t="shared" si="15"/>
        <v>C-N</v>
      </c>
      <c r="I163" s="6">
        <v>0.71479899999999996</v>
      </c>
      <c r="J163" s="6">
        <v>4.1509999999999998E-2</v>
      </c>
      <c r="K163" s="6">
        <v>2.6831</v>
      </c>
      <c r="L163" s="6">
        <v>6.8280969999999996</v>
      </c>
      <c r="M163" s="5">
        <f t="shared" ref="M163:M168" si="19">IF(E163="N/A", "", K163-I163)</f>
        <v>1.9683010000000001</v>
      </c>
      <c r="N163" s="5">
        <f t="shared" si="18"/>
        <v>2.7246100000000002</v>
      </c>
      <c r="O163" s="5">
        <v>5.5774488467642396</v>
      </c>
      <c r="P163" s="5">
        <v>1.3977546048148E-2</v>
      </c>
      <c r="Q163" s="5">
        <v>20.470461565133682</v>
      </c>
    </row>
    <row r="164" spans="1:17" x14ac:dyDescent="0.35">
      <c r="A164" s="3">
        <v>43655</v>
      </c>
      <c r="B164">
        <v>20</v>
      </c>
      <c r="C164" t="s">
        <v>12</v>
      </c>
      <c r="D164" t="str">
        <f t="shared" si="16"/>
        <v>Till</v>
      </c>
      <c r="E164">
        <v>13</v>
      </c>
      <c r="F164" s="5">
        <v>1350</v>
      </c>
      <c r="G164">
        <v>20</v>
      </c>
      <c r="H164" t="str">
        <f t="shared" si="15"/>
        <v>T-N</v>
      </c>
      <c r="I164" s="6">
        <v>9.5702999999999996E-2</v>
      </c>
      <c r="J164" s="6">
        <v>0.48553099999999999</v>
      </c>
      <c r="K164" s="6">
        <v>0.57809999999999995</v>
      </c>
      <c r="L164" s="6">
        <v>11.412582</v>
      </c>
      <c r="M164" s="5">
        <f t="shared" si="19"/>
        <v>0.48239699999999996</v>
      </c>
      <c r="N164" s="5">
        <f t="shared" si="18"/>
        <v>1.063631</v>
      </c>
      <c r="O164" s="5">
        <v>2.4804909925324501</v>
      </c>
      <c r="P164" s="5">
        <v>2.66152517673309E-2</v>
      </c>
      <c r="Q164" s="5">
        <v>23.320778998253562</v>
      </c>
    </row>
    <row r="165" spans="1:17" x14ac:dyDescent="0.35">
      <c r="A165" s="3">
        <v>43805</v>
      </c>
      <c r="B165">
        <v>21</v>
      </c>
      <c r="C165" t="s">
        <v>12</v>
      </c>
      <c r="D165" t="str">
        <f t="shared" si="16"/>
        <v>Till</v>
      </c>
      <c r="E165">
        <v>6</v>
      </c>
      <c r="F165" s="5">
        <v>410</v>
      </c>
      <c r="G165">
        <f>IF(E165="N/A","",B165)</f>
        <v>21</v>
      </c>
      <c r="H165" t="str">
        <f t="shared" si="15"/>
        <v>T-N</v>
      </c>
      <c r="I165" s="6">
        <v>2.9196970000000002</v>
      </c>
      <c r="J165" s="6">
        <v>3.8218000000000002E-2</v>
      </c>
      <c r="K165" s="6">
        <v>4.6814</v>
      </c>
      <c r="L165" s="6">
        <v>12.327093</v>
      </c>
      <c r="M165" s="5">
        <f t="shared" si="19"/>
        <v>1.7617029999999998</v>
      </c>
      <c r="N165" s="5">
        <f t="shared" si="18"/>
        <v>4.7196179999999996</v>
      </c>
      <c r="O165" s="5">
        <v>3.34274774717335</v>
      </c>
      <c r="P165" s="5">
        <v>8.7308681242732698E-3</v>
      </c>
      <c r="Q165" s="5">
        <v>7.082606955025156</v>
      </c>
    </row>
    <row r="166" spans="1:17" x14ac:dyDescent="0.35">
      <c r="A166" s="3">
        <v>43536</v>
      </c>
      <c r="B166">
        <v>51</v>
      </c>
      <c r="C166" t="s">
        <v>16</v>
      </c>
      <c r="D166" t="str">
        <f t="shared" si="16"/>
        <v>Till</v>
      </c>
      <c r="E166">
        <v>3</v>
      </c>
      <c r="F166" s="5">
        <v>287</v>
      </c>
      <c r="G166">
        <v>51</v>
      </c>
      <c r="H166" t="str">
        <f t="shared" si="15"/>
        <v>T-Y</v>
      </c>
      <c r="I166" s="6">
        <v>0.197709</v>
      </c>
      <c r="J166" s="6">
        <v>0.229464</v>
      </c>
      <c r="K166" s="6">
        <v>0.64839999999999998</v>
      </c>
      <c r="L166" s="6">
        <v>18.474696999999999</v>
      </c>
      <c r="M166" s="5">
        <f t="shared" si="19"/>
        <v>0.45069099999999995</v>
      </c>
      <c r="N166" s="5">
        <f t="shared" si="18"/>
        <v>0.87786399999999998</v>
      </c>
      <c r="O166" s="5">
        <v>0.43523321926206898</v>
      </c>
      <c r="P166" s="5">
        <v>9.1595074524086807E-3</v>
      </c>
      <c r="Q166" s="5">
        <v>4.9578248685176094</v>
      </c>
    </row>
    <row r="167" spans="1:17" x14ac:dyDescent="0.35">
      <c r="A167" s="3">
        <f>A166</f>
        <v>43536</v>
      </c>
      <c r="B167">
        <v>67</v>
      </c>
      <c r="C167" t="s">
        <v>19</v>
      </c>
      <c r="D167" t="str">
        <f t="shared" si="16"/>
        <v>Control</v>
      </c>
      <c r="E167">
        <v>2</v>
      </c>
      <c r="F167" s="5">
        <v>540</v>
      </c>
      <c r="G167">
        <v>67</v>
      </c>
      <c r="H167" t="str">
        <f t="shared" si="15"/>
        <v>N-Y</v>
      </c>
      <c r="I167" s="5">
        <v>0.115161</v>
      </c>
      <c r="J167" s="5">
        <v>3.5526200000000001</v>
      </c>
      <c r="K167" s="5">
        <v>0.44259999999999999</v>
      </c>
      <c r="L167" s="5">
        <v>20.032684</v>
      </c>
      <c r="M167" s="5">
        <f t="shared" si="19"/>
        <v>0.32743899999999998</v>
      </c>
      <c r="N167" s="5">
        <f t="shared" si="18"/>
        <v>3.9952200000000002</v>
      </c>
      <c r="O167" s="5">
        <v>3.7268967238395598</v>
      </c>
      <c r="P167" s="5">
        <v>1.8687267376843598E-2</v>
      </c>
      <c r="Q167" s="5">
        <v>9.3283115993014256</v>
      </c>
    </row>
    <row r="168" spans="1:17" x14ac:dyDescent="0.35">
      <c r="A168" s="3">
        <v>43719</v>
      </c>
      <c r="B168">
        <v>51</v>
      </c>
      <c r="C168" t="s">
        <v>16</v>
      </c>
      <c r="D168" t="str">
        <f t="shared" si="16"/>
        <v>Till</v>
      </c>
      <c r="E168">
        <v>9</v>
      </c>
      <c r="F168" s="5">
        <v>1050</v>
      </c>
      <c r="G168">
        <f>IF(E168="N/A","",B168)</f>
        <v>51</v>
      </c>
      <c r="H168" t="str">
        <f t="shared" si="15"/>
        <v>T-Y</v>
      </c>
      <c r="I168" s="6">
        <v>0.14740700000000001</v>
      </c>
      <c r="J168" s="6">
        <v>0.19559499999999999</v>
      </c>
      <c r="K168" s="6">
        <v>0.3745</v>
      </c>
      <c r="L168" s="6">
        <v>21.756668000000001</v>
      </c>
      <c r="M168" s="5">
        <f t="shared" si="19"/>
        <v>0.22709299999999999</v>
      </c>
      <c r="N168" s="5">
        <f t="shared" si="18"/>
        <v>0.57009500000000002</v>
      </c>
      <c r="O168" s="5">
        <v>1.03406878959532</v>
      </c>
      <c r="P168" s="5">
        <v>3.9463407580117599E-2</v>
      </c>
      <c r="Q168" s="5">
        <v>18.138383665308329</v>
      </c>
    </row>
    <row r="169" spans="1:17" x14ac:dyDescent="0.35">
      <c r="A169" s="3">
        <v>43844</v>
      </c>
      <c r="B169">
        <v>51</v>
      </c>
      <c r="C169" t="s">
        <v>16</v>
      </c>
      <c r="D169" t="str">
        <f t="shared" si="16"/>
        <v>Till</v>
      </c>
      <c r="E169">
        <v>8</v>
      </c>
      <c r="F169" s="5">
        <v>500</v>
      </c>
      <c r="G169">
        <f>IF(E169="N/A","",B169)</f>
        <v>51</v>
      </c>
      <c r="H169" t="str">
        <f t="shared" si="15"/>
        <v>T-Y</v>
      </c>
      <c r="I169" s="6">
        <v>0.13636499999999999</v>
      </c>
      <c r="J169" s="6">
        <v>1.8172299999999999</v>
      </c>
      <c r="K169" s="6">
        <v>0.58560000000000001</v>
      </c>
      <c r="L169" s="6">
        <v>33.227379999999997</v>
      </c>
      <c r="M169" s="5">
        <f>IF(D169="N/A", "", K169-I169)</f>
        <v>0.44923500000000005</v>
      </c>
      <c r="N169" s="5">
        <f t="shared" si="18"/>
        <v>2.4028299999999998</v>
      </c>
      <c r="O169" s="5">
        <v>2.0754197689719298</v>
      </c>
      <c r="P169" s="5">
        <v>2.8699808693558301E-2</v>
      </c>
      <c r="Q169" s="5">
        <v>8.6373255549087276</v>
      </c>
    </row>
    <row r="170" spans="1:17" x14ac:dyDescent="0.35">
      <c r="A170" s="3">
        <f>A169</f>
        <v>43844</v>
      </c>
      <c r="B170">
        <v>35</v>
      </c>
      <c r="C170" t="s">
        <v>15</v>
      </c>
      <c r="D170" t="str">
        <f t="shared" si="16"/>
        <v>Compost</v>
      </c>
      <c r="E170">
        <v>2</v>
      </c>
      <c r="F170" s="5">
        <v>154</v>
      </c>
      <c r="G170">
        <v>35</v>
      </c>
      <c r="H170" t="str">
        <f t="shared" si="15"/>
        <v>C-N</v>
      </c>
      <c r="I170" s="5">
        <v>0.11103399999999999</v>
      </c>
      <c r="J170" s="5">
        <v>-6.5926999999999999E-2</v>
      </c>
      <c r="K170" s="5">
        <v>0.6915</v>
      </c>
      <c r="L170" s="5">
        <v>39.226860000000002</v>
      </c>
      <c r="M170" s="5">
        <f t="shared" ref="M170:M192" si="20">IF(E170="N/A", "", K170-I170)</f>
        <v>0.58046600000000004</v>
      </c>
      <c r="N170" s="5">
        <f t="shared" si="18"/>
        <v>0.62557300000000005</v>
      </c>
      <c r="O170" s="5">
        <v>0.16642233695667399</v>
      </c>
      <c r="P170" s="5">
        <v>1.04355937878909E-2</v>
      </c>
      <c r="Q170" s="5">
        <v>2.6602962709118883</v>
      </c>
    </row>
    <row r="171" spans="1:17" x14ac:dyDescent="0.35">
      <c r="A171" s="3">
        <f>A170</f>
        <v>43844</v>
      </c>
      <c r="B171">
        <v>67</v>
      </c>
      <c r="C171" t="s">
        <v>19</v>
      </c>
      <c r="D171" t="str">
        <f t="shared" si="16"/>
        <v>Control</v>
      </c>
      <c r="E171">
        <v>9</v>
      </c>
      <c r="F171" s="5">
        <v>388</v>
      </c>
      <c r="G171">
        <v>67</v>
      </c>
      <c r="H171" t="str">
        <f t="shared" si="15"/>
        <v>N-Y</v>
      </c>
      <c r="I171" s="5">
        <v>0.28460999999999997</v>
      </c>
      <c r="J171" s="5">
        <v>6.6209910000000001</v>
      </c>
      <c r="K171" s="5">
        <v>1.6197999999999999</v>
      </c>
      <c r="L171" s="5">
        <v>46.672750000000001</v>
      </c>
      <c r="M171" s="5">
        <f t="shared" si="20"/>
        <v>1.3351899999999999</v>
      </c>
      <c r="N171" s="5">
        <f t="shared" si="18"/>
        <v>8.2407909999999998</v>
      </c>
      <c r="O171" s="5">
        <v>5.5234893976735799</v>
      </c>
      <c r="P171" s="5">
        <v>3.1282972688576799E-2</v>
      </c>
      <c r="Q171" s="5">
        <v>6.7025646306091726</v>
      </c>
    </row>
    <row r="172" spans="1:17" x14ac:dyDescent="0.35">
      <c r="A172" s="3">
        <f>A171</f>
        <v>43844</v>
      </c>
      <c r="B172">
        <v>20</v>
      </c>
      <c r="C172" t="s">
        <v>12</v>
      </c>
      <c r="D172" t="str">
        <f t="shared" si="16"/>
        <v>Till</v>
      </c>
      <c r="E172">
        <v>9</v>
      </c>
      <c r="F172" s="5">
        <v>950</v>
      </c>
      <c r="G172">
        <v>20</v>
      </c>
      <c r="H172" t="str">
        <f t="shared" si="15"/>
        <v>T-N</v>
      </c>
      <c r="I172" s="5">
        <v>4.3475E-2</v>
      </c>
      <c r="J172" s="5">
        <v>1.7851779999999999</v>
      </c>
      <c r="K172" s="5">
        <v>0.58289999999999997</v>
      </c>
      <c r="L172" s="5">
        <v>46.870086999999998</v>
      </c>
      <c r="M172" s="5">
        <f t="shared" si="20"/>
        <v>0.53942499999999993</v>
      </c>
      <c r="N172" s="5">
        <f t="shared" si="18"/>
        <v>2.3680779999999997</v>
      </c>
      <c r="O172" s="5">
        <v>3.8862658622408901</v>
      </c>
      <c r="P172" s="5">
        <v>7.6918758194772605E-2</v>
      </c>
      <c r="Q172" s="5">
        <v>16.410918554326582</v>
      </c>
    </row>
    <row r="173" spans="1:17" x14ac:dyDescent="0.35">
      <c r="A173" s="3">
        <v>43558</v>
      </c>
      <c r="B173" t="s">
        <v>27</v>
      </c>
      <c r="C173" t="s">
        <v>12</v>
      </c>
      <c r="D173" t="str">
        <f t="shared" si="16"/>
        <v>Till</v>
      </c>
      <c r="E173">
        <v>8</v>
      </c>
      <c r="F173" s="5">
        <v>1370</v>
      </c>
      <c r="H173" t="str">
        <f t="shared" si="15"/>
        <v>T-N</v>
      </c>
      <c r="I173" s="6">
        <v>2.9232000000000001E-2</v>
      </c>
      <c r="J173" s="6">
        <v>0.24688099999999999</v>
      </c>
      <c r="K173" s="6">
        <v>0.38979999999999998</v>
      </c>
      <c r="L173" s="6">
        <v>51.132584000000001</v>
      </c>
      <c r="M173" s="5">
        <f t="shared" si="20"/>
        <v>0.360568</v>
      </c>
      <c r="N173" s="5">
        <f t="shared" si="18"/>
        <v>0.63668099999999994</v>
      </c>
      <c r="O173" s="5">
        <v>1.5067991139468699</v>
      </c>
      <c r="P173" s="5">
        <v>0.121012771332919</v>
      </c>
      <c r="Q173" s="5">
        <v>23.666272020449913</v>
      </c>
    </row>
    <row r="174" spans="1:17" x14ac:dyDescent="0.35">
      <c r="A174" s="3">
        <v>43620</v>
      </c>
      <c r="B174">
        <v>53</v>
      </c>
      <c r="C174" t="s">
        <v>16</v>
      </c>
      <c r="D174" t="str">
        <f t="shared" ref="D174:D205" si="21">IF(LEFT(C174,1)="T", "Till", IF(LEFT(C174,1)="C", "Compost", "Control"))</f>
        <v>Till</v>
      </c>
      <c r="E174">
        <v>5</v>
      </c>
      <c r="F174" s="5">
        <v>675</v>
      </c>
      <c r="G174">
        <v>53</v>
      </c>
      <c r="H174" t="str">
        <f t="shared" si="15"/>
        <v>T-Y</v>
      </c>
      <c r="I174" s="5">
        <v>4.16</v>
      </c>
      <c r="J174" s="5">
        <v>68.66</v>
      </c>
      <c r="K174" s="5">
        <v>2.68</v>
      </c>
      <c r="L174" s="5">
        <v>51.57</v>
      </c>
      <c r="M174" s="5">
        <f t="shared" si="20"/>
        <v>-1.48</v>
      </c>
      <c r="N174" s="5">
        <f t="shared" si="18"/>
        <v>71.339999999999989</v>
      </c>
      <c r="O174" s="5">
        <v>83.185911000744099</v>
      </c>
      <c r="P174" s="5">
        <v>6.0133129104406699E-2</v>
      </c>
      <c r="Q174" s="5">
        <v>11.660389499126781</v>
      </c>
    </row>
    <row r="175" spans="1:17" x14ac:dyDescent="0.35">
      <c r="A175" s="3">
        <f>A174</f>
        <v>43620</v>
      </c>
      <c r="B175">
        <v>20</v>
      </c>
      <c r="C175" t="s">
        <v>12</v>
      </c>
      <c r="D175" t="str">
        <f t="shared" si="21"/>
        <v>Till</v>
      </c>
      <c r="E175">
        <v>7</v>
      </c>
      <c r="F175" s="5">
        <v>90</v>
      </c>
      <c r="G175">
        <v>20</v>
      </c>
      <c r="H175" t="str">
        <f t="shared" si="15"/>
        <v>T-N</v>
      </c>
      <c r="I175" s="5">
        <v>5.0305000000000002E-2</v>
      </c>
      <c r="J175" s="5">
        <v>1.7255389999999999</v>
      </c>
      <c r="K175" s="5">
        <v>0.55940000000000001</v>
      </c>
      <c r="L175" s="5">
        <v>53.292316</v>
      </c>
      <c r="M175" s="5">
        <f t="shared" si="20"/>
        <v>0.50909499999999996</v>
      </c>
      <c r="N175" s="5">
        <f t="shared" si="18"/>
        <v>2.2849390000000001</v>
      </c>
      <c r="O175" s="5">
        <v>0.35524667282708</v>
      </c>
      <c r="P175" s="5">
        <v>8.2855244478077395E-3</v>
      </c>
      <c r="Q175" s="5">
        <v>1.5547185998835709</v>
      </c>
    </row>
    <row r="176" spans="1:17" x14ac:dyDescent="0.35">
      <c r="A176" s="3">
        <v>43805</v>
      </c>
      <c r="B176">
        <v>26</v>
      </c>
      <c r="C176" t="s">
        <v>14</v>
      </c>
      <c r="D176" t="str">
        <f t="shared" si="21"/>
        <v>Compost</v>
      </c>
      <c r="E176">
        <v>9</v>
      </c>
      <c r="F176" s="5">
        <v>50</v>
      </c>
      <c r="G176">
        <f>IF(E176="N/A","",B176)</f>
        <v>26</v>
      </c>
      <c r="H176" t="str">
        <f t="shared" si="15"/>
        <v>C-Y</v>
      </c>
      <c r="I176" s="6">
        <v>13.390123000000001</v>
      </c>
      <c r="J176" s="6">
        <v>1.5823529999999999</v>
      </c>
      <c r="K176" s="6">
        <v>20.197800000000001</v>
      </c>
      <c r="L176" s="6">
        <v>54.951149999999998</v>
      </c>
      <c r="M176" s="5">
        <f t="shared" si="20"/>
        <v>6.807677</v>
      </c>
      <c r="N176" s="5">
        <f t="shared" si="18"/>
        <v>21.780153000000002</v>
      </c>
      <c r="O176" s="5">
        <v>1.8812383775561901</v>
      </c>
      <c r="P176" s="5">
        <v>4.7463492231136599E-3</v>
      </c>
      <c r="Q176" s="5">
        <v>0.86373255549087269</v>
      </c>
    </row>
    <row r="177" spans="1:17" x14ac:dyDescent="0.35">
      <c r="A177" s="3">
        <v>43805</v>
      </c>
      <c r="B177">
        <v>35</v>
      </c>
      <c r="C177" t="s">
        <v>15</v>
      </c>
      <c r="D177" t="str">
        <f t="shared" si="21"/>
        <v>Compost</v>
      </c>
      <c r="E177">
        <v>3</v>
      </c>
      <c r="F177" s="5">
        <v>140</v>
      </c>
      <c r="G177">
        <f>IF(E177="N/A","",B177)</f>
        <v>35</v>
      </c>
      <c r="H177" t="str">
        <f t="shared" si="15"/>
        <v>C-N</v>
      </c>
      <c r="I177" s="6">
        <v>1.9864E-2</v>
      </c>
      <c r="J177" s="6">
        <v>0.48826799999999998</v>
      </c>
      <c r="K177" s="6">
        <v>0.82809999999999995</v>
      </c>
      <c r="L177" s="6">
        <v>58.817869999999999</v>
      </c>
      <c r="M177" s="5">
        <f t="shared" si="20"/>
        <v>0.80823599999999995</v>
      </c>
      <c r="N177" s="5">
        <f t="shared" si="18"/>
        <v>1.316368</v>
      </c>
      <c r="O177" s="5">
        <v>0.31835982059645201</v>
      </c>
      <c r="P177" s="5">
        <v>1.42249329526891E-2</v>
      </c>
      <c r="Q177" s="5">
        <v>2.4184511553744437</v>
      </c>
    </row>
    <row r="178" spans="1:17" x14ac:dyDescent="0.35">
      <c r="A178" s="3">
        <f>A177</f>
        <v>43805</v>
      </c>
      <c r="B178">
        <v>37</v>
      </c>
      <c r="C178" t="s">
        <v>15</v>
      </c>
      <c r="D178" t="str">
        <f t="shared" si="21"/>
        <v>Compost</v>
      </c>
      <c r="E178">
        <v>8</v>
      </c>
      <c r="F178" s="5">
        <v>196</v>
      </c>
      <c r="G178">
        <v>37</v>
      </c>
      <c r="H178" t="str">
        <f t="shared" si="15"/>
        <v>C-N</v>
      </c>
      <c r="I178" s="5">
        <v>0.20922199999999999</v>
      </c>
      <c r="J178" s="5">
        <v>0.49009999999999998</v>
      </c>
      <c r="K178" s="5">
        <v>1.0179</v>
      </c>
      <c r="L178" s="5">
        <v>62.625973000000002</v>
      </c>
      <c r="M178" s="5">
        <f t="shared" si="20"/>
        <v>0.80867800000000001</v>
      </c>
      <c r="N178" s="5">
        <f t="shared" si="18"/>
        <v>1.508</v>
      </c>
      <c r="O178" s="5">
        <v>0.51058765728370004</v>
      </c>
      <c r="P178" s="5">
        <v>2.1204276418555899E-2</v>
      </c>
      <c r="Q178" s="5">
        <v>3.3858316175242211</v>
      </c>
    </row>
    <row r="179" spans="1:17" x14ac:dyDescent="0.35">
      <c r="A179" s="3">
        <v>43719</v>
      </c>
      <c r="B179">
        <v>20</v>
      </c>
      <c r="C179" t="s">
        <v>12</v>
      </c>
      <c r="D179" t="str">
        <f t="shared" si="21"/>
        <v>Till</v>
      </c>
      <c r="E179">
        <v>15</v>
      </c>
      <c r="F179" s="5">
        <v>1480</v>
      </c>
      <c r="G179">
        <f>IF(E179="N/A","",B179)</f>
        <v>20</v>
      </c>
      <c r="H179" t="str">
        <f t="shared" si="15"/>
        <v>T-N</v>
      </c>
      <c r="I179" s="6">
        <v>0.170878</v>
      </c>
      <c r="J179" s="6">
        <v>4.9868000000000003E-2</v>
      </c>
      <c r="K179" s="6">
        <v>0.48199999999999998</v>
      </c>
      <c r="L179" s="6">
        <v>63.29569</v>
      </c>
      <c r="M179" s="5">
        <f t="shared" si="20"/>
        <v>0.31112200000000001</v>
      </c>
      <c r="N179" s="5">
        <f t="shared" si="18"/>
        <v>0.53186800000000001</v>
      </c>
      <c r="O179" s="5">
        <v>1.3598107692110299</v>
      </c>
      <c r="P179" s="5">
        <v>0.16182616909955699</v>
      </c>
      <c r="Q179" s="5">
        <v>25.566483642529832</v>
      </c>
    </row>
    <row r="180" spans="1:17" x14ac:dyDescent="0.35">
      <c r="A180" s="3">
        <f>A179</f>
        <v>43719</v>
      </c>
      <c r="B180">
        <v>20</v>
      </c>
      <c r="C180" t="s">
        <v>12</v>
      </c>
      <c r="D180" t="str">
        <f t="shared" si="21"/>
        <v>Till</v>
      </c>
      <c r="E180">
        <v>5</v>
      </c>
      <c r="F180" s="5">
        <v>1538</v>
      </c>
      <c r="G180">
        <v>20</v>
      </c>
      <c r="H180" t="str">
        <f t="shared" si="15"/>
        <v>T-N</v>
      </c>
      <c r="I180" s="5">
        <v>8.2085000000000005E-2</v>
      </c>
      <c r="J180" s="5">
        <v>1.109273</v>
      </c>
      <c r="K180" s="5">
        <v>1.0241</v>
      </c>
      <c r="L180" s="5">
        <v>63.719410000000003</v>
      </c>
      <c r="M180" s="5">
        <f t="shared" si="20"/>
        <v>0.94201500000000005</v>
      </c>
      <c r="N180" s="5">
        <f t="shared" si="18"/>
        <v>2.1333729999999997</v>
      </c>
      <c r="O180" s="5">
        <v>5.6680807540612497</v>
      </c>
      <c r="P180" s="5">
        <v>0.16929377163821699</v>
      </c>
      <c r="Q180" s="5">
        <v>26.568413406899246</v>
      </c>
    </row>
    <row r="181" spans="1:17" x14ac:dyDescent="0.35">
      <c r="A181" s="3">
        <v>43676</v>
      </c>
      <c r="B181">
        <v>20</v>
      </c>
      <c r="C181" t="s">
        <v>12</v>
      </c>
      <c r="D181" t="str">
        <f t="shared" si="21"/>
        <v>Till</v>
      </c>
      <c r="E181" t="s">
        <v>23</v>
      </c>
      <c r="F181" s="5">
        <v>1220</v>
      </c>
      <c r="G181">
        <v>20</v>
      </c>
      <c r="H181" t="str">
        <f t="shared" si="15"/>
        <v>T-N</v>
      </c>
      <c r="I181" s="6">
        <v>0.12754299999999999</v>
      </c>
      <c r="J181" s="6">
        <v>0.24964600000000001</v>
      </c>
      <c r="K181" s="6">
        <v>0.5615</v>
      </c>
      <c r="L181" s="6">
        <v>65.282775999999998</v>
      </c>
      <c r="M181" s="5">
        <f t="shared" si="20"/>
        <v>0.43395700000000004</v>
      </c>
      <c r="N181" s="5">
        <f t="shared" si="18"/>
        <v>0.81114600000000003</v>
      </c>
      <c r="O181" s="5">
        <v>1.7095104535780401</v>
      </c>
      <c r="P181" s="5">
        <v>0.13758508087396501</v>
      </c>
      <c r="Q181" s="5">
        <v>21.075074353977296</v>
      </c>
    </row>
    <row r="182" spans="1:17" x14ac:dyDescent="0.35">
      <c r="A182" s="3">
        <v>43620</v>
      </c>
      <c r="B182">
        <v>36</v>
      </c>
      <c r="C182" t="s">
        <v>15</v>
      </c>
      <c r="D182" t="str">
        <f t="shared" si="21"/>
        <v>Compost</v>
      </c>
      <c r="E182">
        <v>7</v>
      </c>
      <c r="F182" s="5">
        <v>1290</v>
      </c>
      <c r="G182">
        <v>36</v>
      </c>
      <c r="H182" t="str">
        <f t="shared" si="15"/>
        <v>C-N</v>
      </c>
      <c r="I182" s="5">
        <v>0.11</v>
      </c>
      <c r="J182" s="5">
        <v>0.39</v>
      </c>
      <c r="K182" s="5">
        <v>0.61</v>
      </c>
      <c r="L182" s="5">
        <v>65.8</v>
      </c>
      <c r="M182" s="5">
        <f t="shared" si="20"/>
        <v>0.5</v>
      </c>
      <c r="N182" s="5">
        <f t="shared" si="18"/>
        <v>1</v>
      </c>
      <c r="O182" s="5">
        <v>2.2284485394087801</v>
      </c>
      <c r="P182" s="5">
        <v>0.14663191389309699</v>
      </c>
      <c r="Q182" s="5">
        <v>22.284299931664517</v>
      </c>
    </row>
    <row r="183" spans="1:17" x14ac:dyDescent="0.35">
      <c r="A183" s="3">
        <v>43620</v>
      </c>
      <c r="B183">
        <v>51</v>
      </c>
      <c r="C183" t="s">
        <v>16</v>
      </c>
      <c r="D183" t="str">
        <f t="shared" si="21"/>
        <v>Till</v>
      </c>
      <c r="E183">
        <v>6</v>
      </c>
      <c r="F183" s="5">
        <v>325</v>
      </c>
      <c r="G183">
        <v>51</v>
      </c>
      <c r="H183" t="str">
        <f t="shared" si="15"/>
        <v>T-Y</v>
      </c>
      <c r="I183" s="5">
        <v>0.23</v>
      </c>
      <c r="J183" s="5">
        <v>1.22</v>
      </c>
      <c r="K183" s="5">
        <v>0.98</v>
      </c>
      <c r="L183" s="5">
        <v>67.7</v>
      </c>
      <c r="M183" s="5">
        <f t="shared" si="20"/>
        <v>0.75</v>
      </c>
      <c r="N183" s="5">
        <f t="shared" si="18"/>
        <v>2.2000000000000002</v>
      </c>
      <c r="O183" s="5">
        <v>1.2351478338583499</v>
      </c>
      <c r="P183" s="5">
        <v>3.8008867432822897E-2</v>
      </c>
      <c r="Q183" s="5">
        <v>5.6142616106906731</v>
      </c>
    </row>
    <row r="184" spans="1:17" x14ac:dyDescent="0.35">
      <c r="A184" s="3">
        <f>A183</f>
        <v>43620</v>
      </c>
      <c r="B184">
        <v>35</v>
      </c>
      <c r="C184" t="s">
        <v>15</v>
      </c>
      <c r="D184" t="str">
        <f t="shared" si="21"/>
        <v>Compost</v>
      </c>
      <c r="E184">
        <v>6</v>
      </c>
      <c r="F184" s="5">
        <v>1518</v>
      </c>
      <c r="G184">
        <v>35</v>
      </c>
      <c r="H184" t="str">
        <f t="shared" si="15"/>
        <v>C-N</v>
      </c>
      <c r="I184" s="5">
        <v>4.2672000000000002E-2</v>
      </c>
      <c r="J184" s="5">
        <v>0.19242200000000001</v>
      </c>
      <c r="K184" s="5">
        <v>0.66749999999999998</v>
      </c>
      <c r="L184" s="5">
        <v>70.008030000000005</v>
      </c>
      <c r="M184" s="5">
        <f t="shared" si="20"/>
        <v>0.62482799999999994</v>
      </c>
      <c r="N184" s="5">
        <f t="shared" si="18"/>
        <v>0.85992199999999996</v>
      </c>
      <c r="O184" s="5">
        <v>2.25498538140039</v>
      </c>
      <c r="P184" s="5">
        <v>0.18358302756603501</v>
      </c>
      <c r="Q184" s="5">
        <v>26.222920384702896</v>
      </c>
    </row>
    <row r="185" spans="1:17" x14ac:dyDescent="0.35">
      <c r="A185" s="3">
        <f>A184</f>
        <v>43620</v>
      </c>
      <c r="B185">
        <v>35</v>
      </c>
      <c r="C185" t="s">
        <v>15</v>
      </c>
      <c r="D185" t="str">
        <f t="shared" si="21"/>
        <v>Compost</v>
      </c>
      <c r="E185">
        <v>6</v>
      </c>
      <c r="F185" s="5">
        <v>160</v>
      </c>
      <c r="G185">
        <v>35</v>
      </c>
      <c r="H185" t="str">
        <f t="shared" si="15"/>
        <v>C-N</v>
      </c>
      <c r="I185" s="5">
        <v>3.0776000000000001E-2</v>
      </c>
      <c r="J185" s="5">
        <v>-9.0282000000000001E-2</v>
      </c>
      <c r="K185" s="5">
        <v>0.4662</v>
      </c>
      <c r="L185" s="5">
        <v>71.744169999999997</v>
      </c>
      <c r="M185" s="5">
        <f t="shared" si="20"/>
        <v>0.43542399999999998</v>
      </c>
      <c r="N185" s="5">
        <f t="shared" si="18"/>
        <v>0.37591799999999997</v>
      </c>
      <c r="O185" s="5">
        <v>0.10390250146201201</v>
      </c>
      <c r="P185" s="5">
        <v>1.9829853128383899E-2</v>
      </c>
      <c r="Q185" s="5">
        <v>2.7639441775707927</v>
      </c>
    </row>
    <row r="186" spans="1:17" x14ac:dyDescent="0.35">
      <c r="A186" s="3">
        <v>43558</v>
      </c>
      <c r="B186">
        <v>35</v>
      </c>
      <c r="C186" t="s">
        <v>15</v>
      </c>
      <c r="D186" t="str">
        <f t="shared" si="21"/>
        <v>Compost</v>
      </c>
      <c r="E186">
        <v>5</v>
      </c>
      <c r="F186" s="5">
        <v>150</v>
      </c>
      <c r="G186">
        <v>35</v>
      </c>
      <c r="H186" t="str">
        <f t="shared" si="15"/>
        <v>C-N</v>
      </c>
      <c r="I186" s="6">
        <v>0.20691999999999999</v>
      </c>
      <c r="J186" s="6">
        <v>0.43522699999999997</v>
      </c>
      <c r="K186" s="6">
        <v>1.3151999999999999</v>
      </c>
      <c r="L186" s="6">
        <v>72.315894999999998</v>
      </c>
      <c r="M186" s="5">
        <f t="shared" si="20"/>
        <v>1.1082799999999999</v>
      </c>
      <c r="N186" s="5">
        <f t="shared" si="18"/>
        <v>1.750427</v>
      </c>
      <c r="O186" s="5">
        <v>0.453574010638568</v>
      </c>
      <c r="P186" s="5">
        <v>1.8738633789393999E-2</v>
      </c>
      <c r="Q186" s="5">
        <v>2.5911976664726182</v>
      </c>
    </row>
    <row r="187" spans="1:17" x14ac:dyDescent="0.35">
      <c r="A187" s="3">
        <f>A186</f>
        <v>43558</v>
      </c>
      <c r="B187">
        <v>36</v>
      </c>
      <c r="C187" t="s">
        <v>15</v>
      </c>
      <c r="D187" t="str">
        <f t="shared" si="21"/>
        <v>Compost</v>
      </c>
      <c r="E187">
        <v>3</v>
      </c>
      <c r="F187" s="5">
        <v>32</v>
      </c>
      <c r="G187">
        <v>35</v>
      </c>
      <c r="H187" t="str">
        <f t="shared" si="15"/>
        <v>C-N</v>
      </c>
      <c r="I187" s="5">
        <v>3.3912999999999999E-2</v>
      </c>
      <c r="J187" s="5">
        <v>-9.2643000000000003E-2</v>
      </c>
      <c r="K187" s="5">
        <v>0.58650000000000002</v>
      </c>
      <c r="L187" s="5">
        <v>74.14837</v>
      </c>
      <c r="M187" s="5">
        <f t="shared" si="20"/>
        <v>0.55258700000000005</v>
      </c>
      <c r="N187" s="5">
        <f t="shared" si="18"/>
        <v>0.49385699999999999</v>
      </c>
      <c r="O187" s="5">
        <v>2.73000907988043E-2</v>
      </c>
      <c r="P187" s="5">
        <v>4.0988732235917296E-3</v>
      </c>
      <c r="Q187" s="5">
        <v>0.55278883551415858</v>
      </c>
    </row>
    <row r="188" spans="1:17" x14ac:dyDescent="0.35">
      <c r="A188" s="3">
        <v>43586</v>
      </c>
      <c r="B188">
        <v>20</v>
      </c>
      <c r="C188" t="s">
        <v>12</v>
      </c>
      <c r="D188" t="str">
        <f t="shared" si="21"/>
        <v>Till</v>
      </c>
      <c r="E188">
        <v>6</v>
      </c>
      <c r="F188" s="5">
        <v>1485</v>
      </c>
      <c r="G188">
        <v>20</v>
      </c>
      <c r="H188" t="str">
        <f t="shared" si="15"/>
        <v>T-N</v>
      </c>
      <c r="I188" s="5">
        <v>0.21</v>
      </c>
      <c r="J188" s="5">
        <v>2.2400000000000002</v>
      </c>
      <c r="K188" s="5">
        <v>0.82</v>
      </c>
      <c r="L188" s="5">
        <v>79.52</v>
      </c>
      <c r="M188" s="5">
        <f t="shared" si="20"/>
        <v>0.61</v>
      </c>
      <c r="N188" s="5">
        <f t="shared" si="18"/>
        <v>3.06</v>
      </c>
      <c r="O188" s="5">
        <v>7.8498395410289996</v>
      </c>
      <c r="P188" s="5">
        <v>0.20399321578517199</v>
      </c>
      <c r="Q188" s="5">
        <v>25.65285689807892</v>
      </c>
    </row>
    <row r="189" spans="1:17" x14ac:dyDescent="0.35">
      <c r="A189" s="3">
        <v>43655</v>
      </c>
      <c r="B189">
        <v>35</v>
      </c>
      <c r="C189" t="s">
        <v>15</v>
      </c>
      <c r="D189" t="str">
        <f t="shared" si="21"/>
        <v>Compost</v>
      </c>
      <c r="E189">
        <v>8</v>
      </c>
      <c r="F189" s="5">
        <v>320</v>
      </c>
      <c r="G189">
        <v>35</v>
      </c>
      <c r="H189" t="str">
        <f t="shared" si="15"/>
        <v>C-N</v>
      </c>
      <c r="I189" s="6">
        <v>0.119681</v>
      </c>
      <c r="J189" s="6">
        <v>4.9063000000000002E-2</v>
      </c>
      <c r="K189" s="6">
        <v>0.44240000000000002</v>
      </c>
      <c r="L189" s="6">
        <v>80.807299999999998</v>
      </c>
      <c r="M189" s="5">
        <f t="shared" si="20"/>
        <v>0.32271900000000003</v>
      </c>
      <c r="N189" s="5">
        <f t="shared" si="18"/>
        <v>0.49146300000000004</v>
      </c>
      <c r="O189" s="5">
        <v>0.27167752050194199</v>
      </c>
      <c r="P189" s="5">
        <v>4.46697450315824E-2</v>
      </c>
      <c r="Q189" s="5">
        <v>5.5278883551415854</v>
      </c>
    </row>
    <row r="190" spans="1:17" x14ac:dyDescent="0.35">
      <c r="A190" s="3">
        <v>43768</v>
      </c>
      <c r="B190">
        <v>20</v>
      </c>
      <c r="C190" t="s">
        <v>12</v>
      </c>
      <c r="D190" t="str">
        <f t="shared" si="21"/>
        <v>Till</v>
      </c>
      <c r="E190">
        <v>7</v>
      </c>
      <c r="F190" s="5">
        <v>1540</v>
      </c>
      <c r="G190">
        <f>IF(E190="N/A","",B190)</f>
        <v>20</v>
      </c>
      <c r="H190" t="str">
        <f t="shared" si="15"/>
        <v>T-N</v>
      </c>
      <c r="I190" s="6">
        <v>9.6521999999999997E-2</v>
      </c>
      <c r="J190" s="6">
        <v>3.7864000000000002E-2</v>
      </c>
      <c r="K190" s="6">
        <v>0.753</v>
      </c>
      <c r="L190" s="6">
        <v>85.182419999999993</v>
      </c>
      <c r="M190" s="5">
        <f t="shared" si="20"/>
        <v>0.65647800000000001</v>
      </c>
      <c r="N190" s="5">
        <f t="shared" si="18"/>
        <v>0.79086400000000001</v>
      </c>
      <c r="O190" s="5">
        <v>2.1039500601033398</v>
      </c>
      <c r="P190" s="5">
        <v>0.22661236025251899</v>
      </c>
      <c r="Q190" s="5">
        <v>26.602962709118881</v>
      </c>
    </row>
    <row r="191" spans="1:17" x14ac:dyDescent="0.35">
      <c r="A191" s="3">
        <v>43558</v>
      </c>
      <c r="B191">
        <v>51</v>
      </c>
      <c r="C191" t="s">
        <v>16</v>
      </c>
      <c r="D191" t="str">
        <f t="shared" si="21"/>
        <v>Till</v>
      </c>
      <c r="E191">
        <v>4</v>
      </c>
      <c r="F191" s="5">
        <v>50</v>
      </c>
      <c r="G191">
        <v>51</v>
      </c>
      <c r="H191" t="str">
        <f t="shared" si="15"/>
        <v>T-Y</v>
      </c>
      <c r="I191" s="6">
        <v>0.224629</v>
      </c>
      <c r="J191" s="6">
        <v>1.6625989999999999</v>
      </c>
      <c r="K191" s="6">
        <v>2.0004</v>
      </c>
      <c r="L191" s="6">
        <v>85.787549999999996</v>
      </c>
      <c r="M191" s="5">
        <f t="shared" si="20"/>
        <v>1.775771</v>
      </c>
      <c r="N191" s="5">
        <f t="shared" si="18"/>
        <v>3.6629990000000001</v>
      </c>
      <c r="O191" s="5">
        <v>0.31638778183743399</v>
      </c>
      <c r="P191" s="5">
        <v>7.4098116471688902E-3</v>
      </c>
      <c r="Q191" s="5">
        <v>0.86373255549087269</v>
      </c>
    </row>
    <row r="192" spans="1:17" x14ac:dyDescent="0.35">
      <c r="A192" s="3">
        <f>A191</f>
        <v>43558</v>
      </c>
      <c r="B192">
        <v>70</v>
      </c>
      <c r="C192" t="s">
        <v>19</v>
      </c>
      <c r="D192" t="str">
        <f t="shared" si="21"/>
        <v>Control</v>
      </c>
      <c r="E192">
        <v>10</v>
      </c>
      <c r="F192" s="5">
        <v>10</v>
      </c>
      <c r="G192">
        <v>70</v>
      </c>
      <c r="H192" t="str">
        <f t="shared" si="15"/>
        <v>N-Y</v>
      </c>
      <c r="I192" s="5">
        <v>3.2696390000000002</v>
      </c>
      <c r="J192" s="5">
        <v>0.23807800000000001</v>
      </c>
      <c r="K192" s="5">
        <v>4.6609999999999996</v>
      </c>
      <c r="L192" s="5">
        <v>93.20729</v>
      </c>
      <c r="M192" s="5">
        <f t="shared" si="20"/>
        <v>1.3913609999999994</v>
      </c>
      <c r="N192" s="5">
        <f t="shared" si="18"/>
        <v>4.8990779999999994</v>
      </c>
      <c r="O192" s="5">
        <v>8.4630567546896601E-2</v>
      </c>
      <c r="P192" s="5">
        <v>1.6101368159903099E-3</v>
      </c>
      <c r="Q192" s="5">
        <v>0.17274651109817454</v>
      </c>
    </row>
    <row r="193" spans="1:17" x14ac:dyDescent="0.35">
      <c r="A193" s="3">
        <v>43844</v>
      </c>
      <c r="B193">
        <v>35</v>
      </c>
      <c r="C193" t="s">
        <v>15</v>
      </c>
      <c r="D193" t="str">
        <f t="shared" si="21"/>
        <v>Compost</v>
      </c>
      <c r="E193">
        <v>10</v>
      </c>
      <c r="F193" s="5">
        <v>240</v>
      </c>
      <c r="G193">
        <f>IF(E193="N/A","",B193)</f>
        <v>35</v>
      </c>
      <c r="H193" t="str">
        <f t="shared" si="15"/>
        <v>C-N</v>
      </c>
      <c r="I193" s="6">
        <v>0.12098</v>
      </c>
      <c r="J193" s="6">
        <v>0.375079</v>
      </c>
      <c r="K193" s="6">
        <v>0.85170000000000001</v>
      </c>
      <c r="L193" s="6">
        <v>93.321624999999997</v>
      </c>
      <c r="M193" s="5">
        <f>IF(D193="N/A", "", K193-I193)</f>
        <v>0.73072000000000004</v>
      </c>
      <c r="N193" s="5">
        <f t="shared" si="18"/>
        <v>1.2267790000000001</v>
      </c>
      <c r="O193" s="5">
        <v>0.50861653408881102</v>
      </c>
      <c r="P193" s="5">
        <v>3.8690686311907599E-2</v>
      </c>
      <c r="Q193" s="5">
        <v>4.1459162663561893</v>
      </c>
    </row>
    <row r="194" spans="1:17" x14ac:dyDescent="0.35">
      <c r="A194" s="3">
        <f>A193</f>
        <v>43844</v>
      </c>
      <c r="B194">
        <v>65</v>
      </c>
      <c r="C194" t="s">
        <v>18</v>
      </c>
      <c r="D194" t="str">
        <f t="shared" si="21"/>
        <v>Control</v>
      </c>
      <c r="E194">
        <v>8</v>
      </c>
      <c r="F194" s="5">
        <v>16</v>
      </c>
      <c r="G194">
        <v>65</v>
      </c>
      <c r="H194" t="str">
        <f t="shared" ref="H194:H257" si="22">C194</f>
        <v>N-N</v>
      </c>
      <c r="I194" s="5">
        <v>0.32694699999999999</v>
      </c>
      <c r="J194" s="5">
        <v>6.4907839999999997</v>
      </c>
      <c r="K194" s="5">
        <v>2.1429</v>
      </c>
      <c r="L194" s="5">
        <v>97.189830000000001</v>
      </c>
      <c r="M194" s="5">
        <f>IF(E194="N/A", "", K194-I194)</f>
        <v>1.8159529999999999</v>
      </c>
      <c r="N194" s="5">
        <f t="shared" si="18"/>
        <v>8.6336839999999988</v>
      </c>
      <c r="O194" s="5">
        <v>0.23863219224207</v>
      </c>
      <c r="P194" s="5">
        <v>2.6862950041412399E-3</v>
      </c>
      <c r="Q194" s="5">
        <v>0.27639441775707929</v>
      </c>
    </row>
    <row r="195" spans="1:17" x14ac:dyDescent="0.35">
      <c r="A195" s="3">
        <v>43844</v>
      </c>
      <c r="B195">
        <v>20</v>
      </c>
      <c r="C195" t="s">
        <v>12</v>
      </c>
      <c r="D195" t="str">
        <f t="shared" si="21"/>
        <v>Till</v>
      </c>
      <c r="E195">
        <v>14</v>
      </c>
      <c r="F195" s="5">
        <v>1220</v>
      </c>
      <c r="G195">
        <f>IF(E195="N/A","",B195)</f>
        <v>20</v>
      </c>
      <c r="H195" t="str">
        <f t="shared" si="22"/>
        <v>T-N</v>
      </c>
      <c r="I195" s="6">
        <v>0.12523400000000001</v>
      </c>
      <c r="J195" s="6">
        <v>0.228603</v>
      </c>
      <c r="K195" s="6">
        <v>0.44529999999999997</v>
      </c>
      <c r="L195" s="6">
        <v>97.598960000000005</v>
      </c>
      <c r="M195" s="5">
        <f>IF(D195="N/A", "", K195-I195)</f>
        <v>0.32006599999999996</v>
      </c>
      <c r="N195" s="5">
        <f t="shared" si="18"/>
        <v>0.67390299999999992</v>
      </c>
      <c r="O195" s="5">
        <v>1.42026740339914</v>
      </c>
      <c r="P195" s="5">
        <v>0.205692245758895</v>
      </c>
      <c r="Q195" s="5">
        <v>21.075074353977296</v>
      </c>
    </row>
    <row r="196" spans="1:17" x14ac:dyDescent="0.35">
      <c r="A196" s="3">
        <v>43655</v>
      </c>
      <c r="B196">
        <v>19</v>
      </c>
      <c r="C196" t="s">
        <v>12</v>
      </c>
      <c r="D196" t="str">
        <f t="shared" si="21"/>
        <v>Till</v>
      </c>
      <c r="E196">
        <v>11</v>
      </c>
      <c r="F196" s="5">
        <v>625</v>
      </c>
      <c r="G196">
        <v>19</v>
      </c>
      <c r="H196" t="str">
        <f t="shared" si="22"/>
        <v>T-N</v>
      </c>
      <c r="I196" s="6">
        <v>7.7811000000000005E-2</v>
      </c>
      <c r="J196" s="6">
        <v>8.4848090000000003</v>
      </c>
      <c r="K196" s="6">
        <v>0.64370000000000005</v>
      </c>
      <c r="L196" s="6">
        <v>99.639083999999997</v>
      </c>
      <c r="M196" s="5">
        <f t="shared" ref="M196:M209" si="23">IF(E196="N/A", "", K196-I196)</f>
        <v>0.56588900000000009</v>
      </c>
      <c r="N196" s="5">
        <f t="shared" si="18"/>
        <v>9.1285090000000011</v>
      </c>
      <c r="O196" s="5">
        <v>9.8558200329601995</v>
      </c>
      <c r="P196" s="5">
        <v>0.107577796127824</v>
      </c>
      <c r="Q196" s="5">
        <v>10.796656943635909</v>
      </c>
    </row>
    <row r="197" spans="1:17" x14ac:dyDescent="0.35">
      <c r="A197" s="3">
        <f>A196</f>
        <v>43655</v>
      </c>
      <c r="B197">
        <v>36</v>
      </c>
      <c r="C197" t="s">
        <v>15</v>
      </c>
      <c r="D197" t="str">
        <f t="shared" si="21"/>
        <v>Compost</v>
      </c>
      <c r="E197">
        <v>1</v>
      </c>
      <c r="F197" s="5">
        <v>112</v>
      </c>
      <c r="G197">
        <v>36</v>
      </c>
      <c r="H197" t="str">
        <f t="shared" si="22"/>
        <v>C-N</v>
      </c>
      <c r="I197" s="5">
        <v>0.46985100000000002</v>
      </c>
      <c r="J197" s="5">
        <v>-4.3234000000000002E-2</v>
      </c>
      <c r="K197" s="5">
        <v>1.9497</v>
      </c>
      <c r="L197" s="5">
        <v>109.701584</v>
      </c>
      <c r="M197" s="5">
        <f t="shared" si="23"/>
        <v>1.479849</v>
      </c>
      <c r="N197" s="5">
        <f t="shared" si="18"/>
        <v>1.906466</v>
      </c>
      <c r="O197" s="5">
        <v>0.36885866185336402</v>
      </c>
      <c r="P197" s="5">
        <v>2.1224810448984801E-2</v>
      </c>
      <c r="Q197" s="5">
        <v>1.9347609242995549</v>
      </c>
    </row>
    <row r="198" spans="1:17" x14ac:dyDescent="0.35">
      <c r="A198" s="3">
        <v>43805</v>
      </c>
      <c r="B198">
        <v>20</v>
      </c>
      <c r="C198" t="s">
        <v>12</v>
      </c>
      <c r="D198" t="str">
        <f t="shared" si="21"/>
        <v>Till</v>
      </c>
      <c r="E198">
        <v>5</v>
      </c>
      <c r="F198" s="5">
        <v>60</v>
      </c>
      <c r="G198">
        <f>IF(E198="N/A","",B198)</f>
        <v>20</v>
      </c>
      <c r="H198" t="str">
        <f t="shared" si="22"/>
        <v>T-N</v>
      </c>
      <c r="I198" s="6">
        <v>0.247033</v>
      </c>
      <c r="J198" s="6">
        <v>1.046176</v>
      </c>
      <c r="K198" s="6">
        <v>2.3700999999999999</v>
      </c>
      <c r="L198" s="6">
        <v>111.59289</v>
      </c>
      <c r="M198" s="5">
        <f t="shared" si="23"/>
        <v>2.1230669999999998</v>
      </c>
      <c r="N198" s="5">
        <f t="shared" si="18"/>
        <v>3.4162759999999999</v>
      </c>
      <c r="O198" s="5">
        <v>0.354092802903128</v>
      </c>
      <c r="P198" s="5">
        <v>1.1566465708321099E-2</v>
      </c>
      <c r="Q198" s="5">
        <v>1.0364790665890473</v>
      </c>
    </row>
    <row r="199" spans="1:17" x14ac:dyDescent="0.35">
      <c r="A199" s="3">
        <f>A198</f>
        <v>43805</v>
      </c>
      <c r="B199">
        <v>37</v>
      </c>
      <c r="C199" t="s">
        <v>15</v>
      </c>
      <c r="D199" t="str">
        <f t="shared" si="21"/>
        <v>Compost</v>
      </c>
      <c r="E199">
        <v>4</v>
      </c>
      <c r="F199" s="5">
        <v>1371</v>
      </c>
      <c r="G199">
        <v>37</v>
      </c>
      <c r="H199" t="str">
        <f t="shared" si="22"/>
        <v>C-N</v>
      </c>
      <c r="I199" s="5">
        <v>0.48440100000000003</v>
      </c>
      <c r="J199" s="5">
        <v>0.12152200000000001</v>
      </c>
      <c r="K199" s="5">
        <v>2.6288</v>
      </c>
      <c r="L199" s="5">
        <v>111.78371</v>
      </c>
      <c r="M199" s="5">
        <f t="shared" si="23"/>
        <v>2.1443989999999999</v>
      </c>
      <c r="N199" s="5">
        <f t="shared" si="18"/>
        <v>2.7503220000000002</v>
      </c>
      <c r="O199" s="5">
        <v>6.5137921558566196</v>
      </c>
      <c r="P199" s="5">
        <v>0.264745674633934</v>
      </c>
      <c r="Q199" s="5">
        <v>23.683546671559732</v>
      </c>
    </row>
    <row r="200" spans="1:17" x14ac:dyDescent="0.35">
      <c r="A200" s="3">
        <v>43620</v>
      </c>
      <c r="B200">
        <v>19</v>
      </c>
      <c r="C200" t="s">
        <v>12</v>
      </c>
      <c r="D200" t="str">
        <f t="shared" si="21"/>
        <v>Till</v>
      </c>
      <c r="E200">
        <v>12</v>
      </c>
      <c r="F200" s="5">
        <v>1165</v>
      </c>
      <c r="G200">
        <v>19</v>
      </c>
      <c r="H200" t="str">
        <f t="shared" si="22"/>
        <v>T-N</v>
      </c>
      <c r="I200" s="5">
        <v>0.21</v>
      </c>
      <c r="J200" s="5">
        <v>3.95</v>
      </c>
      <c r="K200" s="5">
        <v>0.75</v>
      </c>
      <c r="L200" s="5">
        <v>112.31</v>
      </c>
      <c r="M200" s="5">
        <f t="shared" si="23"/>
        <v>0.54</v>
      </c>
      <c r="N200" s="5">
        <f t="shared" si="18"/>
        <v>4.7</v>
      </c>
      <c r="O200" s="5">
        <v>9.4588139360719001</v>
      </c>
      <c r="P200" s="5">
        <v>0.22602540280005001</v>
      </c>
      <c r="Q200" s="5">
        <v>20.124968542937335</v>
      </c>
    </row>
    <row r="201" spans="1:17" x14ac:dyDescent="0.35">
      <c r="A201" s="3">
        <v>43676</v>
      </c>
      <c r="B201">
        <v>35</v>
      </c>
      <c r="C201" t="s">
        <v>15</v>
      </c>
      <c r="D201" t="str">
        <f t="shared" si="21"/>
        <v>Compost</v>
      </c>
      <c r="E201">
        <v>5</v>
      </c>
      <c r="F201" s="5">
        <v>185</v>
      </c>
      <c r="G201">
        <v>35</v>
      </c>
      <c r="H201" t="str">
        <f t="shared" si="22"/>
        <v>C-N</v>
      </c>
      <c r="I201" s="6">
        <v>9.1034000000000004E-2</v>
      </c>
      <c r="J201" s="6">
        <v>6.7836999999999995E-2</v>
      </c>
      <c r="K201" s="6">
        <v>0.55300000000000005</v>
      </c>
      <c r="L201" s="6">
        <v>120.39812499999999</v>
      </c>
      <c r="M201" s="5">
        <f t="shared" si="23"/>
        <v>0.46196600000000004</v>
      </c>
      <c r="N201" s="5">
        <f t="shared" si="18"/>
        <v>0.62083700000000008</v>
      </c>
      <c r="O201" s="5">
        <v>0.19840938882501699</v>
      </c>
      <c r="P201" s="5">
        <v>3.8477278894344102E-2</v>
      </c>
      <c r="Q201" s="5">
        <v>3.195810455316229</v>
      </c>
    </row>
    <row r="202" spans="1:17" x14ac:dyDescent="0.35">
      <c r="A202" s="3">
        <v>43536</v>
      </c>
      <c r="B202">
        <v>35</v>
      </c>
      <c r="C202" t="s">
        <v>15</v>
      </c>
      <c r="D202" t="str">
        <f t="shared" si="21"/>
        <v>Compost</v>
      </c>
      <c r="E202">
        <v>2</v>
      </c>
      <c r="F202" s="5">
        <v>150</v>
      </c>
      <c r="G202">
        <v>35</v>
      </c>
      <c r="H202" t="str">
        <f t="shared" si="22"/>
        <v>C-N</v>
      </c>
      <c r="I202" s="6">
        <v>8.1279000000000004E-2</v>
      </c>
      <c r="J202" s="6">
        <v>0.101856</v>
      </c>
      <c r="K202" s="6">
        <v>1.0355000000000001</v>
      </c>
      <c r="L202" s="6">
        <v>123.46577000000001</v>
      </c>
      <c r="M202" s="5">
        <f t="shared" si="23"/>
        <v>0.9542210000000001</v>
      </c>
      <c r="N202" s="5">
        <f t="shared" si="18"/>
        <v>1.137356</v>
      </c>
      <c r="O202" s="5">
        <v>0.29471387406834998</v>
      </c>
      <c r="P202" s="5">
        <v>3.1992687770172099E-2</v>
      </c>
      <c r="Q202" s="5">
        <v>2.5911976664726182</v>
      </c>
    </row>
    <row r="203" spans="1:17" x14ac:dyDescent="0.35">
      <c r="A203" s="3">
        <v>43768</v>
      </c>
      <c r="B203">
        <v>36</v>
      </c>
      <c r="C203" t="s">
        <v>15</v>
      </c>
      <c r="D203" t="str">
        <f t="shared" si="21"/>
        <v>Compost</v>
      </c>
      <c r="E203">
        <v>4</v>
      </c>
      <c r="F203" s="5">
        <v>1420</v>
      </c>
      <c r="G203">
        <f>IF(E203="N/A","",B203)</f>
        <v>36</v>
      </c>
      <c r="H203" t="str">
        <f t="shared" si="22"/>
        <v>C-N</v>
      </c>
      <c r="I203" s="6">
        <v>5.8951999999999997E-2</v>
      </c>
      <c r="J203" s="6">
        <v>1.106452</v>
      </c>
      <c r="K203" s="6">
        <v>1.49</v>
      </c>
      <c r="L203" s="6">
        <v>125.26697</v>
      </c>
      <c r="M203" s="5">
        <f t="shared" si="23"/>
        <v>1.4310480000000001</v>
      </c>
      <c r="N203" s="5">
        <f t="shared" si="18"/>
        <v>2.5964520000000002</v>
      </c>
      <c r="O203" s="5">
        <v>6.36915095132085</v>
      </c>
      <c r="P203" s="5">
        <v>0.307282492087117</v>
      </c>
      <c r="Q203" s="5">
        <v>24.530004575940787</v>
      </c>
    </row>
    <row r="204" spans="1:17" x14ac:dyDescent="0.35">
      <c r="A204" s="3">
        <f>A203</f>
        <v>43768</v>
      </c>
      <c r="B204">
        <v>34</v>
      </c>
      <c r="C204" t="s">
        <v>14</v>
      </c>
      <c r="D204" t="str">
        <f t="shared" si="21"/>
        <v>Compost</v>
      </c>
      <c r="E204">
        <v>11</v>
      </c>
      <c r="F204" s="5">
        <v>8</v>
      </c>
      <c r="G204">
        <v>34</v>
      </c>
      <c r="H204" t="str">
        <f t="shared" si="22"/>
        <v>C-Y</v>
      </c>
      <c r="I204" s="5">
        <v>0.50730200000000003</v>
      </c>
      <c r="J204" s="5">
        <v>1.2298999999999999E-2</v>
      </c>
      <c r="K204" s="5">
        <v>1.9404999999999999</v>
      </c>
      <c r="L204" s="5">
        <v>126.04684399999999</v>
      </c>
      <c r="M204" s="5">
        <f t="shared" si="23"/>
        <v>1.433198</v>
      </c>
      <c r="N204" s="5">
        <f t="shared" si="18"/>
        <v>1.952799</v>
      </c>
      <c r="O204" s="5">
        <v>2.6987361732148302E-2</v>
      </c>
      <c r="P204" s="5">
        <v>1.7419467002101399E-3</v>
      </c>
      <c r="Q204" s="5">
        <v>0.13819720887853965</v>
      </c>
    </row>
    <row r="205" spans="1:17" x14ac:dyDescent="0.35">
      <c r="A205" s="3">
        <f>A204</f>
        <v>43768</v>
      </c>
      <c r="B205">
        <v>61</v>
      </c>
      <c r="C205" t="s">
        <v>18</v>
      </c>
      <c r="D205" t="str">
        <f t="shared" si="21"/>
        <v>Control</v>
      </c>
      <c r="E205">
        <v>2</v>
      </c>
      <c r="F205" s="5">
        <v>1350</v>
      </c>
      <c r="G205">
        <v>61</v>
      </c>
      <c r="H205" t="str">
        <f t="shared" si="22"/>
        <v>N-N</v>
      </c>
      <c r="I205" s="5">
        <v>0.100274</v>
      </c>
      <c r="J205" s="5">
        <v>9.9810000000000003E-3</v>
      </c>
      <c r="K205" s="5">
        <v>0.37669999999999998</v>
      </c>
      <c r="L205" s="5">
        <v>128.26545999999999</v>
      </c>
      <c r="M205" s="5">
        <f t="shared" si="23"/>
        <v>0.27642599999999995</v>
      </c>
      <c r="N205" s="5">
        <f t="shared" si="18"/>
        <v>0.386681</v>
      </c>
      <c r="O205" s="5">
        <v>0.90177771941908402</v>
      </c>
      <c r="P205" s="5">
        <v>0.29912753406306403</v>
      </c>
      <c r="Q205" s="5">
        <v>23.320778998253562</v>
      </c>
    </row>
    <row r="206" spans="1:17" x14ac:dyDescent="0.35">
      <c r="A206" s="3">
        <f>A205</f>
        <v>43768</v>
      </c>
      <c r="B206">
        <v>34</v>
      </c>
      <c r="C206" t="s">
        <v>15</v>
      </c>
      <c r="D206" t="str">
        <f t="shared" ref="D206:D237" si="24">IF(LEFT(C206,1)="T", "Till", IF(LEFT(C206,1)="C", "Compost", "Control"))</f>
        <v>Compost</v>
      </c>
      <c r="E206">
        <v>3</v>
      </c>
      <c r="F206" s="5">
        <v>134</v>
      </c>
      <c r="G206">
        <v>34</v>
      </c>
      <c r="H206" t="str">
        <f t="shared" si="22"/>
        <v>C-N</v>
      </c>
      <c r="I206" s="5">
        <v>5.6459159999999997</v>
      </c>
      <c r="J206" s="5">
        <v>-1.2109E-2</v>
      </c>
      <c r="K206" s="5">
        <v>9.1873000000000005</v>
      </c>
      <c r="L206" s="5">
        <v>133.7432</v>
      </c>
      <c r="M206" s="5">
        <f t="shared" si="23"/>
        <v>3.5413840000000008</v>
      </c>
      <c r="N206" s="5">
        <f t="shared" si="18"/>
        <v>9.1751909999999999</v>
      </c>
      <c r="O206" s="5">
        <v>2.12389386952561</v>
      </c>
      <c r="P206" s="5">
        <v>3.09591770428253E-2</v>
      </c>
      <c r="Q206" s="5">
        <v>2.3148032487155388</v>
      </c>
    </row>
    <row r="207" spans="1:17" x14ac:dyDescent="0.35">
      <c r="A207" s="3">
        <v>43719</v>
      </c>
      <c r="B207">
        <v>35</v>
      </c>
      <c r="C207" t="s">
        <v>15</v>
      </c>
      <c r="D207" t="str">
        <f t="shared" si="24"/>
        <v>Compost</v>
      </c>
      <c r="E207">
        <v>11</v>
      </c>
      <c r="F207" s="5">
        <v>290</v>
      </c>
      <c r="G207">
        <f>IF(E207="N/A","",B207)</f>
        <v>35</v>
      </c>
      <c r="H207" t="str">
        <f t="shared" si="22"/>
        <v>C-N</v>
      </c>
      <c r="I207" s="6">
        <v>0.13694799999999999</v>
      </c>
      <c r="J207" s="6">
        <v>6.2748999999999999E-2</v>
      </c>
      <c r="K207" s="6">
        <v>0.58989999999999998</v>
      </c>
      <c r="L207" s="6">
        <v>137.36089999999999</v>
      </c>
      <c r="M207" s="5">
        <f t="shared" si="23"/>
        <v>0.45295200000000002</v>
      </c>
      <c r="N207" s="5">
        <f t="shared" si="18"/>
        <v>0.65264900000000003</v>
      </c>
      <c r="O207" s="5">
        <v>0.32695695048915802</v>
      </c>
      <c r="P207" s="5">
        <v>6.8813559785498996E-2</v>
      </c>
      <c r="Q207" s="5">
        <v>5.0096488218470618</v>
      </c>
    </row>
    <row r="208" spans="1:17" x14ac:dyDescent="0.35">
      <c r="A208" s="3">
        <v>43655</v>
      </c>
      <c r="B208">
        <v>36</v>
      </c>
      <c r="C208" t="s">
        <v>15</v>
      </c>
      <c r="D208" t="str">
        <f t="shared" si="24"/>
        <v>Compost</v>
      </c>
      <c r="E208">
        <v>7</v>
      </c>
      <c r="F208" s="5">
        <v>1570</v>
      </c>
      <c r="G208">
        <v>36</v>
      </c>
      <c r="H208" t="str">
        <f t="shared" si="22"/>
        <v>C-N</v>
      </c>
      <c r="I208" s="6">
        <v>7.4800000000000005E-2</v>
      </c>
      <c r="J208" s="6">
        <v>3.4053469999999999</v>
      </c>
      <c r="K208" s="6">
        <v>0.65559999999999996</v>
      </c>
      <c r="L208" s="6">
        <v>148.10738000000001</v>
      </c>
      <c r="M208" s="5">
        <f t="shared" si="23"/>
        <v>0.58079999999999998</v>
      </c>
      <c r="N208" s="5">
        <f t="shared" si="18"/>
        <v>4.0609470000000005</v>
      </c>
      <c r="O208" s="5">
        <v>11.0138681510879</v>
      </c>
      <c r="P208" s="5">
        <v>0.40168836370508298</v>
      </c>
      <c r="Q208" s="5">
        <v>27.121202242413403</v>
      </c>
    </row>
    <row r="209" spans="1:17" x14ac:dyDescent="0.35">
      <c r="A209" s="3">
        <v>43747</v>
      </c>
      <c r="B209">
        <v>20</v>
      </c>
      <c r="C209" t="s">
        <v>12</v>
      </c>
      <c r="D209" t="str">
        <f t="shared" si="24"/>
        <v>Till</v>
      </c>
      <c r="E209">
        <v>15</v>
      </c>
      <c r="F209" s="5">
        <v>1360</v>
      </c>
      <c r="G209">
        <f>IF(E209="N/A","",B209)</f>
        <v>20</v>
      </c>
      <c r="H209" t="str">
        <f t="shared" si="22"/>
        <v>T-N</v>
      </c>
      <c r="I209" s="6">
        <v>-1.7534999999999999E-2</v>
      </c>
      <c r="J209" s="6">
        <v>0.126058</v>
      </c>
      <c r="K209" s="6">
        <v>0.85899999999999999</v>
      </c>
      <c r="L209" s="6">
        <v>148.90282999999999</v>
      </c>
      <c r="M209" s="5">
        <f t="shared" si="23"/>
        <v>0.87653499999999995</v>
      </c>
      <c r="N209" s="5">
        <f t="shared" si="18"/>
        <v>0.98505799999999999</v>
      </c>
      <c r="O209" s="5">
        <v>2.3142677855913099</v>
      </c>
      <c r="P209" s="5">
        <v>0.34982815494354502</v>
      </c>
      <c r="Q209" s="5">
        <v>23.493525509351738</v>
      </c>
    </row>
    <row r="210" spans="1:17" x14ac:dyDescent="0.35">
      <c r="A210" s="3">
        <v>43844</v>
      </c>
      <c r="B210">
        <v>26</v>
      </c>
      <c r="C210" t="s">
        <v>14</v>
      </c>
      <c r="D210" t="str">
        <f t="shared" si="24"/>
        <v>Compost</v>
      </c>
      <c r="E210">
        <v>18</v>
      </c>
      <c r="F210" s="5">
        <v>1630</v>
      </c>
      <c r="G210">
        <f>IF(E210="N/A","",B210)</f>
        <v>26</v>
      </c>
      <c r="H210" t="str">
        <f t="shared" si="22"/>
        <v>C-Y</v>
      </c>
      <c r="I210" s="6">
        <v>11.211238</v>
      </c>
      <c r="J210" s="6">
        <v>0.10265100000000001</v>
      </c>
      <c r="K210" s="6">
        <v>15.3064</v>
      </c>
      <c r="L210" s="6">
        <v>159.41809000000001</v>
      </c>
      <c r="M210" s="5">
        <f>IF(D210="N/A", "", K210-I210)</f>
        <v>4.0951620000000002</v>
      </c>
      <c r="N210" s="5">
        <f t="shared" si="18"/>
        <v>15.409051</v>
      </c>
      <c r="O210" s="5">
        <v>43.388675835069201</v>
      </c>
      <c r="P210" s="5">
        <v>0.44888811317814997</v>
      </c>
      <c r="Q210" s="5">
        <v>28.157681309002452</v>
      </c>
    </row>
    <row r="211" spans="1:17" x14ac:dyDescent="0.35">
      <c r="A211" s="3">
        <v>43676</v>
      </c>
      <c r="B211">
        <v>19</v>
      </c>
      <c r="C211" t="s">
        <v>12</v>
      </c>
      <c r="D211" t="str">
        <f t="shared" si="24"/>
        <v>Till</v>
      </c>
      <c r="E211">
        <v>8</v>
      </c>
      <c r="F211" s="5">
        <v>400</v>
      </c>
      <c r="G211">
        <v>19</v>
      </c>
      <c r="H211" t="str">
        <f t="shared" si="22"/>
        <v>T-N</v>
      </c>
      <c r="I211" s="6">
        <v>0.101338</v>
      </c>
      <c r="J211" s="6">
        <v>3.9600719999999998</v>
      </c>
      <c r="K211" s="6">
        <v>0.91810000000000003</v>
      </c>
      <c r="L211" s="6">
        <v>160.01966999999999</v>
      </c>
      <c r="M211" s="5">
        <f>IF(E211="N/A", "", K211-I211)</f>
        <v>0.81676199999999999</v>
      </c>
      <c r="N211" s="5">
        <f t="shared" si="18"/>
        <v>4.8781719999999993</v>
      </c>
      <c r="O211" s="5">
        <v>3.37077682740613</v>
      </c>
      <c r="P211" s="5">
        <v>0.11057227903509299</v>
      </c>
      <c r="Q211" s="5">
        <v>6.9098604439269815</v>
      </c>
    </row>
    <row r="212" spans="1:17" x14ac:dyDescent="0.35">
      <c r="A212" s="3">
        <f>A211</f>
        <v>43676</v>
      </c>
      <c r="B212">
        <v>25</v>
      </c>
      <c r="C212" t="s">
        <v>14</v>
      </c>
      <c r="D212" t="str">
        <f t="shared" si="24"/>
        <v>Compost</v>
      </c>
      <c r="E212">
        <v>10</v>
      </c>
      <c r="F212" s="5">
        <v>1510</v>
      </c>
      <c r="G212">
        <v>25</v>
      </c>
      <c r="H212" t="str">
        <f t="shared" si="22"/>
        <v>C-Y</v>
      </c>
      <c r="I212" s="5">
        <v>3.562182</v>
      </c>
      <c r="J212" s="5">
        <v>-3.1601999999999998E-2</v>
      </c>
      <c r="K212" s="5">
        <v>4.2343999999999999</v>
      </c>
      <c r="L212" s="5">
        <v>164.84305000000001</v>
      </c>
      <c r="M212" s="5">
        <f>IF(E212="N/A", "", K212-I212)</f>
        <v>0.67221799999999998</v>
      </c>
      <c r="N212" s="5">
        <f t="shared" si="18"/>
        <v>4.2027979999999996</v>
      </c>
      <c r="O212" s="5">
        <v>10.962973478636</v>
      </c>
      <c r="P212" s="5">
        <v>0.42999211127622</v>
      </c>
      <c r="Q212" s="5">
        <v>26.084723175824358</v>
      </c>
    </row>
    <row r="213" spans="1:17" x14ac:dyDescent="0.35">
      <c r="A213" s="3">
        <v>43844</v>
      </c>
      <c r="B213">
        <v>19</v>
      </c>
      <c r="C213" t="s">
        <v>12</v>
      </c>
      <c r="D213" t="str">
        <f t="shared" si="24"/>
        <v>Till</v>
      </c>
      <c r="E213">
        <v>13</v>
      </c>
      <c r="F213" s="5">
        <v>440</v>
      </c>
      <c r="G213">
        <f>IF(E213="N/A","",B213)</f>
        <v>19</v>
      </c>
      <c r="H213" t="str">
        <f t="shared" si="22"/>
        <v>T-N</v>
      </c>
      <c r="I213" s="5">
        <v>0.122726</v>
      </c>
      <c r="J213" s="5">
        <v>0.179144</v>
      </c>
      <c r="K213" s="5">
        <v>0.75619999999999998</v>
      </c>
      <c r="L213" s="5">
        <v>166.17659</v>
      </c>
      <c r="M213" s="5">
        <f>IF(D213="N/A", "", K213-I213)</f>
        <v>0.63347399999999998</v>
      </c>
      <c r="N213" s="5">
        <f t="shared" si="18"/>
        <v>0.93534399999999995</v>
      </c>
      <c r="O213" s="5">
        <v>0.71094653262301899</v>
      </c>
      <c r="P213" s="5">
        <v>0.12630932626244201</v>
      </c>
      <c r="Q213" s="5">
        <v>7.6008464883196805</v>
      </c>
    </row>
    <row r="214" spans="1:17" x14ac:dyDescent="0.35">
      <c r="A214" s="3">
        <v>43747</v>
      </c>
      <c r="B214">
        <v>51</v>
      </c>
      <c r="C214" t="s">
        <v>16</v>
      </c>
      <c r="D214" t="str">
        <f t="shared" si="24"/>
        <v>Till</v>
      </c>
      <c r="E214">
        <v>5</v>
      </c>
      <c r="F214" s="5">
        <v>120</v>
      </c>
      <c r="G214">
        <f>IF(E214="N/A","",B214)</f>
        <v>51</v>
      </c>
      <c r="H214" t="str">
        <f t="shared" si="22"/>
        <v>T-Y</v>
      </c>
      <c r="I214" s="6">
        <v>0.10698199999999999</v>
      </c>
      <c r="J214" s="6">
        <v>0.32913999999999999</v>
      </c>
      <c r="K214" s="6">
        <v>0.62039999999999995</v>
      </c>
      <c r="L214" s="6">
        <v>170.93552</v>
      </c>
      <c r="M214" s="5">
        <f t="shared" ref="M214:M224" si="25">IF(E214="N/A", "", K214-I214)</f>
        <v>0.51341799999999993</v>
      </c>
      <c r="N214" s="5">
        <f t="shared" si="18"/>
        <v>0.94953999999999994</v>
      </c>
      <c r="O214" s="5">
        <v>0.196837304754438</v>
      </c>
      <c r="P214" s="5">
        <v>3.5434512546705099E-2</v>
      </c>
      <c r="Q214" s="5">
        <v>2.0729581331780946</v>
      </c>
    </row>
    <row r="215" spans="1:17" x14ac:dyDescent="0.35">
      <c r="A215" s="3">
        <v>43747</v>
      </c>
      <c r="B215">
        <v>35</v>
      </c>
      <c r="C215" t="s">
        <v>15</v>
      </c>
      <c r="D215" t="str">
        <f t="shared" si="24"/>
        <v>Compost</v>
      </c>
      <c r="E215">
        <v>8</v>
      </c>
      <c r="F215" s="5">
        <v>280</v>
      </c>
      <c r="G215">
        <f>IF(E215="N/A","",B215)</f>
        <v>35</v>
      </c>
      <c r="H215" t="str">
        <f t="shared" si="22"/>
        <v>C-N</v>
      </c>
      <c r="I215" s="6">
        <v>2.3224000000000002E-2</v>
      </c>
      <c r="J215" s="6">
        <v>0.117552</v>
      </c>
      <c r="K215" s="6">
        <v>0.3876</v>
      </c>
      <c r="L215" s="6">
        <v>175.29695000000001</v>
      </c>
      <c r="M215" s="5">
        <f t="shared" si="25"/>
        <v>0.36437599999999998</v>
      </c>
      <c r="N215" s="5">
        <f t="shared" si="18"/>
        <v>0.50515200000000005</v>
      </c>
      <c r="O215" s="5">
        <v>0.24433912111801401</v>
      </c>
      <c r="P215" s="5">
        <v>8.4790127917277303E-2</v>
      </c>
      <c r="Q215" s="5">
        <v>4.8369023107488873</v>
      </c>
    </row>
    <row r="216" spans="1:17" x14ac:dyDescent="0.35">
      <c r="A216" s="3">
        <v>43620</v>
      </c>
      <c r="B216">
        <v>70</v>
      </c>
      <c r="C216" t="s">
        <v>19</v>
      </c>
      <c r="D216" t="str">
        <f t="shared" si="24"/>
        <v>Control</v>
      </c>
      <c r="E216">
        <v>1</v>
      </c>
      <c r="F216" s="5">
        <v>1550</v>
      </c>
      <c r="G216">
        <v>70</v>
      </c>
      <c r="H216" t="str">
        <f t="shared" si="22"/>
        <v>N-Y</v>
      </c>
      <c r="I216" s="5">
        <v>0.08</v>
      </c>
      <c r="J216" s="5">
        <v>0.17</v>
      </c>
      <c r="K216" s="5">
        <v>0.68</v>
      </c>
      <c r="L216" s="5">
        <v>175.6</v>
      </c>
      <c r="M216" s="5">
        <f t="shared" si="25"/>
        <v>0.60000000000000009</v>
      </c>
      <c r="N216" s="5">
        <f t="shared" si="18"/>
        <v>0.85000000000000009</v>
      </c>
      <c r="O216" s="5">
        <v>2.2759542253263998</v>
      </c>
      <c r="P216" s="5">
        <v>0.470185367020372</v>
      </c>
      <c r="Q216" s="5">
        <v>26.775709220217056</v>
      </c>
    </row>
    <row r="217" spans="1:17" x14ac:dyDescent="0.35">
      <c r="A217" s="3">
        <v>43719</v>
      </c>
      <c r="B217">
        <v>66</v>
      </c>
      <c r="C217" t="s">
        <v>19</v>
      </c>
      <c r="D217" t="str">
        <f t="shared" si="24"/>
        <v>Control</v>
      </c>
      <c r="E217">
        <v>4</v>
      </c>
      <c r="F217" s="5">
        <v>190</v>
      </c>
      <c r="G217">
        <f>IF(E217="N/A","",B217)</f>
        <v>66</v>
      </c>
      <c r="H217" t="str">
        <f t="shared" si="22"/>
        <v>N-Y</v>
      </c>
      <c r="I217" s="6">
        <v>1.345764</v>
      </c>
      <c r="J217" s="6">
        <v>6.9864439999999997</v>
      </c>
      <c r="K217" s="6">
        <v>2.5823999999999998</v>
      </c>
      <c r="L217" s="6">
        <v>176.48983999999999</v>
      </c>
      <c r="M217" s="5">
        <f t="shared" si="25"/>
        <v>1.2366359999999998</v>
      </c>
      <c r="N217" s="5">
        <f t="shared" si="18"/>
        <v>9.5688439999999986</v>
      </c>
      <c r="O217" s="5">
        <v>3.1406965292789</v>
      </c>
      <c r="P217" s="5">
        <v>5.7927689900785097E-2</v>
      </c>
      <c r="Q217" s="5">
        <v>3.2821837108653162</v>
      </c>
    </row>
    <row r="218" spans="1:17" x14ac:dyDescent="0.35">
      <c r="A218" s="3">
        <v>43719</v>
      </c>
      <c r="B218">
        <v>36</v>
      </c>
      <c r="C218" t="s">
        <v>15</v>
      </c>
      <c r="D218" t="str">
        <f t="shared" si="24"/>
        <v>Compost</v>
      </c>
      <c r="E218">
        <v>13</v>
      </c>
      <c r="F218" s="5">
        <v>1400</v>
      </c>
      <c r="G218">
        <f>IF(E218="N/A","",B218)</f>
        <v>36</v>
      </c>
      <c r="H218" t="str">
        <f t="shared" si="22"/>
        <v>C-N</v>
      </c>
      <c r="I218" s="6">
        <v>0.124309</v>
      </c>
      <c r="J218" s="6">
        <v>0.40713199999999999</v>
      </c>
      <c r="K218" s="6">
        <v>0.74970000000000003</v>
      </c>
      <c r="L218" s="6">
        <v>182.14185000000001</v>
      </c>
      <c r="M218" s="5">
        <f t="shared" si="25"/>
        <v>0.62539100000000003</v>
      </c>
      <c r="N218" s="5">
        <f t="shared" si="18"/>
        <v>1.1568320000000001</v>
      </c>
      <c r="O218" s="5">
        <v>2.7977649713471799</v>
      </c>
      <c r="P218" s="5">
        <v>0.44050483367193599</v>
      </c>
      <c r="Q218" s="5">
        <v>24.184511553744436</v>
      </c>
    </row>
    <row r="219" spans="1:17" x14ac:dyDescent="0.35">
      <c r="A219" s="3">
        <v>43719</v>
      </c>
      <c r="B219">
        <v>19</v>
      </c>
      <c r="C219" t="s">
        <v>12</v>
      </c>
      <c r="D219" t="str">
        <f t="shared" si="24"/>
        <v>Till</v>
      </c>
      <c r="E219">
        <v>14</v>
      </c>
      <c r="F219" s="5">
        <v>1080</v>
      </c>
      <c r="G219">
        <f>IF(E219="N/A","",B219)</f>
        <v>19</v>
      </c>
      <c r="H219" t="str">
        <f t="shared" si="22"/>
        <v>T-N</v>
      </c>
      <c r="I219" s="6">
        <v>0.130522</v>
      </c>
      <c r="J219" s="6">
        <v>3.4327000000000003E-2</v>
      </c>
      <c r="K219" s="6">
        <v>0.55940000000000001</v>
      </c>
      <c r="L219" s="6">
        <v>183.41982999999999</v>
      </c>
      <c r="M219" s="5">
        <f t="shared" si="25"/>
        <v>0.42887799999999998</v>
      </c>
      <c r="N219" s="5">
        <f t="shared" si="18"/>
        <v>0.593727</v>
      </c>
      <c r="O219" s="5">
        <v>1.10770331103423</v>
      </c>
      <c r="P219" s="5">
        <v>0.342202313521763</v>
      </c>
      <c r="Q219" s="5">
        <v>18.656623198602851</v>
      </c>
    </row>
    <row r="220" spans="1:17" x14ac:dyDescent="0.35">
      <c r="A220" s="3">
        <v>43586</v>
      </c>
      <c r="B220">
        <v>37</v>
      </c>
      <c r="C220" t="s">
        <v>15</v>
      </c>
      <c r="D220" t="str">
        <f t="shared" si="24"/>
        <v>Compost</v>
      </c>
      <c r="E220" t="s">
        <v>22</v>
      </c>
      <c r="F220" s="5">
        <v>840</v>
      </c>
      <c r="G220">
        <v>37</v>
      </c>
      <c r="H220" t="str">
        <f t="shared" si="22"/>
        <v>C-N</v>
      </c>
      <c r="I220" s="5">
        <v>0.17</v>
      </c>
      <c r="J220" s="5">
        <v>7.0000000000000007E-2</v>
      </c>
      <c r="K220" s="5">
        <v>0.51</v>
      </c>
      <c r="L220" s="5">
        <v>184.1</v>
      </c>
      <c r="M220" s="5">
        <f t="shared" si="25"/>
        <v>0.33999999999999997</v>
      </c>
      <c r="N220" s="5">
        <f t="shared" si="18"/>
        <v>0.58000000000000007</v>
      </c>
      <c r="O220" s="5">
        <v>0.84162800651159297</v>
      </c>
      <c r="P220" s="5">
        <v>0.26714433792893799</v>
      </c>
      <c r="Q220" s="5">
        <v>14.510706932246663</v>
      </c>
    </row>
    <row r="221" spans="1:17" x14ac:dyDescent="0.35">
      <c r="A221" s="3">
        <v>43558</v>
      </c>
      <c r="B221">
        <v>37</v>
      </c>
      <c r="C221" t="s">
        <v>15</v>
      </c>
      <c r="D221" t="str">
        <f t="shared" si="24"/>
        <v>Compost</v>
      </c>
      <c r="E221">
        <v>7</v>
      </c>
      <c r="F221" s="5">
        <v>49</v>
      </c>
      <c r="G221">
        <v>37</v>
      </c>
      <c r="H221" t="str">
        <f t="shared" si="22"/>
        <v>C-N</v>
      </c>
      <c r="I221" s="6">
        <v>8.6863999999999997E-2</v>
      </c>
      <c r="J221" s="6">
        <v>1.3144659999999999</v>
      </c>
      <c r="K221" s="6">
        <v>1.7706999999999999</v>
      </c>
      <c r="L221" s="6">
        <v>184.12612999999999</v>
      </c>
      <c r="M221" s="5">
        <f t="shared" si="25"/>
        <v>1.6838359999999999</v>
      </c>
      <c r="N221" s="5">
        <f t="shared" ref="N221:N284" si="26">IF(K221&lt;J221, J221+I221+M221, K221+J221)</f>
        <v>3.0851660000000001</v>
      </c>
      <c r="O221" s="5">
        <v>0.261148488108641</v>
      </c>
      <c r="P221" s="5">
        <v>1.5585631525433401E-2</v>
      </c>
      <c r="Q221" s="5">
        <v>0.84645790438105528</v>
      </c>
    </row>
    <row r="222" spans="1:17" x14ac:dyDescent="0.35">
      <c r="A222" s="3">
        <v>43768</v>
      </c>
      <c r="B222">
        <v>35</v>
      </c>
      <c r="C222" t="s">
        <v>15</v>
      </c>
      <c r="D222" t="str">
        <f t="shared" si="24"/>
        <v>Compost</v>
      </c>
      <c r="E222">
        <v>5</v>
      </c>
      <c r="F222" s="5">
        <v>90</v>
      </c>
      <c r="G222">
        <f>IF(E222="N/A","",B222)</f>
        <v>35</v>
      </c>
      <c r="H222" t="str">
        <f t="shared" si="22"/>
        <v>C-N</v>
      </c>
      <c r="I222" s="6">
        <v>7.8983999999999999E-2</v>
      </c>
      <c r="J222" s="6">
        <v>0.45027699999999998</v>
      </c>
      <c r="K222" s="6">
        <v>0.69099999999999995</v>
      </c>
      <c r="L222" s="6">
        <v>184.26543000000001</v>
      </c>
      <c r="M222" s="5">
        <f t="shared" si="25"/>
        <v>0.61201599999999989</v>
      </c>
      <c r="N222" s="5">
        <f t="shared" si="26"/>
        <v>1.1412769999999999</v>
      </c>
      <c r="O222" s="5">
        <v>0.17743793467749999</v>
      </c>
      <c r="P222" s="5">
        <v>2.8648327559095101E-2</v>
      </c>
      <c r="Q222" s="5">
        <v>1.5547185998835709</v>
      </c>
    </row>
    <row r="223" spans="1:17" x14ac:dyDescent="0.35">
      <c r="A223" s="3">
        <v>43719</v>
      </c>
      <c r="B223">
        <v>67</v>
      </c>
      <c r="C223" t="s">
        <v>19</v>
      </c>
      <c r="D223" t="str">
        <f t="shared" si="24"/>
        <v>Control</v>
      </c>
      <c r="E223">
        <v>3</v>
      </c>
      <c r="F223" s="5">
        <v>555</v>
      </c>
      <c r="G223">
        <f>IF(E223="N/A","",B223)</f>
        <v>67</v>
      </c>
      <c r="H223" t="str">
        <f t="shared" si="22"/>
        <v>N-Y</v>
      </c>
      <c r="I223" s="6">
        <v>0.24631600000000001</v>
      </c>
      <c r="J223" s="6">
        <v>0.162271</v>
      </c>
      <c r="K223" s="6">
        <v>1.1257999999999999</v>
      </c>
      <c r="L223" s="6">
        <v>192.22345999999999</v>
      </c>
      <c r="M223" s="5">
        <f t="shared" si="25"/>
        <v>0.87948399999999993</v>
      </c>
      <c r="N223" s="5">
        <f t="shared" si="26"/>
        <v>1.288071</v>
      </c>
      <c r="O223" s="5">
        <v>1.2349395084695101</v>
      </c>
      <c r="P223" s="5">
        <v>0.184294456756427</v>
      </c>
      <c r="Q223" s="5">
        <v>9.5874313659486869</v>
      </c>
    </row>
    <row r="224" spans="1:17" x14ac:dyDescent="0.35">
      <c r="A224" s="3">
        <v>43676</v>
      </c>
      <c r="B224">
        <v>51</v>
      </c>
      <c r="C224" t="s">
        <v>16</v>
      </c>
      <c r="D224" t="str">
        <f t="shared" si="24"/>
        <v>Till</v>
      </c>
      <c r="E224">
        <v>3</v>
      </c>
      <c r="F224" s="5">
        <v>30</v>
      </c>
      <c r="G224">
        <v>51</v>
      </c>
      <c r="H224" t="str">
        <f t="shared" si="22"/>
        <v>T-Y</v>
      </c>
      <c r="I224" s="6">
        <v>0.12583</v>
      </c>
      <c r="J224" s="6">
        <v>0.15997700000000001</v>
      </c>
      <c r="K224" s="6">
        <v>0.54669999999999996</v>
      </c>
      <c r="L224" s="6">
        <v>192.88269</v>
      </c>
      <c r="M224" s="5">
        <f t="shared" si="25"/>
        <v>0.42086999999999997</v>
      </c>
      <c r="N224" s="5">
        <f t="shared" si="26"/>
        <v>0.706677</v>
      </c>
      <c r="O224" s="5">
        <v>3.6623100662413401E-2</v>
      </c>
      <c r="P224" s="5">
        <v>9.9960267164589701E-3</v>
      </c>
      <c r="Q224" s="5">
        <v>0.51823953329452366</v>
      </c>
    </row>
    <row r="225" spans="1:17" x14ac:dyDescent="0.35">
      <c r="A225" s="3">
        <v>43844</v>
      </c>
      <c r="B225">
        <v>67</v>
      </c>
      <c r="C225" t="s">
        <v>19</v>
      </c>
      <c r="D225" t="str">
        <f t="shared" si="24"/>
        <v>Control</v>
      </c>
      <c r="E225">
        <v>3</v>
      </c>
      <c r="F225" s="5">
        <v>165</v>
      </c>
      <c r="G225">
        <f>IF(E225="N/A","",B225)</f>
        <v>67</v>
      </c>
      <c r="H225" t="str">
        <f t="shared" si="22"/>
        <v>N-Y</v>
      </c>
      <c r="I225" s="6">
        <v>0.23472499999999999</v>
      </c>
      <c r="J225" s="6">
        <v>0.882351</v>
      </c>
      <c r="K225" s="6">
        <v>1.1447000000000001</v>
      </c>
      <c r="L225" s="6">
        <v>197.49014</v>
      </c>
      <c r="M225" s="5">
        <f>IF(D225="N/A", "", K225-I225)</f>
        <v>0.90997500000000009</v>
      </c>
      <c r="N225" s="5">
        <f t="shared" si="26"/>
        <v>2.0270510000000002</v>
      </c>
      <c r="O225" s="5">
        <v>0.57777868887009398</v>
      </c>
      <c r="P225" s="5">
        <v>5.6291427376011401E-2</v>
      </c>
      <c r="Q225" s="5">
        <v>2.85031743311988</v>
      </c>
    </row>
    <row r="226" spans="1:17" x14ac:dyDescent="0.35">
      <c r="A226" s="3">
        <v>43586</v>
      </c>
      <c r="B226">
        <v>19</v>
      </c>
      <c r="C226" t="s">
        <v>12</v>
      </c>
      <c r="D226" t="str">
        <f t="shared" si="24"/>
        <v>Till</v>
      </c>
      <c r="E226">
        <v>5</v>
      </c>
      <c r="F226" s="5">
        <v>550</v>
      </c>
      <c r="G226">
        <v>19</v>
      </c>
      <c r="H226" t="str">
        <f t="shared" si="22"/>
        <v>T-N</v>
      </c>
      <c r="I226" s="5">
        <v>0.2</v>
      </c>
      <c r="J226" s="5">
        <v>12.27</v>
      </c>
      <c r="K226" s="5">
        <v>0.3</v>
      </c>
      <c r="L226" s="5">
        <v>198.49</v>
      </c>
      <c r="M226" s="5">
        <f>IF(E226="N/A", "", K226-I226)</f>
        <v>9.9999999999999978E-2</v>
      </c>
      <c r="N226" s="5">
        <f t="shared" si="26"/>
        <v>12.569999999999999</v>
      </c>
      <c r="O226" s="5">
        <v>11.9429294396919</v>
      </c>
      <c r="P226" s="5">
        <v>0.18858807195580299</v>
      </c>
      <c r="Q226" s="5">
        <v>9.501058110399601</v>
      </c>
    </row>
    <row r="227" spans="1:17" x14ac:dyDescent="0.35">
      <c r="A227" s="3">
        <v>43844</v>
      </c>
      <c r="B227">
        <v>53</v>
      </c>
      <c r="C227" t="s">
        <v>16</v>
      </c>
      <c r="D227" t="str">
        <f t="shared" si="24"/>
        <v>Till</v>
      </c>
      <c r="E227">
        <v>6</v>
      </c>
      <c r="F227" s="5">
        <v>190</v>
      </c>
      <c r="G227">
        <f>IF(E227="N/A","",B227)</f>
        <v>53</v>
      </c>
      <c r="H227" t="str">
        <f t="shared" si="22"/>
        <v>T-Y</v>
      </c>
      <c r="I227" s="6">
        <v>0.118048</v>
      </c>
      <c r="J227" s="6">
        <v>11.262888999999999</v>
      </c>
      <c r="K227" s="6">
        <v>1.3193999999999999</v>
      </c>
      <c r="L227" s="6">
        <v>200.56195</v>
      </c>
      <c r="M227" s="5">
        <f>IF(D227="N/A", "", K227-I227)</f>
        <v>1.201352</v>
      </c>
      <c r="N227" s="5">
        <f t="shared" si="26"/>
        <v>12.582288999999999</v>
      </c>
      <c r="O227" s="5">
        <v>4.1297727701155997</v>
      </c>
      <c r="P227" s="5">
        <v>6.5828664389387906E-2</v>
      </c>
      <c r="Q227" s="5">
        <v>3.2821837108653162</v>
      </c>
    </row>
    <row r="228" spans="1:17" x14ac:dyDescent="0.35">
      <c r="A228" s="3">
        <f>A227</f>
        <v>43844</v>
      </c>
      <c r="B228">
        <v>69</v>
      </c>
      <c r="C228" t="s">
        <v>19</v>
      </c>
      <c r="D228" t="str">
        <f t="shared" si="24"/>
        <v>Control</v>
      </c>
      <c r="E228">
        <v>1</v>
      </c>
      <c r="F228" s="5">
        <v>60</v>
      </c>
      <c r="G228">
        <v>69</v>
      </c>
      <c r="H228" t="str">
        <f t="shared" si="22"/>
        <v>N-Y</v>
      </c>
      <c r="I228" s="5">
        <v>0.55176999999999998</v>
      </c>
      <c r="J228" s="5">
        <v>6.6119999999999998E-3</v>
      </c>
      <c r="K228" s="5">
        <v>2.5657000000000001</v>
      </c>
      <c r="L228" s="5">
        <v>202.68192999999999</v>
      </c>
      <c r="M228" s="5">
        <f t="shared" ref="M228:M233" si="27">IF(E228="N/A", "", K228-I228)</f>
        <v>2.0139300000000002</v>
      </c>
      <c r="N228" s="5">
        <f t="shared" si="26"/>
        <v>2.5723120000000002</v>
      </c>
      <c r="O228" s="5">
        <v>0.26661697299086801</v>
      </c>
      <c r="P228" s="5">
        <v>2.1007732598746599E-2</v>
      </c>
      <c r="Q228" s="5">
        <v>1.0364790665890473</v>
      </c>
    </row>
    <row r="229" spans="1:17" x14ac:dyDescent="0.35">
      <c r="A229" s="3">
        <v>43719</v>
      </c>
      <c r="B229">
        <v>53</v>
      </c>
      <c r="C229" t="s">
        <v>16</v>
      </c>
      <c r="D229" t="str">
        <f t="shared" si="24"/>
        <v>Till</v>
      </c>
      <c r="E229">
        <v>7</v>
      </c>
      <c r="F229" s="5">
        <v>1150</v>
      </c>
      <c r="G229">
        <f>IF(E229="N/A","",B229)</f>
        <v>53</v>
      </c>
      <c r="H229" t="str">
        <f t="shared" si="22"/>
        <v>T-Y</v>
      </c>
      <c r="I229" s="6">
        <v>0.14218600000000001</v>
      </c>
      <c r="J229" s="6">
        <v>0.81197200000000003</v>
      </c>
      <c r="K229" s="6">
        <v>1.3003</v>
      </c>
      <c r="L229" s="6">
        <v>203.25894</v>
      </c>
      <c r="M229" s="5">
        <f t="shared" si="27"/>
        <v>1.1581140000000001</v>
      </c>
      <c r="N229" s="5">
        <f t="shared" si="26"/>
        <v>2.1122719999999999</v>
      </c>
      <c r="O229" s="5">
        <v>4.1962425358288096</v>
      </c>
      <c r="P229" s="5">
        <v>0.40379449702286202</v>
      </c>
      <c r="Q229" s="5">
        <v>19.865848776290072</v>
      </c>
    </row>
    <row r="230" spans="1:17" x14ac:dyDescent="0.35">
      <c r="A230" s="3">
        <f>A229</f>
        <v>43719</v>
      </c>
      <c r="B230">
        <v>20</v>
      </c>
      <c r="C230" t="s">
        <v>12</v>
      </c>
      <c r="D230" t="str">
        <f t="shared" si="24"/>
        <v>Till</v>
      </c>
      <c r="E230">
        <v>1</v>
      </c>
      <c r="F230" s="5">
        <v>1674</v>
      </c>
      <c r="G230">
        <v>20</v>
      </c>
      <c r="H230" t="str">
        <f t="shared" si="22"/>
        <v>T-N</v>
      </c>
      <c r="I230" s="5">
        <v>0.54103299999999999</v>
      </c>
      <c r="J230" s="5">
        <v>-9.8320000000000005E-3</v>
      </c>
      <c r="K230" s="5">
        <v>1.3794</v>
      </c>
      <c r="L230" s="5">
        <v>211.86713</v>
      </c>
      <c r="M230" s="5">
        <f t="shared" si="27"/>
        <v>0.83836699999999997</v>
      </c>
      <c r="N230" s="5">
        <f t="shared" si="26"/>
        <v>1.3695679999999999</v>
      </c>
      <c r="O230" s="5">
        <v>3.9605176501053898</v>
      </c>
      <c r="P230" s="5">
        <v>0.61267750695268297</v>
      </c>
      <c r="Q230" s="5">
        <v>28.917765957834419</v>
      </c>
    </row>
    <row r="231" spans="1:17" x14ac:dyDescent="0.35">
      <c r="A231" s="3">
        <f>A230</f>
        <v>43719</v>
      </c>
      <c r="B231">
        <v>63</v>
      </c>
      <c r="C231" t="s">
        <v>18</v>
      </c>
      <c r="D231" t="str">
        <f t="shared" si="24"/>
        <v>Control</v>
      </c>
      <c r="E231">
        <v>12</v>
      </c>
      <c r="F231" s="5">
        <v>9</v>
      </c>
      <c r="G231">
        <v>63</v>
      </c>
      <c r="H231" t="str">
        <f t="shared" si="22"/>
        <v>N-N</v>
      </c>
      <c r="I231" s="5">
        <v>1.6874480000000001</v>
      </c>
      <c r="J231" s="5">
        <v>3.8921899999999998</v>
      </c>
      <c r="K231" s="5">
        <v>4.1927000000000003</v>
      </c>
      <c r="L231" s="5">
        <v>214.87146000000001</v>
      </c>
      <c r="M231" s="5">
        <f t="shared" si="27"/>
        <v>2.5052520000000005</v>
      </c>
      <c r="N231" s="5">
        <f t="shared" si="26"/>
        <v>8.0848899999999997</v>
      </c>
      <c r="O231" s="5">
        <v>0.12569833473335301</v>
      </c>
      <c r="P231" s="5">
        <v>3.3406743571927698E-3</v>
      </c>
      <c r="Q231" s="5">
        <v>0.15547185998835708</v>
      </c>
    </row>
    <row r="232" spans="1:17" x14ac:dyDescent="0.35">
      <c r="A232" s="3">
        <f>A231</f>
        <v>43719</v>
      </c>
      <c r="B232">
        <v>25</v>
      </c>
      <c r="C232" t="s">
        <v>14</v>
      </c>
      <c r="D232" t="str">
        <f t="shared" si="24"/>
        <v>Compost</v>
      </c>
      <c r="E232">
        <v>12</v>
      </c>
      <c r="F232" s="5">
        <v>1512</v>
      </c>
      <c r="G232">
        <v>25</v>
      </c>
      <c r="H232" t="str">
        <f t="shared" si="22"/>
        <v>C-Y</v>
      </c>
      <c r="I232" s="5">
        <v>5.7736599999999996</v>
      </c>
      <c r="J232" s="5">
        <v>-7.4272000000000005E-2</v>
      </c>
      <c r="K232" s="5">
        <v>9.2986000000000004</v>
      </c>
      <c r="L232" s="5">
        <v>215.43059</v>
      </c>
      <c r="M232" s="5">
        <f t="shared" si="27"/>
        <v>3.5249400000000009</v>
      </c>
      <c r="N232" s="5">
        <f t="shared" si="26"/>
        <v>9.2243279999999999</v>
      </c>
      <c r="O232" s="5">
        <v>24.0934741636006</v>
      </c>
      <c r="P232" s="5">
        <v>0.56269371104477495</v>
      </c>
      <c r="Q232" s="5">
        <v>26.119272478043992</v>
      </c>
    </row>
    <row r="233" spans="1:17" x14ac:dyDescent="0.35">
      <c r="A233" s="3">
        <v>43805</v>
      </c>
      <c r="B233">
        <v>27</v>
      </c>
      <c r="C233" t="s">
        <v>14</v>
      </c>
      <c r="D233" t="str">
        <f t="shared" si="24"/>
        <v>Compost</v>
      </c>
      <c r="E233">
        <v>10</v>
      </c>
      <c r="F233" s="5">
        <v>1350</v>
      </c>
      <c r="G233">
        <f>IF(E233="N/A","",B233)</f>
        <v>27</v>
      </c>
      <c r="H233" t="str">
        <f t="shared" si="22"/>
        <v>C-Y</v>
      </c>
      <c r="I233" s="6">
        <v>0.27319700000000002</v>
      </c>
      <c r="J233" s="6">
        <v>4.1653999999999997E-2</v>
      </c>
      <c r="K233" s="6">
        <v>1.6879999999999999</v>
      </c>
      <c r="L233" s="6">
        <v>216.32889</v>
      </c>
      <c r="M233" s="5">
        <f t="shared" si="27"/>
        <v>1.414803</v>
      </c>
      <c r="N233" s="5">
        <f t="shared" si="26"/>
        <v>1.729654</v>
      </c>
      <c r="O233" s="5">
        <v>4.0337214383538296</v>
      </c>
      <c r="P233" s="5">
        <v>0.50450002215951095</v>
      </c>
      <c r="Q233" s="5">
        <v>23.320778998253562</v>
      </c>
    </row>
    <row r="234" spans="1:17" x14ac:dyDescent="0.35">
      <c r="A234" s="3">
        <v>43844</v>
      </c>
      <c r="B234">
        <v>68</v>
      </c>
      <c r="C234" t="s">
        <v>19</v>
      </c>
      <c r="D234" t="str">
        <f t="shared" si="24"/>
        <v>Control</v>
      </c>
      <c r="E234" t="s">
        <v>25</v>
      </c>
      <c r="F234" s="5">
        <v>1000</v>
      </c>
      <c r="G234">
        <f>IF(E234="N/A","",B234)</f>
        <v>68</v>
      </c>
      <c r="H234" t="str">
        <f t="shared" si="22"/>
        <v>N-Y</v>
      </c>
      <c r="I234" s="6">
        <v>0.244891</v>
      </c>
      <c r="J234" s="6">
        <v>3.4603000000000002E-2</v>
      </c>
      <c r="K234" s="6">
        <v>1.3017000000000001</v>
      </c>
      <c r="L234" s="6">
        <v>217.36387999999999</v>
      </c>
      <c r="M234" s="5">
        <f>IF(D234="N/A", "", K234-I234)</f>
        <v>1.0568090000000001</v>
      </c>
      <c r="N234" s="5">
        <f t="shared" si="26"/>
        <v>1.336303</v>
      </c>
      <c r="O234" s="5">
        <v>2.3084360221376499</v>
      </c>
      <c r="P234" s="5">
        <v>0.37549164411335201</v>
      </c>
      <c r="Q234" s="5">
        <v>17.274651109817455</v>
      </c>
    </row>
    <row r="235" spans="1:17" x14ac:dyDescent="0.35">
      <c r="A235" s="3">
        <v>43620</v>
      </c>
      <c r="B235">
        <v>35</v>
      </c>
      <c r="C235" t="s">
        <v>15</v>
      </c>
      <c r="D235" t="str">
        <f t="shared" si="24"/>
        <v>Compost</v>
      </c>
      <c r="E235">
        <v>8</v>
      </c>
      <c r="F235" s="5">
        <v>220</v>
      </c>
      <c r="G235">
        <v>35</v>
      </c>
      <c r="H235" t="str">
        <f t="shared" si="22"/>
        <v>C-N</v>
      </c>
      <c r="I235" s="5">
        <v>0.1</v>
      </c>
      <c r="J235" s="5">
        <v>0.09</v>
      </c>
      <c r="K235" s="5">
        <v>0.63</v>
      </c>
      <c r="L235" s="5">
        <v>217.7</v>
      </c>
      <c r="M235" s="5">
        <f>IF(E235="N/A", "", K235-I235)</f>
        <v>0.53</v>
      </c>
      <c r="N235" s="5">
        <f t="shared" si="26"/>
        <v>0.72</v>
      </c>
      <c r="O235" s="5">
        <v>0.27363275088554301</v>
      </c>
      <c r="P235" s="5">
        <v>8.2735902594142596E-2</v>
      </c>
      <c r="Q235" s="5">
        <v>3.8004232441598402</v>
      </c>
    </row>
    <row r="236" spans="1:17" x14ac:dyDescent="0.35">
      <c r="A236" s="3">
        <v>43676</v>
      </c>
      <c r="B236">
        <v>36</v>
      </c>
      <c r="C236" t="s">
        <v>15</v>
      </c>
      <c r="D236" t="str">
        <f t="shared" si="24"/>
        <v>Compost</v>
      </c>
      <c r="E236">
        <v>4</v>
      </c>
      <c r="F236" s="5">
        <v>1450</v>
      </c>
      <c r="G236">
        <v>36</v>
      </c>
      <c r="H236" t="str">
        <f t="shared" si="22"/>
        <v>C-N</v>
      </c>
      <c r="I236" s="6">
        <v>9.8250000000000004E-2</v>
      </c>
      <c r="J236" s="6">
        <v>7.6254000000000002E-2</v>
      </c>
      <c r="K236" s="6">
        <v>0.70250000000000001</v>
      </c>
      <c r="L236" s="6">
        <v>222.49866</v>
      </c>
      <c r="M236" s="5">
        <f>IF(E236="N/A", "", K236-I236)</f>
        <v>0.60424999999999995</v>
      </c>
      <c r="N236" s="5">
        <f t="shared" si="26"/>
        <v>0.77875400000000006</v>
      </c>
      <c r="O236" s="5">
        <v>1.9506582636396701</v>
      </c>
      <c r="P236" s="5">
        <v>0.55732471329553801</v>
      </c>
      <c r="Q236" s="5">
        <v>25.048244109235309</v>
      </c>
    </row>
    <row r="237" spans="1:17" x14ac:dyDescent="0.35">
      <c r="A237" s="3">
        <f>A236</f>
        <v>43676</v>
      </c>
      <c r="B237">
        <v>23</v>
      </c>
      <c r="C237" t="s">
        <v>12</v>
      </c>
      <c r="D237" t="str">
        <f t="shared" si="24"/>
        <v>Till</v>
      </c>
      <c r="E237">
        <v>9</v>
      </c>
      <c r="F237" s="5">
        <v>1440</v>
      </c>
      <c r="G237">
        <v>23</v>
      </c>
      <c r="H237" t="str">
        <f t="shared" si="22"/>
        <v>T-N</v>
      </c>
      <c r="I237" s="5">
        <v>7.4512710000000002</v>
      </c>
      <c r="J237" s="5">
        <v>-4.9963E-2</v>
      </c>
      <c r="K237" s="5">
        <v>7.5682</v>
      </c>
      <c r="L237" s="5">
        <v>223.73482000000001</v>
      </c>
      <c r="M237" s="5">
        <f>IF(E237="N/A", "", K237-I237)</f>
        <v>0.11692899999999984</v>
      </c>
      <c r="N237" s="5">
        <f t="shared" si="26"/>
        <v>7.5182370000000001</v>
      </c>
      <c r="O237" s="5">
        <v>18.7021442919952</v>
      </c>
      <c r="P237" s="5">
        <v>0.55655612968619805</v>
      </c>
      <c r="Q237" s="5">
        <v>24.875497598137134</v>
      </c>
    </row>
    <row r="238" spans="1:17" x14ac:dyDescent="0.35">
      <c r="A238" s="3">
        <v>43844</v>
      </c>
      <c r="B238">
        <v>21</v>
      </c>
      <c r="C238" t="s">
        <v>12</v>
      </c>
      <c r="D238" t="str">
        <f t="shared" ref="D238:D269" si="28">IF(LEFT(C238,1)="T", "Till", IF(LEFT(C238,1)="C", "Compost", "Control"))</f>
        <v>Till</v>
      </c>
      <c r="E238">
        <v>15</v>
      </c>
      <c r="F238" s="5">
        <v>600</v>
      </c>
      <c r="G238">
        <f>IF(E238="N/A","",B238)</f>
        <v>21</v>
      </c>
      <c r="H238" t="str">
        <f t="shared" si="22"/>
        <v>T-N</v>
      </c>
      <c r="I238" s="6">
        <v>3.461795</v>
      </c>
      <c r="J238" s="6">
        <v>0.113418</v>
      </c>
      <c r="K238" s="6">
        <v>4.8569000000000004</v>
      </c>
      <c r="L238" s="6">
        <v>228.17084</v>
      </c>
      <c r="M238" s="5">
        <f>IF(D238="N/A", "", K238-I238)</f>
        <v>1.3951050000000005</v>
      </c>
      <c r="N238" s="5">
        <f t="shared" si="26"/>
        <v>4.9703180000000007</v>
      </c>
      <c r="O238" s="5">
        <v>5.1516734360451801</v>
      </c>
      <c r="P238" s="5">
        <v>0.23649626750403399</v>
      </c>
      <c r="Q238" s="5">
        <v>10.364790665890473</v>
      </c>
    </row>
    <row r="239" spans="1:17" x14ac:dyDescent="0.35">
      <c r="A239" s="3">
        <v>43844</v>
      </c>
      <c r="B239">
        <v>34</v>
      </c>
      <c r="C239" t="s">
        <v>15</v>
      </c>
      <c r="D239" t="str">
        <f t="shared" si="28"/>
        <v>Compost</v>
      </c>
      <c r="E239">
        <v>11</v>
      </c>
      <c r="F239" s="5">
        <v>540</v>
      </c>
      <c r="G239">
        <f>IF(E239="N/A","",B239)</f>
        <v>34</v>
      </c>
      <c r="H239" t="str">
        <f t="shared" si="22"/>
        <v>C-N</v>
      </c>
      <c r="I239" s="6">
        <v>1.032314</v>
      </c>
      <c r="J239" s="6">
        <v>0.11007400000000001</v>
      </c>
      <c r="K239" s="6">
        <v>1.8542000000000001</v>
      </c>
      <c r="L239" s="6">
        <v>230.54701</v>
      </c>
      <c r="M239" s="5">
        <f>IF(D239="N/A", "", K239-I239)</f>
        <v>0.82188600000000012</v>
      </c>
      <c r="N239" s="5">
        <f t="shared" si="26"/>
        <v>1.9642740000000001</v>
      </c>
      <c r="O239" s="5">
        <v>1.8323512435668701</v>
      </c>
      <c r="P239" s="5">
        <v>0.21506322461842101</v>
      </c>
      <c r="Q239" s="5">
        <v>9.3283115993014256</v>
      </c>
    </row>
    <row r="240" spans="1:17" x14ac:dyDescent="0.35">
      <c r="A240" s="3">
        <v>43655</v>
      </c>
      <c r="B240">
        <v>51</v>
      </c>
      <c r="C240" t="s">
        <v>16</v>
      </c>
      <c r="D240" t="str">
        <f t="shared" si="28"/>
        <v>Till</v>
      </c>
      <c r="E240">
        <v>5</v>
      </c>
      <c r="F240" s="5">
        <v>1150</v>
      </c>
      <c r="G240">
        <v>51</v>
      </c>
      <c r="H240" t="str">
        <f t="shared" si="22"/>
        <v>T-Y</v>
      </c>
      <c r="I240" s="6">
        <v>0.14058599999999999</v>
      </c>
      <c r="J240" s="6">
        <v>4.1364179999999999</v>
      </c>
      <c r="K240" s="6">
        <v>2.0133999999999999</v>
      </c>
      <c r="L240" s="6">
        <v>231.21465000000001</v>
      </c>
      <c r="M240" s="5">
        <f>IF(E240="N/A", "", K240-I240)</f>
        <v>1.872814</v>
      </c>
      <c r="N240" s="5">
        <f t="shared" si="26"/>
        <v>6.1498179999999998</v>
      </c>
      <c r="O240" s="5">
        <v>12.217237116813401</v>
      </c>
      <c r="P240" s="5">
        <v>0.459331349957188</v>
      </c>
      <c r="Q240" s="5">
        <v>19.865848776290072</v>
      </c>
    </row>
    <row r="241" spans="1:17" x14ac:dyDescent="0.35">
      <c r="A241" s="3">
        <v>43536</v>
      </c>
      <c r="B241">
        <v>23</v>
      </c>
      <c r="C241" t="s">
        <v>12</v>
      </c>
      <c r="D241" t="str">
        <f t="shared" si="28"/>
        <v>Till</v>
      </c>
      <c r="E241">
        <v>8</v>
      </c>
      <c r="F241" s="5">
        <v>1460</v>
      </c>
      <c r="G241">
        <v>23</v>
      </c>
      <c r="H241" t="str">
        <f t="shared" si="22"/>
        <v>T-N</v>
      </c>
      <c r="I241" s="6">
        <v>7.6478630000000001</v>
      </c>
      <c r="J241" s="6">
        <v>7.7001E-2</v>
      </c>
      <c r="K241" s="6">
        <v>9.4437999999999995</v>
      </c>
      <c r="L241" s="6">
        <v>237.11803</v>
      </c>
      <c r="M241" s="5">
        <f>IF(E241="N/A", "", K241-I241)</f>
        <v>1.7959369999999995</v>
      </c>
      <c r="N241" s="5">
        <f t="shared" si="26"/>
        <v>9.5208009999999987</v>
      </c>
      <c r="O241" s="5">
        <v>24.0126031165731</v>
      </c>
      <c r="P241" s="5">
        <v>0.59804013823770497</v>
      </c>
      <c r="Q241" s="5">
        <v>25.220990620333485</v>
      </c>
    </row>
    <row r="242" spans="1:17" x14ac:dyDescent="0.35">
      <c r="A242" s="3">
        <v>43844</v>
      </c>
      <c r="B242">
        <v>37</v>
      </c>
      <c r="C242" t="s">
        <v>15</v>
      </c>
      <c r="D242" t="str">
        <f t="shared" si="28"/>
        <v>Compost</v>
      </c>
      <c r="E242">
        <v>12</v>
      </c>
      <c r="F242" s="5">
        <v>1220</v>
      </c>
      <c r="G242">
        <f>IF(E242="N/A","",B242)</f>
        <v>37</v>
      </c>
      <c r="H242" t="str">
        <f t="shared" si="22"/>
        <v>C-N</v>
      </c>
      <c r="I242" s="6">
        <v>0.11505799999999999</v>
      </c>
      <c r="J242" s="6">
        <v>0.20457600000000001</v>
      </c>
      <c r="K242" s="6">
        <v>0.80800000000000005</v>
      </c>
      <c r="L242" s="6">
        <v>238.19408000000001</v>
      </c>
      <c r="M242" s="5">
        <f>IF(D242="N/A", "", K242-I242)</f>
        <v>0.69294200000000006</v>
      </c>
      <c r="N242" s="5">
        <f t="shared" si="26"/>
        <v>1.0125760000000001</v>
      </c>
      <c r="O242" s="5">
        <v>2.1340292093436202</v>
      </c>
      <c r="P242" s="5">
        <v>0.50199997255784201</v>
      </c>
      <c r="Q242" s="5">
        <v>21.075074353977296</v>
      </c>
    </row>
    <row r="243" spans="1:17" x14ac:dyDescent="0.35">
      <c r="A243" s="3">
        <f>A242</f>
        <v>43844</v>
      </c>
      <c r="B243">
        <v>23</v>
      </c>
      <c r="C243" t="s">
        <v>12</v>
      </c>
      <c r="D243" t="str">
        <f t="shared" si="28"/>
        <v>Till</v>
      </c>
      <c r="E243">
        <v>11</v>
      </c>
      <c r="F243" s="5">
        <v>1520</v>
      </c>
      <c r="G243">
        <v>23</v>
      </c>
      <c r="H243" t="str">
        <f t="shared" si="22"/>
        <v>T-N</v>
      </c>
      <c r="I243" s="5">
        <v>10.414555</v>
      </c>
      <c r="J243" s="5">
        <v>-7.7518000000000004E-2</v>
      </c>
      <c r="K243" s="5">
        <v>11.785500000000001</v>
      </c>
      <c r="L243" s="5">
        <v>244.83412000000001</v>
      </c>
      <c r="M243" s="5">
        <f>IF(E243="N/A", "", K243-I243)</f>
        <v>1.3709450000000007</v>
      </c>
      <c r="N243" s="5">
        <f t="shared" si="26"/>
        <v>11.707982000000001</v>
      </c>
      <c r="O243" s="5">
        <v>30.742454099792901</v>
      </c>
      <c r="P243" s="5">
        <v>0.64287779876696005</v>
      </c>
      <c r="Q243" s="5">
        <v>26.25746968692253</v>
      </c>
    </row>
    <row r="244" spans="1:17" x14ac:dyDescent="0.35">
      <c r="A244" s="3">
        <v>43586</v>
      </c>
      <c r="B244">
        <v>36</v>
      </c>
      <c r="C244" t="s">
        <v>15</v>
      </c>
      <c r="D244" t="str">
        <f t="shared" si="28"/>
        <v>Compost</v>
      </c>
      <c r="E244">
        <v>16</v>
      </c>
      <c r="F244" s="5">
        <v>900</v>
      </c>
      <c r="G244">
        <v>36</v>
      </c>
      <c r="H244" t="str">
        <f t="shared" si="22"/>
        <v>C-N</v>
      </c>
      <c r="I244" s="5">
        <v>0.2</v>
      </c>
      <c r="J244" s="5">
        <v>0.33</v>
      </c>
      <c r="K244" s="5">
        <v>1.03</v>
      </c>
      <c r="L244" s="5">
        <v>251.19</v>
      </c>
      <c r="M244" s="5">
        <f>IF(E244="N/A", "", K244-I244)</f>
        <v>0.83000000000000007</v>
      </c>
      <c r="N244" s="5">
        <f t="shared" si="26"/>
        <v>1.36</v>
      </c>
      <c r="O244" s="5">
        <v>2.1144348932064698</v>
      </c>
      <c r="P244" s="5">
        <v>0.39053301531215601</v>
      </c>
      <c r="Q244" s="5">
        <v>15.54718599883571</v>
      </c>
    </row>
    <row r="245" spans="1:17" x14ac:dyDescent="0.35">
      <c r="A245" s="3">
        <f>A244</f>
        <v>43586</v>
      </c>
      <c r="B245">
        <v>34</v>
      </c>
      <c r="C245" t="s">
        <v>15</v>
      </c>
      <c r="D245" t="str">
        <f t="shared" si="28"/>
        <v>Compost</v>
      </c>
      <c r="E245">
        <v>7</v>
      </c>
      <c r="F245" s="5">
        <v>192</v>
      </c>
      <c r="G245">
        <v>34</v>
      </c>
      <c r="H245" t="str">
        <f t="shared" si="22"/>
        <v>C-N</v>
      </c>
      <c r="I245" s="5">
        <v>5.8248699999999998</v>
      </c>
      <c r="J245" s="5">
        <v>-6.8654999999999994E-2</v>
      </c>
      <c r="K245" s="5">
        <v>8.5237999999999996</v>
      </c>
      <c r="L245" s="5">
        <v>255.13878</v>
      </c>
      <c r="M245" s="5">
        <f>IF(E245="N/A", "", K245-I245)</f>
        <v>2.6989299999999998</v>
      </c>
      <c r="N245" s="5">
        <f t="shared" si="26"/>
        <v>8.4551449999999999</v>
      </c>
      <c r="O245" s="5">
        <v>2.8043691945286602</v>
      </c>
      <c r="P245" s="5">
        <v>8.4623425732098495E-2</v>
      </c>
      <c r="Q245" s="5">
        <v>3.3167330130849515</v>
      </c>
    </row>
    <row r="246" spans="1:17" x14ac:dyDescent="0.35">
      <c r="A246" s="3">
        <f>A245</f>
        <v>43586</v>
      </c>
      <c r="B246">
        <v>37</v>
      </c>
      <c r="C246" t="s">
        <v>15</v>
      </c>
      <c r="D246" t="str">
        <f t="shared" si="28"/>
        <v>Compost</v>
      </c>
      <c r="E246">
        <v>6</v>
      </c>
      <c r="F246" s="5">
        <v>490</v>
      </c>
      <c r="G246">
        <v>37</v>
      </c>
      <c r="H246" t="str">
        <f t="shared" si="22"/>
        <v>C-N</v>
      </c>
      <c r="I246" s="5">
        <v>7.0621000000000003E-2</v>
      </c>
      <c r="J246" s="5">
        <v>7.2689000000000004E-2</v>
      </c>
      <c r="K246" s="5">
        <v>0.87229999999999996</v>
      </c>
      <c r="L246" s="5">
        <v>256.24072000000001</v>
      </c>
      <c r="M246" s="5">
        <f>IF(E246="N/A", "", K246-I246)</f>
        <v>0.80167899999999992</v>
      </c>
      <c r="N246" s="5">
        <f t="shared" si="26"/>
        <v>0.94498899999999997</v>
      </c>
      <c r="O246" s="5">
        <v>0.79990006576403605</v>
      </c>
      <c r="P246" s="5">
        <v>0.21689878800644599</v>
      </c>
      <c r="Q246" s="5">
        <v>8.4645790438105522</v>
      </c>
    </row>
    <row r="247" spans="1:17" x14ac:dyDescent="0.35">
      <c r="A247" s="3">
        <v>43844</v>
      </c>
      <c r="B247">
        <v>27</v>
      </c>
      <c r="C247" t="s">
        <v>14</v>
      </c>
      <c r="D247" t="str">
        <f t="shared" si="28"/>
        <v>Compost</v>
      </c>
      <c r="E247">
        <v>19</v>
      </c>
      <c r="F247" s="5">
        <v>1390</v>
      </c>
      <c r="G247">
        <f>IF(E247="N/A","",B247)</f>
        <v>27</v>
      </c>
      <c r="H247" t="str">
        <f t="shared" si="22"/>
        <v>C-Y</v>
      </c>
      <c r="I247" s="6">
        <v>0.25180000000000002</v>
      </c>
      <c r="J247" s="6">
        <v>4.8490999999999999E-2</v>
      </c>
      <c r="K247" s="6">
        <v>1.5819000000000001</v>
      </c>
      <c r="L247" s="6">
        <v>257.06139999999999</v>
      </c>
      <c r="M247" s="5">
        <f>IF(D247="N/A", "", K247-I247)</f>
        <v>1.3301000000000001</v>
      </c>
      <c r="N247" s="5">
        <f t="shared" si="26"/>
        <v>1.6303910000000001</v>
      </c>
      <c r="O247" s="5">
        <v>3.9148891435931401</v>
      </c>
      <c r="P247" s="5">
        <v>0.61725493093181505</v>
      </c>
      <c r="Q247" s="5">
        <v>24.011765042646264</v>
      </c>
    </row>
    <row r="248" spans="1:17" x14ac:dyDescent="0.35">
      <c r="A248" s="3">
        <f>A247</f>
        <v>43844</v>
      </c>
      <c r="B248">
        <v>65</v>
      </c>
      <c r="C248" t="s">
        <v>18</v>
      </c>
      <c r="D248" t="str">
        <f t="shared" si="28"/>
        <v>Control</v>
      </c>
      <c r="E248">
        <v>3</v>
      </c>
      <c r="F248" s="5">
        <v>14</v>
      </c>
      <c r="G248">
        <v>65</v>
      </c>
      <c r="H248" t="str">
        <f t="shared" si="22"/>
        <v>N-N</v>
      </c>
      <c r="I248" s="5">
        <v>0.27434999999999998</v>
      </c>
      <c r="J248" s="5">
        <v>3.6690119999999999</v>
      </c>
      <c r="K248" s="5">
        <v>2.1503999999999999</v>
      </c>
      <c r="L248" s="5">
        <v>261.18423000000001</v>
      </c>
      <c r="M248" s="5">
        <f>IF(E248="N/A", "", K248-I248)</f>
        <v>1.8760499999999998</v>
      </c>
      <c r="N248" s="5">
        <f t="shared" si="26"/>
        <v>5.8194119999999998</v>
      </c>
      <c r="O248" s="5">
        <v>0.14074080806406999</v>
      </c>
      <c r="P248" s="5">
        <v>6.3166655984817702E-3</v>
      </c>
      <c r="Q248" s="5">
        <v>0.24184511553744437</v>
      </c>
    </row>
    <row r="249" spans="1:17" x14ac:dyDescent="0.35">
      <c r="A249" s="3">
        <v>43844</v>
      </c>
      <c r="B249">
        <v>25</v>
      </c>
      <c r="C249" t="s">
        <v>14</v>
      </c>
      <c r="D249" t="str">
        <f t="shared" si="28"/>
        <v>Compost</v>
      </c>
      <c r="E249">
        <v>17</v>
      </c>
      <c r="F249" s="5">
        <v>1400</v>
      </c>
      <c r="G249">
        <f>IF(E249="N/A","",B249)</f>
        <v>25</v>
      </c>
      <c r="H249" t="str">
        <f t="shared" si="22"/>
        <v>C-Y</v>
      </c>
      <c r="I249" s="6">
        <v>5.052162</v>
      </c>
      <c r="J249" s="6">
        <v>0.112471</v>
      </c>
      <c r="K249" s="6">
        <v>6.9386999999999999</v>
      </c>
      <c r="L249" s="6">
        <v>261.62826999999999</v>
      </c>
      <c r="M249" s="5">
        <f>IF(D249="N/A", "", K249-I249)</f>
        <v>1.8865379999999998</v>
      </c>
      <c r="N249" s="5">
        <f t="shared" si="26"/>
        <v>7.0511710000000001</v>
      </c>
      <c r="O249" s="5">
        <v>17.053054575581498</v>
      </c>
      <c r="P249" s="5">
        <v>0.63274045783671495</v>
      </c>
      <c r="Q249" s="5">
        <v>24.184511553744436</v>
      </c>
    </row>
    <row r="250" spans="1:17" x14ac:dyDescent="0.35">
      <c r="A250" s="3">
        <v>43844</v>
      </c>
      <c r="B250">
        <v>23</v>
      </c>
      <c r="C250" t="s">
        <v>12</v>
      </c>
      <c r="D250" t="str">
        <f t="shared" si="28"/>
        <v>Till</v>
      </c>
      <c r="E250">
        <v>16</v>
      </c>
      <c r="F250" s="5">
        <v>220</v>
      </c>
      <c r="G250">
        <f>IF(E250="N/A","",B250)</f>
        <v>23</v>
      </c>
      <c r="H250" t="str">
        <f t="shared" si="22"/>
        <v>T-N</v>
      </c>
      <c r="I250" s="6">
        <v>10.017218</v>
      </c>
      <c r="J250" s="6">
        <v>0.214</v>
      </c>
      <c r="K250" s="6">
        <v>12.1957</v>
      </c>
      <c r="L250" s="6">
        <v>265.76799999999997</v>
      </c>
      <c r="M250" s="5">
        <f>IF(D250="N/A", "", K250-I250)</f>
        <v>2.1784820000000007</v>
      </c>
      <c r="N250" s="5">
        <f t="shared" si="26"/>
        <v>12.409700000000001</v>
      </c>
      <c r="O250" s="5">
        <v>4.7162504842560002</v>
      </c>
      <c r="P250" s="5">
        <v>0.101003929079651</v>
      </c>
      <c r="Q250" s="5">
        <v>3.8004232441598402</v>
      </c>
    </row>
    <row r="251" spans="1:17" x14ac:dyDescent="0.35">
      <c r="A251" s="3">
        <v>43620</v>
      </c>
      <c r="B251">
        <v>61</v>
      </c>
      <c r="C251" t="s">
        <v>18</v>
      </c>
      <c r="D251" t="str">
        <f t="shared" si="28"/>
        <v>Control</v>
      </c>
      <c r="E251">
        <v>4</v>
      </c>
      <c r="F251" s="5">
        <v>1370</v>
      </c>
      <c r="G251">
        <v>54</v>
      </c>
      <c r="H251" t="str">
        <f t="shared" si="22"/>
        <v>N-N</v>
      </c>
      <c r="I251" s="5">
        <v>0.08</v>
      </c>
      <c r="J251" s="5">
        <v>0.31</v>
      </c>
      <c r="K251" s="5">
        <v>0.62</v>
      </c>
      <c r="L251" s="5">
        <v>269.32</v>
      </c>
      <c r="M251" s="5">
        <f t="shared" ref="M251:M260" si="29">IF(E251="N/A", "", K251-I251)</f>
        <v>0.54</v>
      </c>
      <c r="N251" s="5">
        <f t="shared" si="26"/>
        <v>0.92999999999999994</v>
      </c>
      <c r="O251" s="5">
        <v>2.2009816155509498</v>
      </c>
      <c r="P251" s="5">
        <v>0.637385342688367</v>
      </c>
      <c r="Q251" s="5">
        <v>23.666272020449913</v>
      </c>
    </row>
    <row r="252" spans="1:17" x14ac:dyDescent="0.35">
      <c r="A252" s="3">
        <v>43805</v>
      </c>
      <c r="B252">
        <v>36</v>
      </c>
      <c r="C252" t="s">
        <v>15</v>
      </c>
      <c r="D252" t="str">
        <f t="shared" si="28"/>
        <v>Compost</v>
      </c>
      <c r="E252" t="s">
        <v>25</v>
      </c>
      <c r="F252" s="5">
        <v>220</v>
      </c>
      <c r="G252">
        <f>IF(E252="N/A","",B252)</f>
        <v>36</v>
      </c>
      <c r="H252" t="str">
        <f t="shared" si="22"/>
        <v>C-N</v>
      </c>
      <c r="I252" s="6">
        <v>8.8564000000000004E-2</v>
      </c>
      <c r="J252" s="6">
        <v>0.240064</v>
      </c>
      <c r="K252" s="6">
        <v>1.4386000000000001</v>
      </c>
      <c r="L252" s="6">
        <v>285.68511999999998</v>
      </c>
      <c r="M252" s="5">
        <f t="shared" si="29"/>
        <v>1.350036</v>
      </c>
      <c r="N252" s="5">
        <f t="shared" si="26"/>
        <v>1.6786640000000002</v>
      </c>
      <c r="O252" s="5">
        <v>0.63796867796184498</v>
      </c>
      <c r="P252" s="5">
        <v>0.108573340656481</v>
      </c>
      <c r="Q252" s="5">
        <v>3.8004232441598402</v>
      </c>
    </row>
    <row r="253" spans="1:17" x14ac:dyDescent="0.35">
      <c r="A253" s="3">
        <f>A252</f>
        <v>43805</v>
      </c>
      <c r="B253">
        <v>34</v>
      </c>
      <c r="C253" t="s">
        <v>15</v>
      </c>
      <c r="D253" t="str">
        <f t="shared" si="28"/>
        <v>Compost</v>
      </c>
      <c r="E253">
        <v>5</v>
      </c>
      <c r="F253" s="5">
        <v>855</v>
      </c>
      <c r="G253">
        <v>34</v>
      </c>
      <c r="H253" t="str">
        <f t="shared" si="22"/>
        <v>C-N</v>
      </c>
      <c r="I253" s="5">
        <v>1.8249500000000001</v>
      </c>
      <c r="J253" s="5">
        <v>-9.7681000000000004E-2</v>
      </c>
      <c r="K253" s="5">
        <v>3.0512000000000001</v>
      </c>
      <c r="L253" s="5">
        <v>293.95956000000001</v>
      </c>
      <c r="M253" s="5">
        <f t="shared" si="29"/>
        <v>1.2262500000000001</v>
      </c>
      <c r="N253" s="5">
        <f t="shared" si="26"/>
        <v>2.953519</v>
      </c>
      <c r="O253" s="5">
        <v>4.3623326836623901</v>
      </c>
      <c r="P253" s="5">
        <v>0.43417678920061697</v>
      </c>
      <c r="Q253" s="5">
        <v>14.769826698893924</v>
      </c>
    </row>
    <row r="254" spans="1:17" x14ac:dyDescent="0.35">
      <c r="A254" s="3">
        <v>43586</v>
      </c>
      <c r="B254">
        <v>51</v>
      </c>
      <c r="C254" t="s">
        <v>16</v>
      </c>
      <c r="D254" t="str">
        <f t="shared" si="28"/>
        <v>Till</v>
      </c>
      <c r="E254">
        <v>15</v>
      </c>
      <c r="F254" s="5">
        <v>40</v>
      </c>
      <c r="G254">
        <v>51</v>
      </c>
      <c r="H254" t="str">
        <f t="shared" si="22"/>
        <v>T-Y</v>
      </c>
      <c r="I254" s="5">
        <v>0.64</v>
      </c>
      <c r="J254" s="5">
        <v>1.36</v>
      </c>
      <c r="K254" s="5">
        <v>6.67</v>
      </c>
      <c r="L254" s="5">
        <v>295.49</v>
      </c>
      <c r="M254" s="5">
        <f t="shared" si="29"/>
        <v>6.03</v>
      </c>
      <c r="N254" s="5">
        <f t="shared" si="26"/>
        <v>8.0299999999999994</v>
      </c>
      <c r="O254" s="5">
        <v>0.55486641151790606</v>
      </c>
      <c r="P254" s="5">
        <v>2.04181165553457E-2</v>
      </c>
      <c r="Q254" s="5">
        <v>0.69098604439269817</v>
      </c>
    </row>
    <row r="255" spans="1:17" x14ac:dyDescent="0.35">
      <c r="A255" s="3">
        <v>43586</v>
      </c>
      <c r="B255">
        <v>25</v>
      </c>
      <c r="C255" t="s">
        <v>14</v>
      </c>
      <c r="D255" t="str">
        <f t="shared" si="28"/>
        <v>Compost</v>
      </c>
      <c r="E255">
        <v>9</v>
      </c>
      <c r="F255" s="5">
        <v>1580</v>
      </c>
      <c r="G255">
        <v>25</v>
      </c>
      <c r="H255" t="str">
        <f t="shared" si="22"/>
        <v>C-Y</v>
      </c>
      <c r="I255" s="5">
        <v>2.04</v>
      </c>
      <c r="J255" s="5">
        <v>0.03</v>
      </c>
      <c r="K255" s="5">
        <v>3.64</v>
      </c>
      <c r="L255" s="5">
        <v>303.20999999999998</v>
      </c>
      <c r="M255" s="5">
        <f t="shared" si="29"/>
        <v>1.6</v>
      </c>
      <c r="N255" s="5">
        <f t="shared" si="26"/>
        <v>3.67</v>
      </c>
      <c r="O255" s="5">
        <v>10.0169625586168</v>
      </c>
      <c r="P255" s="5">
        <v>0.82758670773793297</v>
      </c>
      <c r="Q255" s="5">
        <v>27.293948753511579</v>
      </c>
    </row>
    <row r="256" spans="1:17" x14ac:dyDescent="0.35">
      <c r="A256" s="3">
        <f>A255</f>
        <v>43586</v>
      </c>
      <c r="B256">
        <v>36</v>
      </c>
      <c r="C256" t="s">
        <v>15</v>
      </c>
      <c r="D256" t="str">
        <f t="shared" si="28"/>
        <v>Compost</v>
      </c>
      <c r="E256">
        <v>5</v>
      </c>
      <c r="F256" s="5">
        <v>78</v>
      </c>
      <c r="G256">
        <v>36</v>
      </c>
      <c r="H256" t="str">
        <f t="shared" si="22"/>
        <v>C-N</v>
      </c>
      <c r="I256" s="5">
        <v>0.490288</v>
      </c>
      <c r="J256" s="5">
        <v>3.2686E-2</v>
      </c>
      <c r="K256" s="5">
        <v>2.1701999999999999</v>
      </c>
      <c r="L256" s="5">
        <v>309.42642000000001</v>
      </c>
      <c r="M256" s="5">
        <f t="shared" si="29"/>
        <v>1.6799119999999998</v>
      </c>
      <c r="N256" s="5">
        <f t="shared" si="26"/>
        <v>2.2028859999999999</v>
      </c>
      <c r="O256" s="5">
        <v>0.29682434957857001</v>
      </c>
      <c r="P256" s="5">
        <v>4.16931678983503E-2</v>
      </c>
      <c r="Q256" s="5">
        <v>1.3474227865657615</v>
      </c>
    </row>
    <row r="257" spans="1:17" x14ac:dyDescent="0.35">
      <c r="A257" s="3">
        <v>43676</v>
      </c>
      <c r="B257">
        <v>37</v>
      </c>
      <c r="C257" t="s">
        <v>15</v>
      </c>
      <c r="D257" t="str">
        <f t="shared" si="28"/>
        <v>Compost</v>
      </c>
      <c r="E257">
        <v>7</v>
      </c>
      <c r="F257" s="5">
        <v>280</v>
      </c>
      <c r="G257">
        <v>37</v>
      </c>
      <c r="H257" t="str">
        <f t="shared" si="22"/>
        <v>C-N</v>
      </c>
      <c r="I257" s="6">
        <v>0.20983599999999999</v>
      </c>
      <c r="J257" s="6">
        <v>1.6033520000000001</v>
      </c>
      <c r="K257" s="6">
        <v>1.1420999999999999</v>
      </c>
      <c r="L257" s="6">
        <v>314.22564999999997</v>
      </c>
      <c r="M257" s="5">
        <f t="shared" si="29"/>
        <v>0.93226399999999987</v>
      </c>
      <c r="N257" s="5">
        <f t="shared" si="26"/>
        <v>2.7454519999999998</v>
      </c>
      <c r="O257" s="5">
        <v>1.32795936421452</v>
      </c>
      <c r="P257" s="5">
        <v>0.15198914218638501</v>
      </c>
      <c r="Q257" s="5">
        <v>4.8369023107488873</v>
      </c>
    </row>
    <row r="258" spans="1:17" x14ac:dyDescent="0.35">
      <c r="A258" s="3">
        <v>43536</v>
      </c>
      <c r="B258">
        <v>25</v>
      </c>
      <c r="C258" t="s">
        <v>14</v>
      </c>
      <c r="D258" t="str">
        <f t="shared" si="28"/>
        <v>Compost</v>
      </c>
      <c r="E258">
        <v>7</v>
      </c>
      <c r="F258" s="5">
        <v>135</v>
      </c>
      <c r="G258">
        <v>25</v>
      </c>
      <c r="H258" t="str">
        <f t="shared" ref="H258:H321" si="30">C258</f>
        <v>C-Y</v>
      </c>
      <c r="I258" s="6">
        <v>3.9346839999999998</v>
      </c>
      <c r="J258" s="6">
        <v>0.29275000000000001</v>
      </c>
      <c r="K258" s="6">
        <v>7.4385000000000003</v>
      </c>
      <c r="L258" s="6">
        <v>323.10340000000002</v>
      </c>
      <c r="M258" s="5">
        <f t="shared" si="29"/>
        <v>3.5038160000000005</v>
      </c>
      <c r="N258" s="5">
        <f t="shared" si="26"/>
        <v>7.7312500000000002</v>
      </c>
      <c r="O258" s="5">
        <v>1.80300273177601</v>
      </c>
      <c r="P258" s="5">
        <v>7.5350856956652196E-2</v>
      </c>
      <c r="Q258" s="5">
        <v>2.3320778998253564</v>
      </c>
    </row>
    <row r="259" spans="1:17" x14ac:dyDescent="0.35">
      <c r="A259" s="3">
        <v>43558</v>
      </c>
      <c r="B259">
        <v>61</v>
      </c>
      <c r="C259" t="s">
        <v>18</v>
      </c>
      <c r="D259" t="str">
        <f t="shared" si="28"/>
        <v>Control</v>
      </c>
      <c r="E259">
        <v>3</v>
      </c>
      <c r="F259" s="5">
        <v>1327</v>
      </c>
      <c r="G259">
        <v>61</v>
      </c>
      <c r="H259" t="str">
        <f t="shared" si="30"/>
        <v>N-N</v>
      </c>
      <c r="I259" s="6">
        <v>0.37120999999999998</v>
      </c>
      <c r="J259" s="6">
        <v>0.35631699999999999</v>
      </c>
      <c r="K259" s="6">
        <v>1.0980000000000001</v>
      </c>
      <c r="L259" s="6">
        <v>328.95044000000001</v>
      </c>
      <c r="M259" s="5">
        <f t="shared" si="29"/>
        <v>0.72679000000000005</v>
      </c>
      <c r="N259" s="5">
        <f t="shared" si="26"/>
        <v>1.4543170000000001</v>
      </c>
      <c r="O259" s="5">
        <v>3.33382579758505</v>
      </c>
      <c r="P259" s="5">
        <v>0.75407456764856196</v>
      </c>
      <c r="Q259" s="5">
        <v>22.923462022727762</v>
      </c>
    </row>
    <row r="260" spans="1:17" x14ac:dyDescent="0.35">
      <c r="A260" s="3">
        <v>43655</v>
      </c>
      <c r="B260">
        <v>37</v>
      </c>
      <c r="C260" t="s">
        <v>15</v>
      </c>
      <c r="D260" t="str">
        <f t="shared" si="28"/>
        <v>Compost</v>
      </c>
      <c r="E260">
        <v>10</v>
      </c>
      <c r="F260" s="5">
        <v>400</v>
      </c>
      <c r="G260">
        <v>37</v>
      </c>
      <c r="H260" t="str">
        <f t="shared" si="30"/>
        <v>C-N</v>
      </c>
      <c r="I260" s="6">
        <v>0.53145200000000004</v>
      </c>
      <c r="J260" s="6">
        <v>4.8632660000000003</v>
      </c>
      <c r="K260" s="6">
        <v>2.4950999999999999</v>
      </c>
      <c r="L260" s="6">
        <v>330.49637000000001</v>
      </c>
      <c r="M260" s="5">
        <f t="shared" si="29"/>
        <v>1.9636479999999998</v>
      </c>
      <c r="N260" s="5">
        <f t="shared" si="26"/>
        <v>7.3583660000000002</v>
      </c>
      <c r="O260" s="5">
        <v>5.0845705318248697</v>
      </c>
      <c r="P260" s="5">
        <v>0.228370280001985</v>
      </c>
      <c r="Q260" s="5">
        <v>6.9098604439269815</v>
      </c>
    </row>
    <row r="261" spans="1:17" x14ac:dyDescent="0.35">
      <c r="A261" s="3">
        <v>43844</v>
      </c>
      <c r="B261">
        <v>61</v>
      </c>
      <c r="C261" t="s">
        <v>18</v>
      </c>
      <c r="D261" t="str">
        <f t="shared" si="28"/>
        <v>Control</v>
      </c>
      <c r="E261">
        <v>5</v>
      </c>
      <c r="F261" s="5">
        <v>70</v>
      </c>
      <c r="G261">
        <f>IF(E261="N/A","",B261)</f>
        <v>61</v>
      </c>
      <c r="H261" t="str">
        <f t="shared" si="30"/>
        <v>N-N</v>
      </c>
      <c r="I261" s="6">
        <v>0.14571500000000001</v>
      </c>
      <c r="J261" s="6">
        <v>0.62902100000000005</v>
      </c>
      <c r="K261" s="6">
        <v>1.8677999999999999</v>
      </c>
      <c r="L261" s="6">
        <v>334.11559999999997</v>
      </c>
      <c r="M261" s="5">
        <f>IF(D261="N/A", "", K261-I261)</f>
        <v>1.7220849999999999</v>
      </c>
      <c r="N261" s="5">
        <f t="shared" si="26"/>
        <v>2.4968209999999997</v>
      </c>
      <c r="O261" s="5">
        <v>0.301924494374466</v>
      </c>
      <c r="P261" s="5">
        <v>4.0402449191440398E-2</v>
      </c>
      <c r="Q261" s="5">
        <v>1.2092255776872218</v>
      </c>
    </row>
    <row r="262" spans="1:17" x14ac:dyDescent="0.35">
      <c r="A262" s="3">
        <v>43719</v>
      </c>
      <c r="B262">
        <v>26</v>
      </c>
      <c r="C262" t="s">
        <v>14</v>
      </c>
      <c r="D262" t="str">
        <f t="shared" si="28"/>
        <v>Compost</v>
      </c>
      <c r="E262">
        <v>20</v>
      </c>
      <c r="F262" s="5">
        <v>65</v>
      </c>
      <c r="G262">
        <f>IF(E262="N/A","",B262)</f>
        <v>26</v>
      </c>
      <c r="H262" t="str">
        <f t="shared" si="30"/>
        <v>C-Y</v>
      </c>
      <c r="I262" s="6">
        <v>7.8267319999999998</v>
      </c>
      <c r="J262" s="6">
        <v>0.29549999999999998</v>
      </c>
      <c r="K262" s="6">
        <v>11.7028</v>
      </c>
      <c r="L262" s="6">
        <v>343.68884000000003</v>
      </c>
      <c r="M262" s="5">
        <f t="shared" ref="M262:M272" si="31">IF(E262="N/A", "", K262-I262)</f>
        <v>3.8760680000000001</v>
      </c>
      <c r="N262" s="5">
        <f t="shared" si="26"/>
        <v>11.9983</v>
      </c>
      <c r="O262" s="5">
        <v>1.34724311408933</v>
      </c>
      <c r="P262" s="5">
        <v>3.8591502386117298E-2</v>
      </c>
      <c r="Q262" s="5">
        <v>1.1228523221381346</v>
      </c>
    </row>
    <row r="263" spans="1:17" x14ac:dyDescent="0.35">
      <c r="A263" s="3">
        <v>43655</v>
      </c>
      <c r="B263">
        <v>67</v>
      </c>
      <c r="C263" t="s">
        <v>19</v>
      </c>
      <c r="D263" t="str">
        <f t="shared" si="28"/>
        <v>Control</v>
      </c>
      <c r="E263">
        <v>2</v>
      </c>
      <c r="F263" s="5">
        <v>140</v>
      </c>
      <c r="G263">
        <v>67</v>
      </c>
      <c r="H263" t="str">
        <f t="shared" si="30"/>
        <v>N-Y</v>
      </c>
      <c r="I263" s="6">
        <v>0.58395799999999998</v>
      </c>
      <c r="J263" s="6">
        <v>1.243258</v>
      </c>
      <c r="K263" s="6">
        <v>1.8731</v>
      </c>
      <c r="L263" s="6">
        <v>347.28982999999999</v>
      </c>
      <c r="M263" s="5">
        <f t="shared" si="31"/>
        <v>1.289142</v>
      </c>
      <c r="N263" s="5">
        <f t="shared" si="26"/>
        <v>3.116358</v>
      </c>
      <c r="O263" s="5">
        <v>0.75368223307944104</v>
      </c>
      <c r="P263" s="5">
        <v>8.3991048076048902E-2</v>
      </c>
      <c r="Q263" s="5">
        <v>2.4184511553744437</v>
      </c>
    </row>
    <row r="264" spans="1:17" x14ac:dyDescent="0.35">
      <c r="A264" s="3">
        <v>43747</v>
      </c>
      <c r="B264">
        <v>68</v>
      </c>
      <c r="C264" t="s">
        <v>19</v>
      </c>
      <c r="D264" t="str">
        <f t="shared" si="28"/>
        <v>Control</v>
      </c>
      <c r="E264" t="s">
        <v>25</v>
      </c>
      <c r="F264" s="5">
        <v>440</v>
      </c>
      <c r="G264">
        <f>IF(E264="N/A","",B264)</f>
        <v>68</v>
      </c>
      <c r="H264" t="str">
        <f t="shared" si="30"/>
        <v>N-Y</v>
      </c>
      <c r="I264" s="6">
        <v>6.1116999999999998E-2</v>
      </c>
      <c r="J264" s="6">
        <v>9.7874000000000003E-2</v>
      </c>
      <c r="K264" s="6">
        <v>1.1564000000000001</v>
      </c>
      <c r="L264" s="6">
        <v>351.87227999999999</v>
      </c>
      <c r="M264" s="5">
        <f t="shared" si="31"/>
        <v>1.095283</v>
      </c>
      <c r="N264" s="5">
        <f t="shared" si="26"/>
        <v>1.2542740000000001</v>
      </c>
      <c r="O264" s="5">
        <v>0.95336234717836998</v>
      </c>
      <c r="P264" s="5">
        <v>0.26745494426880001</v>
      </c>
      <c r="Q264" s="5">
        <v>7.6008464883196805</v>
      </c>
    </row>
    <row r="265" spans="1:17" x14ac:dyDescent="0.35">
      <c r="A265" s="3">
        <v>43620</v>
      </c>
      <c r="B265">
        <v>25</v>
      </c>
      <c r="C265" t="s">
        <v>14</v>
      </c>
      <c r="D265" t="str">
        <f t="shared" si="28"/>
        <v>Compost</v>
      </c>
      <c r="E265">
        <v>16</v>
      </c>
      <c r="F265" s="5">
        <v>610</v>
      </c>
      <c r="G265">
        <v>25</v>
      </c>
      <c r="H265" t="str">
        <f t="shared" si="30"/>
        <v>C-Y</v>
      </c>
      <c r="I265" s="5">
        <v>6.09</v>
      </c>
      <c r="J265" s="5">
        <v>0.1</v>
      </c>
      <c r="K265" s="5">
        <v>8.67</v>
      </c>
      <c r="L265" s="5">
        <v>359.03</v>
      </c>
      <c r="M265" s="5">
        <f t="shared" si="31"/>
        <v>2.58</v>
      </c>
      <c r="N265" s="5">
        <f t="shared" si="26"/>
        <v>8.77</v>
      </c>
      <c r="O265" s="5">
        <v>9.2414970164923407</v>
      </c>
      <c r="P265" s="5">
        <v>0.37833234593286702</v>
      </c>
      <c r="Q265" s="5">
        <v>10.537537176988648</v>
      </c>
    </row>
    <row r="266" spans="1:17" x14ac:dyDescent="0.35">
      <c r="A266" s="3">
        <f>A265</f>
        <v>43620</v>
      </c>
      <c r="B266">
        <v>23</v>
      </c>
      <c r="C266" t="s">
        <v>12</v>
      </c>
      <c r="D266" t="str">
        <f t="shared" si="28"/>
        <v>Till</v>
      </c>
      <c r="E266">
        <v>4</v>
      </c>
      <c r="F266" s="5">
        <v>436</v>
      </c>
      <c r="G266">
        <v>23</v>
      </c>
      <c r="H266" t="str">
        <f t="shared" si="30"/>
        <v>T-N</v>
      </c>
      <c r="I266" s="5">
        <v>0.78563499999999997</v>
      </c>
      <c r="J266" s="5">
        <v>1.7849999999999999E-3</v>
      </c>
      <c r="K266" s="5">
        <v>2.8090999999999999</v>
      </c>
      <c r="L266" s="5">
        <v>372.53827000000001</v>
      </c>
      <c r="M266" s="5">
        <f t="shared" si="31"/>
        <v>2.0234649999999998</v>
      </c>
      <c r="N266" s="5">
        <f t="shared" si="26"/>
        <v>2.8108849999999999</v>
      </c>
      <c r="O266" s="5">
        <v>2.1171053346476501</v>
      </c>
      <c r="P266" s="5">
        <v>0.28058876787111797</v>
      </c>
      <c r="Q266" s="5">
        <v>7.5317478838804099</v>
      </c>
    </row>
    <row r="267" spans="1:17" x14ac:dyDescent="0.35">
      <c r="A267" s="3">
        <v>43719</v>
      </c>
      <c r="B267">
        <v>68</v>
      </c>
      <c r="C267" t="s">
        <v>19</v>
      </c>
      <c r="D267" t="str">
        <f t="shared" si="28"/>
        <v>Control</v>
      </c>
      <c r="E267" t="s">
        <v>25</v>
      </c>
      <c r="F267" s="5">
        <v>1125</v>
      </c>
      <c r="G267">
        <f>IF(E267="N/A","",B267)</f>
        <v>68</v>
      </c>
      <c r="H267" t="str">
        <f t="shared" si="30"/>
        <v>N-Y</v>
      </c>
      <c r="I267" s="6">
        <v>0.20546900000000001</v>
      </c>
      <c r="J267" s="6">
        <v>3.4129E-2</v>
      </c>
      <c r="K267" s="6">
        <v>1.0198</v>
      </c>
      <c r="L267" s="6">
        <v>382.42966000000001</v>
      </c>
      <c r="M267" s="5">
        <f t="shared" si="31"/>
        <v>0.81433100000000003</v>
      </c>
      <c r="N267" s="5">
        <f t="shared" si="26"/>
        <v>1.0539290000000001</v>
      </c>
      <c r="O267" s="5">
        <v>2.0482208203696701</v>
      </c>
      <c r="P267" s="5">
        <v>0.74321931737232105</v>
      </c>
      <c r="Q267" s="5">
        <v>19.433982498544637</v>
      </c>
    </row>
    <row r="268" spans="1:17" x14ac:dyDescent="0.35">
      <c r="A268" s="3">
        <v>43768</v>
      </c>
      <c r="B268">
        <v>51</v>
      </c>
      <c r="C268" t="s">
        <v>16</v>
      </c>
      <c r="D268" t="str">
        <f t="shared" si="28"/>
        <v>Till</v>
      </c>
      <c r="E268" t="s">
        <v>26</v>
      </c>
      <c r="F268" s="5">
        <v>200</v>
      </c>
      <c r="G268">
        <f>IF(E268="N/A","",B268)</f>
        <v>51</v>
      </c>
      <c r="H268" t="str">
        <f t="shared" si="30"/>
        <v>T-Y</v>
      </c>
      <c r="I268" s="6">
        <v>8.4037000000000001E-2</v>
      </c>
      <c r="J268" s="6">
        <v>0.239896</v>
      </c>
      <c r="K268" s="6">
        <v>0.90990000000000004</v>
      </c>
      <c r="L268" s="6">
        <v>400.5872</v>
      </c>
      <c r="M268" s="5">
        <f t="shared" si="31"/>
        <v>0.82586300000000001</v>
      </c>
      <c r="N268" s="5">
        <f t="shared" si="26"/>
        <v>1.149796</v>
      </c>
      <c r="O268" s="5">
        <v>0.39724980105706198</v>
      </c>
      <c r="P268" s="5">
        <v>0.13840123422416301</v>
      </c>
      <c r="Q268" s="5">
        <v>3.4549302219634908</v>
      </c>
    </row>
    <row r="269" spans="1:17" x14ac:dyDescent="0.35">
      <c r="A269" s="3">
        <v>43676</v>
      </c>
      <c r="B269">
        <v>34</v>
      </c>
      <c r="C269" t="s">
        <v>15</v>
      </c>
      <c r="D269" t="str">
        <f t="shared" si="28"/>
        <v>Compost</v>
      </c>
      <c r="E269">
        <v>6</v>
      </c>
      <c r="F269" s="5">
        <v>235</v>
      </c>
      <c r="G269">
        <v>34</v>
      </c>
      <c r="H269" t="str">
        <f t="shared" si="30"/>
        <v>C-N</v>
      </c>
      <c r="I269" s="6">
        <v>1.8485229999999999</v>
      </c>
      <c r="J269" s="6">
        <v>1.474626</v>
      </c>
      <c r="K269" s="6">
        <v>3.669</v>
      </c>
      <c r="L269" s="6">
        <v>404.6121</v>
      </c>
      <c r="M269" s="5">
        <f t="shared" si="31"/>
        <v>1.8204770000000001</v>
      </c>
      <c r="N269" s="5">
        <f t="shared" si="26"/>
        <v>5.1436260000000003</v>
      </c>
      <c r="O269" s="5">
        <v>2.0880944759975</v>
      </c>
      <c r="P269" s="5">
        <v>0.164255389278254</v>
      </c>
      <c r="Q269" s="5">
        <v>4.0595430108071016</v>
      </c>
    </row>
    <row r="270" spans="1:17" x14ac:dyDescent="0.35">
      <c r="A270" s="3">
        <f>A269</f>
        <v>43676</v>
      </c>
      <c r="B270">
        <v>26</v>
      </c>
      <c r="C270" t="s">
        <v>14</v>
      </c>
      <c r="D270" t="str">
        <f t="shared" ref="D270:D277" si="32">IF(LEFT(C270,1)="T", "Till", IF(LEFT(C270,1)="C", "Compost", "Control"))</f>
        <v>Compost</v>
      </c>
      <c r="E270">
        <v>11</v>
      </c>
      <c r="F270" s="5">
        <v>40</v>
      </c>
      <c r="G270">
        <v>26</v>
      </c>
      <c r="H270" t="str">
        <f t="shared" si="30"/>
        <v>C-Y</v>
      </c>
      <c r="I270" s="5">
        <v>13.163997</v>
      </c>
      <c r="J270" s="5">
        <v>0.50831700000000002</v>
      </c>
      <c r="K270" s="5">
        <v>12.030099999999999</v>
      </c>
      <c r="L270" s="5">
        <v>405.79687999999999</v>
      </c>
      <c r="M270" s="5">
        <f t="shared" si="31"/>
        <v>-1.133897000000001</v>
      </c>
      <c r="N270" s="5">
        <f t="shared" si="26"/>
        <v>12.538416999999999</v>
      </c>
      <c r="O270" s="5">
        <v>0.86639432713637698</v>
      </c>
      <c r="P270" s="5">
        <v>2.8040231458376402E-2</v>
      </c>
      <c r="Q270" s="5">
        <v>0.69098604439269817</v>
      </c>
    </row>
    <row r="271" spans="1:17" x14ac:dyDescent="0.35">
      <c r="A271" s="3">
        <v>43676</v>
      </c>
      <c r="B271">
        <v>25</v>
      </c>
      <c r="C271" t="s">
        <v>14</v>
      </c>
      <c r="D271" t="str">
        <f t="shared" si="32"/>
        <v>Compost</v>
      </c>
      <c r="E271">
        <v>13</v>
      </c>
      <c r="F271" s="5">
        <v>1580</v>
      </c>
      <c r="G271">
        <v>25</v>
      </c>
      <c r="H271" t="str">
        <f t="shared" si="30"/>
        <v>C-Y</v>
      </c>
      <c r="I271" s="6">
        <v>3.7503769999999998</v>
      </c>
      <c r="J271" s="6">
        <v>8.7091000000000002E-2</v>
      </c>
      <c r="K271" s="6">
        <v>7.1322000000000001</v>
      </c>
      <c r="L271" s="6">
        <v>406.26452999999998</v>
      </c>
      <c r="M271" s="5">
        <f t="shared" si="31"/>
        <v>3.3818230000000002</v>
      </c>
      <c r="N271" s="5">
        <f t="shared" si="26"/>
        <v>7.2192910000000001</v>
      </c>
      <c r="O271" s="5">
        <v>19.704459849253301</v>
      </c>
      <c r="P271" s="5">
        <v>1.1088655547422499</v>
      </c>
      <c r="Q271" s="5">
        <v>27.293948753511579</v>
      </c>
    </row>
    <row r="272" spans="1:17" x14ac:dyDescent="0.35">
      <c r="A272" s="3">
        <v>43719</v>
      </c>
      <c r="B272">
        <v>37</v>
      </c>
      <c r="C272" t="s">
        <v>15</v>
      </c>
      <c r="D272" t="str">
        <f t="shared" si="32"/>
        <v>Compost</v>
      </c>
      <c r="E272">
        <v>10</v>
      </c>
      <c r="F272" s="5">
        <v>370</v>
      </c>
      <c r="G272">
        <f>IF(E272="N/A","",B272)</f>
        <v>37</v>
      </c>
      <c r="H272" t="str">
        <f t="shared" si="30"/>
        <v>C-N</v>
      </c>
      <c r="I272" s="6">
        <v>0.17376</v>
      </c>
      <c r="J272" s="6">
        <v>0.53692399999999996</v>
      </c>
      <c r="K272" s="6">
        <v>1.0347</v>
      </c>
      <c r="L272" s="6">
        <v>410.72327000000001</v>
      </c>
      <c r="M272" s="5">
        <f t="shared" si="31"/>
        <v>0.86093999999999993</v>
      </c>
      <c r="N272" s="5">
        <f t="shared" si="26"/>
        <v>1.5716239999999999</v>
      </c>
      <c r="O272" s="5">
        <v>1.00453084240381</v>
      </c>
      <c r="P272" s="5">
        <v>0.26252092892953299</v>
      </c>
      <c r="Q272" s="5">
        <v>6.391620910632458</v>
      </c>
    </row>
    <row r="273" spans="1:17" x14ac:dyDescent="0.35">
      <c r="A273" s="3">
        <v>43844</v>
      </c>
      <c r="B273">
        <v>52</v>
      </c>
      <c r="C273" t="s">
        <v>16</v>
      </c>
      <c r="D273" t="str">
        <f t="shared" si="32"/>
        <v>Till</v>
      </c>
      <c r="E273">
        <v>7</v>
      </c>
      <c r="F273" s="5">
        <v>230</v>
      </c>
      <c r="G273">
        <f>IF(E273="N/A","",B273)</f>
        <v>52</v>
      </c>
      <c r="H273" t="str">
        <f t="shared" si="30"/>
        <v>T-Y</v>
      </c>
      <c r="I273" s="6">
        <v>0.120283</v>
      </c>
      <c r="J273" s="6">
        <v>5.1714120000000001</v>
      </c>
      <c r="K273" s="6">
        <v>2.4024000000000001</v>
      </c>
      <c r="L273" s="6">
        <v>412.11770000000001</v>
      </c>
      <c r="M273" s="5">
        <f>IF(D273="N/A", "", K273-I273)</f>
        <v>2.282117</v>
      </c>
      <c r="N273" s="5">
        <f t="shared" si="26"/>
        <v>7.5738120000000002</v>
      </c>
      <c r="O273" s="5">
        <v>3.0092291213225</v>
      </c>
      <c r="P273" s="5">
        <v>0.16374272087192701</v>
      </c>
      <c r="Q273" s="5">
        <v>3.9731697552580147</v>
      </c>
    </row>
    <row r="274" spans="1:17" x14ac:dyDescent="0.35">
      <c r="A274" s="3">
        <v>43655</v>
      </c>
      <c r="B274">
        <v>68</v>
      </c>
      <c r="C274" t="s">
        <v>19</v>
      </c>
      <c r="D274" t="str">
        <f t="shared" si="32"/>
        <v>Control</v>
      </c>
      <c r="E274">
        <v>1</v>
      </c>
      <c r="F274" s="5">
        <v>1150</v>
      </c>
      <c r="G274">
        <v>68</v>
      </c>
      <c r="H274" t="str">
        <f t="shared" si="30"/>
        <v>N-Y</v>
      </c>
      <c r="I274" s="6">
        <v>0.25269399999999997</v>
      </c>
      <c r="J274" s="6">
        <v>0.344914</v>
      </c>
      <c r="K274" s="6">
        <v>1.0996999999999999</v>
      </c>
      <c r="L274" s="6">
        <v>413.75009999999997</v>
      </c>
      <c r="M274" s="5">
        <f>IF(E274="N/A", "", K274-I274)</f>
        <v>0.84700599999999993</v>
      </c>
      <c r="N274" s="5">
        <f t="shared" si="26"/>
        <v>1.4446139999999998</v>
      </c>
      <c r="O274" s="5">
        <v>2.8698722108960402</v>
      </c>
      <c r="P274" s="5">
        <v>0.82195653250311596</v>
      </c>
      <c r="Q274" s="5">
        <v>19.865848776290072</v>
      </c>
    </row>
    <row r="275" spans="1:17" x14ac:dyDescent="0.35">
      <c r="A275" s="3">
        <v>43747</v>
      </c>
      <c r="B275">
        <v>36</v>
      </c>
      <c r="C275" t="s">
        <v>15</v>
      </c>
      <c r="D275" t="str">
        <f t="shared" si="32"/>
        <v>Compost</v>
      </c>
      <c r="E275">
        <v>7</v>
      </c>
      <c r="F275" s="5">
        <v>1520</v>
      </c>
      <c r="G275">
        <f>IF(E275="N/A","",B275)</f>
        <v>36</v>
      </c>
      <c r="H275" t="str">
        <f t="shared" si="30"/>
        <v>C-N</v>
      </c>
      <c r="I275" s="6">
        <v>3.8185999999999998E-2</v>
      </c>
      <c r="J275" s="6">
        <v>10.262676000000001</v>
      </c>
      <c r="K275" s="6">
        <v>2.1173000000000002</v>
      </c>
      <c r="L275" s="6">
        <v>421.65325999999999</v>
      </c>
      <c r="M275" s="5">
        <f>IF(E275="N/A", "", K275-I275)</f>
        <v>2.0791140000000001</v>
      </c>
      <c r="N275" s="5">
        <f t="shared" si="26"/>
        <v>12.379976000000001</v>
      </c>
      <c r="O275" s="5">
        <v>32.506954993314601</v>
      </c>
      <c r="P275" s="5">
        <v>1.1071639836461999</v>
      </c>
      <c r="Q275" s="5">
        <v>26.25746968692253</v>
      </c>
    </row>
    <row r="276" spans="1:17" x14ac:dyDescent="0.35">
      <c r="A276" s="3">
        <v>43719</v>
      </c>
      <c r="B276">
        <v>61</v>
      </c>
      <c r="C276" t="s">
        <v>18</v>
      </c>
      <c r="D276" t="str">
        <f t="shared" si="32"/>
        <v>Control</v>
      </c>
      <c r="E276">
        <v>6</v>
      </c>
      <c r="F276" s="5">
        <v>45</v>
      </c>
      <c r="G276">
        <f>IF(E276="N/A","",B276)</f>
        <v>61</v>
      </c>
      <c r="H276" t="str">
        <f t="shared" si="30"/>
        <v>N-N</v>
      </c>
      <c r="I276" s="6">
        <v>0.43941400000000003</v>
      </c>
      <c r="J276" s="6">
        <v>0.69232000000000005</v>
      </c>
      <c r="K276" s="6">
        <v>3.0516999999999999</v>
      </c>
      <c r="L276" s="6">
        <v>426.07479999999998</v>
      </c>
      <c r="M276" s="5">
        <f>IF(E276="N/A", "", K276-I276)</f>
        <v>2.6122859999999997</v>
      </c>
      <c r="N276" s="5">
        <f t="shared" si="26"/>
        <v>3.7440199999999999</v>
      </c>
      <c r="O276" s="5">
        <v>0.29104729885525299</v>
      </c>
      <c r="P276" s="5">
        <v>3.31215964792635E-2</v>
      </c>
      <c r="Q276" s="5">
        <v>0.77735929994178543</v>
      </c>
    </row>
    <row r="277" spans="1:17" x14ac:dyDescent="0.35">
      <c r="A277" s="3">
        <v>43620</v>
      </c>
      <c r="B277">
        <v>68</v>
      </c>
      <c r="C277" t="s">
        <v>19</v>
      </c>
      <c r="D277" t="str">
        <f t="shared" si="32"/>
        <v>Control</v>
      </c>
      <c r="E277">
        <v>2</v>
      </c>
      <c r="F277" s="5">
        <v>1130</v>
      </c>
      <c r="G277">
        <v>68</v>
      </c>
      <c r="H277" t="str">
        <f t="shared" si="30"/>
        <v>N-Y</v>
      </c>
      <c r="I277" s="5">
        <v>0.25</v>
      </c>
      <c r="J277" s="5">
        <v>2.09</v>
      </c>
      <c r="K277" s="5">
        <v>1.26</v>
      </c>
      <c r="L277" s="5">
        <v>434.96</v>
      </c>
      <c r="M277" s="5">
        <f>IF(E277="N/A", "", K277-I277)</f>
        <v>1.01</v>
      </c>
      <c r="N277" s="5">
        <f t="shared" si="26"/>
        <v>3.3499999999999996</v>
      </c>
      <c r="O277" s="5">
        <v>6.5393736014976103</v>
      </c>
      <c r="P277" s="5">
        <v>0.849064460211164</v>
      </c>
      <c r="Q277" s="5">
        <v>19.520355754093725</v>
      </c>
    </row>
    <row r="278" spans="1:17" x14ac:dyDescent="0.35">
      <c r="A278" s="3">
        <v>43655</v>
      </c>
      <c r="B278" t="s">
        <v>29</v>
      </c>
      <c r="C278" t="s">
        <v>12</v>
      </c>
      <c r="D278" t="s">
        <v>30</v>
      </c>
      <c r="E278">
        <v>12</v>
      </c>
      <c r="F278" s="5">
        <v>510</v>
      </c>
      <c r="H278" t="str">
        <f t="shared" si="30"/>
        <v>T-N</v>
      </c>
      <c r="I278" s="6">
        <v>0.37447200000000003</v>
      </c>
      <c r="J278" s="6">
        <v>0.21307100000000001</v>
      </c>
      <c r="K278" s="6">
        <v>1.087</v>
      </c>
      <c r="L278" s="6">
        <v>445.09230000000002</v>
      </c>
      <c r="M278" s="5">
        <f>IF(E278="N/A", "", K278-I278)</f>
        <v>0.71252799999999994</v>
      </c>
      <c r="N278" s="5">
        <f t="shared" si="26"/>
        <v>1.300071</v>
      </c>
      <c r="O278" s="5">
        <v>1.14538145251909</v>
      </c>
      <c r="P278" s="5">
        <v>0.39213278742396701</v>
      </c>
      <c r="Q278" s="5">
        <v>8.8100720660069012</v>
      </c>
    </row>
    <row r="279" spans="1:17" x14ac:dyDescent="0.35">
      <c r="A279" s="3">
        <v>43844</v>
      </c>
      <c r="B279">
        <v>36</v>
      </c>
      <c r="C279" t="s">
        <v>15</v>
      </c>
      <c r="D279" t="str">
        <f t="shared" ref="D279:D310" si="33">IF(LEFT(C279,1)="T", "Till", IF(LEFT(C279,1)="C", "Compost", "Control"))</f>
        <v>Compost</v>
      </c>
      <c r="E279">
        <v>9</v>
      </c>
      <c r="F279" s="5">
        <v>250</v>
      </c>
      <c r="G279">
        <f>IF(E279="N/A","",B279)</f>
        <v>36</v>
      </c>
      <c r="H279" t="str">
        <f t="shared" si="30"/>
        <v>C-N</v>
      </c>
      <c r="I279" s="6">
        <v>0.12539400000000001</v>
      </c>
      <c r="J279" s="6">
        <v>1.9422539999999999</v>
      </c>
      <c r="K279" s="6">
        <v>1.5878000000000001</v>
      </c>
      <c r="L279" s="6">
        <v>455.00623000000002</v>
      </c>
      <c r="M279" s="5">
        <f>IF(D279="N/A", "", K279-I279)</f>
        <v>1.4624060000000001</v>
      </c>
      <c r="N279" s="5">
        <f t="shared" si="26"/>
        <v>3.5300540000000002</v>
      </c>
      <c r="O279" s="5">
        <v>1.5245239690570001</v>
      </c>
      <c r="P279" s="5">
        <v>0.19650348229949499</v>
      </c>
      <c r="Q279" s="5">
        <v>4.3186627774543638</v>
      </c>
    </row>
    <row r="280" spans="1:17" x14ac:dyDescent="0.35">
      <c r="A280" s="3">
        <v>43747</v>
      </c>
      <c r="B280">
        <v>37</v>
      </c>
      <c r="C280" t="s">
        <v>15</v>
      </c>
      <c r="D280" t="str">
        <f t="shared" si="33"/>
        <v>Compost</v>
      </c>
      <c r="E280">
        <v>10</v>
      </c>
      <c r="F280" s="5">
        <v>200</v>
      </c>
      <c r="G280">
        <f>IF(E280="N/A","",B280)</f>
        <v>37</v>
      </c>
      <c r="H280" t="str">
        <f t="shared" si="30"/>
        <v>C-N</v>
      </c>
      <c r="I280" s="6">
        <v>7.1734000000000006E-2</v>
      </c>
      <c r="J280" s="6">
        <v>0.62781399999999998</v>
      </c>
      <c r="K280" s="6">
        <v>1.222</v>
      </c>
      <c r="L280" s="6">
        <v>461.39328</v>
      </c>
      <c r="M280" s="5">
        <f t="shared" ref="M280:M325" si="34">IF(E280="N/A", "", K280-I280)</f>
        <v>1.150266</v>
      </c>
      <c r="N280" s="5">
        <f t="shared" si="26"/>
        <v>1.8498139999999998</v>
      </c>
      <c r="O280" s="5">
        <v>0.639103148291148</v>
      </c>
      <c r="P280" s="5">
        <v>0.159409485412252</v>
      </c>
      <c r="Q280" s="5">
        <v>3.4549302219634908</v>
      </c>
    </row>
    <row r="281" spans="1:17" x14ac:dyDescent="0.35">
      <c r="A281" s="3">
        <v>43586</v>
      </c>
      <c r="B281">
        <v>26</v>
      </c>
      <c r="C281" t="s">
        <v>14</v>
      </c>
      <c r="D281" t="str">
        <f t="shared" si="33"/>
        <v>Compost</v>
      </c>
      <c r="E281">
        <v>10</v>
      </c>
      <c r="F281" s="5">
        <v>90</v>
      </c>
      <c r="G281">
        <v>26</v>
      </c>
      <c r="H281" t="str">
        <f t="shared" si="30"/>
        <v>C-Y</v>
      </c>
      <c r="I281" s="5">
        <v>8.61</v>
      </c>
      <c r="J281" s="5">
        <v>0.35</v>
      </c>
      <c r="K281" s="5">
        <v>12.68</v>
      </c>
      <c r="L281" s="5">
        <v>465.73</v>
      </c>
      <c r="M281" s="5">
        <f t="shared" si="34"/>
        <v>4.07</v>
      </c>
      <c r="N281" s="5">
        <f t="shared" si="26"/>
        <v>13.03</v>
      </c>
      <c r="O281" s="5">
        <v>2.0258151954764898</v>
      </c>
      <c r="P281" s="5">
        <v>7.2408511971547601E-2</v>
      </c>
      <c r="Q281" s="5">
        <v>1.5547185998835709</v>
      </c>
    </row>
    <row r="282" spans="1:17" x14ac:dyDescent="0.35">
      <c r="A282" s="3">
        <f>A281</f>
        <v>43586</v>
      </c>
      <c r="B282">
        <v>26</v>
      </c>
      <c r="C282" t="s">
        <v>14</v>
      </c>
      <c r="D282" t="str">
        <f t="shared" si="33"/>
        <v>Compost</v>
      </c>
      <c r="E282">
        <v>5</v>
      </c>
      <c r="F282" s="5">
        <v>20</v>
      </c>
      <c r="G282">
        <v>26</v>
      </c>
      <c r="H282" t="str">
        <f t="shared" si="30"/>
        <v>C-Y</v>
      </c>
      <c r="I282" s="5">
        <v>2.5156900000000002</v>
      </c>
      <c r="J282" s="5">
        <v>0.32694499999999999</v>
      </c>
      <c r="K282" s="5">
        <v>5.9730999999999996</v>
      </c>
      <c r="L282" s="5">
        <v>465.91969999999998</v>
      </c>
      <c r="M282" s="5">
        <f t="shared" si="34"/>
        <v>3.4574099999999994</v>
      </c>
      <c r="N282" s="5">
        <f t="shared" si="26"/>
        <v>6.3000449999999999</v>
      </c>
      <c r="O282" s="5">
        <v>0.21766397020867501</v>
      </c>
      <c r="P282" s="5">
        <v>1.60973344952988E-2</v>
      </c>
      <c r="Q282" s="5">
        <v>0.34549302219634909</v>
      </c>
    </row>
    <row r="283" spans="1:17" x14ac:dyDescent="0.35">
      <c r="A283" s="3">
        <v>43655</v>
      </c>
      <c r="B283">
        <v>34</v>
      </c>
      <c r="C283" t="s">
        <v>15</v>
      </c>
      <c r="D283" t="str">
        <f t="shared" si="33"/>
        <v>Compost</v>
      </c>
      <c r="E283">
        <v>9</v>
      </c>
      <c r="F283" s="5">
        <v>405</v>
      </c>
      <c r="G283">
        <v>34</v>
      </c>
      <c r="H283" t="str">
        <f t="shared" si="30"/>
        <v>C-N</v>
      </c>
      <c r="I283" s="6">
        <v>1.858209</v>
      </c>
      <c r="J283" s="6">
        <v>-1.4263E-2</v>
      </c>
      <c r="K283" s="6">
        <v>2.5129000000000001</v>
      </c>
      <c r="L283" s="6">
        <v>468.25371999999999</v>
      </c>
      <c r="M283" s="5">
        <f t="shared" si="34"/>
        <v>0.65469100000000013</v>
      </c>
      <c r="N283" s="5">
        <f t="shared" si="26"/>
        <v>2.498637</v>
      </c>
      <c r="O283" s="5">
        <v>1.7481193869231799</v>
      </c>
      <c r="P283" s="5">
        <v>0.32760397205792602</v>
      </c>
      <c r="Q283" s="5">
        <v>6.9962336994760692</v>
      </c>
    </row>
    <row r="284" spans="1:17" x14ac:dyDescent="0.35">
      <c r="A284" s="3">
        <v>43805</v>
      </c>
      <c r="B284">
        <v>25</v>
      </c>
      <c r="C284" t="s">
        <v>14</v>
      </c>
      <c r="D284" t="str">
        <f t="shared" si="33"/>
        <v>Compost</v>
      </c>
      <c r="E284">
        <v>8</v>
      </c>
      <c r="F284" s="5">
        <v>1360</v>
      </c>
      <c r="G284">
        <f>IF(E284="N/A","",B284)</f>
        <v>25</v>
      </c>
      <c r="H284" t="str">
        <f t="shared" si="30"/>
        <v>C-Y</v>
      </c>
      <c r="I284" s="6">
        <v>3.0386549999999999</v>
      </c>
      <c r="J284" s="6">
        <v>0.123431</v>
      </c>
      <c r="K284" s="6">
        <v>6.1852999999999998</v>
      </c>
      <c r="L284" s="6">
        <v>476.55901999999998</v>
      </c>
      <c r="M284" s="5">
        <f t="shared" si="34"/>
        <v>3.1466449999999999</v>
      </c>
      <c r="N284" s="5">
        <f t="shared" si="26"/>
        <v>6.3087309999999999</v>
      </c>
      <c r="O284" s="5">
        <v>14.8215566202815</v>
      </c>
      <c r="P284" s="5">
        <v>1.1196144672892001</v>
      </c>
      <c r="Q284" s="5">
        <v>23.493525509351738</v>
      </c>
    </row>
    <row r="285" spans="1:17" x14ac:dyDescent="0.35">
      <c r="A285" s="3">
        <v>43676</v>
      </c>
      <c r="B285">
        <v>26</v>
      </c>
      <c r="C285" t="s">
        <v>14</v>
      </c>
      <c r="D285" t="str">
        <f t="shared" si="33"/>
        <v>Compost</v>
      </c>
      <c r="E285">
        <v>14</v>
      </c>
      <c r="F285" s="5">
        <v>75</v>
      </c>
      <c r="G285">
        <v>26</v>
      </c>
      <c r="H285" t="str">
        <f t="shared" si="30"/>
        <v>C-Y</v>
      </c>
      <c r="I285" s="6">
        <v>7.2945460000000004</v>
      </c>
      <c r="J285" s="6">
        <v>0.257803</v>
      </c>
      <c r="K285" s="6">
        <v>11.0015</v>
      </c>
      <c r="L285" s="6">
        <v>490.40102999999999</v>
      </c>
      <c r="M285" s="5">
        <f t="shared" si="34"/>
        <v>3.7069539999999996</v>
      </c>
      <c r="N285" s="5">
        <f t="shared" ref="N285:N348" si="35">IF(K285&lt;J285, J285+I285+M285, K285+J285)</f>
        <v>11.259302999999999</v>
      </c>
      <c r="O285" s="5">
        <v>1.4587661235529601</v>
      </c>
      <c r="P285" s="5">
        <v>6.3536829013259202E-2</v>
      </c>
      <c r="Q285" s="5">
        <v>1.2955988332363091</v>
      </c>
    </row>
    <row r="286" spans="1:17" x14ac:dyDescent="0.35">
      <c r="A286" s="3">
        <v>43620</v>
      </c>
      <c r="B286">
        <v>66</v>
      </c>
      <c r="C286" t="s">
        <v>19</v>
      </c>
      <c r="D286" t="str">
        <f t="shared" si="33"/>
        <v>Control</v>
      </c>
      <c r="E286">
        <v>3</v>
      </c>
      <c r="F286" s="5">
        <v>190</v>
      </c>
      <c r="G286">
        <v>66</v>
      </c>
      <c r="H286" t="str">
        <f t="shared" si="30"/>
        <v>N-Y</v>
      </c>
      <c r="I286" s="5">
        <v>1.77</v>
      </c>
      <c r="J286" s="5">
        <v>7.82</v>
      </c>
      <c r="K286" s="5">
        <v>2.41</v>
      </c>
      <c r="L286" s="5">
        <v>490.6</v>
      </c>
      <c r="M286" s="5">
        <f t="shared" si="34"/>
        <v>0.64000000000000012</v>
      </c>
      <c r="N286" s="5">
        <f t="shared" si="35"/>
        <v>10.23</v>
      </c>
      <c r="O286" s="5">
        <v>3.3577018806580101</v>
      </c>
      <c r="P286" s="5">
        <v>0.16102527298639499</v>
      </c>
      <c r="Q286" s="5">
        <v>3.2821837108653162</v>
      </c>
    </row>
    <row r="287" spans="1:17" x14ac:dyDescent="0.35">
      <c r="A287" s="3">
        <v>43719</v>
      </c>
      <c r="B287">
        <v>63</v>
      </c>
      <c r="C287" t="s">
        <v>18</v>
      </c>
      <c r="D287" t="str">
        <f t="shared" si="33"/>
        <v>Control</v>
      </c>
      <c r="E287">
        <v>5</v>
      </c>
      <c r="F287" s="5">
        <v>40</v>
      </c>
      <c r="G287">
        <f>IF(E287="N/A","",B287)</f>
        <v>63</v>
      </c>
      <c r="H287" t="str">
        <f t="shared" si="30"/>
        <v>N-N</v>
      </c>
      <c r="I287" s="6">
        <v>0.46193899999999999</v>
      </c>
      <c r="J287" s="6">
        <v>2.3541569999999998</v>
      </c>
      <c r="K287" s="6">
        <v>2.1482999999999999</v>
      </c>
      <c r="L287" s="6">
        <v>490.76065</v>
      </c>
      <c r="M287" s="5">
        <f t="shared" si="34"/>
        <v>1.6863609999999998</v>
      </c>
      <c r="N287" s="5">
        <f t="shared" si="35"/>
        <v>4.5024569999999997</v>
      </c>
      <c r="O287" s="5">
        <v>0.31111608450855199</v>
      </c>
      <c r="P287" s="5">
        <v>3.3911158254009303E-2</v>
      </c>
      <c r="Q287" s="5">
        <v>0.69098604439269817</v>
      </c>
    </row>
    <row r="288" spans="1:17" x14ac:dyDescent="0.35">
      <c r="A288" s="3">
        <f>A287</f>
        <v>43719</v>
      </c>
      <c r="B288">
        <v>26</v>
      </c>
      <c r="C288" t="s">
        <v>14</v>
      </c>
      <c r="D288" t="str">
        <f t="shared" si="33"/>
        <v>Compost</v>
      </c>
      <c r="E288">
        <v>13</v>
      </c>
      <c r="F288" s="5">
        <v>64</v>
      </c>
      <c r="G288">
        <v>26</v>
      </c>
      <c r="H288" t="str">
        <f t="shared" si="30"/>
        <v>C-Y</v>
      </c>
      <c r="I288" s="5">
        <v>13.227895</v>
      </c>
      <c r="J288" s="5">
        <v>0.610402</v>
      </c>
      <c r="K288" s="5">
        <v>18.204599999999999</v>
      </c>
      <c r="L288" s="5">
        <v>491.5215</v>
      </c>
      <c r="M288" s="5">
        <f t="shared" si="34"/>
        <v>4.976704999999999</v>
      </c>
      <c r="N288" s="5">
        <f t="shared" si="35"/>
        <v>18.815002</v>
      </c>
      <c r="O288" s="5">
        <v>2.0801619212836302</v>
      </c>
      <c r="P288" s="5">
        <v>5.4341971783591202E-2</v>
      </c>
      <c r="Q288" s="5">
        <v>1.1055776710283172</v>
      </c>
    </row>
    <row r="289" spans="1:17" x14ac:dyDescent="0.35">
      <c r="A289" s="3">
        <v>43620</v>
      </c>
      <c r="B289">
        <v>34</v>
      </c>
      <c r="C289" t="s">
        <v>15</v>
      </c>
      <c r="D289" t="str">
        <f t="shared" si="33"/>
        <v>Compost</v>
      </c>
      <c r="E289">
        <v>9</v>
      </c>
      <c r="F289" s="5">
        <v>1520</v>
      </c>
      <c r="G289">
        <v>34</v>
      </c>
      <c r="H289" t="str">
        <f t="shared" si="30"/>
        <v>C-N</v>
      </c>
      <c r="I289" s="5">
        <v>1.06</v>
      </c>
      <c r="J289" s="5">
        <v>0.1</v>
      </c>
      <c r="K289" s="5">
        <v>1.88</v>
      </c>
      <c r="L289" s="5">
        <v>495.05</v>
      </c>
      <c r="M289" s="5">
        <f t="shared" si="34"/>
        <v>0.81999999999999984</v>
      </c>
      <c r="N289" s="5">
        <f t="shared" si="35"/>
        <v>1.98</v>
      </c>
      <c r="O289" s="5">
        <v>5.1990222668253097</v>
      </c>
      <c r="P289" s="5">
        <v>1.2998868551474101</v>
      </c>
      <c r="Q289" s="5">
        <v>26.25746968692253</v>
      </c>
    </row>
    <row r="290" spans="1:17" x14ac:dyDescent="0.35">
      <c r="A290" s="3">
        <f>A289</f>
        <v>43620</v>
      </c>
      <c r="B290">
        <v>22</v>
      </c>
      <c r="C290" t="s">
        <v>12</v>
      </c>
      <c r="D290" t="str">
        <f t="shared" si="33"/>
        <v>Till</v>
      </c>
      <c r="E290">
        <v>3</v>
      </c>
      <c r="F290" s="5">
        <v>12</v>
      </c>
      <c r="G290">
        <v>22</v>
      </c>
      <c r="H290" t="str">
        <f t="shared" si="30"/>
        <v>T-N</v>
      </c>
      <c r="I290" s="5">
        <v>0.60636699999999999</v>
      </c>
      <c r="J290" s="5">
        <v>1.2744E-2</v>
      </c>
      <c r="K290" s="5">
        <v>2.8081</v>
      </c>
      <c r="L290" s="5">
        <v>495.54867999999999</v>
      </c>
      <c r="M290" s="5">
        <f t="shared" si="34"/>
        <v>2.2017329999999999</v>
      </c>
      <c r="N290" s="5">
        <f t="shared" si="35"/>
        <v>2.8208440000000001</v>
      </c>
      <c r="O290" s="5">
        <v>5.8475401783255901E-2</v>
      </c>
      <c r="P290" s="5">
        <v>1.0272602159553E-2</v>
      </c>
      <c r="Q290" s="5">
        <v>0.20729581331780947</v>
      </c>
    </row>
    <row r="291" spans="1:17" x14ac:dyDescent="0.35">
      <c r="A291" s="3">
        <v>43620</v>
      </c>
      <c r="B291">
        <v>37</v>
      </c>
      <c r="C291" t="s">
        <v>15</v>
      </c>
      <c r="D291" t="str">
        <f t="shared" si="33"/>
        <v>Compost</v>
      </c>
      <c r="E291" t="s">
        <v>21</v>
      </c>
      <c r="F291" s="5">
        <v>1420</v>
      </c>
      <c r="G291">
        <v>37</v>
      </c>
      <c r="H291" t="str">
        <f t="shared" si="30"/>
        <v>C-N</v>
      </c>
      <c r="I291" s="5">
        <v>0.27</v>
      </c>
      <c r="J291" s="5">
        <v>7.0000000000000007E-2</v>
      </c>
      <c r="K291" s="5">
        <v>0.92</v>
      </c>
      <c r="L291" s="5">
        <v>496.63</v>
      </c>
      <c r="M291" s="5">
        <f t="shared" si="34"/>
        <v>0.65</v>
      </c>
      <c r="N291" s="5">
        <f t="shared" si="35"/>
        <v>0.99</v>
      </c>
      <c r="O291" s="5">
        <v>2.4284906641091899</v>
      </c>
      <c r="P291" s="5">
        <v>1.2182437560773201</v>
      </c>
      <c r="Q291" s="5">
        <v>24.530004575940787</v>
      </c>
    </row>
    <row r="292" spans="1:17" x14ac:dyDescent="0.35">
      <c r="A292" s="3">
        <v>43586</v>
      </c>
      <c r="B292">
        <v>53</v>
      </c>
      <c r="C292" t="s">
        <v>16</v>
      </c>
      <c r="D292" t="str">
        <f t="shared" si="33"/>
        <v>Till</v>
      </c>
      <c r="E292">
        <v>14</v>
      </c>
      <c r="F292" s="5">
        <v>940</v>
      </c>
      <c r="G292">
        <v>53</v>
      </c>
      <c r="H292" t="str">
        <f t="shared" si="30"/>
        <v>T-Y</v>
      </c>
      <c r="I292" s="5">
        <v>7.41</v>
      </c>
      <c r="J292" s="5">
        <v>1.33</v>
      </c>
      <c r="K292" s="5">
        <v>75.040000000000006</v>
      </c>
      <c r="L292" s="5">
        <v>501.8</v>
      </c>
      <c r="M292" s="5">
        <f t="shared" si="34"/>
        <v>67.63000000000001</v>
      </c>
      <c r="N292" s="5">
        <f t="shared" si="35"/>
        <v>76.37</v>
      </c>
      <c r="O292" s="5">
        <v>124.01195198245701</v>
      </c>
      <c r="P292" s="5">
        <v>0.81483825461302595</v>
      </c>
      <c r="Q292" s="5">
        <v>16.238172043228406</v>
      </c>
    </row>
    <row r="293" spans="1:17" x14ac:dyDescent="0.35">
      <c r="A293" s="3">
        <v>43747</v>
      </c>
      <c r="B293">
        <v>25</v>
      </c>
      <c r="C293" t="s">
        <v>14</v>
      </c>
      <c r="D293" t="str">
        <f t="shared" si="33"/>
        <v>Compost</v>
      </c>
      <c r="E293">
        <v>12</v>
      </c>
      <c r="F293" s="5">
        <v>1560</v>
      </c>
      <c r="G293">
        <f>IF(E293="N/A","",B293)</f>
        <v>25</v>
      </c>
      <c r="H293" t="str">
        <f t="shared" si="30"/>
        <v>C-Y</v>
      </c>
      <c r="I293" s="6">
        <v>5.0195889999999999</v>
      </c>
      <c r="J293" s="6">
        <v>4.4496000000000001E-2</v>
      </c>
      <c r="K293" s="6">
        <v>8.0547000000000004</v>
      </c>
      <c r="L293" s="6">
        <v>506.76317999999998</v>
      </c>
      <c r="M293" s="5">
        <f t="shared" si="34"/>
        <v>3.0351110000000006</v>
      </c>
      <c r="N293" s="5">
        <f t="shared" si="35"/>
        <v>8.099196000000001</v>
      </c>
      <c r="O293" s="5">
        <v>21.826264135405602</v>
      </c>
      <c r="P293" s="5">
        <v>1.3656598779407401</v>
      </c>
      <c r="Q293" s="5">
        <v>26.948455731315228</v>
      </c>
    </row>
    <row r="294" spans="1:17" x14ac:dyDescent="0.35">
      <c r="A294" s="3">
        <v>43558</v>
      </c>
      <c r="B294">
        <v>68</v>
      </c>
      <c r="C294" t="s">
        <v>19</v>
      </c>
      <c r="D294" t="str">
        <f t="shared" si="33"/>
        <v>Control</v>
      </c>
      <c r="E294">
        <v>1</v>
      </c>
      <c r="F294" s="5">
        <v>1160</v>
      </c>
      <c r="G294">
        <v>68</v>
      </c>
      <c r="H294" t="str">
        <f t="shared" si="30"/>
        <v>N-Y</v>
      </c>
      <c r="I294" s="6">
        <v>0.440386</v>
      </c>
      <c r="J294" s="6">
        <v>1.1123080000000001</v>
      </c>
      <c r="K294" s="6">
        <v>1.9316</v>
      </c>
      <c r="L294" s="6">
        <v>518.72864000000004</v>
      </c>
      <c r="M294" s="5">
        <f t="shared" si="34"/>
        <v>1.491214</v>
      </c>
      <c r="N294" s="5">
        <f t="shared" si="35"/>
        <v>3.0439080000000001</v>
      </c>
      <c r="O294" s="5">
        <v>6.0996148143921198</v>
      </c>
      <c r="P294" s="5">
        <v>1.0394679790563599</v>
      </c>
      <c r="Q294" s="5">
        <v>20.038595287388247</v>
      </c>
    </row>
    <row r="295" spans="1:17" x14ac:dyDescent="0.35">
      <c r="A295" s="3">
        <v>43620</v>
      </c>
      <c r="B295">
        <v>20</v>
      </c>
      <c r="C295" t="s">
        <v>12</v>
      </c>
      <c r="D295" t="str">
        <f t="shared" si="33"/>
        <v>Till</v>
      </c>
      <c r="E295">
        <v>13</v>
      </c>
      <c r="F295" s="5">
        <v>375</v>
      </c>
      <c r="G295">
        <v>20</v>
      </c>
      <c r="H295" t="str">
        <f t="shared" si="30"/>
        <v>T-N</v>
      </c>
      <c r="I295" s="5">
        <v>0.6</v>
      </c>
      <c r="J295" s="5">
        <v>2.4300000000000002</v>
      </c>
      <c r="K295" s="5">
        <v>3.5</v>
      </c>
      <c r="L295" s="5">
        <v>538.96</v>
      </c>
      <c r="M295" s="5">
        <f t="shared" si="34"/>
        <v>2.9</v>
      </c>
      <c r="N295" s="5">
        <f t="shared" si="35"/>
        <v>5.93</v>
      </c>
      <c r="O295" s="5">
        <v>3.84148251124827</v>
      </c>
      <c r="P295" s="5">
        <v>0.34914087930225401</v>
      </c>
      <c r="Q295" s="5">
        <v>6.4779941661815457</v>
      </c>
    </row>
    <row r="296" spans="1:17" x14ac:dyDescent="0.35">
      <c r="A296" s="3">
        <v>43805</v>
      </c>
      <c r="B296">
        <v>23</v>
      </c>
      <c r="C296" t="s">
        <v>12</v>
      </c>
      <c r="D296" t="str">
        <f t="shared" si="33"/>
        <v>Till</v>
      </c>
      <c r="E296">
        <v>7</v>
      </c>
      <c r="F296" s="5">
        <v>240</v>
      </c>
      <c r="G296">
        <f>IF(E296="N/A","",B296)</f>
        <v>23</v>
      </c>
      <c r="H296" t="str">
        <f t="shared" si="30"/>
        <v>T-N</v>
      </c>
      <c r="I296" s="6">
        <v>7.2684329999999999</v>
      </c>
      <c r="J296" s="6">
        <v>0.10559</v>
      </c>
      <c r="K296" s="6">
        <v>11.763</v>
      </c>
      <c r="L296" s="6">
        <v>566.14715999999999</v>
      </c>
      <c r="M296" s="5">
        <f t="shared" si="34"/>
        <v>4.494567</v>
      </c>
      <c r="N296" s="5">
        <f t="shared" si="35"/>
        <v>11.868589999999999</v>
      </c>
      <c r="O296" s="5">
        <v>4.9206589861100598</v>
      </c>
      <c r="P296" s="5">
        <v>0.23472182544975401</v>
      </c>
      <c r="Q296" s="5">
        <v>4.1459162663561893</v>
      </c>
    </row>
    <row r="297" spans="1:17" x14ac:dyDescent="0.35">
      <c r="A297" s="3">
        <v>43747</v>
      </c>
      <c r="B297">
        <v>52</v>
      </c>
      <c r="C297" t="s">
        <v>16</v>
      </c>
      <c r="D297" t="str">
        <f t="shared" si="33"/>
        <v>Till</v>
      </c>
      <c r="E297">
        <v>6</v>
      </c>
      <c r="F297" s="5">
        <v>620</v>
      </c>
      <c r="G297">
        <f>IF(E297="N/A","",B297)</f>
        <v>52</v>
      </c>
      <c r="H297" t="str">
        <f t="shared" si="30"/>
        <v>T-Y</v>
      </c>
      <c r="I297" s="6">
        <v>8.8182999999999997E-2</v>
      </c>
      <c r="J297" s="6">
        <v>5.2028299999999996</v>
      </c>
      <c r="K297" s="6">
        <v>2.5512000000000001</v>
      </c>
      <c r="L297" s="6">
        <v>597.10410000000002</v>
      </c>
      <c r="M297" s="5">
        <f t="shared" si="34"/>
        <v>2.4630170000000002</v>
      </c>
      <c r="N297" s="5">
        <f t="shared" si="35"/>
        <v>7.7540300000000002</v>
      </c>
      <c r="O297" s="5">
        <v>8.3048552196742094</v>
      </c>
      <c r="P297" s="5">
        <v>0.63952075263751496</v>
      </c>
      <c r="Q297" s="5">
        <v>10.710283688086822</v>
      </c>
    </row>
    <row r="298" spans="1:17" x14ac:dyDescent="0.35">
      <c r="A298" s="3">
        <v>43676</v>
      </c>
      <c r="B298">
        <v>68</v>
      </c>
      <c r="C298" t="s">
        <v>19</v>
      </c>
      <c r="D298" t="str">
        <f t="shared" si="33"/>
        <v>Control</v>
      </c>
      <c r="E298">
        <v>1</v>
      </c>
      <c r="F298" s="5">
        <v>1100</v>
      </c>
      <c r="G298">
        <v>68</v>
      </c>
      <c r="H298" t="str">
        <f t="shared" si="30"/>
        <v>N-Y</v>
      </c>
      <c r="I298" s="6">
        <v>0.15212899999999999</v>
      </c>
      <c r="J298" s="6">
        <v>0.126527</v>
      </c>
      <c r="K298" s="6">
        <v>1.3811</v>
      </c>
      <c r="L298" s="6">
        <v>599.74725000000001</v>
      </c>
      <c r="M298" s="5">
        <f t="shared" si="34"/>
        <v>1.228971</v>
      </c>
      <c r="N298" s="5">
        <f t="shared" si="35"/>
        <v>1.5076270000000001</v>
      </c>
      <c r="O298" s="5">
        <v>2.8648341897174898</v>
      </c>
      <c r="P298" s="5">
        <v>1.1396561795384701</v>
      </c>
      <c r="Q298" s="5">
        <v>19.002116220799202</v>
      </c>
    </row>
    <row r="299" spans="1:17" x14ac:dyDescent="0.35">
      <c r="A299" s="3">
        <v>43558</v>
      </c>
      <c r="B299">
        <v>25</v>
      </c>
      <c r="C299" t="s">
        <v>14</v>
      </c>
      <c r="D299" t="str">
        <f t="shared" si="33"/>
        <v>Compost</v>
      </c>
      <c r="E299">
        <v>13</v>
      </c>
      <c r="F299" s="5">
        <v>1570</v>
      </c>
      <c r="G299">
        <v>25</v>
      </c>
      <c r="H299" t="str">
        <f t="shared" si="30"/>
        <v>C-Y</v>
      </c>
      <c r="I299" s="6">
        <v>3.3186399999999998</v>
      </c>
      <c r="J299" s="6">
        <v>8.0642000000000005E-2</v>
      </c>
      <c r="K299" s="6">
        <v>7.2004999999999999</v>
      </c>
      <c r="L299" s="6">
        <v>609.76700000000005</v>
      </c>
      <c r="M299" s="5">
        <f t="shared" si="34"/>
        <v>3.8818600000000001</v>
      </c>
      <c r="N299" s="5">
        <f t="shared" si="35"/>
        <v>7.281142</v>
      </c>
      <c r="O299" s="5">
        <v>19.747496822132401</v>
      </c>
      <c r="P299" s="5">
        <v>1.65377517630355</v>
      </c>
      <c r="Q299" s="5">
        <v>27.121202242413403</v>
      </c>
    </row>
    <row r="300" spans="1:17" x14ac:dyDescent="0.35">
      <c r="A300" s="3">
        <v>43747</v>
      </c>
      <c r="B300">
        <v>65</v>
      </c>
      <c r="C300" t="s">
        <v>18</v>
      </c>
      <c r="D300" t="str">
        <f t="shared" si="33"/>
        <v>Control</v>
      </c>
      <c r="E300">
        <v>3</v>
      </c>
      <c r="F300" s="5">
        <v>920</v>
      </c>
      <c r="G300">
        <f>IF(E300="N/A","",B300)</f>
        <v>65</v>
      </c>
      <c r="H300" t="str">
        <f t="shared" si="30"/>
        <v>N-N</v>
      </c>
      <c r="I300" s="6">
        <v>2.2332000000000001E-2</v>
      </c>
      <c r="J300" s="6">
        <v>1.66046</v>
      </c>
      <c r="K300" s="6">
        <v>0.77300000000000002</v>
      </c>
      <c r="L300" s="6">
        <v>628.49570000000006</v>
      </c>
      <c r="M300" s="5">
        <f t="shared" si="34"/>
        <v>0.750668</v>
      </c>
      <c r="N300" s="5">
        <f t="shared" si="35"/>
        <v>2.4334600000000002</v>
      </c>
      <c r="O300" s="5">
        <v>3.8674520558859702</v>
      </c>
      <c r="P300" s="5">
        <v>0.99885635559265196</v>
      </c>
      <c r="Q300" s="5">
        <v>15.892679021032059</v>
      </c>
    </row>
    <row r="301" spans="1:17" x14ac:dyDescent="0.35">
      <c r="A301" s="3">
        <v>43655</v>
      </c>
      <c r="B301">
        <v>25</v>
      </c>
      <c r="C301" t="s">
        <v>14</v>
      </c>
      <c r="D301" t="str">
        <f t="shared" si="33"/>
        <v>Compost</v>
      </c>
      <c r="E301">
        <v>16</v>
      </c>
      <c r="F301" s="5">
        <v>1620</v>
      </c>
      <c r="G301">
        <v>25</v>
      </c>
      <c r="H301" t="str">
        <f t="shared" si="30"/>
        <v>C-Y</v>
      </c>
      <c r="I301" s="6">
        <v>7.0554579999999998</v>
      </c>
      <c r="J301" s="6">
        <v>0.107547</v>
      </c>
      <c r="K301" s="6">
        <v>10.6152</v>
      </c>
      <c r="L301" s="6">
        <v>633.05505000000005</v>
      </c>
      <c r="M301" s="5">
        <f t="shared" si="34"/>
        <v>3.559742</v>
      </c>
      <c r="N301" s="5">
        <f t="shared" si="35"/>
        <v>10.722747</v>
      </c>
      <c r="O301" s="5">
        <v>30.007787304474199</v>
      </c>
      <c r="P301" s="5">
        <v>1.77161517402428</v>
      </c>
      <c r="Q301" s="5">
        <v>27.984934797904277</v>
      </c>
    </row>
    <row r="302" spans="1:17" x14ac:dyDescent="0.35">
      <c r="A302" s="3">
        <v>43558</v>
      </c>
      <c r="B302">
        <v>27</v>
      </c>
      <c r="C302" t="s">
        <v>14</v>
      </c>
      <c r="D302" t="str">
        <f t="shared" si="33"/>
        <v>Compost</v>
      </c>
      <c r="E302">
        <v>14</v>
      </c>
      <c r="F302" s="5">
        <v>115</v>
      </c>
      <c r="G302">
        <v>27</v>
      </c>
      <c r="H302" t="str">
        <f t="shared" si="30"/>
        <v>C-Y</v>
      </c>
      <c r="I302" s="6">
        <v>2.1887150000000002</v>
      </c>
      <c r="J302" s="6">
        <v>0.22529099999999999</v>
      </c>
      <c r="K302" s="6">
        <v>4.5338000000000003</v>
      </c>
      <c r="L302" s="6">
        <v>634.89499999999998</v>
      </c>
      <c r="M302" s="5">
        <f t="shared" si="34"/>
        <v>2.3450850000000001</v>
      </c>
      <c r="N302" s="5">
        <f t="shared" si="35"/>
        <v>4.7590910000000006</v>
      </c>
      <c r="O302" s="5">
        <v>0.94544168961573405</v>
      </c>
      <c r="P302" s="5">
        <v>0.12612833029008699</v>
      </c>
      <c r="Q302" s="5">
        <v>1.9865848776290074</v>
      </c>
    </row>
    <row r="303" spans="1:17" x14ac:dyDescent="0.35">
      <c r="A303" s="3">
        <v>43586</v>
      </c>
      <c r="B303">
        <v>34</v>
      </c>
      <c r="C303" t="s">
        <v>15</v>
      </c>
      <c r="D303" t="str">
        <f t="shared" si="33"/>
        <v>Compost</v>
      </c>
      <c r="E303">
        <v>2</v>
      </c>
      <c r="F303" s="5">
        <v>195</v>
      </c>
      <c r="G303">
        <v>34</v>
      </c>
      <c r="H303" t="str">
        <f t="shared" si="30"/>
        <v>C-N</v>
      </c>
      <c r="I303" s="5">
        <v>1.62</v>
      </c>
      <c r="J303" s="5">
        <v>0.1</v>
      </c>
      <c r="K303" s="5">
        <v>2.9</v>
      </c>
      <c r="L303" s="5">
        <v>680.04</v>
      </c>
      <c r="M303" s="5">
        <f t="shared" si="34"/>
        <v>1.2799999999999998</v>
      </c>
      <c r="N303" s="5">
        <f t="shared" si="35"/>
        <v>3</v>
      </c>
      <c r="O303" s="5">
        <v>1.01057550042956</v>
      </c>
      <c r="P303" s="5">
        <v>0.22907725443737301</v>
      </c>
      <c r="Q303" s="5">
        <v>3.3685569664144035</v>
      </c>
    </row>
    <row r="304" spans="1:17" x14ac:dyDescent="0.35">
      <c r="A304" s="3">
        <v>43768</v>
      </c>
      <c r="B304">
        <v>26</v>
      </c>
      <c r="C304" t="s">
        <v>14</v>
      </c>
      <c r="D304" t="str">
        <f t="shared" si="33"/>
        <v>Compost</v>
      </c>
      <c r="E304">
        <v>11</v>
      </c>
      <c r="F304" s="5">
        <v>85</v>
      </c>
      <c r="G304">
        <f>IF(E304="N/A","",B304)</f>
        <v>26</v>
      </c>
      <c r="H304" t="str">
        <f t="shared" si="30"/>
        <v>C-Y</v>
      </c>
      <c r="I304" s="6">
        <v>9.125413</v>
      </c>
      <c r="J304" s="6">
        <v>0.28955399999999998</v>
      </c>
      <c r="K304" s="6">
        <v>12.838100000000001</v>
      </c>
      <c r="L304" s="6">
        <v>681.12339999999995</v>
      </c>
      <c r="M304" s="5">
        <f t="shared" si="34"/>
        <v>3.7126870000000007</v>
      </c>
      <c r="N304" s="5">
        <f t="shared" si="35"/>
        <v>13.127654000000001</v>
      </c>
      <c r="O304" s="5">
        <v>1.9276090058014901</v>
      </c>
      <c r="P304" s="5">
        <v>0.10001326969023799</v>
      </c>
      <c r="Q304" s="5">
        <v>1.4683453443344836</v>
      </c>
    </row>
    <row r="305" spans="1:17" x14ac:dyDescent="0.35">
      <c r="A305" s="3">
        <f>A304</f>
        <v>43768</v>
      </c>
      <c r="B305">
        <v>23</v>
      </c>
      <c r="C305" t="s">
        <v>12</v>
      </c>
      <c r="D305" t="str">
        <f t="shared" si="33"/>
        <v>Till</v>
      </c>
      <c r="E305">
        <v>7</v>
      </c>
      <c r="F305" s="5">
        <v>1356</v>
      </c>
      <c r="G305">
        <v>23</v>
      </c>
      <c r="H305" t="str">
        <f t="shared" si="30"/>
        <v>T-N</v>
      </c>
      <c r="I305" s="5">
        <v>7.3912849999999999</v>
      </c>
      <c r="J305" s="5">
        <v>-6.6112000000000004E-2</v>
      </c>
      <c r="K305" s="5">
        <v>11.9053</v>
      </c>
      <c r="L305" s="5">
        <v>685.00116000000003</v>
      </c>
      <c r="M305" s="5">
        <f t="shared" si="34"/>
        <v>4.5140150000000006</v>
      </c>
      <c r="N305" s="5">
        <f t="shared" si="35"/>
        <v>11.839188</v>
      </c>
      <c r="O305" s="5">
        <v>27.7328501983405</v>
      </c>
      <c r="P305" s="5">
        <v>1.6045893143997301</v>
      </c>
      <c r="Q305" s="5">
        <v>23.424426904912469</v>
      </c>
    </row>
    <row r="306" spans="1:17" x14ac:dyDescent="0.35">
      <c r="A306" s="3">
        <v>43768</v>
      </c>
      <c r="B306">
        <v>34</v>
      </c>
      <c r="C306" t="s">
        <v>15</v>
      </c>
      <c r="D306" t="str">
        <f t="shared" si="33"/>
        <v>Compost</v>
      </c>
      <c r="E306">
        <v>6</v>
      </c>
      <c r="F306" s="5">
        <v>1330</v>
      </c>
      <c r="G306">
        <f>IF(E306="N/A","",B306)</f>
        <v>34</v>
      </c>
      <c r="H306" t="str">
        <f t="shared" si="30"/>
        <v>C-N</v>
      </c>
      <c r="I306" s="6">
        <v>0.46198899999999998</v>
      </c>
      <c r="J306" s="6">
        <v>1.7915E-2</v>
      </c>
      <c r="K306" s="6">
        <v>1.5339</v>
      </c>
      <c r="L306" s="6">
        <v>726.29939999999999</v>
      </c>
      <c r="M306" s="5">
        <f t="shared" si="34"/>
        <v>1.0719110000000001</v>
      </c>
      <c r="N306" s="5">
        <f t="shared" si="35"/>
        <v>1.5518149999999999</v>
      </c>
      <c r="O306" s="5">
        <v>3.5653690134441098</v>
      </c>
      <c r="P306" s="5">
        <v>1.6687075297268299</v>
      </c>
      <c r="Q306" s="5">
        <v>22.975285976057215</v>
      </c>
    </row>
    <row r="307" spans="1:17" x14ac:dyDescent="0.35">
      <c r="A307" s="3">
        <v>43719</v>
      </c>
      <c r="B307">
        <v>34</v>
      </c>
      <c r="C307" t="s">
        <v>15</v>
      </c>
      <c r="D307" t="str">
        <f t="shared" si="33"/>
        <v>Compost</v>
      </c>
      <c r="E307">
        <v>12</v>
      </c>
      <c r="F307" s="5">
        <v>2195</v>
      </c>
      <c r="G307">
        <f>IF(E307="N/A","",B307)</f>
        <v>34</v>
      </c>
      <c r="H307" t="str">
        <f t="shared" si="30"/>
        <v>C-N</v>
      </c>
      <c r="I307" s="6">
        <v>2.431098</v>
      </c>
      <c r="J307" s="6">
        <v>3.73E-2</v>
      </c>
      <c r="K307" s="6">
        <v>3.8275000000000001</v>
      </c>
      <c r="L307" s="6">
        <v>733.5453</v>
      </c>
      <c r="M307" s="5">
        <f t="shared" si="34"/>
        <v>1.3964020000000001</v>
      </c>
      <c r="N307" s="5">
        <f t="shared" si="35"/>
        <v>3.8648000000000002</v>
      </c>
      <c r="O307" s="5">
        <v>14.654616181131701</v>
      </c>
      <c r="P307" s="5">
        <v>2.7814698879562001</v>
      </c>
      <c r="Q307" s="5">
        <v>37.917859186049313</v>
      </c>
    </row>
    <row r="308" spans="1:17" x14ac:dyDescent="0.35">
      <c r="A308" s="3">
        <f>A307</f>
        <v>43719</v>
      </c>
      <c r="B308">
        <v>27</v>
      </c>
      <c r="C308" t="s">
        <v>14</v>
      </c>
      <c r="D308" t="str">
        <f t="shared" si="33"/>
        <v>Compost</v>
      </c>
      <c r="E308" t="s">
        <v>20</v>
      </c>
      <c r="F308" s="5">
        <v>1530</v>
      </c>
      <c r="G308">
        <v>27</v>
      </c>
      <c r="H308" t="str">
        <f t="shared" si="30"/>
        <v>C-Y</v>
      </c>
      <c r="I308" s="5">
        <v>0.176347</v>
      </c>
      <c r="J308" s="5">
        <v>0.54284100000000002</v>
      </c>
      <c r="K308" s="5">
        <v>0.78380000000000005</v>
      </c>
      <c r="L308" s="5">
        <v>746.91719999999998</v>
      </c>
      <c r="M308" s="5">
        <f t="shared" si="34"/>
        <v>0.60745300000000002</v>
      </c>
      <c r="N308" s="5">
        <f t="shared" si="35"/>
        <v>1.326641</v>
      </c>
      <c r="O308" s="5">
        <v>3.5063700264478999</v>
      </c>
      <c r="P308" s="5">
        <v>1.9741347375200899</v>
      </c>
      <c r="Q308" s="5">
        <v>26.430216198020705</v>
      </c>
    </row>
    <row r="309" spans="1:17" x14ac:dyDescent="0.35">
      <c r="A309" s="3">
        <v>43536</v>
      </c>
      <c r="B309">
        <v>34</v>
      </c>
      <c r="C309" t="s">
        <v>15</v>
      </c>
      <c r="D309" t="str">
        <f t="shared" si="33"/>
        <v>Compost</v>
      </c>
      <c r="E309">
        <v>4</v>
      </c>
      <c r="F309" s="5">
        <v>1300</v>
      </c>
      <c r="G309">
        <v>34</v>
      </c>
      <c r="H309" t="str">
        <f t="shared" si="30"/>
        <v>C-N</v>
      </c>
      <c r="I309" s="6">
        <v>1.263695</v>
      </c>
      <c r="J309" s="6">
        <v>0.103232</v>
      </c>
      <c r="K309" s="6">
        <v>2.5457999999999998</v>
      </c>
      <c r="L309" s="6">
        <v>748.68939999999998</v>
      </c>
      <c r="M309" s="5">
        <f t="shared" si="34"/>
        <v>1.2821049999999998</v>
      </c>
      <c r="N309" s="5">
        <f t="shared" si="35"/>
        <v>2.6490320000000001</v>
      </c>
      <c r="O309" s="5">
        <v>5.9489929756753801</v>
      </c>
      <c r="P309" s="5">
        <v>1.6813492557140199</v>
      </c>
      <c r="Q309" s="5">
        <v>22.457046442762692</v>
      </c>
    </row>
    <row r="310" spans="1:17" x14ac:dyDescent="0.35">
      <c r="A310" s="3">
        <v>43655</v>
      </c>
      <c r="B310">
        <v>26</v>
      </c>
      <c r="C310" t="s">
        <v>14</v>
      </c>
      <c r="D310" t="str">
        <f t="shared" si="33"/>
        <v>Compost</v>
      </c>
      <c r="E310">
        <v>17</v>
      </c>
      <c r="F310" s="5">
        <v>50</v>
      </c>
      <c r="G310">
        <v>26</v>
      </c>
      <c r="H310" t="str">
        <f t="shared" si="30"/>
        <v>C-Y</v>
      </c>
      <c r="I310" s="6">
        <v>9.9023109999999992</v>
      </c>
      <c r="J310" s="6">
        <v>9.9001000000000006E-2</v>
      </c>
      <c r="K310" s="6">
        <v>14.575900000000001</v>
      </c>
      <c r="L310" s="6">
        <v>782.41600000000005</v>
      </c>
      <c r="M310" s="5">
        <f t="shared" si="34"/>
        <v>4.6735890000000015</v>
      </c>
      <c r="N310" s="5">
        <f t="shared" si="35"/>
        <v>14.674901</v>
      </c>
      <c r="O310" s="5">
        <v>1.26752952323327</v>
      </c>
      <c r="P310" s="5">
        <v>6.7580379550777406E-2</v>
      </c>
      <c r="Q310" s="5">
        <v>0.86373255549087269</v>
      </c>
    </row>
    <row r="311" spans="1:17" x14ac:dyDescent="0.35">
      <c r="A311" s="3">
        <f>A310</f>
        <v>43655</v>
      </c>
      <c r="B311">
        <v>25</v>
      </c>
      <c r="C311" t="s">
        <v>14</v>
      </c>
      <c r="D311" t="str">
        <f t="shared" ref="D311:D342" si="36">IF(LEFT(C311,1)="T", "Till", IF(LEFT(C311,1)="C", "Compost", "Control"))</f>
        <v>Compost</v>
      </c>
      <c r="E311">
        <v>8</v>
      </c>
      <c r="F311" s="5">
        <v>1358</v>
      </c>
      <c r="G311">
        <v>25</v>
      </c>
      <c r="H311" t="str">
        <f t="shared" si="30"/>
        <v>C-Y</v>
      </c>
      <c r="I311" s="5">
        <v>7.2837620000000003</v>
      </c>
      <c r="J311" s="5">
        <v>4.3242999999999997E-2</v>
      </c>
      <c r="K311" s="5">
        <v>10.3186</v>
      </c>
      <c r="L311" s="5">
        <v>800.27373999999998</v>
      </c>
      <c r="M311" s="5">
        <f t="shared" si="34"/>
        <v>3.0348379999999997</v>
      </c>
      <c r="N311" s="5">
        <f t="shared" si="35"/>
        <v>10.361843</v>
      </c>
      <c r="O311" s="5">
        <v>24.3080251432179</v>
      </c>
      <c r="P311" s="5">
        <v>1.8773758870286901</v>
      </c>
      <c r="Q311" s="5">
        <v>23.458976207132103</v>
      </c>
    </row>
    <row r="312" spans="1:17" x14ac:dyDescent="0.35">
      <c r="A312" s="3">
        <v>43719</v>
      </c>
      <c r="B312">
        <v>25</v>
      </c>
      <c r="C312" t="s">
        <v>14</v>
      </c>
      <c r="D312" t="str">
        <f t="shared" si="36"/>
        <v>Compost</v>
      </c>
      <c r="E312" t="s">
        <v>24</v>
      </c>
      <c r="F312" s="5">
        <v>1500</v>
      </c>
      <c r="G312">
        <f>IF(E312="N/A","",B312)</f>
        <v>25</v>
      </c>
      <c r="H312" t="str">
        <f t="shared" si="30"/>
        <v>C-Y</v>
      </c>
      <c r="I312" s="6">
        <v>6.1685949999999998</v>
      </c>
      <c r="J312" s="6">
        <v>5.3718000000000002E-2</v>
      </c>
      <c r="K312" s="6">
        <v>10.379200000000001</v>
      </c>
      <c r="L312" s="6">
        <v>804.32690000000002</v>
      </c>
      <c r="M312" s="5">
        <f t="shared" si="34"/>
        <v>4.210605000000001</v>
      </c>
      <c r="N312" s="5">
        <f t="shared" si="35"/>
        <v>10.432918000000001</v>
      </c>
      <c r="O312" s="5">
        <v>27.033977766129698</v>
      </c>
      <c r="P312" s="5">
        <v>2.0841873319909201</v>
      </c>
      <c r="Q312" s="5">
        <v>25.911976664726183</v>
      </c>
    </row>
    <row r="313" spans="1:17" x14ac:dyDescent="0.35">
      <c r="A313" s="3">
        <v>43558</v>
      </c>
      <c r="B313">
        <v>34</v>
      </c>
      <c r="C313" t="s">
        <v>15</v>
      </c>
      <c r="D313" t="str">
        <f t="shared" si="36"/>
        <v>Compost</v>
      </c>
      <c r="E313">
        <v>6</v>
      </c>
      <c r="F313" s="5">
        <v>1595</v>
      </c>
      <c r="G313">
        <v>34</v>
      </c>
      <c r="H313" t="str">
        <f t="shared" si="30"/>
        <v>C-N</v>
      </c>
      <c r="I313" s="6">
        <v>0.87593299999999996</v>
      </c>
      <c r="J313" s="6">
        <v>8.7690000000000004E-2</v>
      </c>
      <c r="K313" s="6">
        <v>2.5609999999999999</v>
      </c>
      <c r="L313" s="6">
        <v>852.20399999999995</v>
      </c>
      <c r="M313" s="5">
        <f t="shared" si="34"/>
        <v>1.6850670000000001</v>
      </c>
      <c r="N313" s="5">
        <f t="shared" si="35"/>
        <v>2.6486899999999998</v>
      </c>
      <c r="O313" s="5">
        <v>7.2980144435235497</v>
      </c>
      <c r="P313" s="5">
        <v>2.3481030625813299</v>
      </c>
      <c r="Q313" s="5">
        <v>27.553068520158842</v>
      </c>
    </row>
    <row r="314" spans="1:17" x14ac:dyDescent="0.35">
      <c r="A314" s="3">
        <f>A313</f>
        <v>43558</v>
      </c>
      <c r="B314">
        <v>35</v>
      </c>
      <c r="C314" t="s">
        <v>15</v>
      </c>
      <c r="D314" t="str">
        <f t="shared" si="36"/>
        <v>Compost</v>
      </c>
      <c r="E314">
        <v>4</v>
      </c>
      <c r="F314" s="5">
        <v>110</v>
      </c>
      <c r="G314">
        <v>36</v>
      </c>
      <c r="H314" t="str">
        <f t="shared" si="30"/>
        <v>C-N</v>
      </c>
      <c r="I314" s="5">
        <v>0.141406</v>
      </c>
      <c r="J314" s="5">
        <v>0.64248899999999998</v>
      </c>
      <c r="K314" s="5">
        <v>2.0583999999999998</v>
      </c>
      <c r="L314" s="5">
        <v>854.38239999999996</v>
      </c>
      <c r="M314" s="5">
        <f t="shared" si="34"/>
        <v>1.9169939999999999</v>
      </c>
      <c r="N314" s="5">
        <f t="shared" si="35"/>
        <v>2.7008889999999997</v>
      </c>
      <c r="O314" s="5">
        <v>0.51323033812951502</v>
      </c>
      <c r="P314" s="5">
        <v>0.16235208779179999</v>
      </c>
      <c r="Q314" s="5">
        <v>1.9002116220799201</v>
      </c>
    </row>
    <row r="315" spans="1:17" x14ac:dyDescent="0.35">
      <c r="A315" s="3">
        <v>43719</v>
      </c>
      <c r="B315">
        <v>52</v>
      </c>
      <c r="C315" t="s">
        <v>16</v>
      </c>
      <c r="D315" t="str">
        <f t="shared" si="36"/>
        <v>Till</v>
      </c>
      <c r="E315">
        <v>8</v>
      </c>
      <c r="F315" s="5">
        <v>1050</v>
      </c>
      <c r="G315">
        <f>IF(E315="N/A","",B315)</f>
        <v>52</v>
      </c>
      <c r="H315" t="str">
        <f t="shared" si="30"/>
        <v>T-Y</v>
      </c>
      <c r="I315" s="6">
        <v>0.18907299999999999</v>
      </c>
      <c r="J315" s="6">
        <v>1.787696</v>
      </c>
      <c r="K315" s="6">
        <v>2.2214999999999998</v>
      </c>
      <c r="L315" s="6">
        <v>862.73239999999998</v>
      </c>
      <c r="M315" s="5">
        <f t="shared" si="34"/>
        <v>2.0324269999999998</v>
      </c>
      <c r="N315" s="5">
        <f t="shared" si="35"/>
        <v>4.0091959999999993</v>
      </c>
      <c r="O315" s="5">
        <v>7.27209404567727</v>
      </c>
      <c r="P315" s="5">
        <v>1.5648701507865601</v>
      </c>
      <c r="Q315" s="5">
        <v>18.138383665308329</v>
      </c>
    </row>
    <row r="316" spans="1:17" x14ac:dyDescent="0.35">
      <c r="A316" s="3">
        <v>43558</v>
      </c>
      <c r="B316">
        <v>62</v>
      </c>
      <c r="C316" t="s">
        <v>18</v>
      </c>
      <c r="D316" t="str">
        <f t="shared" si="36"/>
        <v>Control</v>
      </c>
      <c r="E316">
        <v>2</v>
      </c>
      <c r="F316" s="5">
        <v>22</v>
      </c>
      <c r="G316">
        <v>62</v>
      </c>
      <c r="H316" t="str">
        <f t="shared" si="30"/>
        <v>N-N</v>
      </c>
      <c r="I316" s="6">
        <v>1.561008</v>
      </c>
      <c r="J316" s="6">
        <v>2.161257</v>
      </c>
      <c r="K316" s="6">
        <v>4.1318000000000001</v>
      </c>
      <c r="L316" s="6">
        <v>927.62819999999999</v>
      </c>
      <c r="M316" s="5">
        <f t="shared" si="34"/>
        <v>2.570792</v>
      </c>
      <c r="N316" s="5">
        <f t="shared" si="35"/>
        <v>6.2930570000000001</v>
      </c>
      <c r="O316" s="5">
        <v>0.23916479144298899</v>
      </c>
      <c r="P316" s="5">
        <v>3.5254091134028401E-2</v>
      </c>
      <c r="Q316" s="5">
        <v>0.38004232441598401</v>
      </c>
    </row>
    <row r="317" spans="1:17" x14ac:dyDescent="0.35">
      <c r="A317" s="3">
        <f>A316</f>
        <v>43558</v>
      </c>
      <c r="B317">
        <v>21</v>
      </c>
      <c r="C317" t="s">
        <v>12</v>
      </c>
      <c r="D317" t="str">
        <f t="shared" si="36"/>
        <v>Till</v>
      </c>
      <c r="E317">
        <v>2</v>
      </c>
      <c r="F317" s="5">
        <v>1660</v>
      </c>
      <c r="G317">
        <v>21</v>
      </c>
      <c r="H317" t="str">
        <f t="shared" si="30"/>
        <v>T-N</v>
      </c>
      <c r="I317" s="5">
        <v>0.59081600000000001</v>
      </c>
      <c r="J317" s="5">
        <v>-2.7629999999999998E-3</v>
      </c>
      <c r="K317" s="5">
        <v>2.2847</v>
      </c>
      <c r="L317" s="5">
        <v>929.49059999999997</v>
      </c>
      <c r="M317" s="5">
        <f t="shared" si="34"/>
        <v>1.6938839999999999</v>
      </c>
      <c r="N317" s="5">
        <f t="shared" si="35"/>
        <v>2.2819370000000001</v>
      </c>
      <c r="O317" s="5">
        <v>6.5437189379511</v>
      </c>
      <c r="P317" s="5">
        <v>2.66542206987639</v>
      </c>
      <c r="Q317" s="5">
        <v>28.675920842296975</v>
      </c>
    </row>
    <row r="318" spans="1:17" x14ac:dyDescent="0.35">
      <c r="A318" s="3">
        <v>43536</v>
      </c>
      <c r="B318">
        <v>68</v>
      </c>
      <c r="C318" t="s">
        <v>19</v>
      </c>
      <c r="D318" t="str">
        <f t="shared" si="36"/>
        <v>Control</v>
      </c>
      <c r="E318">
        <v>1</v>
      </c>
      <c r="F318" s="5">
        <v>1190</v>
      </c>
      <c r="G318">
        <v>68</v>
      </c>
      <c r="H318" t="str">
        <f t="shared" si="30"/>
        <v>N-Y</v>
      </c>
      <c r="I318" s="6">
        <v>6.5544000000000005E-2</v>
      </c>
      <c r="J318" s="6">
        <v>7.4534000000000003E-2</v>
      </c>
      <c r="K318" s="6">
        <v>2.2850999999999999</v>
      </c>
      <c r="L318" s="6">
        <v>947.44006000000002</v>
      </c>
      <c r="M318" s="5">
        <f t="shared" si="34"/>
        <v>2.2195559999999999</v>
      </c>
      <c r="N318" s="5">
        <f t="shared" si="35"/>
        <v>2.3596339999999998</v>
      </c>
      <c r="O318" s="5">
        <v>4.8507010074408896</v>
      </c>
      <c r="P318" s="5">
        <v>1.9476530909165799</v>
      </c>
      <c r="Q318" s="5">
        <v>20.55683482068277</v>
      </c>
    </row>
    <row r="319" spans="1:17" x14ac:dyDescent="0.35">
      <c r="A319" s="3">
        <f>A318</f>
        <v>43536</v>
      </c>
      <c r="B319">
        <v>26</v>
      </c>
      <c r="C319" t="s">
        <v>14</v>
      </c>
      <c r="D319" t="str">
        <f t="shared" si="36"/>
        <v>Compost</v>
      </c>
      <c r="E319">
        <v>9</v>
      </c>
      <c r="F319" s="5">
        <v>66</v>
      </c>
      <c r="G319">
        <v>26</v>
      </c>
      <c r="H319" t="str">
        <f t="shared" si="30"/>
        <v>C-Y</v>
      </c>
      <c r="I319" s="5">
        <v>9.2519790000000004</v>
      </c>
      <c r="J319" s="5">
        <v>0.14748</v>
      </c>
      <c r="K319" s="5">
        <v>14.123100000000001</v>
      </c>
      <c r="L319" s="5">
        <v>948.98080000000004</v>
      </c>
      <c r="M319" s="5">
        <f t="shared" si="34"/>
        <v>4.8711210000000005</v>
      </c>
      <c r="N319" s="5">
        <f t="shared" si="35"/>
        <v>14.270580000000001</v>
      </c>
      <c r="O319" s="5">
        <v>1.62704085922175</v>
      </c>
      <c r="P319" s="5">
        <v>0.108196761183985</v>
      </c>
      <c r="Q319" s="5">
        <v>1.140126973247952</v>
      </c>
    </row>
    <row r="320" spans="1:17" x14ac:dyDescent="0.35">
      <c r="A320" s="3">
        <v>43536</v>
      </c>
      <c r="B320">
        <v>27</v>
      </c>
      <c r="C320" t="s">
        <v>14</v>
      </c>
      <c r="D320" t="str">
        <f t="shared" si="36"/>
        <v>Compost</v>
      </c>
      <c r="E320">
        <v>5</v>
      </c>
      <c r="F320" s="5">
        <v>140</v>
      </c>
      <c r="G320">
        <v>27</v>
      </c>
      <c r="H320" t="str">
        <f t="shared" si="30"/>
        <v>C-Y</v>
      </c>
      <c r="I320" s="6">
        <v>0.75911899999999999</v>
      </c>
      <c r="J320" s="6">
        <v>7.3922000000000002E-2</v>
      </c>
      <c r="K320" s="6">
        <v>1.9018999999999999</v>
      </c>
      <c r="L320" s="6">
        <v>968.86860000000001</v>
      </c>
      <c r="M320" s="5">
        <f t="shared" si="34"/>
        <v>1.1427809999999998</v>
      </c>
      <c r="N320" s="5">
        <f t="shared" si="35"/>
        <v>1.975822</v>
      </c>
      <c r="O320" s="5">
        <v>0.47784687674762899</v>
      </c>
      <c r="P320" s="5">
        <v>0.23431808861772399</v>
      </c>
      <c r="Q320" s="5">
        <v>2.4184511553744437</v>
      </c>
    </row>
    <row r="321" spans="1:17" x14ac:dyDescent="0.35">
      <c r="A321" s="3">
        <f>A320</f>
        <v>43536</v>
      </c>
      <c r="B321">
        <v>63</v>
      </c>
      <c r="C321" t="s">
        <v>18</v>
      </c>
      <c r="D321" t="str">
        <f t="shared" si="36"/>
        <v>Control</v>
      </c>
      <c r="E321">
        <v>4</v>
      </c>
      <c r="F321" s="5">
        <v>778</v>
      </c>
      <c r="G321">
        <v>63</v>
      </c>
      <c r="H321" t="str">
        <f t="shared" si="30"/>
        <v>N-N</v>
      </c>
      <c r="I321" s="5">
        <v>5.0243000000000003E-2</v>
      </c>
      <c r="J321" s="5">
        <v>-2.5541999999999999E-2</v>
      </c>
      <c r="K321" s="5">
        <v>0.70740000000000003</v>
      </c>
      <c r="L321" s="5">
        <v>1002.1953</v>
      </c>
      <c r="M321" s="5">
        <f t="shared" si="34"/>
        <v>0.65715699999999999</v>
      </c>
      <c r="N321" s="5">
        <f t="shared" si="35"/>
        <v>0.68185800000000008</v>
      </c>
      <c r="O321" s="5">
        <v>0.916402861345193</v>
      </c>
      <c r="P321" s="5">
        <v>1.3469294787869399</v>
      </c>
      <c r="Q321" s="5">
        <v>13.43967856343798</v>
      </c>
    </row>
    <row r="322" spans="1:17" x14ac:dyDescent="0.35">
      <c r="A322" s="3">
        <v>43747</v>
      </c>
      <c r="B322">
        <v>34</v>
      </c>
      <c r="C322" t="s">
        <v>15</v>
      </c>
      <c r="D322" t="str">
        <f t="shared" si="36"/>
        <v>Compost</v>
      </c>
      <c r="E322">
        <v>9</v>
      </c>
      <c r="F322" s="5">
        <v>1490</v>
      </c>
      <c r="G322">
        <f>IF(E322="N/A","",B322)</f>
        <v>34</v>
      </c>
      <c r="H322" t="str">
        <f t="shared" ref="H322:H367" si="37">C322</f>
        <v>C-N</v>
      </c>
      <c r="I322" s="6">
        <v>2.0830109999999999</v>
      </c>
      <c r="J322" s="6">
        <v>4.1424999999999997E-2</v>
      </c>
      <c r="K322" s="6">
        <v>3.5470000000000002</v>
      </c>
      <c r="L322" s="6">
        <v>1010.7968</v>
      </c>
      <c r="M322" s="5">
        <f t="shared" si="34"/>
        <v>1.4639890000000002</v>
      </c>
      <c r="N322" s="5">
        <f t="shared" si="35"/>
        <v>3.588425</v>
      </c>
      <c r="O322" s="5">
        <v>9.2364065663113397</v>
      </c>
      <c r="P322" s="5">
        <v>2.6017348002888401</v>
      </c>
      <c r="Q322" s="5">
        <v>25.739230153628007</v>
      </c>
    </row>
    <row r="323" spans="1:17" x14ac:dyDescent="0.35">
      <c r="A323" s="3">
        <v>43768</v>
      </c>
      <c r="B323">
        <v>25</v>
      </c>
      <c r="C323" t="s">
        <v>14</v>
      </c>
      <c r="D323" t="str">
        <f t="shared" si="36"/>
        <v>Compost</v>
      </c>
      <c r="E323">
        <v>10</v>
      </c>
      <c r="F323" s="5">
        <v>1560</v>
      </c>
      <c r="G323">
        <f>IF(E323="N/A","",B323)</f>
        <v>25</v>
      </c>
      <c r="H323" t="str">
        <f t="shared" si="37"/>
        <v>C-Y</v>
      </c>
      <c r="I323" s="6">
        <v>4.2756920000000003</v>
      </c>
      <c r="J323" s="6">
        <v>4.2271000000000003E-2</v>
      </c>
      <c r="K323" s="6">
        <v>6.8171999999999997</v>
      </c>
      <c r="L323" s="6">
        <v>1105.2688000000001</v>
      </c>
      <c r="M323" s="5">
        <f t="shared" si="34"/>
        <v>2.5415079999999994</v>
      </c>
      <c r="N323" s="5">
        <f t="shared" si="35"/>
        <v>6.8594710000000001</v>
      </c>
      <c r="O323" s="5">
        <v>18.485368902685501</v>
      </c>
      <c r="P323" s="5">
        <v>2.9785535217844799</v>
      </c>
      <c r="Q323" s="5">
        <v>26.948455731315228</v>
      </c>
    </row>
    <row r="324" spans="1:17" x14ac:dyDescent="0.35">
      <c r="A324" s="3">
        <f>A323</f>
        <v>43768</v>
      </c>
      <c r="B324">
        <v>62</v>
      </c>
      <c r="C324" t="s">
        <v>18</v>
      </c>
      <c r="D324" t="str">
        <f t="shared" si="36"/>
        <v>Control</v>
      </c>
      <c r="E324">
        <v>7</v>
      </c>
      <c r="F324" s="5">
        <v>16</v>
      </c>
      <c r="G324">
        <v>62</v>
      </c>
      <c r="H324" t="str">
        <f t="shared" si="37"/>
        <v>N-N</v>
      </c>
      <c r="I324" s="5">
        <v>1.781021</v>
      </c>
      <c r="J324" s="5">
        <v>1.6440189999999999</v>
      </c>
      <c r="K324" s="5">
        <v>4.9767000000000001</v>
      </c>
      <c r="L324" s="5">
        <v>1139.6213</v>
      </c>
      <c r="M324" s="5">
        <f t="shared" si="34"/>
        <v>3.1956790000000002</v>
      </c>
      <c r="N324" s="5">
        <f t="shared" si="35"/>
        <v>6.6207190000000002</v>
      </c>
      <c r="O324" s="5">
        <v>0.182994500283856</v>
      </c>
      <c r="P324" s="5">
        <v>3.1498758715834199E-2</v>
      </c>
      <c r="Q324" s="5">
        <v>0.27639441775707929</v>
      </c>
    </row>
    <row r="325" spans="1:17" x14ac:dyDescent="0.35">
      <c r="A325" s="3">
        <v>43586</v>
      </c>
      <c r="B325">
        <v>61</v>
      </c>
      <c r="C325" t="s">
        <v>18</v>
      </c>
      <c r="D325" t="str">
        <f t="shared" si="36"/>
        <v>Control</v>
      </c>
      <c r="E325">
        <v>13</v>
      </c>
      <c r="F325" s="5">
        <v>1000</v>
      </c>
      <c r="G325">
        <v>61</v>
      </c>
      <c r="H325" t="str">
        <f t="shared" si="37"/>
        <v>N-N</v>
      </c>
      <c r="I325" s="5">
        <v>0.28000000000000003</v>
      </c>
      <c r="J325" s="5">
        <v>0.73</v>
      </c>
      <c r="K325" s="5">
        <v>1.54</v>
      </c>
      <c r="L325" s="5">
        <v>1163.53</v>
      </c>
      <c r="M325" s="5">
        <f t="shared" si="34"/>
        <v>1.26</v>
      </c>
      <c r="N325" s="5">
        <f t="shared" si="35"/>
        <v>2.27</v>
      </c>
      <c r="O325" s="5">
        <v>3.9213784375642802</v>
      </c>
      <c r="P325" s="5">
        <v>2.00997420857232</v>
      </c>
      <c r="Q325" s="5">
        <v>17.274651109817455</v>
      </c>
    </row>
    <row r="326" spans="1:17" x14ac:dyDescent="0.35">
      <c r="A326" s="3">
        <v>43844</v>
      </c>
      <c r="B326">
        <v>65</v>
      </c>
      <c r="C326" t="s">
        <v>18</v>
      </c>
      <c r="D326" t="str">
        <f t="shared" si="36"/>
        <v>Control</v>
      </c>
      <c r="E326">
        <v>4</v>
      </c>
      <c r="F326" s="5">
        <v>130</v>
      </c>
      <c r="G326">
        <f>IF(E326="N/A","",B326)</f>
        <v>65</v>
      </c>
      <c r="H326" t="str">
        <f t="shared" si="37"/>
        <v>N-N</v>
      </c>
      <c r="I326" s="6">
        <v>0.125226</v>
      </c>
      <c r="J326" s="6">
        <v>2.0422470000000001</v>
      </c>
      <c r="K326" s="6">
        <v>1.9468000000000001</v>
      </c>
      <c r="L326" s="6">
        <v>1187.4537</v>
      </c>
      <c r="M326" s="5">
        <f>IF(D326="N/A", "", K326-I326)</f>
        <v>1.821574</v>
      </c>
      <c r="N326" s="5">
        <f t="shared" si="35"/>
        <v>3.9890470000000002</v>
      </c>
      <c r="O326" s="5">
        <v>0.89582959294711995</v>
      </c>
      <c r="P326" s="5">
        <v>0.26666924824765198</v>
      </c>
      <c r="Q326" s="5">
        <v>2.2457046442762691</v>
      </c>
    </row>
    <row r="327" spans="1:17" x14ac:dyDescent="0.35">
      <c r="A327" s="3">
        <f>A326</f>
        <v>43844</v>
      </c>
      <c r="B327">
        <v>27</v>
      </c>
      <c r="C327" t="s">
        <v>14</v>
      </c>
      <c r="D327" t="str">
        <f t="shared" si="36"/>
        <v>Compost</v>
      </c>
      <c r="E327">
        <v>14</v>
      </c>
      <c r="F327" s="5">
        <v>1482</v>
      </c>
      <c r="G327">
        <v>27</v>
      </c>
      <c r="H327" t="str">
        <f t="shared" si="37"/>
        <v>C-Y</v>
      </c>
      <c r="I327" s="5">
        <v>0.54301200000000005</v>
      </c>
      <c r="J327" s="5">
        <v>-6.2841999999999995E-2</v>
      </c>
      <c r="K327" s="5">
        <v>2.1905000000000001</v>
      </c>
      <c r="L327" s="5">
        <v>1196.0650000000001</v>
      </c>
      <c r="M327" s="5">
        <f t="shared" ref="M327:M367" si="38">IF(E327="N/A", "", K327-I327)</f>
        <v>1.6474880000000001</v>
      </c>
      <c r="N327" s="5">
        <f t="shared" si="35"/>
        <v>2.1276580000000003</v>
      </c>
      <c r="O327" s="5">
        <v>5.4470695885021598</v>
      </c>
      <c r="P327" s="5">
        <v>3.0620754310005802</v>
      </c>
      <c r="Q327" s="5">
        <v>25.601032944749466</v>
      </c>
    </row>
    <row r="328" spans="1:17" x14ac:dyDescent="0.35">
      <c r="A328" s="3">
        <v>43747</v>
      </c>
      <c r="B328">
        <v>61</v>
      </c>
      <c r="C328" t="s">
        <v>18</v>
      </c>
      <c r="D328" t="str">
        <f t="shared" si="36"/>
        <v>Control</v>
      </c>
      <c r="E328">
        <v>4</v>
      </c>
      <c r="F328" s="5">
        <v>1720</v>
      </c>
      <c r="G328">
        <f>IF(E328="N/A","",B328)</f>
        <v>61</v>
      </c>
      <c r="H328" t="str">
        <f t="shared" si="37"/>
        <v>N-N</v>
      </c>
      <c r="I328" s="6">
        <v>0.103836</v>
      </c>
      <c r="J328" s="6">
        <v>0.12884200000000001</v>
      </c>
      <c r="K328" s="6">
        <v>1.2418</v>
      </c>
      <c r="L328" s="6">
        <v>1213.2757999999999</v>
      </c>
      <c r="M328" s="5">
        <f t="shared" si="38"/>
        <v>1.137964</v>
      </c>
      <c r="N328" s="5">
        <f t="shared" si="35"/>
        <v>1.3706420000000001</v>
      </c>
      <c r="O328" s="5">
        <v>4.0725402172697596</v>
      </c>
      <c r="P328" s="5">
        <v>3.6049635792133499</v>
      </c>
      <c r="Q328" s="5">
        <v>29.712399908886024</v>
      </c>
    </row>
    <row r="329" spans="1:17" x14ac:dyDescent="0.35">
      <c r="A329" s="3">
        <f>A328</f>
        <v>43747</v>
      </c>
      <c r="B329">
        <v>27</v>
      </c>
      <c r="C329" t="s">
        <v>14</v>
      </c>
      <c r="D329" t="str">
        <f t="shared" si="36"/>
        <v>Compost</v>
      </c>
      <c r="E329">
        <v>10</v>
      </c>
      <c r="F329" s="5">
        <v>1570</v>
      </c>
      <c r="G329">
        <v>27</v>
      </c>
      <c r="H329" t="str">
        <f t="shared" si="37"/>
        <v>C-Y</v>
      </c>
      <c r="I329" s="5">
        <v>4.1118610000000002</v>
      </c>
      <c r="J329" s="5">
        <v>-5.8559E-2</v>
      </c>
      <c r="K329" s="5">
        <v>8.1217000000000006</v>
      </c>
      <c r="L329" s="5">
        <v>1244.8833</v>
      </c>
      <c r="M329" s="5">
        <f t="shared" si="38"/>
        <v>4.0098390000000004</v>
      </c>
      <c r="N329" s="5">
        <f t="shared" si="35"/>
        <v>8.0631409999999999</v>
      </c>
      <c r="O329" s="5">
        <v>21.8683897764809</v>
      </c>
      <c r="P329" s="5">
        <v>3.3763012739863698</v>
      </c>
      <c r="Q329" s="5">
        <v>27.121202242413403</v>
      </c>
    </row>
    <row r="330" spans="1:17" x14ac:dyDescent="0.35">
      <c r="A330" s="3">
        <v>43676</v>
      </c>
      <c r="B330">
        <v>21</v>
      </c>
      <c r="C330" t="s">
        <v>12</v>
      </c>
      <c r="D330" t="str">
        <f t="shared" si="36"/>
        <v>Till</v>
      </c>
      <c r="E330">
        <v>11</v>
      </c>
      <c r="F330" s="5">
        <v>440</v>
      </c>
      <c r="G330">
        <v>21</v>
      </c>
      <c r="H330" t="str">
        <f t="shared" si="37"/>
        <v>T-N</v>
      </c>
      <c r="I330" s="6">
        <v>1.7407410000000001</v>
      </c>
      <c r="J330" s="6">
        <v>9.2530000000000001E-2</v>
      </c>
      <c r="K330" s="6">
        <v>3.4363999999999999</v>
      </c>
      <c r="L330" s="6">
        <v>1280.9435000000001</v>
      </c>
      <c r="M330" s="5">
        <f t="shared" si="38"/>
        <v>1.6956589999999998</v>
      </c>
      <c r="N330" s="5">
        <f t="shared" si="35"/>
        <v>3.5289299999999999</v>
      </c>
      <c r="O330" s="5">
        <v>2.6823078432847698</v>
      </c>
      <c r="P330" s="5">
        <v>0.97363359342765299</v>
      </c>
      <c r="Q330" s="5">
        <v>7.6008464883196805</v>
      </c>
    </row>
    <row r="331" spans="1:17" x14ac:dyDescent="0.35">
      <c r="A331" s="3">
        <v>43768</v>
      </c>
      <c r="B331">
        <v>27</v>
      </c>
      <c r="C331" t="s">
        <v>14</v>
      </c>
      <c r="D331" t="str">
        <f t="shared" si="36"/>
        <v>Compost</v>
      </c>
      <c r="E331">
        <v>12</v>
      </c>
      <c r="F331" s="5">
        <v>1570</v>
      </c>
      <c r="G331">
        <f>IF(E331="N/A","",B331)</f>
        <v>27</v>
      </c>
      <c r="H331" t="str">
        <f t="shared" si="37"/>
        <v>C-Y</v>
      </c>
      <c r="I331" s="6">
        <v>0.91936700000000005</v>
      </c>
      <c r="J331" s="6">
        <v>3.3975999999999999E-2</v>
      </c>
      <c r="K331" s="6">
        <v>4.0373999999999999</v>
      </c>
      <c r="L331" s="6">
        <v>1317.2197000000001</v>
      </c>
      <c r="M331" s="5">
        <f t="shared" si="38"/>
        <v>3.1180329999999996</v>
      </c>
      <c r="N331" s="5">
        <f t="shared" si="35"/>
        <v>4.0713759999999999</v>
      </c>
      <c r="O331" s="5">
        <v>11.0421530883076</v>
      </c>
      <c r="P331" s="5">
        <v>3.5724879201367301</v>
      </c>
      <c r="Q331" s="5">
        <v>27.121202242413403</v>
      </c>
    </row>
    <row r="332" spans="1:17" x14ac:dyDescent="0.35">
      <c r="A332" s="3">
        <v>43620</v>
      </c>
      <c r="B332">
        <v>23</v>
      </c>
      <c r="C332" t="s">
        <v>12</v>
      </c>
      <c r="D332" t="str">
        <f t="shared" si="36"/>
        <v>Till</v>
      </c>
      <c r="E332">
        <v>15</v>
      </c>
      <c r="F332" s="5">
        <v>515</v>
      </c>
      <c r="G332">
        <v>23</v>
      </c>
      <c r="H332" t="str">
        <f t="shared" si="37"/>
        <v>T-N</v>
      </c>
      <c r="I332" s="5">
        <v>4.47</v>
      </c>
      <c r="J332" s="5">
        <v>0.21</v>
      </c>
      <c r="K332" s="5">
        <v>7.38</v>
      </c>
      <c r="L332" s="5">
        <v>1371.88</v>
      </c>
      <c r="M332" s="5">
        <f t="shared" si="38"/>
        <v>2.91</v>
      </c>
      <c r="N332" s="5">
        <f t="shared" si="35"/>
        <v>7.59</v>
      </c>
      <c r="O332" s="5">
        <v>6.75245819633178</v>
      </c>
      <c r="P332" s="5">
        <v>1.2204956983377699</v>
      </c>
      <c r="Q332" s="5">
        <v>8.8964453215559889</v>
      </c>
    </row>
    <row r="333" spans="1:17" x14ac:dyDescent="0.35">
      <c r="A333" s="3">
        <v>43719</v>
      </c>
      <c r="B333">
        <v>21</v>
      </c>
      <c r="C333" t="s">
        <v>12</v>
      </c>
      <c r="D333" t="str">
        <f t="shared" si="36"/>
        <v>Till</v>
      </c>
      <c r="E333">
        <v>16</v>
      </c>
      <c r="F333" s="5">
        <v>340</v>
      </c>
      <c r="G333">
        <f>IF(E333="N/A","",B333)</f>
        <v>21</v>
      </c>
      <c r="H333" t="str">
        <f t="shared" si="37"/>
        <v>T-N</v>
      </c>
      <c r="I333" s="6">
        <v>4.1884499999999996</v>
      </c>
      <c r="J333" s="6">
        <v>0.120743</v>
      </c>
      <c r="K333" s="6">
        <v>6.6436999999999999</v>
      </c>
      <c r="L333" s="6">
        <v>1406.9128000000001</v>
      </c>
      <c r="M333" s="5">
        <f t="shared" si="38"/>
        <v>2.4552500000000004</v>
      </c>
      <c r="N333" s="5">
        <f t="shared" si="35"/>
        <v>6.764443</v>
      </c>
      <c r="O333" s="5">
        <v>3.97304842008506</v>
      </c>
      <c r="P333" s="5">
        <v>0.82634042111633599</v>
      </c>
      <c r="Q333" s="5">
        <v>5.8733813773379344</v>
      </c>
    </row>
    <row r="334" spans="1:17" x14ac:dyDescent="0.35">
      <c r="A334" s="3">
        <v>43586</v>
      </c>
      <c r="B334">
        <v>35</v>
      </c>
      <c r="C334" t="s">
        <v>15</v>
      </c>
      <c r="D334" t="str">
        <f t="shared" si="36"/>
        <v>Compost</v>
      </c>
      <c r="E334">
        <v>1</v>
      </c>
      <c r="F334" s="5">
        <v>160</v>
      </c>
      <c r="G334">
        <v>35</v>
      </c>
      <c r="H334" t="str">
        <f t="shared" si="37"/>
        <v>C-N</v>
      </c>
      <c r="I334" s="5">
        <v>0.27</v>
      </c>
      <c r="J334" s="5">
        <v>-0.02</v>
      </c>
      <c r="K334" s="5">
        <v>1.4</v>
      </c>
      <c r="L334" s="5">
        <v>1472.9</v>
      </c>
      <c r="M334" s="5">
        <f t="shared" si="38"/>
        <v>1.1299999999999999</v>
      </c>
      <c r="N334" s="5">
        <f t="shared" si="35"/>
        <v>1.38</v>
      </c>
      <c r="O334" s="5">
        <v>0.38142747093136198</v>
      </c>
      <c r="P334" s="5">
        <v>0.40710472603971298</v>
      </c>
      <c r="Q334" s="5">
        <v>2.7639441775707927</v>
      </c>
    </row>
    <row r="335" spans="1:17" x14ac:dyDescent="0.35">
      <c r="A335" s="3">
        <v>43586</v>
      </c>
      <c r="B335">
        <v>27</v>
      </c>
      <c r="C335" t="s">
        <v>14</v>
      </c>
      <c r="D335" t="str">
        <f t="shared" si="36"/>
        <v>Compost</v>
      </c>
      <c r="E335">
        <v>11</v>
      </c>
      <c r="F335" s="5">
        <v>1475</v>
      </c>
      <c r="G335">
        <v>27</v>
      </c>
      <c r="H335" t="str">
        <f t="shared" si="37"/>
        <v>C-Y</v>
      </c>
      <c r="I335" s="5">
        <v>0.67</v>
      </c>
      <c r="J335" s="5">
        <v>0.06</v>
      </c>
      <c r="K335" s="5">
        <v>2.02</v>
      </c>
      <c r="L335" s="5">
        <v>1518.86</v>
      </c>
      <c r="M335" s="5">
        <f t="shared" si="38"/>
        <v>1.35</v>
      </c>
      <c r="N335" s="5">
        <f t="shared" si="35"/>
        <v>2.08</v>
      </c>
      <c r="O335" s="5">
        <v>5.29990706891948</v>
      </c>
      <c r="P335" s="5">
        <v>3.8701042551437701</v>
      </c>
      <c r="Q335" s="5">
        <v>25.480110386980744</v>
      </c>
    </row>
    <row r="336" spans="1:17" x14ac:dyDescent="0.35">
      <c r="A336" s="3">
        <v>43655</v>
      </c>
      <c r="B336">
        <v>61</v>
      </c>
      <c r="C336" t="s">
        <v>18</v>
      </c>
      <c r="D336" t="str">
        <f t="shared" si="36"/>
        <v>Control</v>
      </c>
      <c r="E336" t="s">
        <v>22</v>
      </c>
      <c r="F336" s="5">
        <v>1530</v>
      </c>
      <c r="G336">
        <v>61</v>
      </c>
      <c r="H336" t="str">
        <f t="shared" si="37"/>
        <v>N-N</v>
      </c>
      <c r="I336" s="6">
        <v>1.7428330000000001</v>
      </c>
      <c r="J336" s="6">
        <v>8.6734000000000006E-2</v>
      </c>
      <c r="K336" s="6">
        <v>3.0975000000000001</v>
      </c>
      <c r="L336" s="6">
        <v>1605.7456999999999</v>
      </c>
      <c r="M336" s="5">
        <f t="shared" si="38"/>
        <v>1.3546670000000001</v>
      </c>
      <c r="N336" s="5">
        <f t="shared" si="35"/>
        <v>3.184234</v>
      </c>
      <c r="O336" s="5">
        <v>8.4160693471679995</v>
      </c>
      <c r="P336" s="5">
        <v>4.2440559221202996</v>
      </c>
      <c r="Q336" s="5">
        <v>26.430216198020705</v>
      </c>
    </row>
    <row r="337" spans="1:17" x14ac:dyDescent="0.35">
      <c r="A337" s="3">
        <v>43768</v>
      </c>
      <c r="B337">
        <v>21</v>
      </c>
      <c r="C337" t="s">
        <v>12</v>
      </c>
      <c r="D337" t="str">
        <f t="shared" si="36"/>
        <v>Till</v>
      </c>
      <c r="E337">
        <v>8</v>
      </c>
      <c r="F337" s="5">
        <v>260</v>
      </c>
      <c r="G337">
        <f>IF(E337="N/A","",B337)</f>
        <v>21</v>
      </c>
      <c r="H337" t="str">
        <f t="shared" si="37"/>
        <v>T-N</v>
      </c>
      <c r="I337" s="6">
        <v>2.671141</v>
      </c>
      <c r="J337" s="6">
        <v>7.3823E-2</v>
      </c>
      <c r="K337" s="6">
        <v>5.0174000000000003</v>
      </c>
      <c r="L337" s="6">
        <v>1689.6257000000001</v>
      </c>
      <c r="M337" s="5">
        <f t="shared" si="38"/>
        <v>2.3462590000000003</v>
      </c>
      <c r="N337" s="5">
        <f t="shared" si="35"/>
        <v>5.0912230000000003</v>
      </c>
      <c r="O337" s="5">
        <v>2.2866956582326599</v>
      </c>
      <c r="P337" s="5">
        <v>0.75888637214051002</v>
      </c>
      <c r="Q337" s="5">
        <v>4.4914092885525383</v>
      </c>
    </row>
    <row r="338" spans="1:17" x14ac:dyDescent="0.35">
      <c r="A338" s="3">
        <v>43676</v>
      </c>
      <c r="B338">
        <v>61</v>
      </c>
      <c r="C338" t="s">
        <v>18</v>
      </c>
      <c r="D338" t="str">
        <f t="shared" si="36"/>
        <v>Control</v>
      </c>
      <c r="E338">
        <v>2</v>
      </c>
      <c r="F338" s="5">
        <v>1700</v>
      </c>
      <c r="G338">
        <v>61</v>
      </c>
      <c r="H338" t="str">
        <f t="shared" si="37"/>
        <v>N-N</v>
      </c>
      <c r="I338" s="6">
        <v>0.29105199999999998</v>
      </c>
      <c r="J338" s="6">
        <v>0.17243</v>
      </c>
      <c r="K338" s="6">
        <v>2.0918999999999999</v>
      </c>
      <c r="L338" s="6">
        <v>1869.0924</v>
      </c>
      <c r="M338" s="5">
        <f t="shared" si="38"/>
        <v>1.8008479999999998</v>
      </c>
      <c r="N338" s="5">
        <f t="shared" si="35"/>
        <v>2.2643299999999997</v>
      </c>
      <c r="O338" s="5">
        <v>6.6496921690752702</v>
      </c>
      <c r="P338" s="5">
        <v>5.48899192942641</v>
      </c>
      <c r="Q338" s="5">
        <v>29.366906886689673</v>
      </c>
    </row>
    <row r="339" spans="1:17" x14ac:dyDescent="0.35">
      <c r="A339" s="3">
        <v>43768</v>
      </c>
      <c r="B339">
        <v>23</v>
      </c>
      <c r="C339" t="s">
        <v>12</v>
      </c>
      <c r="D339" t="str">
        <f t="shared" si="36"/>
        <v>Till</v>
      </c>
      <c r="E339">
        <v>9</v>
      </c>
      <c r="F339" s="5">
        <v>340</v>
      </c>
      <c r="G339">
        <f>IF(E339="N/A","",B339)</f>
        <v>23</v>
      </c>
      <c r="H339" t="str">
        <f t="shared" si="37"/>
        <v>T-N</v>
      </c>
      <c r="I339" s="6">
        <v>6.8838080000000001</v>
      </c>
      <c r="J339" s="6">
        <v>4.0696999999999997E-2</v>
      </c>
      <c r="K339" s="6">
        <v>11.021000000000001</v>
      </c>
      <c r="L339" s="6">
        <v>1897.3058000000001</v>
      </c>
      <c r="M339" s="5">
        <f t="shared" si="38"/>
        <v>4.1371920000000006</v>
      </c>
      <c r="N339" s="5">
        <f t="shared" si="35"/>
        <v>11.061697000000001</v>
      </c>
      <c r="O339" s="5">
        <v>6.4970105874659101</v>
      </c>
      <c r="P339" s="5">
        <v>1.1143693296119499</v>
      </c>
      <c r="Q339" s="5">
        <v>5.8733813773379344</v>
      </c>
    </row>
    <row r="340" spans="1:17" x14ac:dyDescent="0.35">
      <c r="A340" s="3">
        <v>43747</v>
      </c>
      <c r="B340">
        <v>27</v>
      </c>
      <c r="C340" t="s">
        <v>14</v>
      </c>
      <c r="D340" t="str">
        <f t="shared" si="36"/>
        <v>Compost</v>
      </c>
      <c r="E340">
        <v>11</v>
      </c>
      <c r="F340" s="5">
        <v>1600</v>
      </c>
      <c r="G340">
        <f>IF(E340="N/A","",B340)</f>
        <v>27</v>
      </c>
      <c r="H340" t="str">
        <f t="shared" si="37"/>
        <v>C-Y</v>
      </c>
      <c r="I340" s="6">
        <v>0.82342599999999999</v>
      </c>
      <c r="J340" s="6">
        <v>1.0919999999999999E-2</v>
      </c>
      <c r="K340" s="6">
        <v>2.3963999999999999</v>
      </c>
      <c r="L340" s="6">
        <v>1953.5736999999999</v>
      </c>
      <c r="M340" s="5">
        <f t="shared" si="38"/>
        <v>1.5729739999999999</v>
      </c>
      <c r="N340" s="5">
        <f t="shared" si="35"/>
        <v>2.4073199999999999</v>
      </c>
      <c r="O340" s="5">
        <v>6.6537534733513599</v>
      </c>
      <c r="P340" s="5">
        <v>5.3996135918045196</v>
      </c>
      <c r="Q340" s="5">
        <v>27.639441775707926</v>
      </c>
    </row>
    <row r="341" spans="1:17" x14ac:dyDescent="0.35">
      <c r="A341" s="3">
        <v>43620</v>
      </c>
      <c r="B341">
        <v>21</v>
      </c>
      <c r="C341" t="s">
        <v>12</v>
      </c>
      <c r="D341" t="str">
        <f t="shared" si="36"/>
        <v>Till</v>
      </c>
      <c r="E341">
        <v>14</v>
      </c>
      <c r="F341" s="5">
        <v>55</v>
      </c>
      <c r="G341">
        <v>21</v>
      </c>
      <c r="H341" t="str">
        <f t="shared" si="37"/>
        <v>T-N</v>
      </c>
      <c r="I341" s="5">
        <v>3.74</v>
      </c>
      <c r="J341" s="5">
        <v>0.11</v>
      </c>
      <c r="K341" s="5">
        <v>8.5500000000000007</v>
      </c>
      <c r="L341" s="5">
        <v>2013.78</v>
      </c>
      <c r="M341" s="5">
        <f t="shared" si="38"/>
        <v>4.8100000000000005</v>
      </c>
      <c r="N341" s="5">
        <f t="shared" si="35"/>
        <v>8.66</v>
      </c>
      <c r="O341" s="5">
        <v>0.82279848009333301</v>
      </c>
      <c r="P341" s="5">
        <v>0.19133200037440601</v>
      </c>
      <c r="Q341" s="5">
        <v>0.95010581103996006</v>
      </c>
    </row>
    <row r="342" spans="1:17" x14ac:dyDescent="0.35">
      <c r="A342" s="3">
        <v>43676</v>
      </c>
      <c r="B342">
        <v>27</v>
      </c>
      <c r="C342" t="s">
        <v>14</v>
      </c>
      <c r="D342" t="str">
        <f t="shared" si="36"/>
        <v>Compost</v>
      </c>
      <c r="E342">
        <v>15</v>
      </c>
      <c r="F342" s="5">
        <v>1460</v>
      </c>
      <c r="G342">
        <v>27</v>
      </c>
      <c r="H342" t="str">
        <f t="shared" si="37"/>
        <v>C-Y</v>
      </c>
      <c r="I342" s="6">
        <v>0.21874299999999999</v>
      </c>
      <c r="J342" s="6">
        <v>5.1325999999999997E-2</v>
      </c>
      <c r="K342" s="6">
        <v>1.5639000000000001</v>
      </c>
      <c r="L342" s="6">
        <v>2135.2982999999999</v>
      </c>
      <c r="M342" s="5">
        <f t="shared" si="38"/>
        <v>1.3451570000000002</v>
      </c>
      <c r="N342" s="5">
        <f t="shared" si="35"/>
        <v>1.6152260000000001</v>
      </c>
      <c r="O342" s="5">
        <v>4.07379388368373</v>
      </c>
      <c r="P342" s="5">
        <v>5.3854786601876601</v>
      </c>
      <c r="Q342" s="5">
        <v>25.220990620333485</v>
      </c>
    </row>
    <row r="343" spans="1:17" x14ac:dyDescent="0.35">
      <c r="A343" s="3">
        <v>43586</v>
      </c>
      <c r="B343">
        <v>68</v>
      </c>
      <c r="C343" t="s">
        <v>19</v>
      </c>
      <c r="D343" t="str">
        <f t="shared" ref="D343:D367" si="39">IF(LEFT(C343,1)="T", "Till", IF(LEFT(C343,1)="C", "Compost", "Control"))</f>
        <v>Control</v>
      </c>
      <c r="E343">
        <v>12</v>
      </c>
      <c r="F343" s="5">
        <v>1100</v>
      </c>
      <c r="G343">
        <v>68</v>
      </c>
      <c r="H343" t="str">
        <f t="shared" si="37"/>
        <v>N-Y</v>
      </c>
      <c r="I343" s="5">
        <v>0.18</v>
      </c>
      <c r="J343" s="5">
        <v>1.43</v>
      </c>
      <c r="K343" s="5">
        <v>2.2799999999999998</v>
      </c>
      <c r="L343" s="5">
        <v>2221.9699999999998</v>
      </c>
      <c r="M343" s="5">
        <f t="shared" si="38"/>
        <v>2.0999999999999996</v>
      </c>
      <c r="N343" s="5">
        <f t="shared" si="35"/>
        <v>3.71</v>
      </c>
      <c r="O343" s="5">
        <v>7.0498437901761299</v>
      </c>
      <c r="P343" s="5">
        <v>4.2222483575357597</v>
      </c>
      <c r="Q343" s="5">
        <v>19.002116220799202</v>
      </c>
    </row>
    <row r="344" spans="1:17" x14ac:dyDescent="0.35">
      <c r="A344" s="3">
        <v>43558</v>
      </c>
      <c r="B344">
        <v>20</v>
      </c>
      <c r="C344" t="s">
        <v>12</v>
      </c>
      <c r="D344" t="str">
        <f t="shared" si="39"/>
        <v>Till</v>
      </c>
      <c r="E344">
        <v>9</v>
      </c>
      <c r="F344" s="5">
        <v>29</v>
      </c>
      <c r="G344">
        <v>20</v>
      </c>
      <c r="H344" t="str">
        <f t="shared" si="37"/>
        <v>T-N</v>
      </c>
      <c r="I344" s="6">
        <v>0.16802800000000001</v>
      </c>
      <c r="J344" s="6">
        <v>2.2829199999999998</v>
      </c>
      <c r="K344" s="6">
        <v>2.9849999999999999</v>
      </c>
      <c r="L344" s="6">
        <v>2314.7710000000002</v>
      </c>
      <c r="M344" s="5">
        <f t="shared" si="38"/>
        <v>2.8169719999999998</v>
      </c>
      <c r="N344" s="5">
        <f t="shared" si="35"/>
        <v>5.2679200000000002</v>
      </c>
      <c r="O344" s="5">
        <v>0.26390648857515198</v>
      </c>
      <c r="P344" s="5">
        <v>0.115962863229812</v>
      </c>
      <c r="Q344" s="5">
        <v>0.50096488218470614</v>
      </c>
    </row>
    <row r="345" spans="1:17" x14ac:dyDescent="0.35">
      <c r="A345" s="3">
        <f>A344</f>
        <v>43558</v>
      </c>
      <c r="B345">
        <v>21</v>
      </c>
      <c r="C345" t="s">
        <v>12</v>
      </c>
      <c r="D345" t="str">
        <f t="shared" si="39"/>
        <v>Till</v>
      </c>
      <c r="E345">
        <v>6</v>
      </c>
      <c r="F345" s="5">
        <v>440</v>
      </c>
      <c r="G345">
        <v>21</v>
      </c>
      <c r="H345" t="str">
        <f t="shared" si="37"/>
        <v>T-N</v>
      </c>
      <c r="I345" s="5">
        <v>0.68364000000000003</v>
      </c>
      <c r="J345" s="5">
        <v>-3.8847E-2</v>
      </c>
      <c r="K345" s="5">
        <v>3.423</v>
      </c>
      <c r="L345" s="5">
        <v>2432.5259999999998</v>
      </c>
      <c r="M345" s="5">
        <f t="shared" si="38"/>
        <v>2.73936</v>
      </c>
      <c r="N345" s="5">
        <f t="shared" si="35"/>
        <v>3.384153</v>
      </c>
      <c r="O345" s="5">
        <v>2.5722641522432301</v>
      </c>
      <c r="P345" s="5">
        <v>1.8489410582794601</v>
      </c>
      <c r="Q345" s="5">
        <v>7.6008464883196805</v>
      </c>
    </row>
    <row r="346" spans="1:17" x14ac:dyDescent="0.35">
      <c r="A346" s="3">
        <v>43620</v>
      </c>
      <c r="B346">
        <v>27</v>
      </c>
      <c r="C346" t="s">
        <v>14</v>
      </c>
      <c r="D346" t="str">
        <f t="shared" si="39"/>
        <v>Compost</v>
      </c>
      <c r="E346">
        <v>18</v>
      </c>
      <c r="F346" s="5">
        <v>1460</v>
      </c>
      <c r="G346">
        <v>27</v>
      </c>
      <c r="H346" t="str">
        <f t="shared" si="37"/>
        <v>C-Y</v>
      </c>
      <c r="I346" s="5">
        <v>14.39</v>
      </c>
      <c r="J346" s="5">
        <v>0.11</v>
      </c>
      <c r="K346" s="5">
        <v>17.440000000000001</v>
      </c>
      <c r="L346" s="5">
        <v>2469.2600000000002</v>
      </c>
      <c r="M346" s="5">
        <f t="shared" si="38"/>
        <v>3.0500000000000007</v>
      </c>
      <c r="N346" s="5">
        <f t="shared" si="35"/>
        <v>17.55</v>
      </c>
      <c r="O346" s="5">
        <v>44.263206918814802</v>
      </c>
      <c r="P346" s="5">
        <v>6.2277701604759299</v>
      </c>
      <c r="Q346" s="5">
        <v>25.220990620333485</v>
      </c>
    </row>
    <row r="347" spans="1:17" x14ac:dyDescent="0.35">
      <c r="A347" s="3">
        <v>43586</v>
      </c>
      <c r="B347">
        <v>23</v>
      </c>
      <c r="C347" t="s">
        <v>12</v>
      </c>
      <c r="D347" t="str">
        <f t="shared" si="39"/>
        <v>Till</v>
      </c>
      <c r="E347">
        <v>8</v>
      </c>
      <c r="F347" s="5">
        <v>340</v>
      </c>
      <c r="G347">
        <v>23</v>
      </c>
      <c r="H347" t="str">
        <f t="shared" si="37"/>
        <v>T-N</v>
      </c>
      <c r="I347" s="5">
        <v>2.5</v>
      </c>
      <c r="J347" s="5">
        <v>0.04</v>
      </c>
      <c r="K347" s="5">
        <v>6.1</v>
      </c>
      <c r="L347" s="5">
        <v>2648.18</v>
      </c>
      <c r="M347" s="5">
        <f t="shared" si="38"/>
        <v>3.5999999999999996</v>
      </c>
      <c r="N347" s="5">
        <f t="shared" si="35"/>
        <v>6.14</v>
      </c>
      <c r="O347" s="5">
        <v>3.6062861789688099</v>
      </c>
      <c r="P347" s="5">
        <v>1.55539005430319</v>
      </c>
      <c r="Q347" s="5">
        <v>5.8733813773379344</v>
      </c>
    </row>
    <row r="348" spans="1:17" x14ac:dyDescent="0.35">
      <c r="A348" s="3">
        <v>43655</v>
      </c>
      <c r="B348">
        <v>52</v>
      </c>
      <c r="C348" t="s">
        <v>16</v>
      </c>
      <c r="D348" t="str">
        <f t="shared" si="39"/>
        <v>Till</v>
      </c>
      <c r="E348">
        <v>6</v>
      </c>
      <c r="F348" s="5">
        <v>1480</v>
      </c>
      <c r="G348">
        <v>52</v>
      </c>
      <c r="H348" t="str">
        <f t="shared" si="37"/>
        <v>T-Y</v>
      </c>
      <c r="I348" s="6">
        <v>0.206704</v>
      </c>
      <c r="J348" s="6">
        <v>2.124816</v>
      </c>
      <c r="K348" s="6">
        <v>3.5074000000000001</v>
      </c>
      <c r="L348" s="6">
        <v>2708.5934999999999</v>
      </c>
      <c r="M348" s="5">
        <f t="shared" si="38"/>
        <v>3.3006960000000003</v>
      </c>
      <c r="N348" s="5">
        <f t="shared" si="35"/>
        <v>5.6322159999999997</v>
      </c>
      <c r="O348" s="5">
        <v>14.3997156650197</v>
      </c>
      <c r="P348" s="5">
        <v>6.9249787742729501</v>
      </c>
      <c r="Q348" s="5">
        <v>25.566483642529832</v>
      </c>
    </row>
    <row r="349" spans="1:17" x14ac:dyDescent="0.35">
      <c r="A349" s="3">
        <v>43655</v>
      </c>
      <c r="B349">
        <v>21</v>
      </c>
      <c r="C349" t="s">
        <v>12</v>
      </c>
      <c r="D349" t="str">
        <f t="shared" si="39"/>
        <v>Till</v>
      </c>
      <c r="E349">
        <v>14</v>
      </c>
      <c r="F349" s="5">
        <v>1210</v>
      </c>
      <c r="G349">
        <v>21</v>
      </c>
      <c r="H349" t="str">
        <f t="shared" si="37"/>
        <v>T-N</v>
      </c>
      <c r="I349" s="6">
        <v>3.5833970000000002</v>
      </c>
      <c r="J349" s="6">
        <v>-1.5560000000000001E-3</v>
      </c>
      <c r="K349" s="6">
        <v>6.1840000000000002</v>
      </c>
      <c r="L349" s="6">
        <v>2745.4324000000001</v>
      </c>
      <c r="M349" s="5">
        <f t="shared" si="38"/>
        <v>2.600603</v>
      </c>
      <c r="N349" s="5">
        <f t="shared" ref="N349:N366" si="40">IF(K349&lt;J349, J349+I349+M349, K349+J349)</f>
        <v>6.1824440000000003</v>
      </c>
      <c r="O349" s="5">
        <v>12.9228546861625</v>
      </c>
      <c r="P349" s="5">
        <v>5.7386405693092204</v>
      </c>
      <c r="Q349" s="5">
        <v>20.902327842879121</v>
      </c>
    </row>
    <row r="350" spans="1:17" x14ac:dyDescent="0.35">
      <c r="A350" s="3">
        <v>43719</v>
      </c>
      <c r="B350">
        <v>27</v>
      </c>
      <c r="C350" t="s">
        <v>14</v>
      </c>
      <c r="D350" t="str">
        <f t="shared" si="39"/>
        <v>Compost</v>
      </c>
      <c r="E350">
        <v>21</v>
      </c>
      <c r="F350" s="5">
        <v>1640</v>
      </c>
      <c r="G350">
        <f>IF(E350="N/A","",B350)</f>
        <v>27</v>
      </c>
      <c r="H350" t="str">
        <f t="shared" si="37"/>
        <v>C-Y</v>
      </c>
      <c r="I350" s="6">
        <v>0.50487599999999999</v>
      </c>
      <c r="J350" s="6">
        <v>0.15671599999999999</v>
      </c>
      <c r="K350" s="6">
        <v>2.4258999999999999</v>
      </c>
      <c r="L350" s="6">
        <v>2792.5250000000001</v>
      </c>
      <c r="M350" s="5">
        <f t="shared" si="38"/>
        <v>1.9210240000000001</v>
      </c>
      <c r="N350" s="5">
        <f t="shared" si="40"/>
        <v>2.5826159999999998</v>
      </c>
      <c r="O350" s="5">
        <v>7.3167225108590097</v>
      </c>
      <c r="P350" s="5">
        <v>7.9114086374577397</v>
      </c>
      <c r="Q350" s="5">
        <v>28.330427820100624</v>
      </c>
    </row>
    <row r="351" spans="1:17" x14ac:dyDescent="0.35">
      <c r="A351" s="3">
        <v>43536</v>
      </c>
      <c r="B351">
        <v>21</v>
      </c>
      <c r="C351" t="s">
        <v>12</v>
      </c>
      <c r="D351" t="str">
        <f t="shared" si="39"/>
        <v>Till</v>
      </c>
      <c r="E351">
        <v>9</v>
      </c>
      <c r="F351" s="5">
        <v>290</v>
      </c>
      <c r="G351">
        <v>21</v>
      </c>
      <c r="H351" t="str">
        <f t="shared" si="37"/>
        <v>T-N</v>
      </c>
      <c r="I351" s="6">
        <v>2.7603</v>
      </c>
      <c r="J351" s="6">
        <v>8.0141000000000004E-2</v>
      </c>
      <c r="K351" s="6">
        <v>6.6014999999999997</v>
      </c>
      <c r="L351" s="6">
        <v>3213.7633999999998</v>
      </c>
      <c r="M351" s="5">
        <f t="shared" si="38"/>
        <v>3.8411999999999997</v>
      </c>
      <c r="N351" s="5">
        <f t="shared" si="40"/>
        <v>6.6816409999999999</v>
      </c>
      <c r="O351" s="5">
        <v>3.3472953542000798</v>
      </c>
      <c r="P351" s="5">
        <v>1.6099960022273301</v>
      </c>
      <c r="Q351" s="5">
        <v>5.0096488218470618</v>
      </c>
    </row>
    <row r="352" spans="1:17" x14ac:dyDescent="0.35">
      <c r="A352" s="3">
        <v>43747</v>
      </c>
      <c r="B352">
        <v>23</v>
      </c>
      <c r="C352" t="s">
        <v>12</v>
      </c>
      <c r="D352" t="str">
        <f t="shared" si="39"/>
        <v>Till</v>
      </c>
      <c r="E352">
        <v>13</v>
      </c>
      <c r="F352" s="5">
        <v>450</v>
      </c>
      <c r="G352">
        <f>IF(E352="N/A","",B352)</f>
        <v>23</v>
      </c>
      <c r="H352" t="str">
        <f t="shared" si="37"/>
        <v>T-N</v>
      </c>
      <c r="I352" s="6">
        <v>8.6318079999999995</v>
      </c>
      <c r="J352" s="6">
        <v>9.4333E-2</v>
      </c>
      <c r="K352" s="6">
        <v>11.3203</v>
      </c>
      <c r="L352" s="6">
        <v>3470.9989999999998</v>
      </c>
      <c r="M352" s="5">
        <f t="shared" si="38"/>
        <v>2.6884920000000001</v>
      </c>
      <c r="N352" s="5">
        <f t="shared" si="40"/>
        <v>11.414633</v>
      </c>
      <c r="O352" s="5">
        <v>8.8733449663036801</v>
      </c>
      <c r="P352" s="5">
        <v>2.6982358087811602</v>
      </c>
      <c r="Q352" s="5">
        <v>7.773592999417855</v>
      </c>
    </row>
    <row r="353" spans="1:17" x14ac:dyDescent="0.35">
      <c r="A353" s="3">
        <v>43655</v>
      </c>
      <c r="B353">
        <v>27</v>
      </c>
      <c r="C353" t="s">
        <v>14</v>
      </c>
      <c r="D353" t="str">
        <f t="shared" si="39"/>
        <v>Compost</v>
      </c>
      <c r="E353">
        <v>18</v>
      </c>
      <c r="F353" s="5">
        <v>1610</v>
      </c>
      <c r="G353">
        <v>27</v>
      </c>
      <c r="H353" t="str">
        <f t="shared" si="37"/>
        <v>C-Y</v>
      </c>
      <c r="I353" s="6">
        <v>0.44821100000000003</v>
      </c>
      <c r="J353" s="6">
        <v>-1.5073E-2</v>
      </c>
      <c r="K353" s="6">
        <v>2.9228999999999998</v>
      </c>
      <c r="L353" s="6">
        <v>3513.8386</v>
      </c>
      <c r="M353" s="5">
        <f t="shared" si="38"/>
        <v>2.4746889999999997</v>
      </c>
      <c r="N353" s="5">
        <f t="shared" si="40"/>
        <v>2.9078269999999997</v>
      </c>
      <c r="O353" s="5">
        <v>8.0873705100120006</v>
      </c>
      <c r="P353" s="5">
        <v>9.7728354095968708</v>
      </c>
      <c r="Q353" s="5">
        <v>27.812188286806101</v>
      </c>
    </row>
    <row r="354" spans="1:17" x14ac:dyDescent="0.35">
      <c r="A354" s="3">
        <v>43719</v>
      </c>
      <c r="B354">
        <v>23</v>
      </c>
      <c r="C354" t="s">
        <v>12</v>
      </c>
      <c r="D354" t="str">
        <f t="shared" si="39"/>
        <v>Till</v>
      </c>
      <c r="E354">
        <v>17</v>
      </c>
      <c r="F354" s="5">
        <v>740</v>
      </c>
      <c r="G354">
        <f>IF(E354="N/A","",B354)</f>
        <v>23</v>
      </c>
      <c r="H354" t="str">
        <f t="shared" si="37"/>
        <v>T-N</v>
      </c>
      <c r="I354" s="6">
        <v>9.1771910000000005</v>
      </c>
      <c r="J354" s="6">
        <v>7.8730999999999995E-2</v>
      </c>
      <c r="K354" s="6">
        <v>18.093499999999999</v>
      </c>
      <c r="L354" s="6">
        <v>3766.7184999999999</v>
      </c>
      <c r="M354" s="5">
        <f t="shared" si="38"/>
        <v>8.9163089999999983</v>
      </c>
      <c r="N354" s="5">
        <f t="shared" si="40"/>
        <v>18.172231</v>
      </c>
      <c r="O354" s="5">
        <v>23.2301956635769</v>
      </c>
      <c r="P354" s="5">
        <v>4.8151274196665703</v>
      </c>
      <c r="Q354" s="5">
        <v>12.783241821264916</v>
      </c>
    </row>
    <row r="355" spans="1:17" x14ac:dyDescent="0.35">
      <c r="A355" s="3">
        <v>43586</v>
      </c>
      <c r="B355">
        <v>21</v>
      </c>
      <c r="C355" t="s">
        <v>12</v>
      </c>
      <c r="D355" t="str">
        <f t="shared" si="39"/>
        <v>Till</v>
      </c>
      <c r="E355">
        <v>7</v>
      </c>
      <c r="F355" s="5">
        <v>390</v>
      </c>
      <c r="G355">
        <v>21</v>
      </c>
      <c r="H355" t="str">
        <f t="shared" si="37"/>
        <v>T-N</v>
      </c>
      <c r="I355" s="5">
        <v>2.6</v>
      </c>
      <c r="J355" s="5">
        <v>0.09</v>
      </c>
      <c r="K355" s="5">
        <v>5.57</v>
      </c>
      <c r="L355" s="5">
        <v>3835.72</v>
      </c>
      <c r="M355" s="5">
        <f t="shared" si="38"/>
        <v>2.97</v>
      </c>
      <c r="N355" s="5">
        <f t="shared" si="40"/>
        <v>5.66</v>
      </c>
      <c r="O355" s="5">
        <v>3.81323822162088</v>
      </c>
      <c r="P355" s="5">
        <v>2.5841897723384499</v>
      </c>
      <c r="Q355" s="5">
        <v>6.737113932828807</v>
      </c>
    </row>
    <row r="356" spans="1:17" x14ac:dyDescent="0.35">
      <c r="A356" s="3">
        <v>43620</v>
      </c>
      <c r="B356">
        <v>26</v>
      </c>
      <c r="C356" t="s">
        <v>14</v>
      </c>
      <c r="D356" t="str">
        <f t="shared" si="39"/>
        <v>Compost</v>
      </c>
      <c r="E356">
        <v>17</v>
      </c>
      <c r="F356" s="5">
        <v>45</v>
      </c>
      <c r="G356">
        <v>26</v>
      </c>
      <c r="H356" t="str">
        <f t="shared" si="37"/>
        <v>C-Y</v>
      </c>
      <c r="I356" s="5">
        <v>5.95</v>
      </c>
      <c r="J356" s="5">
        <v>0.92</v>
      </c>
      <c r="K356" s="5">
        <v>14.34</v>
      </c>
      <c r="L356" s="5">
        <v>4114.8900000000003</v>
      </c>
      <c r="M356" s="5">
        <f t="shared" si="38"/>
        <v>8.39</v>
      </c>
      <c r="N356" s="5">
        <f t="shared" si="40"/>
        <v>15.26</v>
      </c>
      <c r="O356" s="5">
        <v>1.1862601643503901</v>
      </c>
      <c r="P356" s="5">
        <v>0.31987746315096899</v>
      </c>
      <c r="Q356" s="5">
        <v>0.77735929994178543</v>
      </c>
    </row>
    <row r="357" spans="1:17" x14ac:dyDescent="0.35">
      <c r="A357" s="3">
        <v>43558</v>
      </c>
      <c r="B357">
        <v>21</v>
      </c>
      <c r="C357" t="s">
        <v>12</v>
      </c>
      <c r="D357" t="str">
        <f t="shared" si="39"/>
        <v>Till</v>
      </c>
      <c r="E357" t="s">
        <v>21</v>
      </c>
      <c r="F357" s="5">
        <v>190</v>
      </c>
      <c r="G357">
        <v>21</v>
      </c>
      <c r="H357" t="str">
        <f t="shared" si="37"/>
        <v>T-N</v>
      </c>
      <c r="I357" s="6">
        <v>4.5963950000000002</v>
      </c>
      <c r="J357" s="6">
        <v>0.32385700000000001</v>
      </c>
      <c r="K357" s="6">
        <v>13.306100000000001</v>
      </c>
      <c r="L357" s="6">
        <v>4253.6819999999998</v>
      </c>
      <c r="M357" s="5">
        <f t="shared" si="38"/>
        <v>8.7097049999999996</v>
      </c>
      <c r="N357" s="5">
        <f t="shared" si="40"/>
        <v>13.629957000000001</v>
      </c>
      <c r="O357" s="5">
        <v>4.4736395163429004</v>
      </c>
      <c r="P357" s="5">
        <v>1.39614819659053</v>
      </c>
      <c r="Q357" s="5">
        <v>3.2821837108653162</v>
      </c>
    </row>
    <row r="358" spans="1:17" x14ac:dyDescent="0.35">
      <c r="A358" s="3">
        <v>43558</v>
      </c>
      <c r="B358">
        <v>23</v>
      </c>
      <c r="C358" t="s">
        <v>12</v>
      </c>
      <c r="D358" t="str">
        <f t="shared" si="39"/>
        <v>Till</v>
      </c>
      <c r="E358">
        <v>12</v>
      </c>
      <c r="F358" s="5">
        <v>2260</v>
      </c>
      <c r="G358">
        <v>23</v>
      </c>
      <c r="H358" t="str">
        <f t="shared" si="37"/>
        <v>T-N</v>
      </c>
      <c r="I358" s="6">
        <v>7.6885579999999996</v>
      </c>
      <c r="J358" s="6">
        <v>5.3560999999999998E-2</v>
      </c>
      <c r="K358" s="6">
        <v>16.652699999999999</v>
      </c>
      <c r="L358" s="6">
        <v>5119.5929999999998</v>
      </c>
      <c r="M358" s="5">
        <f t="shared" si="38"/>
        <v>8.9641419999999989</v>
      </c>
      <c r="N358" s="5">
        <f t="shared" si="40"/>
        <v>16.706260999999998</v>
      </c>
      <c r="O358" s="5">
        <v>65.222974425748703</v>
      </c>
      <c r="P358" s="5">
        <v>19.987421680365301</v>
      </c>
      <c r="Q358" s="5">
        <v>39.040711508187449</v>
      </c>
    </row>
    <row r="359" spans="1:17" x14ac:dyDescent="0.35">
      <c r="A359" s="3">
        <v>43747</v>
      </c>
      <c r="B359">
        <v>21</v>
      </c>
      <c r="C359" t="s">
        <v>12</v>
      </c>
      <c r="D359" t="str">
        <f t="shared" si="39"/>
        <v>Till</v>
      </c>
      <c r="E359">
        <v>14</v>
      </c>
      <c r="F359" s="5">
        <v>255</v>
      </c>
      <c r="G359">
        <f>IF(E359="N/A","",B359)</f>
        <v>21</v>
      </c>
      <c r="H359" t="str">
        <f t="shared" si="37"/>
        <v>T-N</v>
      </c>
      <c r="I359" s="6">
        <v>3.9444460000000001</v>
      </c>
      <c r="J359" s="6">
        <v>2.1298000000000001E-2</v>
      </c>
      <c r="K359" s="6">
        <v>11.7681</v>
      </c>
      <c r="L359" s="6">
        <v>5904.9907000000003</v>
      </c>
      <c r="M359" s="5">
        <f t="shared" si="38"/>
        <v>7.8236540000000003</v>
      </c>
      <c r="N359" s="5">
        <f t="shared" si="40"/>
        <v>11.789398</v>
      </c>
      <c r="O359" s="5">
        <v>5.19331552106219</v>
      </c>
      <c r="P359" s="5">
        <v>2.6011913291957698</v>
      </c>
      <c r="Q359" s="5">
        <v>4.4050360330034506</v>
      </c>
    </row>
    <row r="360" spans="1:17" x14ac:dyDescent="0.35">
      <c r="A360" s="3">
        <f>A359</f>
        <v>43747</v>
      </c>
      <c r="B360">
        <v>21</v>
      </c>
      <c r="C360" t="s">
        <v>12</v>
      </c>
      <c r="D360" t="str">
        <f t="shared" si="39"/>
        <v>Till</v>
      </c>
      <c r="E360">
        <v>8</v>
      </c>
      <c r="F360" s="5">
        <v>300</v>
      </c>
      <c r="G360">
        <v>21</v>
      </c>
      <c r="H360" t="str">
        <f t="shared" si="37"/>
        <v>T-N</v>
      </c>
      <c r="I360" s="5">
        <v>1.0709470000000001</v>
      </c>
      <c r="J360" s="5">
        <v>5.8958999999999998E-2</v>
      </c>
      <c r="K360" s="5">
        <v>4.7332000000000001</v>
      </c>
      <c r="L360" s="5">
        <v>6917.9160000000002</v>
      </c>
      <c r="M360" s="5">
        <f t="shared" si="38"/>
        <v>3.6622529999999998</v>
      </c>
      <c r="N360" s="5">
        <f t="shared" si="40"/>
        <v>4.7921589999999998</v>
      </c>
      <c r="O360" s="5">
        <v>2.48350691259642</v>
      </c>
      <c r="P360" s="5">
        <v>3.5851673967331599</v>
      </c>
      <c r="Q360" s="5">
        <v>5.1823953329452364</v>
      </c>
    </row>
    <row r="361" spans="1:17" x14ac:dyDescent="0.35">
      <c r="A361" s="3">
        <f>A360</f>
        <v>43747</v>
      </c>
      <c r="B361">
        <v>68</v>
      </c>
      <c r="C361" t="s">
        <v>19</v>
      </c>
      <c r="D361" t="str">
        <f t="shared" si="39"/>
        <v>Control</v>
      </c>
      <c r="E361">
        <v>1</v>
      </c>
      <c r="F361" s="5">
        <v>1370</v>
      </c>
      <c r="G361">
        <v>68</v>
      </c>
      <c r="H361" t="str">
        <f t="shared" si="37"/>
        <v>N-Y</v>
      </c>
      <c r="I361" s="5">
        <v>0.95114600000000005</v>
      </c>
      <c r="J361" s="5">
        <v>3.6261830000000002</v>
      </c>
      <c r="K361" s="5">
        <v>4.3440000000000003</v>
      </c>
      <c r="L361" s="5">
        <v>8783.8189999999995</v>
      </c>
      <c r="M361" s="5">
        <f t="shared" si="38"/>
        <v>3.3928540000000003</v>
      </c>
      <c r="N361" s="5">
        <f t="shared" si="40"/>
        <v>7.9701830000000005</v>
      </c>
      <c r="O361" s="5">
        <v>18.862608876964199</v>
      </c>
      <c r="P361" s="5">
        <v>20.788197992824799</v>
      </c>
      <c r="Q361" s="5">
        <v>23.666272020449913</v>
      </c>
    </row>
    <row r="362" spans="1:17" x14ac:dyDescent="0.35">
      <c r="A362" s="3">
        <v>43676</v>
      </c>
      <c r="B362">
        <v>23</v>
      </c>
      <c r="C362" t="s">
        <v>12</v>
      </c>
      <c r="D362" t="str">
        <f t="shared" si="39"/>
        <v>Till</v>
      </c>
      <c r="E362">
        <v>12</v>
      </c>
      <c r="F362" s="5">
        <v>680</v>
      </c>
      <c r="G362">
        <v>23</v>
      </c>
      <c r="H362" t="str">
        <f t="shared" si="37"/>
        <v>T-N</v>
      </c>
      <c r="I362" s="6">
        <v>7.1517670000000004</v>
      </c>
      <c r="J362" s="6">
        <v>8.3795999999999995E-2</v>
      </c>
      <c r="K362" s="6">
        <v>23.267600000000002</v>
      </c>
      <c r="L362" s="6">
        <v>12862.177</v>
      </c>
      <c r="M362" s="5">
        <f t="shared" si="38"/>
        <v>16.115833000000002</v>
      </c>
      <c r="N362" s="5">
        <f t="shared" si="40"/>
        <v>23.351396000000001</v>
      </c>
      <c r="O362" s="5">
        <v>27.430559170823301</v>
      </c>
      <c r="P362" s="5">
        <v>15.109019917443099</v>
      </c>
      <c r="Q362" s="5">
        <v>11.746762754675869</v>
      </c>
    </row>
    <row r="363" spans="1:17" x14ac:dyDescent="0.35">
      <c r="A363" s="3">
        <v>43768</v>
      </c>
      <c r="B363">
        <v>68</v>
      </c>
      <c r="C363" t="s">
        <v>19</v>
      </c>
      <c r="D363" t="str">
        <f t="shared" si="39"/>
        <v>Control</v>
      </c>
      <c r="E363">
        <v>1</v>
      </c>
      <c r="F363" s="5">
        <v>25</v>
      </c>
      <c r="G363">
        <f>IF(E363="N/A","",B363)</f>
        <v>68</v>
      </c>
      <c r="H363" t="str">
        <f t="shared" si="37"/>
        <v>N-Y</v>
      </c>
      <c r="I363" s="6">
        <v>5.8370999999999999E-2</v>
      </c>
      <c r="J363" s="6">
        <v>0.57723100000000005</v>
      </c>
      <c r="K363" s="6">
        <v>14.380599999999999</v>
      </c>
      <c r="L363" s="6">
        <v>13063.321</v>
      </c>
      <c r="M363" s="5">
        <f t="shared" si="38"/>
        <v>14.322229</v>
      </c>
      <c r="N363" s="5">
        <f t="shared" si="40"/>
        <v>14.957830999999999</v>
      </c>
      <c r="O363" s="5">
        <v>0.645983655904521</v>
      </c>
      <c r="P363" s="5">
        <v>0.56416547678833295</v>
      </c>
      <c r="Q363" s="5">
        <v>0.43186627774543634</v>
      </c>
    </row>
    <row r="364" spans="1:17" x14ac:dyDescent="0.35">
      <c r="A364" s="3">
        <v>43655</v>
      </c>
      <c r="B364">
        <v>23</v>
      </c>
      <c r="C364" t="s">
        <v>12</v>
      </c>
      <c r="D364" t="str">
        <f t="shared" si="39"/>
        <v>Till</v>
      </c>
      <c r="E364">
        <v>15</v>
      </c>
      <c r="F364" s="5">
        <v>830</v>
      </c>
      <c r="G364">
        <v>23</v>
      </c>
      <c r="H364" t="str">
        <f t="shared" si="37"/>
        <v>T-N</v>
      </c>
      <c r="I364" s="6">
        <v>6.9979300000000002</v>
      </c>
      <c r="J364" s="6">
        <v>3.7130000000000003E-2</v>
      </c>
      <c r="K364" s="6">
        <v>31.596299999999999</v>
      </c>
      <c r="L364" s="6">
        <v>16184.34</v>
      </c>
      <c r="M364" s="5">
        <f t="shared" si="38"/>
        <v>24.598369999999999</v>
      </c>
      <c r="N364" s="5">
        <f t="shared" si="40"/>
        <v>31.633430000000001</v>
      </c>
      <c r="O364" s="5">
        <v>45.356264209605797</v>
      </c>
      <c r="P364" s="5">
        <v>23.205235761600701</v>
      </c>
      <c r="Q364" s="5">
        <v>14.337960421148487</v>
      </c>
    </row>
    <row r="365" spans="1:17" x14ac:dyDescent="0.35">
      <c r="A365" s="3">
        <f>A364</f>
        <v>43655</v>
      </c>
      <c r="B365">
        <v>21</v>
      </c>
      <c r="C365" t="s">
        <v>12</v>
      </c>
      <c r="D365" t="str">
        <f t="shared" si="39"/>
        <v>Till</v>
      </c>
      <c r="E365">
        <v>10</v>
      </c>
      <c r="F365" s="5">
        <v>414</v>
      </c>
      <c r="G365">
        <v>21</v>
      </c>
      <c r="H365" t="str">
        <f t="shared" si="37"/>
        <v>T-N</v>
      </c>
      <c r="I365" s="5">
        <v>1.673192</v>
      </c>
      <c r="J365" s="5">
        <v>-4.5495000000000001E-2</v>
      </c>
      <c r="K365" s="5">
        <v>8.8740000000000006</v>
      </c>
      <c r="L365" s="5">
        <v>49997.9</v>
      </c>
      <c r="M365" s="5">
        <f t="shared" si="38"/>
        <v>7.2008080000000003</v>
      </c>
      <c r="N365" s="5">
        <f t="shared" si="40"/>
        <v>8.8285049999999998</v>
      </c>
      <c r="O365" s="5">
        <v>6.3139393767279204</v>
      </c>
      <c r="P365" s="5">
        <v>35.757323529148401</v>
      </c>
      <c r="Q365" s="5">
        <v>7.1517055594644265</v>
      </c>
    </row>
    <row r="366" spans="1:17" x14ac:dyDescent="0.35">
      <c r="A366" s="3">
        <v>43536</v>
      </c>
      <c r="B366">
        <v>26</v>
      </c>
      <c r="C366" t="s">
        <v>14</v>
      </c>
      <c r="D366" t="str">
        <f t="shared" si="39"/>
        <v>Compost</v>
      </c>
      <c r="E366">
        <v>6</v>
      </c>
      <c r="F366" s="5">
        <v>15</v>
      </c>
      <c r="G366">
        <v>26</v>
      </c>
      <c r="H366" t="str">
        <f t="shared" si="37"/>
        <v>C-Y</v>
      </c>
      <c r="I366" s="6">
        <v>7.1482200000000002</v>
      </c>
      <c r="J366" s="6">
        <v>1.7380009999999999</v>
      </c>
      <c r="K366" s="6">
        <v>13.292899999999999</v>
      </c>
      <c r="L366" s="6"/>
      <c r="M366" s="5">
        <f t="shared" si="38"/>
        <v>6.1446799999999993</v>
      </c>
      <c r="N366" s="5">
        <f t="shared" si="40"/>
        <v>15.030901</v>
      </c>
      <c r="O366" s="5">
        <v>0.38948359743544098</v>
      </c>
      <c r="P366" s="5"/>
      <c r="Q366" s="5">
        <v>0.25911976664726183</v>
      </c>
    </row>
    <row r="367" spans="1:17" x14ac:dyDescent="0.35">
      <c r="A367" s="3">
        <v>43404</v>
      </c>
      <c r="B367">
        <v>19</v>
      </c>
      <c r="C367" t="s">
        <v>12</v>
      </c>
      <c r="D367" t="str">
        <f t="shared" si="39"/>
        <v>Till</v>
      </c>
      <c r="E367" t="s">
        <v>13</v>
      </c>
      <c r="F367" s="5">
        <v>0</v>
      </c>
      <c r="H367" t="str">
        <f t="shared" si="37"/>
        <v>T-N</v>
      </c>
      <c r="I367" s="5"/>
      <c r="J367" s="5"/>
      <c r="K367" s="5"/>
      <c r="L367" s="5"/>
      <c r="M367" s="5" t="str">
        <f t="shared" si="38"/>
        <v/>
      </c>
      <c r="N367" s="5" t="str">
        <f>IF(E367="N/A", "", K367+J367)</f>
        <v/>
      </c>
      <c r="O367" s="5">
        <v>0</v>
      </c>
      <c r="P367" s="5">
        <v>0</v>
      </c>
      <c r="Q367" s="5">
        <v>0</v>
      </c>
    </row>
  </sheetData>
  <sortState xmlns:xlrd2="http://schemas.microsoft.com/office/spreadsheetml/2017/richdata2" ref="A2:Q360">
    <sortCondition ref="L2:L36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52DF0-5588-4504-A30C-21B8BD196FEA}">
  <dimension ref="A1:V391"/>
  <sheetViews>
    <sheetView tabSelected="1" zoomScale="80" zoomScaleNormal="80" workbookViewId="0">
      <pane ySplit="690" topLeftCell="A351" activePane="bottomLeft"/>
      <selection pane="bottomLeft" activeCell="L386" sqref="L386"/>
    </sheetView>
  </sheetViews>
  <sheetFormatPr defaultRowHeight="14.5" x14ac:dyDescent="0.35"/>
  <cols>
    <col min="1" max="1" width="11.54296875" bestFit="1" customWidth="1"/>
    <col min="5" max="5" width="21.81640625" bestFit="1" customWidth="1"/>
    <col min="6" max="10" width="9.26953125" bestFit="1" customWidth="1"/>
    <col min="11" max="11" width="10.54296875" bestFit="1" customWidth="1"/>
    <col min="12" max="12" width="17.81640625" bestFit="1" customWidth="1"/>
    <col min="13" max="13" width="27.36328125" bestFit="1" customWidth="1"/>
    <col min="14" max="14" width="17.453125" bestFit="1" customWidth="1"/>
    <col min="15" max="15" width="17.7265625" customWidth="1"/>
    <col min="16" max="16" width="17.1796875" bestFit="1" customWidth="1"/>
    <col min="17" max="17" width="21.54296875" bestFit="1" customWidth="1"/>
    <col min="18" max="18" width="20.7265625" bestFit="1" customWidth="1"/>
    <col min="19" max="22" width="13.1796875" customWidth="1"/>
    <col min="26" max="27" width="5.453125" bestFit="1" customWidth="1"/>
    <col min="28" max="28" width="10.7265625" bestFit="1" customWidth="1"/>
    <col min="30" max="30" width="11.81640625" bestFit="1" customWidth="1"/>
  </cols>
  <sheetData>
    <row r="1" spans="1:22" x14ac:dyDescent="0.35">
      <c r="A1" t="s">
        <v>0</v>
      </c>
      <c r="B1" t="s">
        <v>1</v>
      </c>
      <c r="C1" t="s">
        <v>3</v>
      </c>
      <c r="D1" t="s">
        <v>40</v>
      </c>
      <c r="E1" t="s">
        <v>46</v>
      </c>
      <c r="F1" s="2" t="s">
        <v>6</v>
      </c>
      <c r="G1" s="2" t="s">
        <v>7</v>
      </c>
      <c r="H1" s="2" t="s">
        <v>8</v>
      </c>
      <c r="I1" s="2" t="s">
        <v>47</v>
      </c>
      <c r="J1" s="2" t="s">
        <v>49</v>
      </c>
      <c r="K1" s="2" t="s">
        <v>48</v>
      </c>
      <c r="L1" s="2" t="s">
        <v>50</v>
      </c>
      <c r="M1" s="2" t="s">
        <v>51</v>
      </c>
      <c r="N1" s="2" t="s">
        <v>52</v>
      </c>
      <c r="O1" s="2" t="s">
        <v>53</v>
      </c>
      <c r="P1" s="2" t="s">
        <v>54</v>
      </c>
      <c r="Q1" s="2"/>
      <c r="R1" s="2"/>
      <c r="S1" s="2"/>
      <c r="T1" s="2"/>
    </row>
    <row r="2" spans="1:22" x14ac:dyDescent="0.35">
      <c r="A2" s="3">
        <v>43404</v>
      </c>
      <c r="B2">
        <v>19</v>
      </c>
      <c r="C2" t="s">
        <v>30</v>
      </c>
      <c r="D2" t="s">
        <v>41</v>
      </c>
      <c r="E2" s="8">
        <v>0</v>
      </c>
      <c r="F2" s="4"/>
      <c r="G2" s="4"/>
      <c r="H2" s="4"/>
      <c r="I2" s="4"/>
      <c r="J2" s="4"/>
      <c r="K2" s="4"/>
      <c r="L2" s="4"/>
      <c r="M2" s="4">
        <v>0</v>
      </c>
      <c r="N2" s="4"/>
      <c r="O2" s="4">
        <f>N2</f>
        <v>0</v>
      </c>
      <c r="P2" s="4">
        <v>0</v>
      </c>
      <c r="Q2" s="5"/>
      <c r="R2" s="5"/>
      <c r="S2" s="4"/>
    </row>
    <row r="3" spans="1:22" x14ac:dyDescent="0.35">
      <c r="A3" s="3">
        <v>43404</v>
      </c>
      <c r="B3">
        <v>20</v>
      </c>
      <c r="C3" t="s">
        <v>30</v>
      </c>
      <c r="D3" t="s">
        <v>41</v>
      </c>
      <c r="E3" s="8">
        <v>1674</v>
      </c>
      <c r="F3" s="4">
        <v>0.54103299999999999</v>
      </c>
      <c r="G3" s="4">
        <v>0</v>
      </c>
      <c r="H3" s="4">
        <v>1.3794</v>
      </c>
      <c r="I3" s="4">
        <v>0.83836699999999997</v>
      </c>
      <c r="J3" s="4">
        <v>1.3794</v>
      </c>
      <c r="K3" s="4">
        <v>211.86713</v>
      </c>
      <c r="L3" s="4">
        <v>3.9605176501053898</v>
      </c>
      <c r="M3" s="4">
        <f>L3</f>
        <v>3.9605176501053898</v>
      </c>
      <c r="N3" s="4">
        <v>0.61267750695268297</v>
      </c>
      <c r="O3" s="4">
        <f t="shared" ref="O3:O25" si="0">N3</f>
        <v>0.61267750695268297</v>
      </c>
      <c r="P3" s="4">
        <v>28.917765957834419</v>
      </c>
      <c r="Q3" s="5"/>
      <c r="R3" s="5"/>
      <c r="S3" s="4"/>
    </row>
    <row r="4" spans="1:22" x14ac:dyDescent="0.35">
      <c r="A4" s="3">
        <v>43404</v>
      </c>
      <c r="B4">
        <v>21</v>
      </c>
      <c r="C4" t="s">
        <v>30</v>
      </c>
      <c r="D4" t="s">
        <v>41</v>
      </c>
      <c r="E4" s="8">
        <v>1660</v>
      </c>
      <c r="F4" s="4">
        <v>0.59081600000000001</v>
      </c>
      <c r="G4" s="4">
        <v>0</v>
      </c>
      <c r="H4" s="4">
        <v>2.2847</v>
      </c>
      <c r="I4" s="4">
        <v>1.6938839999999999</v>
      </c>
      <c r="J4" s="4">
        <v>2.2847</v>
      </c>
      <c r="K4" s="4">
        <v>929.49059999999997</v>
      </c>
      <c r="L4" s="4">
        <v>6.5437189379511</v>
      </c>
      <c r="M4" s="4">
        <f t="shared" ref="M4:M25" si="1">L4</f>
        <v>6.5437189379511</v>
      </c>
      <c r="N4" s="4">
        <v>2.66542206987639</v>
      </c>
      <c r="O4" s="4">
        <f t="shared" si="0"/>
        <v>2.66542206987639</v>
      </c>
      <c r="P4" s="4">
        <v>28.675920842296975</v>
      </c>
      <c r="Q4" s="5"/>
      <c r="R4" s="5"/>
      <c r="S4" s="4"/>
    </row>
    <row r="5" spans="1:22" x14ac:dyDescent="0.35">
      <c r="A5" s="3">
        <v>43404</v>
      </c>
      <c r="B5">
        <v>22</v>
      </c>
      <c r="C5" t="s">
        <v>30</v>
      </c>
      <c r="D5" t="s">
        <v>41</v>
      </c>
      <c r="E5" s="8">
        <v>12</v>
      </c>
      <c r="F5" s="4">
        <v>0.60636699999999999</v>
      </c>
      <c r="G5" s="4">
        <v>1.2744E-2</v>
      </c>
      <c r="H5" s="4">
        <v>2.8081</v>
      </c>
      <c r="I5" s="4">
        <v>2.2017329999999999</v>
      </c>
      <c r="J5" s="4">
        <v>2.8208440000000001</v>
      </c>
      <c r="K5" s="4">
        <v>495.54867999999999</v>
      </c>
      <c r="L5" s="4">
        <v>5.8475401783255901E-2</v>
      </c>
      <c r="M5" s="4">
        <f t="shared" si="1"/>
        <v>5.8475401783255901E-2</v>
      </c>
      <c r="N5" s="4">
        <v>1.0272602159553E-2</v>
      </c>
      <c r="O5" s="4">
        <f t="shared" si="0"/>
        <v>1.0272602159553E-2</v>
      </c>
      <c r="P5" s="4">
        <v>0.20729581331780947</v>
      </c>
      <c r="Q5" s="5"/>
      <c r="R5" s="5"/>
      <c r="S5" s="4"/>
      <c r="T5" s="4"/>
      <c r="U5" s="4"/>
      <c r="V5" s="4"/>
    </row>
    <row r="6" spans="1:22" x14ac:dyDescent="0.35">
      <c r="A6" s="3">
        <v>43404</v>
      </c>
      <c r="B6">
        <v>23</v>
      </c>
      <c r="C6" t="s">
        <v>30</v>
      </c>
      <c r="D6" t="s">
        <v>41</v>
      </c>
      <c r="E6" s="8">
        <v>436</v>
      </c>
      <c r="F6" s="4">
        <v>0.78563499999999997</v>
      </c>
      <c r="G6" s="4">
        <v>1.7849999999999999E-3</v>
      </c>
      <c r="H6" s="4">
        <v>2.8090999999999999</v>
      </c>
      <c r="I6" s="4">
        <v>2.0234649999999998</v>
      </c>
      <c r="J6" s="4">
        <v>2.8108849999999999</v>
      </c>
      <c r="K6" s="4">
        <v>372.53827000000001</v>
      </c>
      <c r="L6" s="4">
        <v>2.1171053346476501</v>
      </c>
      <c r="M6" s="4">
        <f t="shared" si="1"/>
        <v>2.1171053346476501</v>
      </c>
      <c r="N6" s="4">
        <v>0.28058876787111797</v>
      </c>
      <c r="O6" s="4">
        <f t="shared" si="0"/>
        <v>0.28058876787111797</v>
      </c>
      <c r="P6" s="4">
        <v>7.5317478838804099</v>
      </c>
      <c r="Q6" s="5"/>
      <c r="R6" s="5"/>
      <c r="S6" s="4"/>
      <c r="T6" s="4"/>
      <c r="U6" s="4"/>
      <c r="V6" s="4"/>
    </row>
    <row r="7" spans="1:22" x14ac:dyDescent="0.35">
      <c r="A7" s="3">
        <v>43404</v>
      </c>
      <c r="B7">
        <v>25</v>
      </c>
      <c r="E7" s="8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5"/>
      <c r="R7" s="5"/>
      <c r="S7" s="4"/>
      <c r="T7" s="4"/>
      <c r="U7" s="4"/>
      <c r="V7" s="4"/>
    </row>
    <row r="8" spans="1:22" x14ac:dyDescent="0.35">
      <c r="A8" s="3">
        <v>43404</v>
      </c>
      <c r="B8">
        <v>26</v>
      </c>
      <c r="C8" t="s">
        <v>43</v>
      </c>
      <c r="D8" t="s">
        <v>42</v>
      </c>
      <c r="E8" s="8">
        <v>20</v>
      </c>
      <c r="F8" s="4">
        <v>2.5156900000000002</v>
      </c>
      <c r="G8" s="4">
        <v>0.32694499999999999</v>
      </c>
      <c r="H8" s="4">
        <v>5.9730999999999996</v>
      </c>
      <c r="I8" s="4">
        <v>3.4574099999999994</v>
      </c>
      <c r="J8" s="4">
        <v>6.3000449999999999</v>
      </c>
      <c r="K8" s="4">
        <v>465.91969999999998</v>
      </c>
      <c r="L8" s="4">
        <v>0.21766397020867501</v>
      </c>
      <c r="M8" s="4">
        <f t="shared" si="1"/>
        <v>0.21766397020867501</v>
      </c>
      <c r="N8" s="4">
        <v>1.60973344952988E-2</v>
      </c>
      <c r="O8" s="4">
        <f t="shared" si="0"/>
        <v>1.60973344952988E-2</v>
      </c>
      <c r="P8" s="4">
        <v>0.34549302219634909</v>
      </c>
      <c r="Q8" s="5"/>
      <c r="R8" s="5"/>
      <c r="S8" s="4"/>
      <c r="T8" s="4"/>
      <c r="U8" s="4"/>
      <c r="V8" s="4"/>
    </row>
    <row r="9" spans="1:22" x14ac:dyDescent="0.35">
      <c r="A9" s="3">
        <v>43404</v>
      </c>
      <c r="B9">
        <v>27</v>
      </c>
      <c r="C9" t="s">
        <v>43</v>
      </c>
      <c r="D9" t="s">
        <v>42</v>
      </c>
      <c r="E9" s="8">
        <v>0</v>
      </c>
      <c r="F9" s="4"/>
      <c r="G9" s="4"/>
      <c r="H9" s="4"/>
      <c r="I9" s="4"/>
      <c r="J9" s="4"/>
      <c r="K9" s="4"/>
      <c r="L9" s="4">
        <v>0</v>
      </c>
      <c r="M9" s="4">
        <f t="shared" si="1"/>
        <v>0</v>
      </c>
      <c r="N9" s="4">
        <v>0</v>
      </c>
      <c r="O9" s="4">
        <f t="shared" si="0"/>
        <v>0</v>
      </c>
      <c r="P9" s="4">
        <v>0</v>
      </c>
      <c r="Q9" s="5"/>
      <c r="R9" s="5"/>
      <c r="S9" s="4"/>
      <c r="T9" s="4"/>
      <c r="U9" s="4"/>
      <c r="V9" s="4"/>
    </row>
    <row r="10" spans="1:22" x14ac:dyDescent="0.35">
      <c r="A10" s="3">
        <v>43404</v>
      </c>
      <c r="B10">
        <v>34</v>
      </c>
      <c r="C10" t="s">
        <v>43</v>
      </c>
      <c r="D10" t="s">
        <v>41</v>
      </c>
      <c r="E10" s="8">
        <v>8</v>
      </c>
      <c r="F10" s="4">
        <v>0.50730200000000003</v>
      </c>
      <c r="G10" s="4">
        <v>1.2298999999999999E-2</v>
      </c>
      <c r="H10" s="4">
        <v>1.9404999999999999</v>
      </c>
      <c r="I10" s="4">
        <v>1.433198</v>
      </c>
      <c r="J10" s="4">
        <v>1.952799</v>
      </c>
      <c r="K10" s="4">
        <v>126.04684399999999</v>
      </c>
      <c r="L10" s="4">
        <v>2.6987361732148302E-2</v>
      </c>
      <c r="M10" s="4">
        <f t="shared" si="1"/>
        <v>2.6987361732148302E-2</v>
      </c>
      <c r="N10" s="4">
        <v>1.7419467002101399E-3</v>
      </c>
      <c r="O10" s="4">
        <f t="shared" si="0"/>
        <v>1.7419467002101399E-3</v>
      </c>
      <c r="P10" s="4">
        <v>0.13819720887853965</v>
      </c>
      <c r="Q10" s="5"/>
      <c r="R10" s="5"/>
      <c r="S10" s="4"/>
      <c r="T10" s="4"/>
      <c r="U10" s="4"/>
      <c r="V10" s="4"/>
    </row>
    <row r="11" spans="1:22" x14ac:dyDescent="0.35">
      <c r="A11" s="3">
        <v>43404</v>
      </c>
      <c r="B11">
        <v>35</v>
      </c>
      <c r="C11" t="s">
        <v>43</v>
      </c>
      <c r="D11" t="s">
        <v>41</v>
      </c>
      <c r="E11" s="8">
        <v>1518</v>
      </c>
      <c r="F11" s="4">
        <v>4.2672000000000002E-2</v>
      </c>
      <c r="G11" s="4">
        <v>0.19242200000000001</v>
      </c>
      <c r="H11" s="4">
        <v>0.66749999999999998</v>
      </c>
      <c r="I11" s="4">
        <v>0.62482799999999994</v>
      </c>
      <c r="J11" s="4">
        <v>0.85992199999999996</v>
      </c>
      <c r="K11" s="4">
        <v>70.008030000000005</v>
      </c>
      <c r="L11" s="4">
        <v>2.25498538140039</v>
      </c>
      <c r="M11" s="4">
        <f t="shared" si="1"/>
        <v>2.25498538140039</v>
      </c>
      <c r="N11" s="4">
        <v>0.18358302756603501</v>
      </c>
      <c r="O11" s="4">
        <f t="shared" si="0"/>
        <v>0.18358302756603501</v>
      </c>
      <c r="P11" s="4">
        <v>26.222920384702896</v>
      </c>
      <c r="Q11" s="5"/>
      <c r="R11" s="5"/>
      <c r="S11" s="4"/>
      <c r="T11" s="4"/>
      <c r="U11" s="4"/>
      <c r="V11" s="4"/>
    </row>
    <row r="12" spans="1:22" x14ac:dyDescent="0.35">
      <c r="A12" s="3">
        <v>43404</v>
      </c>
      <c r="B12">
        <v>36</v>
      </c>
      <c r="C12" t="s">
        <v>43</v>
      </c>
      <c r="D12" t="s">
        <v>41</v>
      </c>
      <c r="E12" s="8">
        <v>0</v>
      </c>
      <c r="F12" s="4"/>
      <c r="G12" s="4"/>
      <c r="H12" s="4"/>
      <c r="I12" s="4"/>
      <c r="J12" s="4"/>
      <c r="K12" s="4"/>
      <c r="L12" s="4">
        <v>0</v>
      </c>
      <c r="M12" s="4">
        <f t="shared" si="1"/>
        <v>0</v>
      </c>
      <c r="N12" s="4">
        <v>0</v>
      </c>
      <c r="O12" s="4">
        <f t="shared" si="0"/>
        <v>0</v>
      </c>
      <c r="P12" s="4">
        <v>0</v>
      </c>
      <c r="Q12" s="5"/>
      <c r="R12" s="5"/>
      <c r="S12" s="4"/>
      <c r="T12" s="4"/>
      <c r="U12" s="4"/>
      <c r="V12" s="4"/>
    </row>
    <row r="13" spans="1:22" x14ac:dyDescent="0.35">
      <c r="A13" s="3">
        <v>43404</v>
      </c>
      <c r="B13">
        <v>37</v>
      </c>
      <c r="C13" t="s">
        <v>43</v>
      </c>
      <c r="D13" t="s">
        <v>41</v>
      </c>
      <c r="E13" s="8">
        <v>0</v>
      </c>
      <c r="F13" s="4"/>
      <c r="G13" s="4"/>
      <c r="H13" s="4"/>
      <c r="I13" s="4"/>
      <c r="J13" s="4"/>
      <c r="K13" s="4"/>
      <c r="L13" s="4">
        <v>0</v>
      </c>
      <c r="M13" s="4">
        <f t="shared" si="1"/>
        <v>0</v>
      </c>
      <c r="N13" s="4">
        <v>0</v>
      </c>
      <c r="O13" s="4">
        <f t="shared" si="0"/>
        <v>0</v>
      </c>
      <c r="P13" s="4">
        <v>0</v>
      </c>
      <c r="Q13" s="5"/>
      <c r="R13" s="5"/>
    </row>
    <row r="14" spans="1:22" x14ac:dyDescent="0.35">
      <c r="A14" s="3">
        <v>43404</v>
      </c>
      <c r="B14">
        <v>51</v>
      </c>
      <c r="C14" t="s">
        <v>30</v>
      </c>
      <c r="D14" t="s">
        <v>42</v>
      </c>
      <c r="E14" s="8">
        <v>0</v>
      </c>
      <c r="F14" s="4"/>
      <c r="G14" s="4"/>
      <c r="H14" s="4"/>
      <c r="I14" s="4"/>
      <c r="J14" s="4"/>
      <c r="K14" s="4"/>
      <c r="L14" s="4">
        <v>0</v>
      </c>
      <c r="M14" s="4">
        <f t="shared" si="1"/>
        <v>0</v>
      </c>
      <c r="N14" s="4">
        <v>0</v>
      </c>
      <c r="O14" s="4">
        <f t="shared" si="0"/>
        <v>0</v>
      </c>
      <c r="P14" s="4">
        <v>0</v>
      </c>
      <c r="Q14" s="5"/>
      <c r="R14" s="5"/>
      <c r="S14" s="4"/>
      <c r="T14" s="4"/>
      <c r="U14" s="4"/>
      <c r="V14" s="4"/>
    </row>
    <row r="15" spans="1:22" x14ac:dyDescent="0.35">
      <c r="A15" s="3">
        <v>43404</v>
      </c>
      <c r="B15">
        <v>52</v>
      </c>
      <c r="C15" t="s">
        <v>30</v>
      </c>
      <c r="D15" t="s">
        <v>42</v>
      </c>
      <c r="E15" s="8">
        <v>0</v>
      </c>
      <c r="F15" s="4"/>
      <c r="G15" s="4"/>
      <c r="H15" s="4"/>
      <c r="I15" s="4"/>
      <c r="J15" s="4"/>
      <c r="K15" s="4"/>
      <c r="L15" s="4">
        <v>0</v>
      </c>
      <c r="M15" s="4">
        <f t="shared" si="1"/>
        <v>0</v>
      </c>
      <c r="N15" s="4">
        <v>0</v>
      </c>
      <c r="O15" s="4">
        <f t="shared" si="0"/>
        <v>0</v>
      </c>
      <c r="P15" s="4">
        <v>0</v>
      </c>
      <c r="Q15" s="5"/>
      <c r="R15" s="5"/>
      <c r="S15" s="4"/>
      <c r="T15" s="4"/>
      <c r="U15" s="4"/>
      <c r="V15" s="4"/>
    </row>
    <row r="16" spans="1:22" x14ac:dyDescent="0.35">
      <c r="A16" s="3">
        <v>43404</v>
      </c>
      <c r="B16">
        <v>53</v>
      </c>
      <c r="C16" t="s">
        <v>30</v>
      </c>
      <c r="D16" t="s">
        <v>42</v>
      </c>
      <c r="E16" s="8">
        <v>0</v>
      </c>
      <c r="F16" s="4"/>
      <c r="G16" s="4"/>
      <c r="H16" s="4"/>
      <c r="I16" s="4"/>
      <c r="J16" s="4"/>
      <c r="K16" s="4"/>
      <c r="L16" s="4">
        <v>0</v>
      </c>
      <c r="M16" s="4">
        <f t="shared" si="1"/>
        <v>0</v>
      </c>
      <c r="N16" s="4">
        <v>0</v>
      </c>
      <c r="O16" s="4">
        <f t="shared" si="0"/>
        <v>0</v>
      </c>
      <c r="P16" s="4">
        <v>0</v>
      </c>
      <c r="Q16" s="5"/>
      <c r="R16" s="5"/>
      <c r="S16" s="4"/>
      <c r="T16" s="4"/>
      <c r="U16" s="4"/>
      <c r="V16" s="4"/>
    </row>
    <row r="17" spans="1:22" x14ac:dyDescent="0.35">
      <c r="A17" s="3">
        <v>43404</v>
      </c>
      <c r="B17">
        <v>61</v>
      </c>
      <c r="C17" t="s">
        <v>44</v>
      </c>
      <c r="D17" t="s">
        <v>41</v>
      </c>
      <c r="E17" s="8">
        <v>0</v>
      </c>
      <c r="F17" s="4"/>
      <c r="G17" s="4"/>
      <c r="H17" s="4"/>
      <c r="I17" s="4"/>
      <c r="J17" s="4"/>
      <c r="K17" s="4"/>
      <c r="L17" s="4">
        <v>0</v>
      </c>
      <c r="M17" s="4">
        <f t="shared" si="1"/>
        <v>0</v>
      </c>
      <c r="N17" s="4">
        <v>0</v>
      </c>
      <c r="O17" s="4">
        <f t="shared" si="0"/>
        <v>0</v>
      </c>
      <c r="P17" s="4">
        <v>0</v>
      </c>
      <c r="Q17" s="5"/>
      <c r="R17" s="5"/>
      <c r="S17" s="4"/>
      <c r="T17" s="4"/>
      <c r="U17" s="4"/>
      <c r="V17" s="4"/>
    </row>
    <row r="18" spans="1:22" x14ac:dyDescent="0.35">
      <c r="A18" s="3">
        <v>43404</v>
      </c>
      <c r="B18">
        <v>62</v>
      </c>
      <c r="C18" t="s">
        <v>45</v>
      </c>
      <c r="D18" t="s">
        <v>41</v>
      </c>
      <c r="E18" s="8">
        <v>16</v>
      </c>
      <c r="F18" s="4">
        <v>1.781021</v>
      </c>
      <c r="G18" s="4">
        <v>1.6440189999999999</v>
      </c>
      <c r="H18" s="4">
        <v>4.9767000000000001</v>
      </c>
      <c r="I18" s="4">
        <v>3.1956790000000002</v>
      </c>
      <c r="J18" s="4">
        <v>6.6207190000000002</v>
      </c>
      <c r="K18" s="4">
        <v>1139.6213</v>
      </c>
      <c r="L18" s="4">
        <v>0.182994500283856</v>
      </c>
      <c r="M18" s="4">
        <f t="shared" si="1"/>
        <v>0.182994500283856</v>
      </c>
      <c r="N18" s="4">
        <v>3.1498758715834199E-2</v>
      </c>
      <c r="O18" s="4">
        <f t="shared" si="0"/>
        <v>3.1498758715834199E-2</v>
      </c>
      <c r="P18" s="4">
        <v>0.27639441775707929</v>
      </c>
      <c r="Q18" s="5"/>
      <c r="R18" s="5"/>
      <c r="S18" s="4"/>
      <c r="T18" s="4"/>
      <c r="U18" s="4"/>
      <c r="V18" s="4"/>
    </row>
    <row r="19" spans="1:22" x14ac:dyDescent="0.35">
      <c r="A19" s="3">
        <v>43404</v>
      </c>
      <c r="B19">
        <v>63</v>
      </c>
      <c r="C19" t="s">
        <v>45</v>
      </c>
      <c r="D19" t="s">
        <v>41</v>
      </c>
      <c r="E19" s="8">
        <v>9</v>
      </c>
      <c r="F19" s="4">
        <v>1.6874480000000001</v>
      </c>
      <c r="G19" s="4">
        <v>3.8921899999999998</v>
      </c>
      <c r="H19" s="4">
        <v>4.1927000000000003</v>
      </c>
      <c r="I19" s="4">
        <v>2.5052520000000005</v>
      </c>
      <c r="J19" s="4">
        <v>8.0848899999999997</v>
      </c>
      <c r="K19" s="4">
        <v>214.87146000000001</v>
      </c>
      <c r="L19" s="4">
        <v>0.12569833473335301</v>
      </c>
      <c r="M19" s="4">
        <f t="shared" si="1"/>
        <v>0.12569833473335301</v>
      </c>
      <c r="N19" s="4">
        <v>3.3406743571927698E-3</v>
      </c>
      <c r="O19" s="4">
        <f t="shared" si="0"/>
        <v>3.3406743571927698E-3</v>
      </c>
      <c r="P19" s="4">
        <v>0.15547185998835708</v>
      </c>
      <c r="Q19" s="5"/>
      <c r="R19" s="5"/>
      <c r="S19" s="4"/>
      <c r="T19" s="4"/>
      <c r="U19" s="4"/>
      <c r="V19" s="4"/>
    </row>
    <row r="20" spans="1:22" x14ac:dyDescent="0.35">
      <c r="A20" s="3">
        <v>43404</v>
      </c>
      <c r="B20">
        <v>65</v>
      </c>
      <c r="C20" t="s">
        <v>45</v>
      </c>
      <c r="D20" t="s">
        <v>41</v>
      </c>
      <c r="E20" s="8">
        <v>16</v>
      </c>
      <c r="F20" s="4">
        <v>0.32694699999999999</v>
      </c>
      <c r="G20" s="4">
        <v>6.4907839999999997</v>
      </c>
      <c r="H20" s="4">
        <v>2.1429</v>
      </c>
      <c r="I20" s="4">
        <v>1.8159529999999999</v>
      </c>
      <c r="J20" s="4">
        <v>8.6336839999999988</v>
      </c>
      <c r="K20" s="4">
        <v>97.189830000000001</v>
      </c>
      <c r="L20" s="4">
        <v>0.23863219224207</v>
      </c>
      <c r="M20" s="4">
        <f t="shared" si="1"/>
        <v>0.23863219224207</v>
      </c>
      <c r="N20" s="4">
        <v>2.6862950041412399E-3</v>
      </c>
      <c r="O20" s="4">
        <f t="shared" si="0"/>
        <v>2.6862950041412399E-3</v>
      </c>
      <c r="P20" s="4">
        <v>0.27639441775707929</v>
      </c>
      <c r="Q20" s="5"/>
      <c r="R20" s="5"/>
      <c r="S20" s="4"/>
      <c r="T20" s="4"/>
      <c r="U20" s="4"/>
      <c r="V20" s="4"/>
    </row>
    <row r="21" spans="1:22" x14ac:dyDescent="0.35">
      <c r="A21" s="3">
        <v>43404</v>
      </c>
      <c r="B21">
        <v>66</v>
      </c>
      <c r="C21" t="s">
        <v>45</v>
      </c>
      <c r="D21" t="s">
        <v>41</v>
      </c>
      <c r="E21" s="8">
        <v>0</v>
      </c>
      <c r="F21" s="4"/>
      <c r="G21" s="4"/>
      <c r="H21" s="4"/>
      <c r="I21" s="4"/>
      <c r="J21" s="4"/>
      <c r="K21" s="4"/>
      <c r="L21" s="4">
        <v>0</v>
      </c>
      <c r="M21" s="4">
        <f t="shared" si="1"/>
        <v>0</v>
      </c>
      <c r="N21" s="4">
        <v>0</v>
      </c>
      <c r="O21" s="4">
        <f t="shared" si="0"/>
        <v>0</v>
      </c>
      <c r="P21" s="4">
        <v>0</v>
      </c>
      <c r="Q21" s="5"/>
      <c r="R21" s="5"/>
      <c r="S21" s="4"/>
      <c r="T21" s="4"/>
      <c r="U21" s="4"/>
      <c r="V21" s="4"/>
    </row>
    <row r="22" spans="1:22" x14ac:dyDescent="0.35">
      <c r="A22" s="3">
        <v>43404</v>
      </c>
      <c r="B22">
        <v>67</v>
      </c>
      <c r="C22" t="s">
        <v>45</v>
      </c>
      <c r="D22" t="s">
        <v>42</v>
      </c>
      <c r="E22" s="8">
        <v>388</v>
      </c>
      <c r="F22" s="4">
        <v>0.28460999999999997</v>
      </c>
      <c r="G22" s="4">
        <v>6.6209910000000001</v>
      </c>
      <c r="H22" s="4">
        <v>1.6197999999999999</v>
      </c>
      <c r="I22" s="4">
        <v>1.3351899999999999</v>
      </c>
      <c r="J22" s="4">
        <v>8.2407909999999998</v>
      </c>
      <c r="K22" s="4">
        <v>46.672750000000001</v>
      </c>
      <c r="L22" s="4">
        <v>5.5234893976735799</v>
      </c>
      <c r="M22" s="4">
        <f t="shared" si="1"/>
        <v>5.5234893976735799</v>
      </c>
      <c r="N22" s="4">
        <v>3.1282972688576799E-2</v>
      </c>
      <c r="O22" s="4">
        <f t="shared" si="0"/>
        <v>3.1282972688576799E-2</v>
      </c>
      <c r="P22" s="4">
        <v>6.7025646306091726</v>
      </c>
      <c r="Q22" s="5"/>
      <c r="R22" s="5"/>
      <c r="S22" s="4"/>
      <c r="T22" s="4"/>
      <c r="U22" s="4"/>
      <c r="V22" s="4"/>
    </row>
    <row r="23" spans="1:22" x14ac:dyDescent="0.35">
      <c r="A23" s="3">
        <v>43404</v>
      </c>
      <c r="B23">
        <v>68</v>
      </c>
      <c r="C23" t="s">
        <v>45</v>
      </c>
      <c r="D23" t="s">
        <v>42</v>
      </c>
      <c r="E23" s="8">
        <v>0</v>
      </c>
      <c r="F23" s="4"/>
      <c r="G23" s="4"/>
      <c r="H23" s="4"/>
      <c r="I23" s="4"/>
      <c r="J23" s="4"/>
      <c r="K23" s="4"/>
      <c r="L23" s="4">
        <v>0</v>
      </c>
      <c r="M23" s="4">
        <f t="shared" si="1"/>
        <v>0</v>
      </c>
      <c r="N23" s="4">
        <v>0</v>
      </c>
      <c r="O23" s="4">
        <f t="shared" si="0"/>
        <v>0</v>
      </c>
      <c r="P23" s="4">
        <v>0</v>
      </c>
      <c r="Q23" s="5"/>
      <c r="R23" s="5"/>
      <c r="S23" s="4"/>
      <c r="T23" s="4"/>
      <c r="U23" s="4"/>
      <c r="V23" s="4"/>
    </row>
    <row r="24" spans="1:22" x14ac:dyDescent="0.35">
      <c r="A24" s="3">
        <v>43404</v>
      </c>
      <c r="B24">
        <v>69</v>
      </c>
      <c r="C24" t="s">
        <v>45</v>
      </c>
      <c r="D24" t="s">
        <v>42</v>
      </c>
      <c r="E24" s="8">
        <v>0</v>
      </c>
      <c r="F24" s="4"/>
      <c r="G24" s="4"/>
      <c r="H24" s="4"/>
      <c r="I24" s="4"/>
      <c r="J24" s="4"/>
      <c r="K24" s="4"/>
      <c r="L24" s="4">
        <v>0</v>
      </c>
      <c r="M24" s="4">
        <f t="shared" si="1"/>
        <v>0</v>
      </c>
      <c r="N24" s="4">
        <v>0</v>
      </c>
      <c r="O24" s="4">
        <f t="shared" si="0"/>
        <v>0</v>
      </c>
      <c r="P24" s="4">
        <v>0</v>
      </c>
      <c r="Q24" s="5"/>
      <c r="R24" s="5"/>
      <c r="S24" s="4"/>
      <c r="T24" s="4"/>
      <c r="U24" s="4"/>
      <c r="V24" s="4"/>
    </row>
    <row r="25" spans="1:22" x14ac:dyDescent="0.35">
      <c r="A25" s="3">
        <v>43404</v>
      </c>
      <c r="B25">
        <v>70</v>
      </c>
      <c r="C25" t="s">
        <v>45</v>
      </c>
      <c r="D25" t="s">
        <v>42</v>
      </c>
      <c r="E25" s="8">
        <v>10</v>
      </c>
      <c r="F25" s="4">
        <v>3.2696390000000002</v>
      </c>
      <c r="G25" s="4">
        <v>0.23807800000000001</v>
      </c>
      <c r="H25" s="4">
        <v>4.6609999999999996</v>
      </c>
      <c r="I25" s="4">
        <v>1.3913609999999994</v>
      </c>
      <c r="J25" s="4">
        <v>4.8990779999999994</v>
      </c>
      <c r="K25" s="4">
        <v>93.20729</v>
      </c>
      <c r="L25" s="4">
        <v>8.4630567546896601E-2</v>
      </c>
      <c r="M25" s="4">
        <f t="shared" si="1"/>
        <v>8.4630567546896601E-2</v>
      </c>
      <c r="N25" s="4">
        <v>1.6101368159903099E-3</v>
      </c>
      <c r="O25" s="4">
        <f t="shared" si="0"/>
        <v>1.6101368159903099E-3</v>
      </c>
      <c r="P25" s="4">
        <v>0.17274651109817454</v>
      </c>
      <c r="Q25" s="5"/>
      <c r="R25" s="5"/>
      <c r="S25" s="4"/>
      <c r="T25" s="4"/>
      <c r="U25" s="4"/>
      <c r="V25" s="4"/>
    </row>
    <row r="26" spans="1:22" x14ac:dyDescent="0.35">
      <c r="A26" s="3">
        <v>43440</v>
      </c>
      <c r="B26">
        <v>19</v>
      </c>
      <c r="C26" t="s">
        <v>30</v>
      </c>
      <c r="D26" t="s">
        <v>41</v>
      </c>
      <c r="E26" s="8">
        <v>0</v>
      </c>
      <c r="F26" s="4"/>
      <c r="G26" s="4"/>
      <c r="H26" s="4"/>
      <c r="I26" s="4"/>
      <c r="J26" s="4"/>
      <c r="K26" s="4"/>
      <c r="L26" s="4">
        <v>0</v>
      </c>
      <c r="M26" s="4">
        <f>L26+M2</f>
        <v>0</v>
      </c>
      <c r="N26" s="4">
        <v>0</v>
      </c>
      <c r="O26" s="4">
        <f>N26+O2</f>
        <v>0</v>
      </c>
      <c r="P26" s="4">
        <v>0</v>
      </c>
      <c r="Q26" s="5"/>
      <c r="R26" s="5"/>
      <c r="S26" s="4"/>
      <c r="T26" s="4"/>
      <c r="U26" s="4"/>
      <c r="V26" s="4"/>
    </row>
    <row r="27" spans="1:22" x14ac:dyDescent="0.35">
      <c r="A27" s="3">
        <v>43440</v>
      </c>
      <c r="B27">
        <v>20</v>
      </c>
      <c r="C27" t="s">
        <v>30</v>
      </c>
      <c r="D27" t="s">
        <v>41</v>
      </c>
      <c r="E27" s="8">
        <v>1538</v>
      </c>
      <c r="F27" s="4">
        <v>8.2085000000000005E-2</v>
      </c>
      <c r="G27" s="4">
        <v>1.109273</v>
      </c>
      <c r="H27" s="4">
        <v>1.0241</v>
      </c>
      <c r="I27" s="4">
        <v>0.94201500000000005</v>
      </c>
      <c r="J27" s="4">
        <v>2.1333729999999997</v>
      </c>
      <c r="K27" s="4">
        <v>63.719410000000003</v>
      </c>
      <c r="L27" s="4">
        <v>5.6680807540612497</v>
      </c>
      <c r="M27" s="4">
        <f>L27+M3</f>
        <v>9.6285984041666399</v>
      </c>
      <c r="N27" s="4">
        <v>0.16929377163821699</v>
      </c>
      <c r="O27" s="4">
        <f>N27+O3</f>
        <v>0.78197127859089999</v>
      </c>
      <c r="P27" s="4">
        <v>26.568413406899246</v>
      </c>
      <c r="Q27" s="5"/>
      <c r="R27" s="5"/>
      <c r="S27" s="4"/>
      <c r="T27" s="4"/>
      <c r="U27" s="4"/>
    </row>
    <row r="28" spans="1:22" x14ac:dyDescent="0.35">
      <c r="A28" s="3">
        <v>43440</v>
      </c>
      <c r="B28">
        <v>21</v>
      </c>
      <c r="C28" t="s">
        <v>30</v>
      </c>
      <c r="D28" t="s">
        <v>41</v>
      </c>
      <c r="E28" s="8">
        <v>440</v>
      </c>
      <c r="F28" s="4">
        <v>0.68364000000000003</v>
      </c>
      <c r="G28" s="4">
        <v>0</v>
      </c>
      <c r="H28" s="4">
        <v>3.423</v>
      </c>
      <c r="I28" s="4">
        <v>2.73936</v>
      </c>
      <c r="J28" s="4">
        <v>3.384153</v>
      </c>
      <c r="K28" s="4">
        <v>2432.5259999999998</v>
      </c>
      <c r="L28" s="4">
        <v>2.5722641522432301</v>
      </c>
      <c r="M28" s="4">
        <f>L28+M4</f>
        <v>9.1159830901943302</v>
      </c>
      <c r="N28" s="4">
        <v>1.8489410582794601</v>
      </c>
      <c r="O28" s="4">
        <f>N28+O4</f>
        <v>4.5143631281558498</v>
      </c>
      <c r="P28" s="4">
        <v>7.6008464883196805</v>
      </c>
      <c r="Q28" s="5"/>
      <c r="R28" s="5"/>
      <c r="S28" s="4"/>
      <c r="T28" s="4"/>
      <c r="U28" s="4"/>
    </row>
    <row r="29" spans="1:22" x14ac:dyDescent="0.35">
      <c r="A29" s="3">
        <v>43440</v>
      </c>
      <c r="B29">
        <v>22</v>
      </c>
      <c r="C29" t="s">
        <v>30</v>
      </c>
      <c r="D29" t="s">
        <v>41</v>
      </c>
      <c r="E29" s="8">
        <v>0</v>
      </c>
      <c r="F29" s="4"/>
      <c r="G29" s="4"/>
      <c r="H29" s="4"/>
      <c r="I29" s="4"/>
      <c r="J29" s="4"/>
      <c r="K29" s="4"/>
      <c r="L29" s="4">
        <v>0</v>
      </c>
      <c r="M29" s="4">
        <f>L29+M5</f>
        <v>5.8475401783255901E-2</v>
      </c>
      <c r="N29" s="4">
        <v>0</v>
      </c>
      <c r="O29" s="4">
        <f>N29+O5</f>
        <v>1.0272602159553E-2</v>
      </c>
      <c r="P29" s="4">
        <v>0</v>
      </c>
      <c r="Q29" s="5"/>
      <c r="R29" s="5"/>
      <c r="S29" s="4"/>
      <c r="T29" s="4"/>
      <c r="U29" s="4"/>
    </row>
    <row r="30" spans="1:22" x14ac:dyDescent="0.35">
      <c r="A30" s="3">
        <v>43440</v>
      </c>
      <c r="B30">
        <v>23</v>
      </c>
      <c r="C30" t="s">
        <v>30</v>
      </c>
      <c r="D30" t="s">
        <v>41</v>
      </c>
      <c r="E30" s="8">
        <v>1356</v>
      </c>
      <c r="F30" s="4">
        <v>7.3912849999999999</v>
      </c>
      <c r="G30" s="4">
        <v>0</v>
      </c>
      <c r="H30" s="4">
        <v>11.9053</v>
      </c>
      <c r="I30" s="4">
        <v>4.5140150000000006</v>
      </c>
      <c r="J30" s="4">
        <v>11.839188</v>
      </c>
      <c r="K30" s="4">
        <v>685.00116000000003</v>
      </c>
      <c r="L30" s="4">
        <v>27.7328501983405</v>
      </c>
      <c r="M30" s="4">
        <f>L30+M6</f>
        <v>29.849955532988151</v>
      </c>
      <c r="N30" s="4">
        <v>1.6045893143997301</v>
      </c>
      <c r="O30" s="4">
        <f>N30+O6</f>
        <v>1.8851780822708482</v>
      </c>
      <c r="P30" s="4">
        <v>23.424426904912469</v>
      </c>
      <c r="Q30" s="5"/>
      <c r="R30" s="5"/>
      <c r="S30" s="4"/>
      <c r="T30" s="4"/>
      <c r="U30" s="4"/>
    </row>
    <row r="31" spans="1:22" x14ac:dyDescent="0.35">
      <c r="A31" s="3">
        <v>43440</v>
      </c>
      <c r="B31">
        <v>25</v>
      </c>
      <c r="C31" t="s">
        <v>43</v>
      </c>
      <c r="D31" t="s">
        <v>42</v>
      </c>
      <c r="E31" s="8">
        <v>1358</v>
      </c>
      <c r="F31" s="4">
        <v>7.2837620000000003</v>
      </c>
      <c r="G31" s="4">
        <v>4.3242999999999997E-2</v>
      </c>
      <c r="H31" s="4">
        <v>10.3186</v>
      </c>
      <c r="I31" s="4">
        <v>3.0348379999999997</v>
      </c>
      <c r="J31" s="4">
        <v>10.361843</v>
      </c>
      <c r="K31" s="4">
        <v>800.27373999999998</v>
      </c>
      <c r="L31" s="4">
        <v>24.3080251432179</v>
      </c>
      <c r="M31" s="4">
        <f t="shared" ref="M31" si="2">L31+M8</f>
        <v>24.525689113426576</v>
      </c>
      <c r="N31" s="4">
        <v>1.8773758870286901</v>
      </c>
      <c r="O31" s="4">
        <f t="shared" ref="O31" si="3">N31+O8</f>
        <v>1.8934732215239889</v>
      </c>
      <c r="P31" s="4">
        <v>23.458976207132103</v>
      </c>
      <c r="Q31" s="5"/>
      <c r="R31" s="5"/>
      <c r="S31" s="4"/>
      <c r="T31" s="4"/>
      <c r="U31" s="4"/>
    </row>
    <row r="32" spans="1:22" x14ac:dyDescent="0.35">
      <c r="A32" s="3">
        <v>43440</v>
      </c>
      <c r="B32">
        <v>26</v>
      </c>
      <c r="C32" t="s">
        <v>43</v>
      </c>
      <c r="D32" t="s">
        <v>42</v>
      </c>
      <c r="E32" s="8">
        <v>66</v>
      </c>
      <c r="F32" s="4">
        <v>9.2519790000000004</v>
      </c>
      <c r="G32" s="4">
        <v>0.14748</v>
      </c>
      <c r="H32" s="4">
        <v>14.123100000000001</v>
      </c>
      <c r="I32" s="4">
        <v>4.8711210000000005</v>
      </c>
      <c r="J32" s="4">
        <v>14.270580000000001</v>
      </c>
      <c r="K32" s="4">
        <v>948.98080000000004</v>
      </c>
      <c r="L32" s="4">
        <v>1.62704085922175</v>
      </c>
      <c r="M32" s="4">
        <f>L32+M8</f>
        <v>1.8447048294304249</v>
      </c>
      <c r="N32" s="4">
        <v>0.108196761183985</v>
      </c>
      <c r="O32" s="4">
        <f>N32+O8</f>
        <v>0.12429409567928379</v>
      </c>
      <c r="P32" s="4">
        <v>1.140126973247952</v>
      </c>
      <c r="Q32" s="5"/>
      <c r="R32" s="5"/>
      <c r="S32" s="4"/>
      <c r="T32" s="4"/>
      <c r="U32" s="4"/>
    </row>
    <row r="33" spans="1:21" x14ac:dyDescent="0.35">
      <c r="A33" s="3">
        <v>43440</v>
      </c>
      <c r="B33">
        <v>27</v>
      </c>
      <c r="C33" t="s">
        <v>43</v>
      </c>
      <c r="D33" t="s">
        <v>42</v>
      </c>
      <c r="E33" s="8">
        <v>1570</v>
      </c>
      <c r="F33" s="4">
        <v>4.1118610000000002</v>
      </c>
      <c r="G33" s="4">
        <v>0</v>
      </c>
      <c r="H33" s="4">
        <v>8.1217000000000006</v>
      </c>
      <c r="I33" s="4">
        <v>4.0098390000000004</v>
      </c>
      <c r="J33" s="4">
        <v>8.0631409999999999</v>
      </c>
      <c r="K33" s="4">
        <v>1244.8833</v>
      </c>
      <c r="L33" s="4">
        <v>21.8683897764809</v>
      </c>
      <c r="M33" s="4">
        <f>L33+M9</f>
        <v>21.8683897764809</v>
      </c>
      <c r="N33" s="4">
        <v>3.3763012739863698</v>
      </c>
      <c r="O33" s="4">
        <f>N33+O9</f>
        <v>3.3763012739863698</v>
      </c>
      <c r="P33" s="4">
        <v>27.121202242413403</v>
      </c>
      <c r="Q33" s="5"/>
      <c r="R33" s="5"/>
      <c r="S33" s="4"/>
      <c r="T33" s="4"/>
      <c r="U33" s="4"/>
    </row>
    <row r="34" spans="1:21" x14ac:dyDescent="0.35">
      <c r="A34" s="3">
        <v>43440</v>
      </c>
      <c r="B34">
        <v>34</v>
      </c>
      <c r="C34" t="s">
        <v>43</v>
      </c>
      <c r="D34" t="s">
        <v>41</v>
      </c>
      <c r="E34" s="8">
        <v>134</v>
      </c>
      <c r="F34" s="4">
        <v>5.6459159999999997</v>
      </c>
      <c r="G34" s="4">
        <v>0</v>
      </c>
      <c r="H34" s="4">
        <v>9.1873000000000005</v>
      </c>
      <c r="I34" s="4">
        <v>3.5413840000000008</v>
      </c>
      <c r="J34" s="4">
        <v>9.1751909999999999</v>
      </c>
      <c r="K34" s="4">
        <v>133.7432</v>
      </c>
      <c r="L34" s="4">
        <v>2.12389386952561</v>
      </c>
      <c r="M34" s="4">
        <f t="shared" ref="M34:M48" si="4">L34+M10</f>
        <v>2.1508812312577583</v>
      </c>
      <c r="N34" s="4">
        <v>3.09591770428253E-2</v>
      </c>
      <c r="O34" s="4">
        <f t="shared" ref="O34:O97" si="5">N34+O10</f>
        <v>3.2701123743035437E-2</v>
      </c>
      <c r="P34" s="4">
        <v>2.3148032487155388</v>
      </c>
      <c r="Q34" s="5"/>
      <c r="R34" s="5"/>
      <c r="S34" s="4"/>
      <c r="T34" s="4"/>
      <c r="U34" s="4"/>
    </row>
    <row r="35" spans="1:21" x14ac:dyDescent="0.35">
      <c r="A35" s="3">
        <v>43440</v>
      </c>
      <c r="B35">
        <v>35</v>
      </c>
      <c r="C35" t="s">
        <v>43</v>
      </c>
      <c r="D35" t="s">
        <v>41</v>
      </c>
      <c r="E35" s="8">
        <v>154</v>
      </c>
      <c r="F35" s="4">
        <v>0.11103399999999999</v>
      </c>
      <c r="G35" s="4">
        <v>0</v>
      </c>
      <c r="H35" s="4">
        <v>0.6915</v>
      </c>
      <c r="I35" s="4">
        <v>0.58046600000000004</v>
      </c>
      <c r="J35" s="4">
        <v>0.62557300000000005</v>
      </c>
      <c r="K35" s="4">
        <v>39.226860000000002</v>
      </c>
      <c r="L35" s="4">
        <v>0.16642233695667399</v>
      </c>
      <c r="M35" s="4">
        <f t="shared" si="4"/>
        <v>2.4214077183570639</v>
      </c>
      <c r="N35" s="4">
        <v>1.04355937878909E-2</v>
      </c>
      <c r="O35" s="4">
        <f t="shared" si="5"/>
        <v>0.19401862135392592</v>
      </c>
      <c r="P35" s="4">
        <v>2.6602962709118883</v>
      </c>
      <c r="Q35" s="5"/>
      <c r="R35" s="5"/>
      <c r="S35" s="4"/>
      <c r="T35" s="4"/>
      <c r="U35" s="4"/>
    </row>
    <row r="36" spans="1:21" x14ac:dyDescent="0.35">
      <c r="A36" s="3">
        <v>43440</v>
      </c>
      <c r="B36">
        <v>36</v>
      </c>
      <c r="C36" t="s">
        <v>43</v>
      </c>
      <c r="D36" t="s">
        <v>41</v>
      </c>
      <c r="E36" s="8">
        <v>112</v>
      </c>
      <c r="F36" s="4">
        <v>0.46985100000000002</v>
      </c>
      <c r="G36" s="4">
        <v>0</v>
      </c>
      <c r="H36" s="4">
        <v>1.9497</v>
      </c>
      <c r="I36" s="4">
        <v>1.479849</v>
      </c>
      <c r="J36" s="4">
        <v>1.906466</v>
      </c>
      <c r="K36" s="4">
        <v>109.701584</v>
      </c>
      <c r="L36" s="4">
        <v>0.36885866185336402</v>
      </c>
      <c r="M36" s="4">
        <f t="shared" si="4"/>
        <v>0.36885866185336402</v>
      </c>
      <c r="N36" s="4">
        <v>2.1224810448984801E-2</v>
      </c>
      <c r="O36" s="4">
        <f t="shared" si="5"/>
        <v>2.1224810448984801E-2</v>
      </c>
      <c r="P36" s="4">
        <v>1.9347609242995549</v>
      </c>
      <c r="Q36" s="5"/>
      <c r="R36" s="5"/>
      <c r="S36" s="4"/>
      <c r="T36" s="4"/>
      <c r="U36" s="4"/>
    </row>
    <row r="37" spans="1:21" x14ac:dyDescent="0.35">
      <c r="A37" s="3">
        <v>43440</v>
      </c>
      <c r="B37">
        <v>37</v>
      </c>
      <c r="C37" t="s">
        <v>43</v>
      </c>
      <c r="D37" t="s">
        <v>41</v>
      </c>
      <c r="E37" s="8">
        <v>1371</v>
      </c>
      <c r="F37" s="4">
        <v>0.48440100000000003</v>
      </c>
      <c r="G37" s="4">
        <v>0.12152200000000001</v>
      </c>
      <c r="H37" s="4">
        <v>2.6288</v>
      </c>
      <c r="I37" s="4">
        <v>2.1443989999999999</v>
      </c>
      <c r="J37" s="4">
        <v>2.7503220000000002</v>
      </c>
      <c r="K37" s="4">
        <v>111.78371</v>
      </c>
      <c r="L37" s="4">
        <v>6.5137921558566196</v>
      </c>
      <c r="M37" s="4">
        <f t="shared" si="4"/>
        <v>6.5137921558566196</v>
      </c>
      <c r="N37" s="4">
        <v>0.264745674633934</v>
      </c>
      <c r="O37" s="4">
        <f t="shared" si="5"/>
        <v>0.264745674633934</v>
      </c>
      <c r="P37" s="4">
        <v>23.683546671559732</v>
      </c>
      <c r="Q37" s="5"/>
      <c r="R37" s="5"/>
      <c r="S37" s="4"/>
      <c r="T37" s="4"/>
      <c r="U37" s="4"/>
    </row>
    <row r="38" spans="1:21" x14ac:dyDescent="0.35">
      <c r="A38" s="3">
        <v>43440</v>
      </c>
      <c r="B38">
        <v>51</v>
      </c>
      <c r="C38" t="s">
        <v>30</v>
      </c>
      <c r="D38" t="s">
        <v>42</v>
      </c>
      <c r="E38" s="8">
        <v>0</v>
      </c>
      <c r="F38" s="4"/>
      <c r="G38" s="4"/>
      <c r="H38" s="4"/>
      <c r="I38" s="4"/>
      <c r="J38" s="4"/>
      <c r="K38" s="4"/>
      <c r="L38" s="4">
        <v>0</v>
      </c>
      <c r="M38" s="4">
        <f t="shared" si="4"/>
        <v>0</v>
      </c>
      <c r="N38" s="4">
        <v>0</v>
      </c>
      <c r="O38" s="4">
        <f t="shared" si="5"/>
        <v>0</v>
      </c>
      <c r="P38" s="4">
        <v>0</v>
      </c>
      <c r="Q38" s="5"/>
      <c r="R38" s="5"/>
      <c r="S38" s="4"/>
      <c r="T38" s="4"/>
      <c r="U38" s="4"/>
    </row>
    <row r="39" spans="1:21" x14ac:dyDescent="0.35">
      <c r="A39" s="3">
        <v>43440</v>
      </c>
      <c r="B39">
        <v>52</v>
      </c>
      <c r="C39" t="s">
        <v>30</v>
      </c>
      <c r="D39" t="s">
        <v>42</v>
      </c>
      <c r="E39" s="8">
        <v>0</v>
      </c>
      <c r="F39" s="4"/>
      <c r="G39" s="4"/>
      <c r="H39" s="4"/>
      <c r="I39" s="4"/>
      <c r="J39" s="4"/>
      <c r="K39" s="4"/>
      <c r="L39" s="4">
        <v>0</v>
      </c>
      <c r="M39" s="4">
        <f t="shared" si="4"/>
        <v>0</v>
      </c>
      <c r="N39" s="4">
        <v>0</v>
      </c>
      <c r="O39" s="4">
        <f t="shared" si="5"/>
        <v>0</v>
      </c>
      <c r="P39" s="4">
        <v>0</v>
      </c>
      <c r="Q39" s="5"/>
      <c r="R39" s="5"/>
      <c r="S39" s="4"/>
      <c r="T39" s="4"/>
      <c r="U39" s="4"/>
    </row>
    <row r="40" spans="1:21" x14ac:dyDescent="0.35">
      <c r="A40" s="3">
        <v>43440</v>
      </c>
      <c r="B40">
        <v>53</v>
      </c>
      <c r="C40" t="s">
        <v>30</v>
      </c>
      <c r="D40" t="s">
        <v>42</v>
      </c>
      <c r="E40" s="8">
        <v>0</v>
      </c>
      <c r="F40" s="4"/>
      <c r="G40" s="4"/>
      <c r="H40" s="4"/>
      <c r="I40" s="4"/>
      <c r="J40" s="4"/>
      <c r="K40" s="4"/>
      <c r="L40" s="4">
        <v>0</v>
      </c>
      <c r="M40" s="4">
        <f t="shared" si="4"/>
        <v>0</v>
      </c>
      <c r="N40" s="4">
        <v>0</v>
      </c>
      <c r="O40" s="4">
        <f t="shared" si="5"/>
        <v>0</v>
      </c>
      <c r="P40" s="4">
        <v>0</v>
      </c>
      <c r="Q40" s="5"/>
      <c r="R40" s="5"/>
      <c r="S40" s="4"/>
      <c r="T40" s="4"/>
      <c r="U40" s="4"/>
    </row>
    <row r="41" spans="1:21" x14ac:dyDescent="0.35">
      <c r="A41" s="3">
        <v>43440</v>
      </c>
      <c r="B41">
        <v>61</v>
      </c>
      <c r="C41" t="s">
        <v>44</v>
      </c>
      <c r="D41" t="s">
        <v>41</v>
      </c>
      <c r="E41" s="8">
        <v>0</v>
      </c>
      <c r="F41" s="4"/>
      <c r="G41" s="4"/>
      <c r="H41" s="4"/>
      <c r="I41" s="4"/>
      <c r="J41" s="4"/>
      <c r="K41" s="4"/>
      <c r="L41" s="4">
        <v>0</v>
      </c>
      <c r="M41" s="4">
        <f t="shared" si="4"/>
        <v>0</v>
      </c>
      <c r="N41" s="4">
        <v>0</v>
      </c>
      <c r="O41" s="4">
        <f t="shared" si="5"/>
        <v>0</v>
      </c>
      <c r="P41" s="4">
        <v>0</v>
      </c>
      <c r="Q41" s="5"/>
      <c r="R41" s="5"/>
      <c r="S41" s="4"/>
      <c r="T41" s="4"/>
      <c r="U41" s="4"/>
    </row>
    <row r="42" spans="1:21" x14ac:dyDescent="0.35">
      <c r="A42" s="3">
        <v>43440</v>
      </c>
      <c r="B42">
        <v>62</v>
      </c>
      <c r="C42" t="s">
        <v>45</v>
      </c>
      <c r="D42" t="s">
        <v>41</v>
      </c>
      <c r="E42" s="8">
        <v>0</v>
      </c>
      <c r="F42" s="4"/>
      <c r="G42" s="4"/>
      <c r="H42" s="4"/>
      <c r="I42" s="4"/>
      <c r="J42" s="4"/>
      <c r="K42" s="4"/>
      <c r="L42" s="4">
        <v>0</v>
      </c>
      <c r="M42" s="4">
        <f t="shared" si="4"/>
        <v>0.182994500283856</v>
      </c>
      <c r="N42" s="4">
        <v>0</v>
      </c>
      <c r="O42" s="4">
        <f t="shared" si="5"/>
        <v>3.1498758715834199E-2</v>
      </c>
      <c r="P42" s="4">
        <v>0</v>
      </c>
      <c r="Q42" s="5"/>
      <c r="R42" s="5"/>
      <c r="S42" s="4"/>
      <c r="T42" s="4"/>
      <c r="U42" s="4"/>
    </row>
    <row r="43" spans="1:21" x14ac:dyDescent="0.35">
      <c r="A43" s="3">
        <v>43440</v>
      </c>
      <c r="B43">
        <v>63</v>
      </c>
      <c r="C43" t="s">
        <v>45</v>
      </c>
      <c r="D43" t="s">
        <v>41</v>
      </c>
      <c r="E43" s="8">
        <v>0</v>
      </c>
      <c r="F43" s="4"/>
      <c r="G43" s="4"/>
      <c r="H43" s="4"/>
      <c r="I43" s="4"/>
      <c r="J43" s="4"/>
      <c r="K43" s="4"/>
      <c r="L43" s="4">
        <v>0</v>
      </c>
      <c r="M43" s="4">
        <f t="shared" si="4"/>
        <v>0.12569833473335301</v>
      </c>
      <c r="N43" s="4">
        <v>0</v>
      </c>
      <c r="O43" s="4">
        <f t="shared" si="5"/>
        <v>3.3406743571927698E-3</v>
      </c>
      <c r="P43" s="4">
        <v>0</v>
      </c>
      <c r="Q43" s="5"/>
      <c r="R43" s="5"/>
      <c r="S43" s="4"/>
      <c r="T43" s="4"/>
      <c r="U43" s="4"/>
    </row>
    <row r="44" spans="1:21" x14ac:dyDescent="0.35">
      <c r="A44" s="3">
        <v>43440</v>
      </c>
      <c r="B44">
        <v>65</v>
      </c>
      <c r="C44" t="s">
        <v>45</v>
      </c>
      <c r="D44" t="s">
        <v>41</v>
      </c>
      <c r="E44" s="8">
        <v>0</v>
      </c>
      <c r="F44" s="4"/>
      <c r="G44" s="4"/>
      <c r="H44" s="4"/>
      <c r="I44" s="4"/>
      <c r="J44" s="4"/>
      <c r="K44" s="4"/>
      <c r="L44" s="4">
        <v>0</v>
      </c>
      <c r="M44" s="4">
        <f t="shared" si="4"/>
        <v>0.23863219224207</v>
      </c>
      <c r="N44" s="4">
        <v>0</v>
      </c>
      <c r="O44" s="4">
        <f t="shared" si="5"/>
        <v>2.6862950041412399E-3</v>
      </c>
      <c r="P44" s="4">
        <v>0</v>
      </c>
      <c r="Q44" s="5"/>
      <c r="R44" s="5"/>
      <c r="S44" s="4"/>
      <c r="T44" s="4"/>
      <c r="U44" s="4"/>
    </row>
    <row r="45" spans="1:21" x14ac:dyDescent="0.35">
      <c r="A45" s="3">
        <v>43440</v>
      </c>
      <c r="B45">
        <v>66</v>
      </c>
      <c r="C45" t="s">
        <v>45</v>
      </c>
      <c r="D45" t="s">
        <v>41</v>
      </c>
      <c r="E45" s="8">
        <v>0</v>
      </c>
      <c r="F45" s="4"/>
      <c r="G45" s="4"/>
      <c r="H45" s="4"/>
      <c r="I45" s="4"/>
      <c r="J45" s="4"/>
      <c r="K45" s="4"/>
      <c r="L45" s="4">
        <v>0</v>
      </c>
      <c r="M45" s="4">
        <f t="shared" si="4"/>
        <v>0</v>
      </c>
      <c r="N45" s="4">
        <v>0</v>
      </c>
      <c r="O45" s="4">
        <f t="shared" si="5"/>
        <v>0</v>
      </c>
      <c r="P45" s="4">
        <v>0</v>
      </c>
      <c r="Q45" s="5"/>
      <c r="R45" s="5"/>
      <c r="S45" s="4"/>
      <c r="T45" s="4"/>
      <c r="U45" s="4"/>
    </row>
    <row r="46" spans="1:21" x14ac:dyDescent="0.35">
      <c r="A46" s="3">
        <v>43440</v>
      </c>
      <c r="B46">
        <v>67</v>
      </c>
      <c r="C46" t="s">
        <v>45</v>
      </c>
      <c r="D46" t="s">
        <v>42</v>
      </c>
      <c r="E46" s="8">
        <v>0</v>
      </c>
      <c r="F46" s="4"/>
      <c r="G46" s="4"/>
      <c r="H46" s="4"/>
      <c r="I46" s="4"/>
      <c r="J46" s="4"/>
      <c r="K46" s="4"/>
      <c r="L46" s="4">
        <v>0</v>
      </c>
      <c r="M46" s="4">
        <f t="shared" si="4"/>
        <v>5.5234893976735799</v>
      </c>
      <c r="N46" s="4">
        <v>0</v>
      </c>
      <c r="O46" s="4">
        <f t="shared" si="5"/>
        <v>3.1282972688576799E-2</v>
      </c>
      <c r="P46" s="4">
        <v>0</v>
      </c>
      <c r="Q46" s="5"/>
      <c r="R46" s="5"/>
      <c r="S46" s="4"/>
      <c r="T46" s="4"/>
      <c r="U46" s="4"/>
    </row>
    <row r="47" spans="1:21" x14ac:dyDescent="0.35">
      <c r="A47" s="3">
        <v>43440</v>
      </c>
      <c r="B47">
        <v>68</v>
      </c>
      <c r="C47" t="s">
        <v>45</v>
      </c>
      <c r="D47" t="s">
        <v>42</v>
      </c>
      <c r="E47" s="8">
        <v>0</v>
      </c>
      <c r="F47" s="4"/>
      <c r="G47" s="4"/>
      <c r="H47" s="4"/>
      <c r="I47" s="4"/>
      <c r="J47" s="4"/>
      <c r="K47" s="4"/>
      <c r="L47" s="4">
        <v>0</v>
      </c>
      <c r="M47" s="4">
        <f t="shared" si="4"/>
        <v>0</v>
      </c>
      <c r="N47" s="4">
        <v>0</v>
      </c>
      <c r="O47" s="4">
        <f t="shared" si="5"/>
        <v>0</v>
      </c>
      <c r="P47" s="4">
        <v>0</v>
      </c>
      <c r="Q47" s="5"/>
      <c r="R47" s="5"/>
      <c r="S47" s="4"/>
      <c r="T47" s="4"/>
      <c r="U47" s="4"/>
    </row>
    <row r="48" spans="1:21" x14ac:dyDescent="0.35">
      <c r="A48" s="3">
        <v>43440</v>
      </c>
      <c r="B48">
        <v>69</v>
      </c>
      <c r="C48" t="s">
        <v>45</v>
      </c>
      <c r="D48" t="s">
        <v>42</v>
      </c>
      <c r="E48" s="8">
        <v>0</v>
      </c>
      <c r="F48" s="4"/>
      <c r="G48" s="4"/>
      <c r="H48" s="4"/>
      <c r="I48" s="4"/>
      <c r="J48" s="4"/>
      <c r="K48" s="4"/>
      <c r="L48" s="4">
        <v>0</v>
      </c>
      <c r="M48" s="4">
        <f t="shared" si="4"/>
        <v>0</v>
      </c>
      <c r="N48" s="4">
        <v>0</v>
      </c>
      <c r="O48" s="4">
        <f t="shared" si="5"/>
        <v>0</v>
      </c>
      <c r="P48" s="4">
        <v>0</v>
      </c>
      <c r="Q48" s="5"/>
      <c r="R48" s="5"/>
      <c r="S48" s="4"/>
      <c r="T48" s="4"/>
      <c r="U48" s="4"/>
    </row>
    <row r="49" spans="1:22" x14ac:dyDescent="0.35">
      <c r="A49" s="3">
        <v>43440</v>
      </c>
      <c r="B49">
        <v>70</v>
      </c>
      <c r="C49" t="s">
        <v>45</v>
      </c>
      <c r="D49" t="s">
        <v>42</v>
      </c>
      <c r="E49" s="8">
        <v>0</v>
      </c>
      <c r="F49" s="4"/>
      <c r="G49" s="4"/>
      <c r="H49" s="4"/>
      <c r="I49" s="4"/>
      <c r="J49" s="4"/>
      <c r="K49" s="4"/>
      <c r="L49" s="4">
        <v>0</v>
      </c>
      <c r="M49" s="4">
        <f>L49+M25</f>
        <v>8.4630567546896601E-2</v>
      </c>
      <c r="N49" s="4">
        <v>0</v>
      </c>
      <c r="O49" s="4">
        <f t="shared" si="5"/>
        <v>1.6101368159903099E-3</v>
      </c>
      <c r="P49" s="4">
        <v>0</v>
      </c>
      <c r="Q49" s="5"/>
      <c r="R49" s="5"/>
      <c r="S49" s="4"/>
      <c r="T49" s="4"/>
      <c r="U49" s="4"/>
    </row>
    <row r="50" spans="1:22" x14ac:dyDescent="0.35">
      <c r="A50" s="3">
        <v>43475</v>
      </c>
      <c r="B50">
        <v>19</v>
      </c>
      <c r="C50" t="s">
        <v>30</v>
      </c>
      <c r="D50" t="s">
        <v>41</v>
      </c>
      <c r="E50" s="8">
        <v>0</v>
      </c>
      <c r="F50" s="4"/>
      <c r="G50" s="4"/>
      <c r="H50" s="4"/>
      <c r="I50" s="4"/>
      <c r="J50" s="4"/>
      <c r="K50" s="4"/>
      <c r="L50" s="4">
        <v>0</v>
      </c>
      <c r="M50" s="4">
        <f>L50+M26</f>
        <v>0</v>
      </c>
      <c r="N50" s="4">
        <v>0</v>
      </c>
      <c r="O50" s="4">
        <f t="shared" si="5"/>
        <v>0</v>
      </c>
      <c r="P50" s="4">
        <v>0</v>
      </c>
      <c r="Q50" s="5"/>
      <c r="R50" s="5"/>
      <c r="S50" s="4"/>
      <c r="T50" s="4"/>
      <c r="U50" s="4"/>
    </row>
    <row r="51" spans="1:22" x14ac:dyDescent="0.35">
      <c r="A51" s="3">
        <v>43475</v>
      </c>
      <c r="B51">
        <v>20</v>
      </c>
      <c r="C51" t="s">
        <v>30</v>
      </c>
      <c r="D51" t="s">
        <v>41</v>
      </c>
      <c r="E51" s="8">
        <v>950</v>
      </c>
      <c r="F51" s="4">
        <v>4.3475E-2</v>
      </c>
      <c r="G51" s="4">
        <v>1.7851779999999999</v>
      </c>
      <c r="H51" s="4">
        <v>0.58289999999999997</v>
      </c>
      <c r="I51" s="4">
        <v>0.53942499999999993</v>
      </c>
      <c r="J51" s="4">
        <v>2.3680779999999997</v>
      </c>
      <c r="K51" s="4">
        <v>46.870086999999998</v>
      </c>
      <c r="L51" s="4">
        <v>3.8862658622408901</v>
      </c>
      <c r="M51" s="4">
        <f t="shared" ref="M51:M114" si="6">L51+M27</f>
        <v>13.51486426640753</v>
      </c>
      <c r="N51" s="4">
        <v>7.6918758194772605E-2</v>
      </c>
      <c r="O51" s="4">
        <f t="shared" si="5"/>
        <v>0.85889003678567255</v>
      </c>
      <c r="P51" s="4">
        <v>16.410918554326582</v>
      </c>
      <c r="Q51" s="5"/>
      <c r="R51" s="5"/>
      <c r="S51" s="4"/>
      <c r="T51" s="4"/>
      <c r="U51" s="4"/>
    </row>
    <row r="52" spans="1:22" x14ac:dyDescent="0.35">
      <c r="A52" s="3">
        <v>43475</v>
      </c>
      <c r="B52">
        <v>21</v>
      </c>
      <c r="C52" t="s">
        <v>30</v>
      </c>
      <c r="D52" t="s">
        <v>41</v>
      </c>
      <c r="E52" s="8">
        <v>414</v>
      </c>
      <c r="F52" s="4">
        <v>1.673192</v>
      </c>
      <c r="G52" s="4">
        <v>0</v>
      </c>
      <c r="H52" s="4">
        <v>8.8740000000000006</v>
      </c>
      <c r="I52" s="4">
        <v>7.2008080000000003</v>
      </c>
      <c r="J52" s="4">
        <v>8.8285049999999998</v>
      </c>
      <c r="K52" s="4">
        <v>49997.9</v>
      </c>
      <c r="L52" s="4">
        <v>6.3139393767279204</v>
      </c>
      <c r="M52" s="4">
        <f t="shared" si="6"/>
        <v>15.42992246692225</v>
      </c>
      <c r="N52" s="4">
        <v>35.757323529148401</v>
      </c>
      <c r="O52" s="4">
        <f t="shared" si="5"/>
        <v>40.271686657304251</v>
      </c>
      <c r="P52" s="4">
        <v>7.1517055594644265</v>
      </c>
      <c r="Q52" s="5"/>
      <c r="R52" s="5"/>
      <c r="S52" s="4"/>
      <c r="T52" s="4"/>
      <c r="U52" s="4"/>
      <c r="V52" s="4"/>
    </row>
    <row r="53" spans="1:22" x14ac:dyDescent="0.35">
      <c r="A53" s="3">
        <v>43475</v>
      </c>
      <c r="B53">
        <v>22</v>
      </c>
      <c r="C53" t="s">
        <v>30</v>
      </c>
      <c r="D53" t="s">
        <v>41</v>
      </c>
      <c r="E53" s="8">
        <v>0</v>
      </c>
      <c r="F53" s="4"/>
      <c r="G53" s="4"/>
      <c r="H53" s="4"/>
      <c r="I53" s="4"/>
      <c r="J53" s="4"/>
      <c r="K53" s="4"/>
      <c r="L53" s="7">
        <v>0</v>
      </c>
      <c r="M53" s="4">
        <f t="shared" si="6"/>
        <v>5.8475401783255901E-2</v>
      </c>
      <c r="N53" s="7">
        <v>0</v>
      </c>
      <c r="O53" s="4">
        <f t="shared" si="5"/>
        <v>1.0272602159553E-2</v>
      </c>
      <c r="P53" s="4">
        <v>0</v>
      </c>
      <c r="Q53" s="5"/>
      <c r="R53" s="5"/>
      <c r="S53" s="4"/>
      <c r="T53" s="4"/>
      <c r="U53" s="4"/>
      <c r="V53" s="4"/>
    </row>
    <row r="54" spans="1:22" x14ac:dyDescent="0.35">
      <c r="A54" s="3">
        <v>43475</v>
      </c>
      <c r="B54">
        <v>23</v>
      </c>
      <c r="C54" t="s">
        <v>30</v>
      </c>
      <c r="D54" t="s">
        <v>41</v>
      </c>
      <c r="E54" s="8">
        <v>1520</v>
      </c>
      <c r="F54" s="4">
        <v>10.414555</v>
      </c>
      <c r="G54" s="4">
        <v>0</v>
      </c>
      <c r="H54" s="4">
        <v>11.785500000000001</v>
      </c>
      <c r="I54" s="4">
        <v>1.3709450000000007</v>
      </c>
      <c r="J54" s="4">
        <v>11.707982000000001</v>
      </c>
      <c r="K54" s="4">
        <v>244.83412000000001</v>
      </c>
      <c r="L54" s="7">
        <v>30.742454099792901</v>
      </c>
      <c r="M54" s="4">
        <f t="shared" si="6"/>
        <v>60.592409632781056</v>
      </c>
      <c r="N54" s="7">
        <v>0.64287779876696005</v>
      </c>
      <c r="O54" s="4">
        <f t="shared" si="5"/>
        <v>2.5280558810378082</v>
      </c>
      <c r="P54" s="4">
        <v>26.25746968692253</v>
      </c>
      <c r="Q54" s="5"/>
      <c r="R54" s="5"/>
      <c r="S54" s="4"/>
      <c r="T54" s="4"/>
      <c r="U54" s="4"/>
      <c r="V54" s="4"/>
    </row>
    <row r="55" spans="1:22" x14ac:dyDescent="0.35">
      <c r="A55" s="3">
        <v>43475</v>
      </c>
      <c r="B55">
        <v>25</v>
      </c>
      <c r="C55" t="s">
        <v>43</v>
      </c>
      <c r="D55" t="s">
        <v>42</v>
      </c>
      <c r="E55" s="8">
        <v>1512</v>
      </c>
      <c r="F55" s="4">
        <v>5.7736599999999996</v>
      </c>
      <c r="G55" s="4">
        <v>0</v>
      </c>
      <c r="H55" s="4">
        <v>9.2986000000000004</v>
      </c>
      <c r="I55" s="4">
        <v>3.5249400000000009</v>
      </c>
      <c r="J55" s="4">
        <v>9.2243279999999999</v>
      </c>
      <c r="K55" s="4">
        <v>215.43059</v>
      </c>
      <c r="L55" s="7">
        <v>24.0934741636006</v>
      </c>
      <c r="M55" s="4">
        <f t="shared" si="6"/>
        <v>48.619163277027177</v>
      </c>
      <c r="N55" s="7">
        <v>0.56269371104477495</v>
      </c>
      <c r="O55" s="4">
        <f t="shared" si="5"/>
        <v>2.4561669325687641</v>
      </c>
      <c r="P55" s="7">
        <v>26.119272478043992</v>
      </c>
      <c r="Q55" s="5"/>
      <c r="R55" s="5"/>
      <c r="S55" s="4"/>
      <c r="T55" s="4"/>
      <c r="U55" s="4"/>
      <c r="V55" s="4"/>
    </row>
    <row r="56" spans="1:22" x14ac:dyDescent="0.35">
      <c r="A56" s="3">
        <v>43475</v>
      </c>
      <c r="B56">
        <v>26</v>
      </c>
      <c r="C56" t="s">
        <v>43</v>
      </c>
      <c r="D56" t="s">
        <v>42</v>
      </c>
      <c r="E56" s="8">
        <v>64</v>
      </c>
      <c r="F56" s="4">
        <v>13.227895</v>
      </c>
      <c r="G56" s="4">
        <v>0.610402</v>
      </c>
      <c r="H56" s="4">
        <v>18.204599999999999</v>
      </c>
      <c r="I56" s="4">
        <v>4.976704999999999</v>
      </c>
      <c r="J56" s="4">
        <v>18.815002</v>
      </c>
      <c r="K56" s="4">
        <v>491.5215</v>
      </c>
      <c r="L56" s="7">
        <v>2.0801619212836302</v>
      </c>
      <c r="M56" s="4">
        <f t="shared" si="6"/>
        <v>3.9248667507140551</v>
      </c>
      <c r="N56" s="7">
        <v>5.4341971783591202E-2</v>
      </c>
      <c r="O56" s="4">
        <f t="shared" si="5"/>
        <v>0.178636067462875</v>
      </c>
      <c r="P56" s="7">
        <v>1.1055776710283172</v>
      </c>
      <c r="Q56" s="5"/>
      <c r="R56" s="5"/>
      <c r="S56" s="4"/>
      <c r="T56" s="4"/>
      <c r="U56" s="4"/>
      <c r="V56" s="4"/>
    </row>
    <row r="57" spans="1:22" x14ac:dyDescent="0.35">
      <c r="A57" s="3">
        <v>43475</v>
      </c>
      <c r="B57">
        <v>27</v>
      </c>
      <c r="C57" t="s">
        <v>43</v>
      </c>
      <c r="D57" t="s">
        <v>42</v>
      </c>
      <c r="E57" s="8">
        <v>1482</v>
      </c>
      <c r="F57" s="4">
        <v>0.54301200000000005</v>
      </c>
      <c r="G57" s="4">
        <v>0</v>
      </c>
      <c r="H57" s="4">
        <v>2.1905000000000001</v>
      </c>
      <c r="I57" s="4">
        <v>1.6474880000000001</v>
      </c>
      <c r="J57" s="4">
        <v>2.1276580000000003</v>
      </c>
      <c r="K57" s="4">
        <v>1196.0650000000001</v>
      </c>
      <c r="L57" s="7">
        <v>5.4470695885021598</v>
      </c>
      <c r="M57" s="4">
        <f t="shared" si="6"/>
        <v>27.315459364983059</v>
      </c>
      <c r="N57" s="7">
        <v>3.0620754310005802</v>
      </c>
      <c r="O57" s="4">
        <f t="shared" si="5"/>
        <v>6.4383767049869505</v>
      </c>
      <c r="P57" s="7">
        <v>25.601032944749466</v>
      </c>
      <c r="Q57" s="5"/>
      <c r="R57" s="5"/>
      <c r="S57" s="4"/>
      <c r="T57" s="4"/>
      <c r="U57" s="4"/>
      <c r="V57" s="4"/>
    </row>
    <row r="58" spans="1:22" x14ac:dyDescent="0.35">
      <c r="A58" s="3">
        <v>43475</v>
      </c>
      <c r="B58">
        <v>34</v>
      </c>
      <c r="C58" t="s">
        <v>43</v>
      </c>
      <c r="D58" t="s">
        <v>41</v>
      </c>
      <c r="E58" s="8">
        <v>192</v>
      </c>
      <c r="F58" s="4">
        <v>5.8248699999999998</v>
      </c>
      <c r="G58" s="4">
        <v>0</v>
      </c>
      <c r="H58" s="4">
        <v>8.5237999999999996</v>
      </c>
      <c r="I58" s="4">
        <v>2.6989299999999998</v>
      </c>
      <c r="J58" s="4">
        <v>8.4551449999999999</v>
      </c>
      <c r="K58" s="4">
        <v>255.13878</v>
      </c>
      <c r="L58" s="7">
        <v>2.8043691945286602</v>
      </c>
      <c r="M58" s="4">
        <f t="shared" si="6"/>
        <v>4.9552504257864189</v>
      </c>
      <c r="N58" s="7">
        <v>8.4623425732098495E-2</v>
      </c>
      <c r="O58" s="4">
        <f t="shared" si="5"/>
        <v>0.11732454947513393</v>
      </c>
      <c r="P58" s="7">
        <v>3.3167330130849515</v>
      </c>
      <c r="Q58" s="5"/>
      <c r="R58" s="5"/>
      <c r="S58" s="4"/>
      <c r="T58" s="4"/>
      <c r="U58" s="4"/>
      <c r="V58" s="4"/>
    </row>
    <row r="59" spans="1:22" x14ac:dyDescent="0.35">
      <c r="A59" s="3">
        <v>43475</v>
      </c>
      <c r="B59">
        <v>35</v>
      </c>
      <c r="C59" t="s">
        <v>43</v>
      </c>
      <c r="D59" t="s">
        <v>41</v>
      </c>
      <c r="E59" s="8">
        <v>160</v>
      </c>
      <c r="F59" s="4">
        <v>3.0776000000000001E-2</v>
      </c>
      <c r="G59" s="4">
        <v>0</v>
      </c>
      <c r="H59" s="4">
        <v>0.4662</v>
      </c>
      <c r="I59" s="4">
        <v>0.43542399999999998</v>
      </c>
      <c r="J59" s="4">
        <v>0.37591799999999997</v>
      </c>
      <c r="K59" s="4">
        <v>71.744169999999997</v>
      </c>
      <c r="L59" s="7">
        <v>0.10390250146201201</v>
      </c>
      <c r="M59" s="4">
        <f t="shared" si="6"/>
        <v>2.525310219819076</v>
      </c>
      <c r="N59" s="7">
        <v>1.9829853128383899E-2</v>
      </c>
      <c r="O59" s="4">
        <f t="shared" si="5"/>
        <v>0.21384847448230981</v>
      </c>
      <c r="P59" s="7">
        <v>2.7639441775707927</v>
      </c>
      <c r="Q59" s="5"/>
      <c r="R59" s="5"/>
      <c r="S59" s="4"/>
      <c r="T59" s="4"/>
      <c r="U59" s="4"/>
      <c r="V59" s="4"/>
    </row>
    <row r="60" spans="1:22" x14ac:dyDescent="0.35">
      <c r="A60" s="3">
        <v>43475</v>
      </c>
      <c r="B60">
        <v>36</v>
      </c>
      <c r="C60" t="s">
        <v>43</v>
      </c>
      <c r="D60" t="s">
        <v>41</v>
      </c>
      <c r="E60" s="8">
        <v>78</v>
      </c>
      <c r="F60" s="4">
        <v>0.490288</v>
      </c>
      <c r="G60" s="4">
        <v>3.2686E-2</v>
      </c>
      <c r="H60" s="4">
        <v>2.1701999999999999</v>
      </c>
      <c r="I60" s="4">
        <v>1.6799119999999998</v>
      </c>
      <c r="J60" s="4">
        <v>2.2028859999999999</v>
      </c>
      <c r="K60" s="4">
        <v>309.42642000000001</v>
      </c>
      <c r="L60" s="7">
        <v>0.29682434957857001</v>
      </c>
      <c r="M60" s="4">
        <f t="shared" si="6"/>
        <v>0.66568301143193409</v>
      </c>
      <c r="N60" s="7">
        <v>4.16931678983503E-2</v>
      </c>
      <c r="O60" s="4">
        <f t="shared" si="5"/>
        <v>6.2917978347335105E-2</v>
      </c>
      <c r="P60" s="7">
        <v>1.3474227865657615</v>
      </c>
      <c r="Q60" s="5"/>
      <c r="R60" s="5"/>
      <c r="S60" s="4"/>
      <c r="T60" s="4"/>
      <c r="U60" s="4"/>
      <c r="V60" s="4"/>
    </row>
    <row r="61" spans="1:22" x14ac:dyDescent="0.35">
      <c r="A61" s="3">
        <v>43475</v>
      </c>
      <c r="B61">
        <v>37</v>
      </c>
      <c r="C61" t="s">
        <v>43</v>
      </c>
      <c r="D61" t="s">
        <v>41</v>
      </c>
      <c r="E61" s="8">
        <v>196</v>
      </c>
      <c r="F61" s="4">
        <v>0.20922199999999999</v>
      </c>
      <c r="G61" s="4">
        <v>0.49009999999999998</v>
      </c>
      <c r="H61" s="4">
        <v>1.0179</v>
      </c>
      <c r="I61" s="4">
        <v>0.80867800000000001</v>
      </c>
      <c r="J61" s="4">
        <v>1.508</v>
      </c>
      <c r="K61" s="4">
        <v>62.625973000000002</v>
      </c>
      <c r="L61" s="7">
        <v>0.51058765728370004</v>
      </c>
      <c r="M61" s="4">
        <f t="shared" si="6"/>
        <v>7.0243798131403192</v>
      </c>
      <c r="N61" s="7">
        <v>2.1204276418555899E-2</v>
      </c>
      <c r="O61" s="4">
        <f t="shared" si="5"/>
        <v>0.28594995105248988</v>
      </c>
      <c r="P61" s="7">
        <v>3.3858316175242211</v>
      </c>
      <c r="Q61" s="5"/>
      <c r="R61" s="5"/>
      <c r="S61" s="4"/>
      <c r="T61" s="4"/>
      <c r="U61" s="4"/>
      <c r="V61" s="4"/>
    </row>
    <row r="62" spans="1:22" x14ac:dyDescent="0.35">
      <c r="A62" s="3">
        <v>43475</v>
      </c>
      <c r="B62">
        <v>51</v>
      </c>
      <c r="C62" t="s">
        <v>30</v>
      </c>
      <c r="D62" t="s">
        <v>42</v>
      </c>
      <c r="E62" s="8">
        <v>0</v>
      </c>
      <c r="F62" s="4"/>
      <c r="G62" s="4"/>
      <c r="H62" s="4"/>
      <c r="I62" s="4"/>
      <c r="J62" s="4"/>
      <c r="K62" s="4"/>
      <c r="L62" s="7">
        <v>0</v>
      </c>
      <c r="M62" s="4">
        <f t="shared" si="6"/>
        <v>0</v>
      </c>
      <c r="N62" s="7">
        <v>0</v>
      </c>
      <c r="O62" s="4">
        <f t="shared" si="5"/>
        <v>0</v>
      </c>
      <c r="P62" s="7">
        <v>0</v>
      </c>
      <c r="Q62" s="5"/>
      <c r="R62" s="5"/>
      <c r="S62" s="4"/>
      <c r="T62" s="4"/>
      <c r="U62" s="4"/>
      <c r="V62" s="4"/>
    </row>
    <row r="63" spans="1:22" x14ac:dyDescent="0.35">
      <c r="A63" s="3">
        <v>43475</v>
      </c>
      <c r="B63">
        <v>52</v>
      </c>
      <c r="C63" t="s">
        <v>30</v>
      </c>
      <c r="D63" t="s">
        <v>42</v>
      </c>
      <c r="E63" s="8">
        <v>0</v>
      </c>
      <c r="F63" s="4"/>
      <c r="G63" s="4"/>
      <c r="H63" s="4"/>
      <c r="I63" s="4"/>
      <c r="J63" s="4"/>
      <c r="K63" s="4"/>
      <c r="L63" s="7">
        <v>0</v>
      </c>
      <c r="M63" s="4">
        <f t="shared" si="6"/>
        <v>0</v>
      </c>
      <c r="N63" s="7">
        <v>0</v>
      </c>
      <c r="O63" s="4">
        <f t="shared" si="5"/>
        <v>0</v>
      </c>
      <c r="P63" s="7">
        <v>0</v>
      </c>
      <c r="Q63" s="5"/>
      <c r="R63" s="5"/>
      <c r="S63" s="4"/>
      <c r="T63" s="4"/>
      <c r="U63" s="4"/>
      <c r="V63" s="4"/>
    </row>
    <row r="64" spans="1:22" x14ac:dyDescent="0.35">
      <c r="A64" s="3">
        <v>43475</v>
      </c>
      <c r="B64">
        <v>53</v>
      </c>
      <c r="C64" t="s">
        <v>30</v>
      </c>
      <c r="D64" t="s">
        <v>42</v>
      </c>
      <c r="E64" s="8">
        <v>0</v>
      </c>
      <c r="F64" s="4"/>
      <c r="G64" s="4"/>
      <c r="H64" s="4"/>
      <c r="I64" s="4"/>
      <c r="J64" s="4"/>
      <c r="K64" s="4"/>
      <c r="L64" s="7">
        <v>0</v>
      </c>
      <c r="M64" s="4">
        <f t="shared" si="6"/>
        <v>0</v>
      </c>
      <c r="N64" s="7">
        <v>0</v>
      </c>
      <c r="O64" s="4">
        <f t="shared" si="5"/>
        <v>0</v>
      </c>
      <c r="P64" s="7">
        <v>0</v>
      </c>
      <c r="Q64" s="5"/>
      <c r="R64" s="5"/>
      <c r="S64" s="4"/>
      <c r="T64" s="4"/>
      <c r="U64" s="4"/>
      <c r="V64" s="4"/>
    </row>
    <row r="65" spans="1:22" x14ac:dyDescent="0.35">
      <c r="A65" s="3">
        <v>43475</v>
      </c>
      <c r="B65">
        <v>61</v>
      </c>
      <c r="C65" t="s">
        <v>44</v>
      </c>
      <c r="D65" t="s">
        <v>41</v>
      </c>
      <c r="E65" s="8">
        <v>0</v>
      </c>
      <c r="F65" s="4"/>
      <c r="G65" s="4"/>
      <c r="H65" s="4"/>
      <c r="I65" s="4"/>
      <c r="J65" s="4"/>
      <c r="K65" s="4"/>
      <c r="L65" s="7">
        <v>0</v>
      </c>
      <c r="M65" s="4">
        <f t="shared" si="6"/>
        <v>0</v>
      </c>
      <c r="N65" s="4">
        <v>0</v>
      </c>
      <c r="O65" s="4">
        <f t="shared" si="5"/>
        <v>0</v>
      </c>
      <c r="P65" s="4">
        <v>0</v>
      </c>
      <c r="Q65" s="5"/>
      <c r="R65" s="5"/>
    </row>
    <row r="66" spans="1:22" x14ac:dyDescent="0.35">
      <c r="A66" s="3">
        <v>43475</v>
      </c>
      <c r="B66">
        <v>62</v>
      </c>
      <c r="C66" t="s">
        <v>45</v>
      </c>
      <c r="D66" t="s">
        <v>41</v>
      </c>
      <c r="E66" s="8">
        <v>0</v>
      </c>
      <c r="F66" s="4"/>
      <c r="G66" s="4"/>
      <c r="H66" s="4"/>
      <c r="I66" s="4"/>
      <c r="J66" s="4"/>
      <c r="K66" s="4"/>
      <c r="L66" s="7">
        <v>0</v>
      </c>
      <c r="M66" s="4">
        <f t="shared" si="6"/>
        <v>0.182994500283856</v>
      </c>
      <c r="N66" s="4">
        <v>0</v>
      </c>
      <c r="O66" s="4">
        <f t="shared" si="5"/>
        <v>3.1498758715834199E-2</v>
      </c>
      <c r="P66" s="4">
        <v>0</v>
      </c>
      <c r="Q66" s="5"/>
      <c r="R66" s="5"/>
    </row>
    <row r="67" spans="1:22" x14ac:dyDescent="0.35">
      <c r="A67" s="3">
        <v>43475</v>
      </c>
      <c r="B67">
        <v>63</v>
      </c>
      <c r="C67" t="s">
        <v>45</v>
      </c>
      <c r="D67" t="s">
        <v>41</v>
      </c>
      <c r="E67" s="8">
        <v>778</v>
      </c>
      <c r="F67" s="4">
        <v>5.0243000000000003E-2</v>
      </c>
      <c r="G67" s="4">
        <v>0</v>
      </c>
      <c r="H67" s="4">
        <v>0.70740000000000003</v>
      </c>
      <c r="I67" s="4">
        <v>0.65715699999999999</v>
      </c>
      <c r="J67" s="4">
        <v>0.68185800000000008</v>
      </c>
      <c r="K67" s="4">
        <v>1002.1953</v>
      </c>
      <c r="L67" s="7">
        <v>0.916402861345193</v>
      </c>
      <c r="M67" s="4">
        <f t="shared" si="6"/>
        <v>1.042101196078546</v>
      </c>
      <c r="N67" s="4">
        <v>1.3469294787869399</v>
      </c>
      <c r="O67" s="4">
        <f t="shared" si="5"/>
        <v>1.3502701531441328</v>
      </c>
      <c r="P67" s="4">
        <v>13.43967856343798</v>
      </c>
      <c r="Q67" s="5"/>
      <c r="R67" s="5"/>
    </row>
    <row r="68" spans="1:22" x14ac:dyDescent="0.35">
      <c r="A68" s="3">
        <v>43475</v>
      </c>
      <c r="B68">
        <v>65</v>
      </c>
      <c r="C68" t="s">
        <v>45</v>
      </c>
      <c r="D68" t="s">
        <v>41</v>
      </c>
      <c r="E68" s="8">
        <v>14</v>
      </c>
      <c r="F68" s="4">
        <v>0.27434999999999998</v>
      </c>
      <c r="G68" s="4">
        <v>3.6690119999999999</v>
      </c>
      <c r="H68" s="4">
        <v>2.1503999999999999</v>
      </c>
      <c r="I68" s="4">
        <v>1.8760499999999998</v>
      </c>
      <c r="J68" s="4">
        <v>5.8194119999999998</v>
      </c>
      <c r="K68" s="4">
        <v>261.18423000000001</v>
      </c>
      <c r="L68" s="7">
        <v>0.14074080806406999</v>
      </c>
      <c r="M68" s="4">
        <f t="shared" si="6"/>
        <v>0.37937300030613996</v>
      </c>
      <c r="N68" s="4">
        <v>6.3166655984817702E-3</v>
      </c>
      <c r="O68" s="4">
        <f t="shared" si="5"/>
        <v>9.0029606026230096E-3</v>
      </c>
      <c r="P68" s="4">
        <v>0.24184511553744437</v>
      </c>
      <c r="Q68" s="5"/>
      <c r="R68" s="5"/>
    </row>
    <row r="69" spans="1:22" x14ac:dyDescent="0.35">
      <c r="A69" s="3">
        <v>43475</v>
      </c>
      <c r="B69">
        <v>66</v>
      </c>
      <c r="C69" t="s">
        <v>45</v>
      </c>
      <c r="D69" t="s">
        <v>41</v>
      </c>
      <c r="E69" s="8">
        <v>0</v>
      </c>
      <c r="F69" s="4"/>
      <c r="G69" s="4"/>
      <c r="H69" s="4"/>
      <c r="I69" s="4"/>
      <c r="J69" s="4"/>
      <c r="K69" s="4"/>
      <c r="L69" s="7">
        <v>0</v>
      </c>
      <c r="M69" s="4">
        <f t="shared" si="6"/>
        <v>0</v>
      </c>
      <c r="N69" s="4">
        <v>0</v>
      </c>
      <c r="O69" s="4">
        <f t="shared" si="5"/>
        <v>0</v>
      </c>
      <c r="P69" s="4">
        <v>0</v>
      </c>
      <c r="Q69" s="5"/>
      <c r="R69" s="5"/>
    </row>
    <row r="70" spans="1:22" x14ac:dyDescent="0.35">
      <c r="A70" s="3">
        <v>43475</v>
      </c>
      <c r="B70">
        <v>67</v>
      </c>
      <c r="C70" t="s">
        <v>45</v>
      </c>
      <c r="D70" t="s">
        <v>42</v>
      </c>
      <c r="E70" s="8">
        <v>540</v>
      </c>
      <c r="F70" s="4">
        <v>0.115161</v>
      </c>
      <c r="G70" s="4">
        <v>3.5526200000000001</v>
      </c>
      <c r="H70" s="4">
        <v>0.44259999999999999</v>
      </c>
      <c r="I70" s="4">
        <v>0.32743899999999998</v>
      </c>
      <c r="J70" s="4">
        <v>3.9952200000000002</v>
      </c>
      <c r="K70" s="4">
        <v>20.032684</v>
      </c>
      <c r="L70" s="7">
        <v>3.7268967238395598</v>
      </c>
      <c r="M70" s="4">
        <f t="shared" si="6"/>
        <v>9.2503861215131398</v>
      </c>
      <c r="N70" s="4">
        <v>1.8687267376843598E-2</v>
      </c>
      <c r="O70" s="4">
        <f t="shared" si="5"/>
        <v>4.9970240065420397E-2</v>
      </c>
      <c r="P70" s="4">
        <v>9.3283115993014256</v>
      </c>
      <c r="Q70" s="5"/>
      <c r="R70" s="5"/>
    </row>
    <row r="71" spans="1:22" x14ac:dyDescent="0.35">
      <c r="A71" s="3">
        <v>43475</v>
      </c>
      <c r="B71">
        <v>68</v>
      </c>
      <c r="C71" t="s">
        <v>45</v>
      </c>
      <c r="D71" t="s">
        <v>42</v>
      </c>
      <c r="E71" s="8">
        <v>0</v>
      </c>
      <c r="F71" s="4"/>
      <c r="G71" s="4"/>
      <c r="H71" s="4"/>
      <c r="I71" s="4"/>
      <c r="J71" s="4"/>
      <c r="K71" s="4"/>
      <c r="L71" s="7">
        <v>0</v>
      </c>
      <c r="M71" s="4">
        <f t="shared" si="6"/>
        <v>0</v>
      </c>
      <c r="N71" s="4">
        <v>0</v>
      </c>
      <c r="O71" s="4">
        <f t="shared" si="5"/>
        <v>0</v>
      </c>
      <c r="P71" s="4">
        <v>0</v>
      </c>
      <c r="Q71" s="5"/>
      <c r="R71" s="5"/>
    </row>
    <row r="72" spans="1:22" x14ac:dyDescent="0.35">
      <c r="A72" s="3">
        <v>43475</v>
      </c>
      <c r="B72">
        <v>69</v>
      </c>
      <c r="C72" t="s">
        <v>45</v>
      </c>
      <c r="D72" t="s">
        <v>42</v>
      </c>
      <c r="E72" s="8">
        <v>60</v>
      </c>
      <c r="F72" s="4">
        <v>0.55176999999999998</v>
      </c>
      <c r="G72" s="4">
        <v>6.6119999999999998E-3</v>
      </c>
      <c r="H72" s="4">
        <v>2.5657000000000001</v>
      </c>
      <c r="I72" s="4">
        <v>2.0139300000000002</v>
      </c>
      <c r="J72" s="4">
        <v>2.5723120000000002</v>
      </c>
      <c r="K72" s="4">
        <v>202.68192999999999</v>
      </c>
      <c r="L72" s="4">
        <v>0.26661697299086801</v>
      </c>
      <c r="M72" s="4">
        <f t="shared" si="6"/>
        <v>0.26661697299086801</v>
      </c>
      <c r="N72" s="4">
        <v>2.1007732598746599E-2</v>
      </c>
      <c r="O72" s="4">
        <f t="shared" si="5"/>
        <v>2.1007732598746599E-2</v>
      </c>
      <c r="P72" s="4">
        <v>1.0364790665890473</v>
      </c>
      <c r="Q72" s="5"/>
      <c r="R72" s="5"/>
    </row>
    <row r="73" spans="1:22" x14ac:dyDescent="0.35">
      <c r="A73" s="3">
        <v>43475</v>
      </c>
      <c r="B73">
        <v>70</v>
      </c>
      <c r="C73" t="s">
        <v>45</v>
      </c>
      <c r="D73" t="s">
        <v>42</v>
      </c>
      <c r="E73" s="8">
        <v>0</v>
      </c>
      <c r="F73" s="4"/>
      <c r="G73" s="4"/>
      <c r="H73" s="4"/>
      <c r="I73" s="4"/>
      <c r="J73" s="4"/>
      <c r="K73" s="4"/>
      <c r="L73" s="7">
        <v>0</v>
      </c>
      <c r="M73" s="4">
        <f>L73+M49</f>
        <v>8.4630567546896601E-2</v>
      </c>
      <c r="N73" s="4">
        <v>0</v>
      </c>
      <c r="O73" s="4">
        <f t="shared" si="5"/>
        <v>1.6101368159903099E-3</v>
      </c>
      <c r="P73" s="4">
        <v>0</v>
      </c>
      <c r="Q73" s="5"/>
      <c r="R73" s="5"/>
    </row>
    <row r="74" spans="1:22" x14ac:dyDescent="0.35">
      <c r="A74" s="3">
        <v>43503</v>
      </c>
      <c r="B74">
        <v>19</v>
      </c>
      <c r="C74" t="s">
        <v>30</v>
      </c>
      <c r="D74" t="s">
        <v>41</v>
      </c>
      <c r="E74" s="8">
        <v>0</v>
      </c>
      <c r="F74" s="4"/>
      <c r="G74" s="4"/>
      <c r="H74" s="4"/>
      <c r="I74" s="4"/>
      <c r="J74" s="4"/>
      <c r="K74" s="4"/>
      <c r="L74" s="4">
        <v>0</v>
      </c>
      <c r="M74" s="4">
        <f t="shared" si="6"/>
        <v>0</v>
      </c>
      <c r="N74" s="4">
        <v>0</v>
      </c>
      <c r="O74" s="4">
        <f t="shared" si="5"/>
        <v>0</v>
      </c>
      <c r="P74" s="4">
        <v>0</v>
      </c>
      <c r="Q74" s="5"/>
      <c r="R74" s="5"/>
    </row>
    <row r="75" spans="1:22" x14ac:dyDescent="0.35">
      <c r="A75" s="3">
        <v>43503</v>
      </c>
      <c r="B75">
        <v>20</v>
      </c>
      <c r="C75" t="s">
        <v>30</v>
      </c>
      <c r="D75" t="s">
        <v>41</v>
      </c>
      <c r="E75" s="8">
        <v>90</v>
      </c>
      <c r="F75" s="4">
        <v>5.0305000000000002E-2</v>
      </c>
      <c r="G75" s="4">
        <v>1.7255389999999999</v>
      </c>
      <c r="H75" s="4">
        <v>0.55940000000000001</v>
      </c>
      <c r="I75" s="4">
        <v>0.50909499999999996</v>
      </c>
      <c r="J75" s="4">
        <v>2.2849390000000001</v>
      </c>
      <c r="K75" s="4">
        <v>53.292316</v>
      </c>
      <c r="L75" s="7">
        <v>0.35524667282708</v>
      </c>
      <c r="M75" s="4">
        <f t="shared" si="6"/>
        <v>13.87011093923461</v>
      </c>
      <c r="N75" s="4">
        <v>8.2855244478077395E-3</v>
      </c>
      <c r="O75" s="4">
        <f t="shared" si="5"/>
        <v>0.86717556123348027</v>
      </c>
      <c r="P75" s="4">
        <v>1.5547185998835709</v>
      </c>
      <c r="Q75" s="5"/>
      <c r="R75" s="5"/>
    </row>
    <row r="76" spans="1:22" x14ac:dyDescent="0.35">
      <c r="A76" s="3">
        <v>43503</v>
      </c>
      <c r="B76">
        <v>21</v>
      </c>
      <c r="C76" t="s">
        <v>30</v>
      </c>
      <c r="D76" t="s">
        <v>41</v>
      </c>
      <c r="E76" s="8">
        <v>300</v>
      </c>
      <c r="F76" s="4">
        <v>1.0709470000000001</v>
      </c>
      <c r="G76" s="4">
        <v>5.8958999999999998E-2</v>
      </c>
      <c r="H76" s="4">
        <v>4.7332000000000001</v>
      </c>
      <c r="I76" s="4">
        <v>3.6622529999999998</v>
      </c>
      <c r="J76" s="4">
        <v>4.7921589999999998</v>
      </c>
      <c r="K76" s="4">
        <v>6917.9160000000002</v>
      </c>
      <c r="L76" s="7">
        <v>2.48350691259642</v>
      </c>
      <c r="M76" s="4">
        <f t="shared" si="6"/>
        <v>17.913429379518668</v>
      </c>
      <c r="N76" s="4">
        <v>3.5851673967331599</v>
      </c>
      <c r="O76" s="4">
        <f t="shared" si="5"/>
        <v>43.856854054037413</v>
      </c>
      <c r="P76" s="4">
        <v>5.1823953329452364</v>
      </c>
      <c r="Q76" s="5"/>
      <c r="R76" s="5"/>
    </row>
    <row r="77" spans="1:22" x14ac:dyDescent="0.35">
      <c r="A77" s="3">
        <v>43503</v>
      </c>
      <c r="B77">
        <v>22</v>
      </c>
      <c r="C77" t="s">
        <v>30</v>
      </c>
      <c r="D77" t="s">
        <v>41</v>
      </c>
      <c r="E77" s="8">
        <v>0</v>
      </c>
      <c r="F77" s="4"/>
      <c r="G77" s="4"/>
      <c r="H77" s="4"/>
      <c r="I77" s="4"/>
      <c r="J77" s="4"/>
      <c r="K77" s="4"/>
      <c r="L77" s="7">
        <v>0</v>
      </c>
      <c r="M77" s="4">
        <f t="shared" si="6"/>
        <v>5.8475401783255901E-2</v>
      </c>
      <c r="N77" s="7">
        <v>0</v>
      </c>
      <c r="O77" s="4">
        <f t="shared" si="5"/>
        <v>1.0272602159553E-2</v>
      </c>
      <c r="P77" s="7">
        <v>0</v>
      </c>
      <c r="Q77" s="5"/>
      <c r="R77" s="5"/>
      <c r="S77" s="4"/>
      <c r="T77" s="4"/>
      <c r="U77" s="4"/>
      <c r="V77" s="4"/>
    </row>
    <row r="78" spans="1:22" x14ac:dyDescent="0.35">
      <c r="A78" s="3">
        <v>43503</v>
      </c>
      <c r="B78">
        <v>23</v>
      </c>
      <c r="C78" t="s">
        <v>30</v>
      </c>
      <c r="D78" t="s">
        <v>41</v>
      </c>
      <c r="E78" s="8">
        <v>1440</v>
      </c>
      <c r="F78" s="4">
        <v>7.4512710000000002</v>
      </c>
      <c r="G78" s="4">
        <v>0</v>
      </c>
      <c r="H78" s="4">
        <v>7.5682</v>
      </c>
      <c r="I78" s="4">
        <v>0.11692899999999984</v>
      </c>
      <c r="J78" s="4">
        <v>7.5182370000000001</v>
      </c>
      <c r="K78" s="4">
        <v>223.73482000000001</v>
      </c>
      <c r="L78" s="7">
        <v>18.7021442919952</v>
      </c>
      <c r="M78" s="4">
        <f t="shared" si="6"/>
        <v>79.294553924776253</v>
      </c>
      <c r="N78" s="7">
        <v>0.55655612968619805</v>
      </c>
      <c r="O78" s="4">
        <f t="shared" si="5"/>
        <v>3.0846120107240065</v>
      </c>
      <c r="P78" s="7">
        <v>24.875497598137134</v>
      </c>
      <c r="Q78" s="5"/>
      <c r="R78" s="5"/>
      <c r="S78" s="4"/>
      <c r="T78" s="4"/>
      <c r="U78" s="4"/>
      <c r="V78" s="4"/>
    </row>
    <row r="79" spans="1:22" x14ac:dyDescent="0.35">
      <c r="A79" s="3">
        <v>43503</v>
      </c>
      <c r="B79">
        <v>25</v>
      </c>
      <c r="C79" t="s">
        <v>43</v>
      </c>
      <c r="D79" t="s">
        <v>42</v>
      </c>
      <c r="E79" s="8">
        <v>1510</v>
      </c>
      <c r="F79" s="4">
        <v>3.562182</v>
      </c>
      <c r="G79" s="4">
        <v>0</v>
      </c>
      <c r="H79" s="4">
        <v>4.2343999999999999</v>
      </c>
      <c r="I79" s="4">
        <v>0.67221799999999998</v>
      </c>
      <c r="J79" s="4">
        <v>4.2027979999999996</v>
      </c>
      <c r="K79" s="4">
        <v>164.84305000000001</v>
      </c>
      <c r="L79" s="7">
        <v>10.962973478636</v>
      </c>
      <c r="M79" s="4">
        <f t="shared" si="6"/>
        <v>59.582136755663178</v>
      </c>
      <c r="N79" s="7">
        <v>0.42999211127622</v>
      </c>
      <c r="O79" s="4">
        <f t="shared" si="5"/>
        <v>2.8861590438449842</v>
      </c>
      <c r="P79" s="7">
        <v>26.084723175824358</v>
      </c>
      <c r="Q79" s="5"/>
      <c r="R79" s="5"/>
      <c r="S79" s="4"/>
      <c r="T79" s="4"/>
      <c r="U79" s="4"/>
      <c r="V79" s="4"/>
    </row>
    <row r="80" spans="1:22" x14ac:dyDescent="0.35">
      <c r="A80" s="3">
        <v>43503</v>
      </c>
      <c r="B80">
        <v>26</v>
      </c>
      <c r="C80" t="s">
        <v>43</v>
      </c>
      <c r="D80" t="s">
        <v>42</v>
      </c>
      <c r="E80" s="8">
        <v>40</v>
      </c>
      <c r="F80" s="4">
        <v>13.163997</v>
      </c>
      <c r="G80" s="4">
        <v>0.50831700000000002</v>
      </c>
      <c r="H80" s="4">
        <v>12.030099999999999</v>
      </c>
      <c r="I80" s="4">
        <v>-1.133897000000001</v>
      </c>
      <c r="J80" s="4">
        <v>12.538416999999999</v>
      </c>
      <c r="K80" s="4">
        <v>405.79687999999999</v>
      </c>
      <c r="L80" s="7">
        <v>0.86639432713637698</v>
      </c>
      <c r="M80" s="4">
        <f t="shared" si="6"/>
        <v>4.7912610778504323</v>
      </c>
      <c r="N80" s="7">
        <v>2.8040231458376402E-2</v>
      </c>
      <c r="O80" s="4">
        <f t="shared" si="5"/>
        <v>0.20667629892125139</v>
      </c>
      <c r="P80" s="7">
        <v>0.69098604439269817</v>
      </c>
      <c r="Q80" s="5"/>
      <c r="R80" s="5"/>
      <c r="S80" s="4"/>
      <c r="T80" s="4"/>
      <c r="U80" s="4"/>
      <c r="V80" s="4"/>
    </row>
    <row r="81" spans="1:22" x14ac:dyDescent="0.35">
      <c r="A81" s="3">
        <v>43503</v>
      </c>
      <c r="B81">
        <v>27</v>
      </c>
      <c r="C81" t="s">
        <v>43</v>
      </c>
      <c r="D81" t="s">
        <v>42</v>
      </c>
      <c r="E81" s="8">
        <v>1530</v>
      </c>
      <c r="F81" s="4">
        <v>0.176347</v>
      </c>
      <c r="G81" s="4">
        <v>0.54284100000000002</v>
      </c>
      <c r="H81" s="4">
        <v>0.78380000000000005</v>
      </c>
      <c r="I81" s="4">
        <v>0.60745300000000002</v>
      </c>
      <c r="J81" s="4">
        <v>1.326641</v>
      </c>
      <c r="K81" s="4">
        <v>746.91719999999998</v>
      </c>
      <c r="L81" s="7">
        <v>3.5063700264478999</v>
      </c>
      <c r="M81" s="4">
        <f>L81+M57</f>
        <v>30.82182939143096</v>
      </c>
      <c r="N81" s="7">
        <v>1.9741347375200899</v>
      </c>
      <c r="O81" s="4">
        <f t="shared" si="5"/>
        <v>8.4125114425070411</v>
      </c>
      <c r="P81" s="7">
        <v>26.430216198020705</v>
      </c>
      <c r="Q81" s="5"/>
      <c r="R81" s="5"/>
      <c r="S81" s="4"/>
      <c r="T81" s="4"/>
      <c r="U81" s="4"/>
      <c r="V81" s="4"/>
    </row>
    <row r="82" spans="1:22" x14ac:dyDescent="0.35">
      <c r="A82" s="3">
        <v>43503</v>
      </c>
      <c r="B82">
        <v>34</v>
      </c>
      <c r="C82" t="s">
        <v>43</v>
      </c>
      <c r="D82" t="s">
        <v>41</v>
      </c>
      <c r="E82" s="8">
        <v>855</v>
      </c>
      <c r="F82" s="4">
        <v>1.8249500000000001</v>
      </c>
      <c r="G82" s="4">
        <v>0</v>
      </c>
      <c r="H82" s="4">
        <v>3.0512000000000001</v>
      </c>
      <c r="I82" s="4">
        <v>1.2262500000000001</v>
      </c>
      <c r="J82" s="4">
        <v>2.953519</v>
      </c>
      <c r="K82" s="4">
        <v>293.95956000000001</v>
      </c>
      <c r="L82" s="7">
        <v>4.3623326836623901</v>
      </c>
      <c r="M82" s="4">
        <f t="shared" si="6"/>
        <v>9.3175831094488082</v>
      </c>
      <c r="N82" s="7">
        <v>0.43417678920061697</v>
      </c>
      <c r="O82" s="4">
        <f t="shared" si="5"/>
        <v>0.55150133867575091</v>
      </c>
      <c r="P82" s="7">
        <v>14.769826698893924</v>
      </c>
      <c r="Q82" s="5"/>
      <c r="R82" s="5"/>
      <c r="S82" s="4"/>
      <c r="T82" s="4"/>
      <c r="U82" s="4"/>
      <c r="V82" s="4"/>
    </row>
    <row r="83" spans="1:22" x14ac:dyDescent="0.35">
      <c r="A83" s="3">
        <v>43503</v>
      </c>
      <c r="B83">
        <v>35</v>
      </c>
      <c r="C83" t="s">
        <v>43</v>
      </c>
      <c r="D83" t="s">
        <v>41</v>
      </c>
      <c r="E83" s="8">
        <v>110</v>
      </c>
      <c r="F83" s="4">
        <v>0.141406</v>
      </c>
      <c r="G83" s="4">
        <v>0.64248899999999998</v>
      </c>
      <c r="H83" s="4">
        <v>2.0583999999999998</v>
      </c>
      <c r="I83" s="4">
        <v>1.9169939999999999</v>
      </c>
      <c r="J83" s="4">
        <v>2.7008889999999997</v>
      </c>
      <c r="K83" s="4">
        <v>854.38239999999996</v>
      </c>
      <c r="L83" s="7">
        <v>0.51323033812951502</v>
      </c>
      <c r="M83" s="4">
        <f t="shared" si="6"/>
        <v>3.0385405579485911</v>
      </c>
      <c r="N83" s="7">
        <v>0.16235208779179999</v>
      </c>
      <c r="O83" s="4">
        <f t="shared" si="5"/>
        <v>0.37620056227410981</v>
      </c>
      <c r="P83" s="7">
        <v>1.9002116220799201</v>
      </c>
      <c r="Q83" s="5"/>
      <c r="R83" s="5"/>
      <c r="S83" s="4"/>
      <c r="T83" s="4"/>
      <c r="U83" s="4"/>
      <c r="V83" s="4"/>
    </row>
    <row r="84" spans="1:22" x14ac:dyDescent="0.35">
      <c r="A84" s="3">
        <v>43503</v>
      </c>
      <c r="B84">
        <v>36</v>
      </c>
      <c r="C84" t="s">
        <v>43</v>
      </c>
      <c r="D84" t="s">
        <v>41</v>
      </c>
      <c r="E84" s="8">
        <v>32</v>
      </c>
      <c r="F84" s="4">
        <v>3.3912999999999999E-2</v>
      </c>
      <c r="G84" s="4">
        <v>0</v>
      </c>
      <c r="H84" s="4">
        <v>0.58650000000000002</v>
      </c>
      <c r="I84" s="4">
        <v>0.55258700000000005</v>
      </c>
      <c r="J84" s="4">
        <v>0.49385699999999999</v>
      </c>
      <c r="K84" s="4">
        <v>74.14837</v>
      </c>
      <c r="L84" s="7">
        <v>2.73000907988043E-2</v>
      </c>
      <c r="M84" s="4">
        <f t="shared" si="6"/>
        <v>0.69298310223073845</v>
      </c>
      <c r="N84" s="7">
        <v>4.0988732235917296E-3</v>
      </c>
      <c r="O84" s="4">
        <f t="shared" si="5"/>
        <v>6.7016851570926836E-2</v>
      </c>
      <c r="P84" s="7">
        <v>0.55278883551415858</v>
      </c>
      <c r="Q84" s="5"/>
      <c r="R84" s="5"/>
      <c r="S84" s="4"/>
      <c r="T84" s="4"/>
      <c r="U84" s="4"/>
      <c r="V84" s="4"/>
    </row>
    <row r="85" spans="1:22" x14ac:dyDescent="0.35">
      <c r="A85" s="3">
        <v>43503</v>
      </c>
      <c r="B85">
        <v>37</v>
      </c>
      <c r="C85" t="s">
        <v>43</v>
      </c>
      <c r="D85" t="s">
        <v>41</v>
      </c>
      <c r="E85" s="8">
        <v>490</v>
      </c>
      <c r="F85" s="4">
        <v>7.0621000000000003E-2</v>
      </c>
      <c r="G85" s="4">
        <v>7.2689000000000004E-2</v>
      </c>
      <c r="H85" s="4">
        <v>0.87229999999999996</v>
      </c>
      <c r="I85" s="4">
        <v>0.80167899999999992</v>
      </c>
      <c r="J85" s="4">
        <v>0.94498899999999997</v>
      </c>
      <c r="K85" s="4">
        <v>256.24072000000001</v>
      </c>
      <c r="L85" s="7">
        <v>0.79990006576403605</v>
      </c>
      <c r="M85" s="4">
        <f t="shared" si="6"/>
        <v>7.8242798789043553</v>
      </c>
      <c r="N85" s="7">
        <v>0.21689878800644599</v>
      </c>
      <c r="O85" s="4">
        <f t="shared" si="5"/>
        <v>0.5028487390589359</v>
      </c>
      <c r="P85" s="7">
        <v>8.4645790438105522</v>
      </c>
      <c r="Q85" s="5"/>
      <c r="R85" s="5"/>
      <c r="S85" s="4"/>
      <c r="T85" s="4"/>
      <c r="U85" s="4"/>
      <c r="V85" s="4"/>
    </row>
    <row r="86" spans="1:22" x14ac:dyDescent="0.35">
      <c r="A86" s="3">
        <v>43503</v>
      </c>
      <c r="B86">
        <v>51</v>
      </c>
      <c r="C86" t="s">
        <v>30</v>
      </c>
      <c r="D86" t="s">
        <v>42</v>
      </c>
      <c r="E86" s="8">
        <v>0</v>
      </c>
      <c r="F86" s="4"/>
      <c r="G86" s="4"/>
      <c r="H86" s="4"/>
      <c r="I86" s="4"/>
      <c r="J86" s="4"/>
      <c r="K86" s="4"/>
      <c r="L86" s="7">
        <v>0</v>
      </c>
      <c r="M86" s="4">
        <f t="shared" si="6"/>
        <v>0</v>
      </c>
      <c r="N86" s="7">
        <v>0</v>
      </c>
      <c r="O86" s="4">
        <f t="shared" si="5"/>
        <v>0</v>
      </c>
      <c r="P86" s="7">
        <v>0</v>
      </c>
      <c r="Q86" s="5"/>
      <c r="R86" s="5"/>
      <c r="S86" s="4"/>
      <c r="T86" s="4"/>
      <c r="U86" s="4"/>
      <c r="V86" s="4"/>
    </row>
    <row r="87" spans="1:22" x14ac:dyDescent="0.35">
      <c r="A87" s="3">
        <v>43503</v>
      </c>
      <c r="B87">
        <v>52</v>
      </c>
      <c r="C87" t="s">
        <v>30</v>
      </c>
      <c r="D87" t="s">
        <v>42</v>
      </c>
      <c r="E87" s="8">
        <v>0</v>
      </c>
      <c r="F87" s="4"/>
      <c r="G87" s="4"/>
      <c r="H87" s="4"/>
      <c r="I87" s="4"/>
      <c r="J87" s="4"/>
      <c r="K87" s="4"/>
      <c r="L87" s="7">
        <v>0</v>
      </c>
      <c r="M87" s="4">
        <f t="shared" si="6"/>
        <v>0</v>
      </c>
      <c r="N87" s="7">
        <v>0</v>
      </c>
      <c r="O87" s="4">
        <f t="shared" si="5"/>
        <v>0</v>
      </c>
      <c r="P87" s="7">
        <v>0</v>
      </c>
      <c r="Q87" s="5"/>
      <c r="R87" s="5"/>
      <c r="S87" s="4"/>
      <c r="T87" s="4"/>
      <c r="U87" s="4"/>
      <c r="V87" s="4"/>
    </row>
    <row r="88" spans="1:22" x14ac:dyDescent="0.35">
      <c r="A88" s="3">
        <v>43503</v>
      </c>
      <c r="B88">
        <v>53</v>
      </c>
      <c r="C88" t="s">
        <v>30</v>
      </c>
      <c r="D88" t="s">
        <v>42</v>
      </c>
      <c r="E88" s="8">
        <v>0</v>
      </c>
      <c r="F88" s="4"/>
      <c r="G88" s="4"/>
      <c r="H88" s="4"/>
      <c r="I88" s="4"/>
      <c r="J88" s="4"/>
      <c r="K88" s="4"/>
      <c r="L88" s="7">
        <v>0</v>
      </c>
      <c r="M88" s="4">
        <f>L88+M64</f>
        <v>0</v>
      </c>
      <c r="N88" s="7">
        <v>0</v>
      </c>
      <c r="O88" s="4">
        <f t="shared" si="5"/>
        <v>0</v>
      </c>
      <c r="P88" s="7">
        <v>0</v>
      </c>
      <c r="Q88" s="5"/>
      <c r="R88" s="5"/>
      <c r="S88" s="4"/>
      <c r="T88" s="4"/>
      <c r="U88" s="4"/>
      <c r="V88" s="4"/>
    </row>
    <row r="89" spans="1:22" x14ac:dyDescent="0.35">
      <c r="A89" s="3">
        <v>43503</v>
      </c>
      <c r="B89">
        <v>61</v>
      </c>
      <c r="C89" t="s">
        <v>44</v>
      </c>
      <c r="D89" t="s">
        <v>41</v>
      </c>
      <c r="E89" s="8">
        <v>1350</v>
      </c>
      <c r="F89" s="4">
        <v>0.100274</v>
      </c>
      <c r="G89" s="4">
        <v>9.9810000000000003E-3</v>
      </c>
      <c r="H89" s="4">
        <v>0.37669999999999998</v>
      </c>
      <c r="I89" s="4">
        <v>0.27642599999999995</v>
      </c>
      <c r="J89" s="4">
        <v>0.386681</v>
      </c>
      <c r="K89" s="4">
        <v>128.26545999999999</v>
      </c>
      <c r="L89" s="7">
        <v>0.90177771941908402</v>
      </c>
      <c r="M89" s="4">
        <f t="shared" si="6"/>
        <v>0.90177771941908402</v>
      </c>
      <c r="N89" s="4">
        <v>0.29912753406306403</v>
      </c>
      <c r="O89" s="4">
        <f t="shared" si="5"/>
        <v>0.29912753406306403</v>
      </c>
      <c r="P89" s="4">
        <v>23.320778998253562</v>
      </c>
      <c r="Q89" s="5"/>
      <c r="R89" s="5"/>
    </row>
    <row r="90" spans="1:22" x14ac:dyDescent="0.35">
      <c r="A90" s="3">
        <v>43503</v>
      </c>
      <c r="B90">
        <v>62</v>
      </c>
      <c r="C90" t="s">
        <v>45</v>
      </c>
      <c r="D90" t="s">
        <v>41</v>
      </c>
      <c r="E90" s="8">
        <v>0</v>
      </c>
      <c r="F90" s="4"/>
      <c r="G90" s="4"/>
      <c r="H90" s="4"/>
      <c r="I90" s="4"/>
      <c r="J90" s="4"/>
      <c r="K90" s="4"/>
      <c r="L90" s="7">
        <v>0</v>
      </c>
      <c r="M90" s="4">
        <f t="shared" si="6"/>
        <v>0.182994500283856</v>
      </c>
      <c r="N90" s="4">
        <v>0</v>
      </c>
      <c r="O90" s="4">
        <f t="shared" si="5"/>
        <v>3.1498758715834199E-2</v>
      </c>
      <c r="P90" s="4">
        <v>0</v>
      </c>
      <c r="Q90" s="5"/>
      <c r="R90" s="5"/>
    </row>
    <row r="91" spans="1:22" x14ac:dyDescent="0.35">
      <c r="A91" s="3">
        <v>43503</v>
      </c>
      <c r="B91">
        <v>63</v>
      </c>
      <c r="C91" t="s">
        <v>45</v>
      </c>
      <c r="D91" t="s">
        <v>41</v>
      </c>
      <c r="E91" s="8">
        <v>0</v>
      </c>
      <c r="F91" s="4"/>
      <c r="G91" s="4"/>
      <c r="H91" s="4"/>
      <c r="I91" s="4"/>
      <c r="J91" s="4"/>
      <c r="K91" s="4"/>
      <c r="L91" s="7">
        <v>0</v>
      </c>
      <c r="M91" s="4">
        <f t="shared" si="6"/>
        <v>1.042101196078546</v>
      </c>
      <c r="N91" s="4">
        <v>0</v>
      </c>
      <c r="O91" s="4">
        <f t="shared" si="5"/>
        <v>1.3502701531441328</v>
      </c>
      <c r="P91" s="4">
        <v>0</v>
      </c>
      <c r="Q91" s="5"/>
      <c r="R91" s="5"/>
    </row>
    <row r="92" spans="1:22" x14ac:dyDescent="0.35">
      <c r="A92" s="3">
        <v>43503</v>
      </c>
      <c r="B92">
        <v>65</v>
      </c>
      <c r="C92" t="s">
        <v>45</v>
      </c>
      <c r="D92" t="s">
        <v>41</v>
      </c>
      <c r="E92" s="8">
        <v>0</v>
      </c>
      <c r="F92" s="4"/>
      <c r="G92" s="4"/>
      <c r="H92" s="4"/>
      <c r="I92" s="4"/>
      <c r="J92" s="4"/>
      <c r="K92" s="4"/>
      <c r="L92" s="7">
        <v>0</v>
      </c>
      <c r="M92" s="4">
        <f t="shared" si="6"/>
        <v>0.37937300030613996</v>
      </c>
      <c r="N92" s="4">
        <v>0</v>
      </c>
      <c r="O92" s="4">
        <f t="shared" si="5"/>
        <v>9.0029606026230096E-3</v>
      </c>
      <c r="P92" s="4">
        <v>0</v>
      </c>
      <c r="Q92" s="5"/>
      <c r="R92" s="5"/>
    </row>
    <row r="93" spans="1:22" x14ac:dyDescent="0.35">
      <c r="A93" s="3">
        <v>43503</v>
      </c>
      <c r="B93">
        <v>66</v>
      </c>
      <c r="C93" t="s">
        <v>45</v>
      </c>
      <c r="D93" t="s">
        <v>41</v>
      </c>
      <c r="E93" s="8">
        <v>0</v>
      </c>
      <c r="F93" s="4"/>
      <c r="G93" s="4"/>
      <c r="H93" s="4"/>
      <c r="I93" s="4"/>
      <c r="J93" s="4"/>
      <c r="K93" s="4"/>
      <c r="L93" s="7">
        <v>0</v>
      </c>
      <c r="M93" s="4">
        <f t="shared" si="6"/>
        <v>0</v>
      </c>
      <c r="N93" s="4">
        <v>0</v>
      </c>
      <c r="O93" s="4">
        <f t="shared" si="5"/>
        <v>0</v>
      </c>
      <c r="P93" s="4">
        <v>0</v>
      </c>
      <c r="Q93" s="5"/>
      <c r="R93" s="5"/>
    </row>
    <row r="94" spans="1:22" x14ac:dyDescent="0.35">
      <c r="A94" s="3">
        <v>43503</v>
      </c>
      <c r="B94">
        <v>67</v>
      </c>
      <c r="C94" t="s">
        <v>45</v>
      </c>
      <c r="D94" t="s">
        <v>42</v>
      </c>
      <c r="E94" s="8">
        <v>0</v>
      </c>
      <c r="F94" s="4"/>
      <c r="G94" s="4"/>
      <c r="H94" s="4"/>
      <c r="I94" s="4"/>
      <c r="J94" s="4"/>
      <c r="K94" s="4"/>
      <c r="L94" s="7">
        <v>0</v>
      </c>
      <c r="M94" s="4">
        <f t="shared" si="6"/>
        <v>9.2503861215131398</v>
      </c>
      <c r="N94" s="4">
        <v>0</v>
      </c>
      <c r="O94" s="4">
        <f t="shared" si="5"/>
        <v>4.9970240065420397E-2</v>
      </c>
      <c r="P94" s="4">
        <v>0</v>
      </c>
      <c r="Q94" s="5"/>
      <c r="R94" s="5"/>
    </row>
    <row r="95" spans="1:22" x14ac:dyDescent="0.35">
      <c r="A95" s="3">
        <v>43503</v>
      </c>
      <c r="B95">
        <v>68</v>
      </c>
      <c r="C95" t="s">
        <v>45</v>
      </c>
      <c r="D95" t="s">
        <v>42</v>
      </c>
      <c r="E95" s="8">
        <v>1370</v>
      </c>
      <c r="F95" s="4">
        <v>0.95114600000000005</v>
      </c>
      <c r="G95" s="4">
        <v>3.6261830000000002</v>
      </c>
      <c r="H95" s="4">
        <v>4.3440000000000003</v>
      </c>
      <c r="I95" s="4">
        <v>3.3928540000000003</v>
      </c>
      <c r="J95" s="4">
        <v>7.9701830000000005</v>
      </c>
      <c r="K95" s="4">
        <v>8783.8189999999995</v>
      </c>
      <c r="L95" s="7">
        <v>18.862608876964199</v>
      </c>
      <c r="M95" s="4">
        <f>L95+M71</f>
        <v>18.862608876964199</v>
      </c>
      <c r="N95" s="4">
        <v>20.788197992824799</v>
      </c>
      <c r="O95" s="4">
        <f t="shared" si="5"/>
        <v>20.788197992824799</v>
      </c>
      <c r="P95" s="4">
        <v>23.666272020449913</v>
      </c>
      <c r="Q95" s="5"/>
      <c r="R95" s="5"/>
    </row>
    <row r="96" spans="1:22" x14ac:dyDescent="0.35">
      <c r="A96" s="3">
        <v>43503</v>
      </c>
      <c r="B96">
        <v>69</v>
      </c>
      <c r="C96" t="s">
        <v>45</v>
      </c>
      <c r="D96" t="s">
        <v>42</v>
      </c>
      <c r="E96" s="8">
        <v>0</v>
      </c>
      <c r="F96" s="4"/>
      <c r="G96" s="4"/>
      <c r="H96" s="4"/>
      <c r="I96" s="4"/>
      <c r="J96" s="4"/>
      <c r="K96" s="4"/>
      <c r="L96" s="7">
        <v>0</v>
      </c>
      <c r="M96" s="4">
        <f>L96+M72</f>
        <v>0.26661697299086801</v>
      </c>
      <c r="N96" s="4">
        <v>0</v>
      </c>
      <c r="O96" s="4">
        <f t="shared" si="5"/>
        <v>2.1007732598746599E-2</v>
      </c>
      <c r="P96" s="4">
        <v>0</v>
      </c>
      <c r="Q96" s="5"/>
      <c r="R96" s="5"/>
    </row>
    <row r="97" spans="1:22" x14ac:dyDescent="0.35">
      <c r="A97" s="3">
        <v>43503</v>
      </c>
      <c r="B97">
        <v>70</v>
      </c>
      <c r="C97" t="s">
        <v>45</v>
      </c>
      <c r="D97" t="s">
        <v>42</v>
      </c>
      <c r="E97" s="8">
        <v>0</v>
      </c>
      <c r="F97" s="4"/>
      <c r="G97" s="4"/>
      <c r="H97" s="4"/>
      <c r="I97" s="4"/>
      <c r="J97" s="4"/>
      <c r="K97" s="4"/>
      <c r="L97" s="7">
        <v>0</v>
      </c>
      <c r="M97" s="4">
        <f>L97+M73</f>
        <v>8.4630567546896601E-2</v>
      </c>
      <c r="N97" s="4">
        <v>0</v>
      </c>
      <c r="O97" s="4">
        <f t="shared" si="5"/>
        <v>1.6101368159903099E-3</v>
      </c>
      <c r="P97" s="4">
        <v>0</v>
      </c>
      <c r="Q97" s="5"/>
      <c r="R97" s="5"/>
    </row>
    <row r="98" spans="1:22" x14ac:dyDescent="0.35">
      <c r="A98" s="3">
        <v>43536</v>
      </c>
      <c r="B98">
        <v>19</v>
      </c>
      <c r="C98" t="s">
        <v>30</v>
      </c>
      <c r="D98" t="s">
        <v>41</v>
      </c>
      <c r="E98" s="8">
        <v>0</v>
      </c>
      <c r="F98" s="4"/>
      <c r="G98" s="4"/>
      <c r="H98" s="4"/>
      <c r="I98" s="4"/>
      <c r="J98" s="4"/>
      <c r="K98" s="4"/>
      <c r="L98" s="7">
        <v>0</v>
      </c>
      <c r="M98" s="4">
        <f t="shared" si="6"/>
        <v>0</v>
      </c>
      <c r="N98" s="4">
        <v>0</v>
      </c>
      <c r="O98" s="4">
        <f t="shared" ref="O98:O161" si="7">N98+O74</f>
        <v>0</v>
      </c>
      <c r="P98" s="4">
        <v>0</v>
      </c>
      <c r="Q98" s="5"/>
      <c r="R98" s="5"/>
    </row>
    <row r="99" spans="1:22" x14ac:dyDescent="0.35">
      <c r="A99" s="3">
        <v>43536</v>
      </c>
      <c r="B99">
        <v>20</v>
      </c>
      <c r="C99" t="s">
        <v>30</v>
      </c>
      <c r="D99" t="s">
        <v>41</v>
      </c>
      <c r="E99" s="8">
        <v>0</v>
      </c>
      <c r="F99" s="4"/>
      <c r="G99" s="4"/>
      <c r="H99" s="4"/>
      <c r="I99" s="4"/>
      <c r="J99" s="4"/>
      <c r="K99" s="4"/>
      <c r="L99" s="7">
        <v>0</v>
      </c>
      <c r="M99" s="4">
        <f t="shared" si="6"/>
        <v>13.87011093923461</v>
      </c>
      <c r="N99" s="4">
        <v>0</v>
      </c>
      <c r="O99" s="4">
        <f t="shared" si="7"/>
        <v>0.86717556123348027</v>
      </c>
      <c r="P99" s="4">
        <v>0</v>
      </c>
      <c r="Q99" s="5"/>
      <c r="R99" s="5"/>
    </row>
    <row r="100" spans="1:22" x14ac:dyDescent="0.35">
      <c r="A100" s="3">
        <v>43536</v>
      </c>
      <c r="B100">
        <v>21</v>
      </c>
      <c r="C100" t="s">
        <v>30</v>
      </c>
      <c r="D100" t="s">
        <v>41</v>
      </c>
      <c r="E100" s="8">
        <v>290</v>
      </c>
      <c r="F100" s="7">
        <v>2.7603</v>
      </c>
      <c r="G100" s="7">
        <v>8.0141000000000004E-2</v>
      </c>
      <c r="H100" s="7">
        <v>6.6014999999999997</v>
      </c>
      <c r="I100" s="4">
        <v>3.8411999999999997</v>
      </c>
      <c r="J100" s="4">
        <v>6.6816409999999999</v>
      </c>
      <c r="K100" s="7">
        <v>3213.7633999999998</v>
      </c>
      <c r="L100" s="4">
        <v>3.3472953542000798</v>
      </c>
      <c r="M100" s="4">
        <f t="shared" si="6"/>
        <v>21.260724733718746</v>
      </c>
      <c r="N100" s="4">
        <v>1.6099960022273301</v>
      </c>
      <c r="O100" s="4">
        <f t="shared" si="7"/>
        <v>45.466850056264747</v>
      </c>
      <c r="P100" s="4">
        <v>5.0096488218470618</v>
      </c>
      <c r="Q100" s="5"/>
      <c r="R100" s="5"/>
    </row>
    <row r="101" spans="1:22" x14ac:dyDescent="0.35">
      <c r="A101" s="3">
        <v>43536</v>
      </c>
      <c r="B101">
        <v>22</v>
      </c>
      <c r="C101" t="s">
        <v>30</v>
      </c>
      <c r="D101" t="s">
        <v>41</v>
      </c>
      <c r="E101" s="8">
        <v>0</v>
      </c>
      <c r="F101" s="4"/>
      <c r="G101" s="4"/>
      <c r="H101" s="4"/>
      <c r="I101" s="4"/>
      <c r="J101" s="4"/>
      <c r="K101" s="4"/>
      <c r="L101" s="7">
        <v>0</v>
      </c>
      <c r="M101" s="4">
        <f t="shared" si="6"/>
        <v>5.8475401783255901E-2</v>
      </c>
      <c r="N101" s="4">
        <v>0</v>
      </c>
      <c r="O101" s="4">
        <f t="shared" si="7"/>
        <v>1.0272602159553E-2</v>
      </c>
      <c r="P101" s="4">
        <v>0</v>
      </c>
      <c r="Q101" s="5"/>
      <c r="R101" s="5"/>
    </row>
    <row r="102" spans="1:22" x14ac:dyDescent="0.35">
      <c r="A102" s="3">
        <v>43536</v>
      </c>
      <c r="B102">
        <v>23</v>
      </c>
      <c r="C102" t="s">
        <v>30</v>
      </c>
      <c r="D102" t="s">
        <v>41</v>
      </c>
      <c r="E102" s="8">
        <v>1460</v>
      </c>
      <c r="F102" s="7">
        <v>7.6478630000000001</v>
      </c>
      <c r="G102" s="7">
        <v>7.7001E-2</v>
      </c>
      <c r="H102" s="7">
        <v>9.4437999999999995</v>
      </c>
      <c r="I102" s="4">
        <v>1.7959369999999995</v>
      </c>
      <c r="J102" s="4">
        <v>9.5208009999999987</v>
      </c>
      <c r="K102" s="7">
        <v>237.11803</v>
      </c>
      <c r="L102" s="4">
        <v>24.0126031165731</v>
      </c>
      <c r="M102" s="4">
        <f t="shared" si="6"/>
        <v>103.30715704134936</v>
      </c>
      <c r="N102" s="4">
        <v>0.59804013823770497</v>
      </c>
      <c r="O102" s="4">
        <f t="shared" si="7"/>
        <v>3.6826521489617114</v>
      </c>
      <c r="P102" s="4">
        <v>25.220990620333485</v>
      </c>
      <c r="Q102" s="5"/>
      <c r="R102" s="5"/>
    </row>
    <row r="103" spans="1:22" x14ac:dyDescent="0.35">
      <c r="A103" s="3">
        <v>43536</v>
      </c>
      <c r="B103">
        <v>25</v>
      </c>
      <c r="C103" t="s">
        <v>43</v>
      </c>
      <c r="D103" t="s">
        <v>42</v>
      </c>
      <c r="E103" s="8">
        <v>135</v>
      </c>
      <c r="F103" s="7">
        <v>3.9346839999999998</v>
      </c>
      <c r="G103" s="7">
        <v>0.29275000000000001</v>
      </c>
      <c r="H103" s="7">
        <v>7.4385000000000003</v>
      </c>
      <c r="I103" s="4">
        <v>3.5038160000000005</v>
      </c>
      <c r="J103" s="4">
        <v>7.7312500000000002</v>
      </c>
      <c r="K103" s="7">
        <v>323.10340000000002</v>
      </c>
      <c r="L103" s="7">
        <v>1.80300273177601</v>
      </c>
      <c r="M103" s="4">
        <f t="shared" si="6"/>
        <v>61.38513948743919</v>
      </c>
      <c r="N103" s="4">
        <v>7.5350856956652196E-2</v>
      </c>
      <c r="O103" s="4">
        <f t="shared" si="7"/>
        <v>2.9615099008016363</v>
      </c>
      <c r="P103" s="4">
        <v>2.3320778998253564</v>
      </c>
      <c r="Q103" s="5"/>
      <c r="R103" s="5"/>
    </row>
    <row r="104" spans="1:22" x14ac:dyDescent="0.35">
      <c r="A104" s="3">
        <v>43536</v>
      </c>
      <c r="B104">
        <v>26</v>
      </c>
      <c r="C104" t="s">
        <v>43</v>
      </c>
      <c r="D104" t="s">
        <v>42</v>
      </c>
      <c r="E104" s="8">
        <v>15</v>
      </c>
      <c r="F104" s="7">
        <v>7.1482200000000002</v>
      </c>
      <c r="G104" s="7">
        <v>1.7380009999999999</v>
      </c>
      <c r="H104" s="7">
        <v>13.292899999999999</v>
      </c>
      <c r="I104" s="4">
        <v>6.1446799999999993</v>
      </c>
      <c r="J104" s="4">
        <v>15.030901</v>
      </c>
      <c r="K104" s="7"/>
      <c r="L104" s="4">
        <v>0.38948359743544098</v>
      </c>
      <c r="M104" s="4">
        <f t="shared" si="6"/>
        <v>5.1807446752858732</v>
      </c>
      <c r="N104" s="4">
        <v>0</v>
      </c>
      <c r="O104" s="4">
        <f t="shared" si="7"/>
        <v>0.20667629892125139</v>
      </c>
      <c r="P104" s="4">
        <v>0.25911976664726183</v>
      </c>
      <c r="Q104" s="5"/>
      <c r="R104" s="5"/>
    </row>
    <row r="105" spans="1:22" x14ac:dyDescent="0.35">
      <c r="A105" s="3">
        <v>43536</v>
      </c>
      <c r="B105">
        <v>27</v>
      </c>
      <c r="C105" t="s">
        <v>43</v>
      </c>
      <c r="D105" t="s">
        <v>42</v>
      </c>
      <c r="E105" s="8">
        <v>140</v>
      </c>
      <c r="F105" s="7">
        <v>0.75911899999999999</v>
      </c>
      <c r="G105" s="7">
        <v>7.3922000000000002E-2</v>
      </c>
      <c r="H105" s="7">
        <v>1.9018999999999999</v>
      </c>
      <c r="I105" s="4">
        <v>1.1427809999999998</v>
      </c>
      <c r="J105" s="4">
        <v>1.975822</v>
      </c>
      <c r="K105" s="7">
        <v>968.86860000000001</v>
      </c>
      <c r="L105" s="7">
        <v>0.47784687674762899</v>
      </c>
      <c r="M105" s="4">
        <f t="shared" si="6"/>
        <v>31.29967626817859</v>
      </c>
      <c r="N105" s="4">
        <v>0.23431808861772399</v>
      </c>
      <c r="O105" s="4">
        <f t="shared" si="7"/>
        <v>8.6468295311247658</v>
      </c>
      <c r="P105" s="4">
        <v>2.4184511553744437</v>
      </c>
      <c r="Q105" s="5"/>
      <c r="R105" s="5"/>
    </row>
    <row r="106" spans="1:22" x14ac:dyDescent="0.35">
      <c r="A106" s="3">
        <v>43536</v>
      </c>
      <c r="B106">
        <v>34</v>
      </c>
      <c r="C106" t="s">
        <v>43</v>
      </c>
      <c r="D106" t="s">
        <v>41</v>
      </c>
      <c r="E106" s="8">
        <v>1300</v>
      </c>
      <c r="F106" s="7">
        <v>1.263695</v>
      </c>
      <c r="G106" s="7">
        <v>0.103232</v>
      </c>
      <c r="H106" s="7">
        <v>2.5457999999999998</v>
      </c>
      <c r="I106" s="4">
        <v>1.2821049999999998</v>
      </c>
      <c r="J106" s="4">
        <v>2.6490320000000001</v>
      </c>
      <c r="K106" s="7">
        <v>748.68939999999998</v>
      </c>
      <c r="L106" s="7">
        <v>5.9489929756753801</v>
      </c>
      <c r="M106" s="4">
        <f t="shared" si="6"/>
        <v>15.266576085124189</v>
      </c>
      <c r="N106" s="4">
        <v>1.6813492557140199</v>
      </c>
      <c r="O106" s="4">
        <f t="shared" si="7"/>
        <v>2.2328505943897707</v>
      </c>
      <c r="P106" s="4">
        <v>22.457046442762692</v>
      </c>
      <c r="Q106" s="5"/>
      <c r="R106" s="5"/>
    </row>
    <row r="107" spans="1:22" x14ac:dyDescent="0.35">
      <c r="A107" s="3">
        <v>43536</v>
      </c>
      <c r="B107">
        <v>35</v>
      </c>
      <c r="C107" t="s">
        <v>43</v>
      </c>
      <c r="D107" t="s">
        <v>41</v>
      </c>
      <c r="E107" s="8">
        <v>150</v>
      </c>
      <c r="F107" s="7">
        <v>8.1279000000000004E-2</v>
      </c>
      <c r="G107" s="7">
        <v>0.101856</v>
      </c>
      <c r="H107" s="7">
        <v>1.0355000000000001</v>
      </c>
      <c r="I107" s="4">
        <v>0.9542210000000001</v>
      </c>
      <c r="J107" s="4">
        <v>1.137356</v>
      </c>
      <c r="K107" s="7">
        <v>123.46577000000001</v>
      </c>
      <c r="L107" s="4">
        <v>0.29471387406834998</v>
      </c>
      <c r="M107" s="4">
        <f t="shared" si="6"/>
        <v>3.333254432016941</v>
      </c>
      <c r="N107" s="4">
        <v>3.1992687770172099E-2</v>
      </c>
      <c r="O107" s="4">
        <f t="shared" si="7"/>
        <v>0.40819325004428192</v>
      </c>
      <c r="P107" s="4">
        <v>2.5911976664726182</v>
      </c>
      <c r="Q107" s="5"/>
      <c r="R107" s="5"/>
      <c r="S107" s="4"/>
      <c r="T107" s="4"/>
      <c r="U107" s="4"/>
      <c r="V107" s="4"/>
    </row>
    <row r="108" spans="1:22" x14ac:dyDescent="0.35">
      <c r="A108" s="3">
        <v>43536</v>
      </c>
      <c r="B108">
        <v>36</v>
      </c>
      <c r="C108" t="s">
        <v>43</v>
      </c>
      <c r="D108" t="s">
        <v>41</v>
      </c>
      <c r="E108" s="8">
        <v>0</v>
      </c>
      <c r="F108" s="4"/>
      <c r="G108" s="4"/>
      <c r="H108" s="4"/>
      <c r="I108" s="4"/>
      <c r="J108" s="4"/>
      <c r="K108" s="4"/>
      <c r="L108" s="4">
        <v>0</v>
      </c>
      <c r="M108" s="4">
        <f t="shared" si="6"/>
        <v>0.69298310223073845</v>
      </c>
      <c r="N108" s="4">
        <v>0</v>
      </c>
      <c r="O108" s="4">
        <f t="shared" si="7"/>
        <v>6.7016851570926836E-2</v>
      </c>
      <c r="P108" s="4">
        <v>0</v>
      </c>
      <c r="Q108" s="5"/>
      <c r="R108" s="5"/>
      <c r="S108" s="4"/>
      <c r="T108" s="4"/>
      <c r="U108" s="4"/>
      <c r="V108" s="4"/>
    </row>
    <row r="109" spans="1:22" x14ac:dyDescent="0.35">
      <c r="A109" s="3">
        <v>43536</v>
      </c>
      <c r="B109">
        <v>37</v>
      </c>
      <c r="C109" t="s">
        <v>43</v>
      </c>
      <c r="D109" t="s">
        <v>41</v>
      </c>
      <c r="E109" s="8">
        <v>0</v>
      </c>
      <c r="F109" s="4"/>
      <c r="G109" s="4"/>
      <c r="H109" s="4"/>
      <c r="I109" s="4"/>
      <c r="J109" s="4"/>
      <c r="K109" s="4"/>
      <c r="L109" s="4">
        <v>0</v>
      </c>
      <c r="M109" s="4">
        <f t="shared" si="6"/>
        <v>7.8242798789043553</v>
      </c>
      <c r="N109" s="4">
        <v>0</v>
      </c>
      <c r="O109" s="4">
        <f t="shared" si="7"/>
        <v>0.5028487390589359</v>
      </c>
      <c r="P109" s="4">
        <v>0</v>
      </c>
      <c r="Q109" s="5"/>
      <c r="R109" s="5"/>
      <c r="S109" s="4"/>
      <c r="T109" s="4"/>
      <c r="U109" s="4"/>
      <c r="V109" s="4"/>
    </row>
    <row r="110" spans="1:22" x14ac:dyDescent="0.35">
      <c r="A110" s="3">
        <v>43536</v>
      </c>
      <c r="B110">
        <v>51</v>
      </c>
      <c r="C110" t="s">
        <v>30</v>
      </c>
      <c r="D110" t="s">
        <v>42</v>
      </c>
      <c r="E110" s="8">
        <v>287</v>
      </c>
      <c r="F110" s="7">
        <v>0.197709</v>
      </c>
      <c r="G110" s="7">
        <v>0.229464</v>
      </c>
      <c r="H110" s="7">
        <v>0.64839999999999998</v>
      </c>
      <c r="I110" s="4">
        <v>0.45069099999999995</v>
      </c>
      <c r="J110" s="4">
        <v>0.87786399999999998</v>
      </c>
      <c r="K110" s="7">
        <v>18.474696999999999</v>
      </c>
      <c r="L110" s="4">
        <v>0.43523321926206898</v>
      </c>
      <c r="M110" s="4">
        <f t="shared" si="6"/>
        <v>0.43523321926206898</v>
      </c>
      <c r="N110" s="4">
        <v>9.1595074524086807E-3</v>
      </c>
      <c r="O110" s="4">
        <f t="shared" si="7"/>
        <v>9.1595074524086807E-3</v>
      </c>
      <c r="P110" s="4">
        <v>4.9578248685176094</v>
      </c>
      <c r="Q110" s="5"/>
      <c r="R110" s="5"/>
      <c r="S110" s="4"/>
      <c r="T110" s="4"/>
      <c r="U110" s="4"/>
      <c r="V110" s="4"/>
    </row>
    <row r="111" spans="1:22" x14ac:dyDescent="0.35">
      <c r="A111" s="3">
        <v>43536</v>
      </c>
      <c r="B111">
        <v>52</v>
      </c>
      <c r="C111" t="s">
        <v>30</v>
      </c>
      <c r="D111" t="s">
        <v>42</v>
      </c>
      <c r="E111" s="8">
        <v>0</v>
      </c>
      <c r="F111" s="4"/>
      <c r="G111" s="4"/>
      <c r="H111" s="4"/>
      <c r="I111" s="4"/>
      <c r="J111" s="4"/>
      <c r="K111" s="4"/>
      <c r="L111" s="4">
        <v>0</v>
      </c>
      <c r="M111" s="4">
        <f t="shared" si="6"/>
        <v>0</v>
      </c>
      <c r="N111" s="4">
        <v>0</v>
      </c>
      <c r="O111" s="4">
        <f t="shared" si="7"/>
        <v>0</v>
      </c>
      <c r="P111" s="4">
        <v>0</v>
      </c>
      <c r="Q111" s="5"/>
      <c r="R111" s="5"/>
      <c r="S111" s="4"/>
      <c r="T111" s="4"/>
      <c r="U111" s="4"/>
      <c r="V111" s="4"/>
    </row>
    <row r="112" spans="1:22" x14ac:dyDescent="0.35">
      <c r="A112" s="3">
        <v>43536</v>
      </c>
      <c r="B112">
        <v>53</v>
      </c>
      <c r="C112" t="s">
        <v>30</v>
      </c>
      <c r="D112" t="s">
        <v>42</v>
      </c>
      <c r="E112" s="8">
        <v>0</v>
      </c>
      <c r="F112" s="4"/>
      <c r="G112" s="4"/>
      <c r="H112" s="4"/>
      <c r="I112" s="4"/>
      <c r="J112" s="4"/>
      <c r="K112" s="4"/>
      <c r="L112" s="4">
        <v>0</v>
      </c>
      <c r="M112" s="4">
        <f t="shared" si="6"/>
        <v>0</v>
      </c>
      <c r="N112" s="4">
        <v>0</v>
      </c>
      <c r="O112" s="4">
        <f t="shared" si="7"/>
        <v>0</v>
      </c>
      <c r="P112" s="4">
        <v>0</v>
      </c>
      <c r="Q112" s="5"/>
      <c r="R112" s="5"/>
      <c r="S112" s="4"/>
      <c r="T112" s="4"/>
      <c r="U112" s="4"/>
      <c r="V112" s="4"/>
    </row>
    <row r="113" spans="1:22" x14ac:dyDescent="0.35">
      <c r="A113" s="3">
        <v>43536</v>
      </c>
      <c r="B113">
        <v>61</v>
      </c>
      <c r="C113" t="s">
        <v>44</v>
      </c>
      <c r="D113" t="s">
        <v>41</v>
      </c>
      <c r="E113" s="8">
        <v>0</v>
      </c>
      <c r="F113" s="4"/>
      <c r="G113" s="4"/>
      <c r="H113" s="4"/>
      <c r="I113" s="4"/>
      <c r="J113" s="4"/>
      <c r="K113" s="4"/>
      <c r="L113" s="4">
        <v>0</v>
      </c>
      <c r="M113" s="4">
        <f t="shared" si="6"/>
        <v>0.90177771941908402</v>
      </c>
      <c r="N113" s="4">
        <v>0</v>
      </c>
      <c r="O113" s="4">
        <f t="shared" si="7"/>
        <v>0.29912753406306403</v>
      </c>
      <c r="P113" s="4">
        <v>0</v>
      </c>
      <c r="Q113" s="5"/>
      <c r="R113" s="5"/>
      <c r="S113" s="4"/>
      <c r="T113" s="4"/>
      <c r="U113" s="4"/>
      <c r="V113" s="4"/>
    </row>
    <row r="114" spans="1:22" x14ac:dyDescent="0.35">
      <c r="A114" s="3">
        <v>43536</v>
      </c>
      <c r="B114">
        <v>62</v>
      </c>
      <c r="C114" t="s">
        <v>45</v>
      </c>
      <c r="D114" t="s">
        <v>41</v>
      </c>
      <c r="E114" s="8">
        <v>0</v>
      </c>
      <c r="F114" s="4"/>
      <c r="G114" s="4"/>
      <c r="H114" s="4"/>
      <c r="I114" s="4"/>
      <c r="J114" s="4"/>
      <c r="K114" s="4"/>
      <c r="L114" s="4">
        <v>0</v>
      </c>
      <c r="M114" s="4">
        <f t="shared" si="6"/>
        <v>0.182994500283856</v>
      </c>
      <c r="N114" s="4">
        <v>0</v>
      </c>
      <c r="O114" s="4">
        <f t="shared" si="7"/>
        <v>3.1498758715834199E-2</v>
      </c>
      <c r="P114" s="4">
        <v>0</v>
      </c>
      <c r="Q114" s="5"/>
      <c r="R114" s="5"/>
      <c r="S114" s="4"/>
      <c r="T114" s="4"/>
      <c r="U114" s="4"/>
      <c r="V114" s="4"/>
    </row>
    <row r="115" spans="1:22" x14ac:dyDescent="0.35">
      <c r="A115" s="3">
        <v>43536</v>
      </c>
      <c r="B115">
        <v>63</v>
      </c>
      <c r="C115" t="s">
        <v>45</v>
      </c>
      <c r="D115" t="s">
        <v>41</v>
      </c>
      <c r="E115" s="8">
        <v>0</v>
      </c>
      <c r="F115" s="4"/>
      <c r="G115" s="4"/>
      <c r="H115" s="4"/>
      <c r="I115" s="4"/>
      <c r="J115" s="4"/>
      <c r="K115" s="4"/>
      <c r="L115" s="4">
        <v>0</v>
      </c>
      <c r="M115" s="4">
        <f t="shared" ref="M115:M178" si="8">L115+M91</f>
        <v>1.042101196078546</v>
      </c>
      <c r="N115" s="4">
        <v>0</v>
      </c>
      <c r="O115" s="4">
        <f t="shared" si="7"/>
        <v>1.3502701531441328</v>
      </c>
      <c r="P115" s="4">
        <v>0</v>
      </c>
      <c r="Q115" s="5"/>
      <c r="R115" s="5"/>
      <c r="S115" s="4"/>
      <c r="T115" s="4"/>
      <c r="U115" s="4"/>
      <c r="V115" s="4"/>
    </row>
    <row r="116" spans="1:22" x14ac:dyDescent="0.35">
      <c r="A116" s="3">
        <v>43536</v>
      </c>
      <c r="B116">
        <v>65</v>
      </c>
      <c r="C116" t="s">
        <v>45</v>
      </c>
      <c r="D116" t="s">
        <v>41</v>
      </c>
      <c r="E116" s="8">
        <v>0</v>
      </c>
      <c r="F116" s="4"/>
      <c r="G116" s="4"/>
      <c r="H116" s="4"/>
      <c r="I116" s="4"/>
      <c r="J116" s="4"/>
      <c r="K116" s="4"/>
      <c r="L116" s="4">
        <v>0</v>
      </c>
      <c r="M116" s="4">
        <f t="shared" si="8"/>
        <v>0.37937300030613996</v>
      </c>
      <c r="N116" s="4">
        <v>0</v>
      </c>
      <c r="O116" s="4">
        <f t="shared" si="7"/>
        <v>9.0029606026230096E-3</v>
      </c>
      <c r="P116" s="4">
        <v>0</v>
      </c>
      <c r="Q116" s="5"/>
      <c r="R116" s="5"/>
      <c r="S116" s="4"/>
      <c r="T116" s="4"/>
      <c r="U116" s="4"/>
      <c r="V116" s="4"/>
    </row>
    <row r="117" spans="1:22" x14ac:dyDescent="0.35">
      <c r="A117" s="3">
        <v>43536</v>
      </c>
      <c r="B117">
        <v>66</v>
      </c>
      <c r="C117" t="s">
        <v>45</v>
      </c>
      <c r="D117" t="s">
        <v>41</v>
      </c>
      <c r="E117" s="8">
        <v>0</v>
      </c>
      <c r="F117" s="4"/>
      <c r="G117" s="4"/>
      <c r="H117" s="4"/>
      <c r="I117" s="4"/>
      <c r="J117" s="4"/>
      <c r="K117" s="4"/>
      <c r="L117" s="4">
        <v>0</v>
      </c>
      <c r="M117" s="4">
        <f t="shared" si="8"/>
        <v>0</v>
      </c>
      <c r="N117" s="4">
        <v>0</v>
      </c>
      <c r="O117" s="4">
        <f t="shared" si="7"/>
        <v>0</v>
      </c>
      <c r="P117" s="4">
        <v>0</v>
      </c>
      <c r="Q117" s="5"/>
      <c r="R117" s="5"/>
    </row>
    <row r="118" spans="1:22" x14ac:dyDescent="0.35">
      <c r="A118" s="3">
        <v>43536</v>
      </c>
      <c r="B118">
        <v>67</v>
      </c>
      <c r="C118" t="s">
        <v>45</v>
      </c>
      <c r="D118" t="s">
        <v>42</v>
      </c>
      <c r="E118" s="8">
        <v>0</v>
      </c>
      <c r="F118" s="4"/>
      <c r="G118" s="4"/>
      <c r="H118" s="4"/>
      <c r="I118" s="4"/>
      <c r="J118" s="4"/>
      <c r="K118" s="4"/>
      <c r="L118" s="4">
        <v>0</v>
      </c>
      <c r="M118" s="4">
        <f t="shared" si="8"/>
        <v>9.2503861215131398</v>
      </c>
      <c r="N118" s="4">
        <v>0</v>
      </c>
      <c r="O118" s="4">
        <f t="shared" si="7"/>
        <v>4.9970240065420397E-2</v>
      </c>
      <c r="P118" s="4">
        <v>0</v>
      </c>
      <c r="Q118" s="5"/>
      <c r="R118" s="5"/>
    </row>
    <row r="119" spans="1:22" x14ac:dyDescent="0.35">
      <c r="A119" s="3">
        <v>43536</v>
      </c>
      <c r="B119">
        <v>68</v>
      </c>
      <c r="C119" t="s">
        <v>45</v>
      </c>
      <c r="D119" t="s">
        <v>42</v>
      </c>
      <c r="E119" s="8">
        <v>1190</v>
      </c>
      <c r="F119" s="7">
        <v>6.5544000000000005E-2</v>
      </c>
      <c r="G119" s="7">
        <v>7.4534000000000003E-2</v>
      </c>
      <c r="H119" s="7">
        <v>2.2850999999999999</v>
      </c>
      <c r="I119" s="4">
        <f>IF(A119="N/A", "", H119-F119)</f>
        <v>2.2195559999999999</v>
      </c>
      <c r="J119" s="4">
        <v>2.3596339999999998</v>
      </c>
      <c r="K119" s="7">
        <v>947.44006000000002</v>
      </c>
      <c r="L119" s="4">
        <v>4.8507010074408896</v>
      </c>
      <c r="M119" s="4">
        <f t="shared" si="8"/>
        <v>23.713309884405088</v>
      </c>
      <c r="N119" s="4">
        <v>1.9476530909165799</v>
      </c>
      <c r="O119" s="4">
        <f t="shared" si="7"/>
        <v>22.73585108374138</v>
      </c>
      <c r="P119" s="4">
        <v>20.55683482068277</v>
      </c>
      <c r="Q119" s="5"/>
      <c r="R119" s="5"/>
    </row>
    <row r="120" spans="1:22" x14ac:dyDescent="0.35">
      <c r="A120" s="3">
        <v>43536</v>
      </c>
      <c r="B120">
        <v>69</v>
      </c>
      <c r="C120" t="s">
        <v>45</v>
      </c>
      <c r="D120" t="s">
        <v>42</v>
      </c>
      <c r="E120" s="8">
        <v>0</v>
      </c>
      <c r="F120" s="4"/>
      <c r="G120" s="4"/>
      <c r="H120" s="4"/>
      <c r="I120" s="4"/>
      <c r="J120" s="4"/>
      <c r="K120" s="4"/>
      <c r="L120" s="4">
        <v>0</v>
      </c>
      <c r="M120" s="4">
        <f t="shared" si="8"/>
        <v>0.26661697299086801</v>
      </c>
      <c r="N120" s="4">
        <v>0</v>
      </c>
      <c r="O120" s="4">
        <f t="shared" si="7"/>
        <v>2.1007732598746599E-2</v>
      </c>
      <c r="P120" s="4">
        <v>0</v>
      </c>
      <c r="Q120" s="5"/>
      <c r="R120" s="5"/>
    </row>
    <row r="121" spans="1:22" x14ac:dyDescent="0.35">
      <c r="A121" s="3">
        <v>43536</v>
      </c>
      <c r="B121">
        <v>70</v>
      </c>
      <c r="C121" t="s">
        <v>45</v>
      </c>
      <c r="D121" t="s">
        <v>42</v>
      </c>
      <c r="E121" s="8">
        <v>0</v>
      </c>
      <c r="F121" s="4"/>
      <c r="G121" s="4"/>
      <c r="H121" s="4"/>
      <c r="I121" s="4"/>
      <c r="J121" s="4"/>
      <c r="K121" s="4"/>
      <c r="L121" s="4">
        <v>0</v>
      </c>
      <c r="M121" s="4">
        <f>L121+M97</f>
        <v>8.4630567546896601E-2</v>
      </c>
      <c r="N121" s="4">
        <v>0</v>
      </c>
      <c r="O121" s="4">
        <f t="shared" si="7"/>
        <v>1.6101368159903099E-3</v>
      </c>
      <c r="P121" s="4">
        <v>0</v>
      </c>
      <c r="Q121" s="5"/>
      <c r="R121" s="5"/>
    </row>
    <row r="122" spans="1:22" x14ac:dyDescent="0.35">
      <c r="A122" s="3">
        <v>43558</v>
      </c>
      <c r="B122">
        <v>19</v>
      </c>
      <c r="C122" t="s">
        <v>30</v>
      </c>
      <c r="D122" t="s">
        <v>41</v>
      </c>
      <c r="E122" s="8">
        <v>0</v>
      </c>
      <c r="F122" s="4"/>
      <c r="G122" s="4"/>
      <c r="H122" s="4"/>
      <c r="I122" s="4"/>
      <c r="J122" s="4"/>
      <c r="K122" s="4"/>
      <c r="L122" s="4">
        <v>0</v>
      </c>
      <c r="M122" s="4">
        <f t="shared" si="8"/>
        <v>0</v>
      </c>
      <c r="N122" s="4">
        <v>0</v>
      </c>
      <c r="O122" s="4">
        <f t="shared" si="7"/>
        <v>0</v>
      </c>
      <c r="P122" s="4">
        <v>0</v>
      </c>
      <c r="Q122" s="5"/>
      <c r="R122" s="5"/>
    </row>
    <row r="123" spans="1:22" x14ac:dyDescent="0.35">
      <c r="A123" s="3">
        <v>43558</v>
      </c>
      <c r="B123">
        <v>20</v>
      </c>
      <c r="C123" t="s">
        <v>30</v>
      </c>
      <c r="D123" t="s">
        <v>41</v>
      </c>
      <c r="E123" s="8">
        <v>29</v>
      </c>
      <c r="F123" s="7">
        <v>0.16802800000000001</v>
      </c>
      <c r="G123" s="7">
        <v>2.2829199999999998</v>
      </c>
      <c r="H123" s="7">
        <v>2.9849999999999999</v>
      </c>
      <c r="I123" s="4">
        <f>IF(A123="N/A", "", H123-F123)</f>
        <v>2.8169719999999998</v>
      </c>
      <c r="J123" s="4">
        <v>5.2679200000000002</v>
      </c>
      <c r="K123" s="7">
        <v>2314.7710000000002</v>
      </c>
      <c r="L123" s="4">
        <v>0.26390648857515198</v>
      </c>
      <c r="M123" s="4">
        <f t="shared" si="8"/>
        <v>14.134017427809763</v>
      </c>
      <c r="N123" s="4">
        <v>0.115962863229812</v>
      </c>
      <c r="O123" s="4">
        <f t="shared" si="7"/>
        <v>0.98313842446329225</v>
      </c>
      <c r="P123" s="4">
        <v>0.50096488218470614</v>
      </c>
      <c r="Q123" s="5"/>
      <c r="R123" s="5"/>
    </row>
    <row r="124" spans="1:22" x14ac:dyDescent="0.35">
      <c r="A124" s="3">
        <v>43558</v>
      </c>
      <c r="B124">
        <v>21</v>
      </c>
      <c r="C124" t="s">
        <v>30</v>
      </c>
      <c r="D124" t="s">
        <v>41</v>
      </c>
      <c r="E124" s="8">
        <v>190</v>
      </c>
      <c r="F124" s="7">
        <v>4.5963950000000002</v>
      </c>
      <c r="G124" s="7">
        <v>0.32385700000000001</v>
      </c>
      <c r="H124" s="7">
        <v>13.306100000000001</v>
      </c>
      <c r="I124" s="4">
        <f>IF(A124="N/A", "", H124-F124)</f>
        <v>8.7097049999999996</v>
      </c>
      <c r="J124" s="4">
        <v>13.629957000000001</v>
      </c>
      <c r="K124" s="7">
        <v>4253.6819999999998</v>
      </c>
      <c r="L124" s="4">
        <v>4.4736395163429004</v>
      </c>
      <c r="M124" s="4">
        <f t="shared" si="8"/>
        <v>25.734364250061645</v>
      </c>
      <c r="N124" s="4">
        <v>1.39614819659053</v>
      </c>
      <c r="O124" s="4">
        <f t="shared" si="7"/>
        <v>46.862998252855277</v>
      </c>
      <c r="P124" s="4">
        <v>3.2821837108653162</v>
      </c>
      <c r="Q124" s="5"/>
      <c r="R124" s="5"/>
    </row>
    <row r="125" spans="1:22" x14ac:dyDescent="0.35">
      <c r="A125" s="3">
        <v>43558</v>
      </c>
      <c r="B125">
        <v>22</v>
      </c>
      <c r="C125" t="s">
        <v>30</v>
      </c>
      <c r="D125" t="s">
        <v>41</v>
      </c>
      <c r="E125" s="8">
        <v>0</v>
      </c>
      <c r="F125" s="4"/>
      <c r="G125" s="4"/>
      <c r="H125" s="4"/>
      <c r="I125" s="4"/>
      <c r="J125" s="4"/>
      <c r="K125" s="4"/>
      <c r="L125" s="4">
        <v>0</v>
      </c>
      <c r="M125" s="4">
        <f t="shared" si="8"/>
        <v>5.8475401783255901E-2</v>
      </c>
      <c r="N125" s="4">
        <v>0</v>
      </c>
      <c r="O125" s="4">
        <f t="shared" si="7"/>
        <v>1.0272602159553E-2</v>
      </c>
      <c r="P125" s="4">
        <v>0</v>
      </c>
      <c r="Q125" s="5"/>
      <c r="R125" s="5"/>
    </row>
    <row r="126" spans="1:22" x14ac:dyDescent="0.35">
      <c r="A126" s="3">
        <v>43558</v>
      </c>
      <c r="B126">
        <v>23</v>
      </c>
      <c r="C126" t="s">
        <v>30</v>
      </c>
      <c r="D126" t="s">
        <v>41</v>
      </c>
      <c r="E126" s="8">
        <v>2260</v>
      </c>
      <c r="F126" s="7">
        <v>7.6885579999999996</v>
      </c>
      <c r="G126" s="7">
        <v>5.3560999999999998E-2</v>
      </c>
      <c r="H126" s="7">
        <v>16.652699999999999</v>
      </c>
      <c r="I126" s="4">
        <f>IF(A126="N/A", "", H126-F126)</f>
        <v>8.9641419999999989</v>
      </c>
      <c r="J126" s="4">
        <v>16.706260999999998</v>
      </c>
      <c r="K126" s="7">
        <v>5119.5929999999998</v>
      </c>
      <c r="L126" s="4">
        <v>65.222974425748703</v>
      </c>
      <c r="M126" s="4">
        <f t="shared" si="8"/>
        <v>168.53013146709804</v>
      </c>
      <c r="N126" s="4">
        <v>19.987421680365301</v>
      </c>
      <c r="O126" s="4">
        <f t="shared" si="7"/>
        <v>23.670073829327013</v>
      </c>
      <c r="P126" s="4">
        <v>39.040711508187449</v>
      </c>
      <c r="Q126" s="5"/>
      <c r="R126" s="5"/>
    </row>
    <row r="127" spans="1:22" x14ac:dyDescent="0.35">
      <c r="A127" s="3">
        <v>43558</v>
      </c>
      <c r="B127">
        <v>25</v>
      </c>
      <c r="C127" t="s">
        <v>43</v>
      </c>
      <c r="D127" t="s">
        <v>42</v>
      </c>
      <c r="E127" s="8">
        <v>1570</v>
      </c>
      <c r="F127" s="7">
        <v>3.3186399999999998</v>
      </c>
      <c r="G127" s="7">
        <v>8.0642000000000005E-2</v>
      </c>
      <c r="H127" s="7">
        <v>7.2004999999999999</v>
      </c>
      <c r="I127" s="4">
        <f>IF(A127="N/A", "", H127-F127)</f>
        <v>3.8818600000000001</v>
      </c>
      <c r="J127" s="4">
        <v>7.281142</v>
      </c>
      <c r="K127" s="7">
        <v>609.76700000000005</v>
      </c>
      <c r="L127" s="4">
        <v>19.747496822132401</v>
      </c>
      <c r="M127" s="4">
        <f t="shared" si="8"/>
        <v>81.132636309571595</v>
      </c>
      <c r="N127" s="4">
        <v>1.65377517630355</v>
      </c>
      <c r="O127" s="4">
        <f t="shared" si="7"/>
        <v>4.6152850771051863</v>
      </c>
      <c r="P127" s="4">
        <v>27.121202242413403</v>
      </c>
      <c r="Q127" s="5"/>
      <c r="R127" s="5"/>
    </row>
    <row r="128" spans="1:22" x14ac:dyDescent="0.35">
      <c r="A128" s="3">
        <v>43558</v>
      </c>
      <c r="B128">
        <v>26</v>
      </c>
      <c r="C128" t="s">
        <v>43</v>
      </c>
      <c r="D128" t="s">
        <v>42</v>
      </c>
      <c r="E128" s="8">
        <v>0</v>
      </c>
      <c r="F128" s="4"/>
      <c r="G128" s="4"/>
      <c r="H128" s="4"/>
      <c r="I128" s="4"/>
      <c r="J128" s="4"/>
      <c r="K128" s="4"/>
      <c r="L128" s="4">
        <v>0</v>
      </c>
      <c r="M128" s="4">
        <f t="shared" si="8"/>
        <v>5.1807446752858732</v>
      </c>
      <c r="N128" s="4">
        <v>0</v>
      </c>
      <c r="O128" s="4">
        <f t="shared" si="7"/>
        <v>0.20667629892125139</v>
      </c>
      <c r="P128" s="4">
        <v>0</v>
      </c>
      <c r="Q128" s="5"/>
      <c r="R128" s="5"/>
    </row>
    <row r="129" spans="1:22" x14ac:dyDescent="0.35">
      <c r="A129" s="3">
        <v>43558</v>
      </c>
      <c r="B129">
        <v>27</v>
      </c>
      <c r="C129" t="s">
        <v>43</v>
      </c>
      <c r="D129" t="s">
        <v>42</v>
      </c>
      <c r="E129" s="8">
        <v>115</v>
      </c>
      <c r="F129" s="7">
        <v>2.1887150000000002</v>
      </c>
      <c r="G129" s="7">
        <v>0.22529099999999999</v>
      </c>
      <c r="H129" s="7">
        <v>4.5338000000000003</v>
      </c>
      <c r="I129" s="4">
        <f>IF(A129="N/A", "", H129-F129)</f>
        <v>2.3450850000000001</v>
      </c>
      <c r="J129" s="4">
        <v>4.7590910000000006</v>
      </c>
      <c r="K129" s="7">
        <v>634.89499999999998</v>
      </c>
      <c r="L129" s="4">
        <v>0.94544168961573405</v>
      </c>
      <c r="M129" s="4">
        <f t="shared" si="8"/>
        <v>32.245117957794321</v>
      </c>
      <c r="N129" s="4">
        <v>0.12612833029008699</v>
      </c>
      <c r="O129" s="4">
        <f t="shared" si="7"/>
        <v>8.7729578614148522</v>
      </c>
      <c r="P129" s="4">
        <v>1.9865848776290074</v>
      </c>
      <c r="Q129" s="5"/>
      <c r="R129" s="5"/>
    </row>
    <row r="130" spans="1:22" x14ac:dyDescent="0.35">
      <c r="A130" s="3">
        <v>43558</v>
      </c>
      <c r="B130">
        <v>34</v>
      </c>
      <c r="C130" t="s">
        <v>43</v>
      </c>
      <c r="D130" t="s">
        <v>41</v>
      </c>
      <c r="E130" s="8">
        <v>1595</v>
      </c>
      <c r="F130" s="7">
        <v>0.87593299999999996</v>
      </c>
      <c r="G130" s="7">
        <v>8.7690000000000004E-2</v>
      </c>
      <c r="H130" s="7">
        <v>2.5609999999999999</v>
      </c>
      <c r="I130" s="4">
        <f>IF(A130="N/A", "", H130-F130)</f>
        <v>1.6850670000000001</v>
      </c>
      <c r="J130" s="4">
        <v>2.6486899999999998</v>
      </c>
      <c r="K130" s="7">
        <v>852.20399999999995</v>
      </c>
      <c r="L130" s="4">
        <v>7.2980144435235497</v>
      </c>
      <c r="M130" s="4">
        <f t="shared" si="8"/>
        <v>22.564590528647738</v>
      </c>
      <c r="N130" s="4">
        <v>2.3481030625813299</v>
      </c>
      <c r="O130" s="4">
        <f t="shared" si="7"/>
        <v>4.5809536569711007</v>
      </c>
      <c r="P130" s="4">
        <v>27.553068520158842</v>
      </c>
      <c r="Q130" s="5"/>
      <c r="R130" s="5"/>
    </row>
    <row r="131" spans="1:22" x14ac:dyDescent="0.35">
      <c r="A131" s="3">
        <v>43558</v>
      </c>
      <c r="B131">
        <v>35</v>
      </c>
      <c r="C131" t="s">
        <v>43</v>
      </c>
      <c r="D131" t="s">
        <v>41</v>
      </c>
      <c r="E131" s="8">
        <v>150</v>
      </c>
      <c r="F131" s="7">
        <v>0.20691999999999999</v>
      </c>
      <c r="G131" s="7">
        <v>0.43522699999999997</v>
      </c>
      <c r="H131" s="7">
        <v>1.3151999999999999</v>
      </c>
      <c r="I131" s="4">
        <f>IF(A131="N/A", "", H131-F131)</f>
        <v>1.1082799999999999</v>
      </c>
      <c r="J131" s="4">
        <v>1.750427</v>
      </c>
      <c r="K131" s="7">
        <v>72.315894999999998</v>
      </c>
      <c r="L131" s="4">
        <v>0.453574010638568</v>
      </c>
      <c r="M131" s="4">
        <f t="shared" si="8"/>
        <v>3.786828442655509</v>
      </c>
      <c r="N131" s="4">
        <v>1.8738633789393999E-2</v>
      </c>
      <c r="O131" s="4">
        <f t="shared" si="7"/>
        <v>0.42693188383367592</v>
      </c>
      <c r="P131" s="4">
        <v>2.5911976664726182</v>
      </c>
      <c r="Q131" s="5"/>
      <c r="R131" s="5"/>
    </row>
    <row r="132" spans="1:22" x14ac:dyDescent="0.35">
      <c r="A132" s="3">
        <v>43558</v>
      </c>
      <c r="B132">
        <v>36</v>
      </c>
      <c r="C132" t="s">
        <v>43</v>
      </c>
      <c r="D132" t="s">
        <v>41</v>
      </c>
      <c r="E132" s="8">
        <v>0</v>
      </c>
      <c r="F132" s="4"/>
      <c r="G132" s="4"/>
      <c r="H132" s="4"/>
      <c r="I132" s="4"/>
      <c r="J132" s="4"/>
      <c r="K132" s="4"/>
      <c r="L132" s="4">
        <v>0</v>
      </c>
      <c r="M132" s="4">
        <f t="shared" si="8"/>
        <v>0.69298310223073845</v>
      </c>
      <c r="N132" s="4">
        <v>0</v>
      </c>
      <c r="O132" s="4">
        <f t="shared" si="7"/>
        <v>6.7016851570926836E-2</v>
      </c>
      <c r="P132" s="4">
        <v>0</v>
      </c>
      <c r="Q132" s="5"/>
      <c r="R132" s="5"/>
    </row>
    <row r="133" spans="1:22" x14ac:dyDescent="0.35">
      <c r="A133" s="3">
        <v>43558</v>
      </c>
      <c r="B133">
        <v>37</v>
      </c>
      <c r="C133" t="s">
        <v>43</v>
      </c>
      <c r="D133" t="s">
        <v>41</v>
      </c>
      <c r="E133" s="8">
        <v>49</v>
      </c>
      <c r="F133" s="7">
        <v>8.6863999999999997E-2</v>
      </c>
      <c r="G133" s="7">
        <v>1.3144659999999999</v>
      </c>
      <c r="H133" s="7">
        <v>1.7706999999999999</v>
      </c>
      <c r="I133" s="4">
        <f>IF(A133="N/A", "", H133-F133)</f>
        <v>1.6838359999999999</v>
      </c>
      <c r="J133" s="4">
        <v>3.0851660000000001</v>
      </c>
      <c r="K133" s="7">
        <v>184.12612999999999</v>
      </c>
      <c r="L133" s="4">
        <v>0.261148488108641</v>
      </c>
      <c r="M133" s="4">
        <f t="shared" si="8"/>
        <v>8.0854283670129963</v>
      </c>
      <c r="N133" s="4">
        <v>1.5585631525433401E-2</v>
      </c>
      <c r="O133" s="4">
        <f t="shared" si="7"/>
        <v>0.51843437058436925</v>
      </c>
      <c r="P133" s="4">
        <v>0.84645790438105528</v>
      </c>
      <c r="Q133" s="5"/>
      <c r="R133" s="5"/>
    </row>
    <row r="134" spans="1:22" x14ac:dyDescent="0.35">
      <c r="A134" s="3">
        <v>43558</v>
      </c>
      <c r="B134">
        <v>51</v>
      </c>
      <c r="C134" t="s">
        <v>30</v>
      </c>
      <c r="D134" t="s">
        <v>42</v>
      </c>
      <c r="E134" s="8">
        <v>50</v>
      </c>
      <c r="F134" s="7">
        <v>0.224629</v>
      </c>
      <c r="G134" s="7">
        <v>1.6625989999999999</v>
      </c>
      <c r="H134" s="7">
        <v>2.0004</v>
      </c>
      <c r="I134" s="4">
        <f>IF(A134="N/A", "", H134-F134)</f>
        <v>1.775771</v>
      </c>
      <c r="J134" s="4">
        <v>3.6629990000000001</v>
      </c>
      <c r="K134" s="7">
        <v>85.787549999999996</v>
      </c>
      <c r="L134" s="4">
        <v>0.31638778183743399</v>
      </c>
      <c r="M134" s="4">
        <f t="shared" si="8"/>
        <v>0.75162100109950303</v>
      </c>
      <c r="N134" s="4">
        <v>7.4098116471688902E-3</v>
      </c>
      <c r="O134" s="4">
        <f t="shared" si="7"/>
        <v>1.6569319099577571E-2</v>
      </c>
      <c r="P134" s="4">
        <v>0.86373255549087269</v>
      </c>
      <c r="Q134" s="5"/>
      <c r="R134" s="5"/>
    </row>
    <row r="135" spans="1:22" x14ac:dyDescent="0.35">
      <c r="A135" s="3">
        <v>43558</v>
      </c>
      <c r="B135">
        <v>52</v>
      </c>
      <c r="C135" t="s">
        <v>30</v>
      </c>
      <c r="D135" t="s">
        <v>42</v>
      </c>
      <c r="E135" s="8">
        <v>0</v>
      </c>
      <c r="F135" s="4"/>
      <c r="G135" s="4"/>
      <c r="H135" s="4"/>
      <c r="I135" s="4"/>
      <c r="J135" s="4"/>
      <c r="K135" s="4"/>
      <c r="L135" s="4">
        <v>0</v>
      </c>
      <c r="M135" s="4">
        <f t="shared" si="8"/>
        <v>0</v>
      </c>
      <c r="N135" s="4">
        <v>0</v>
      </c>
      <c r="O135" s="4">
        <f t="shared" si="7"/>
        <v>0</v>
      </c>
      <c r="P135" s="4">
        <v>0</v>
      </c>
      <c r="Q135" s="5"/>
      <c r="R135" s="5"/>
    </row>
    <row r="136" spans="1:22" x14ac:dyDescent="0.35">
      <c r="A136" s="3">
        <v>43558</v>
      </c>
      <c r="B136">
        <v>53</v>
      </c>
      <c r="C136" t="s">
        <v>30</v>
      </c>
      <c r="D136" t="s">
        <v>42</v>
      </c>
      <c r="E136" s="8">
        <v>0</v>
      </c>
      <c r="F136" s="4"/>
      <c r="G136" s="4"/>
      <c r="H136" s="4"/>
      <c r="I136" s="4"/>
      <c r="J136" s="4"/>
      <c r="K136" s="4"/>
      <c r="L136" s="4">
        <v>0</v>
      </c>
      <c r="M136" s="4">
        <f t="shared" si="8"/>
        <v>0</v>
      </c>
      <c r="N136" s="4">
        <v>0</v>
      </c>
      <c r="O136" s="4">
        <f t="shared" si="7"/>
        <v>0</v>
      </c>
      <c r="P136" s="4">
        <v>0</v>
      </c>
      <c r="Q136" s="5"/>
      <c r="R136" s="5"/>
      <c r="S136" s="4"/>
      <c r="T136" s="4"/>
      <c r="U136" s="4"/>
      <c r="V136" s="4"/>
    </row>
    <row r="137" spans="1:22" x14ac:dyDescent="0.35">
      <c r="A137" s="3">
        <v>43558</v>
      </c>
      <c r="B137">
        <v>61</v>
      </c>
      <c r="C137" t="s">
        <v>44</v>
      </c>
      <c r="D137" t="s">
        <v>41</v>
      </c>
      <c r="E137" s="8">
        <v>1327</v>
      </c>
      <c r="F137" s="7">
        <v>0.37120999999999998</v>
      </c>
      <c r="G137" s="7">
        <v>0.35631699999999999</v>
      </c>
      <c r="H137" s="7">
        <v>1.0980000000000001</v>
      </c>
      <c r="I137" s="4">
        <f>IF(A137="N/A", "", H137-F137)</f>
        <v>0.72679000000000005</v>
      </c>
      <c r="J137" s="4">
        <v>1.4543170000000001</v>
      </c>
      <c r="K137" s="7">
        <v>328.95044000000001</v>
      </c>
      <c r="L137" s="4">
        <v>3.33382579758505</v>
      </c>
      <c r="M137" s="4">
        <f t="shared" si="8"/>
        <v>4.235603517004134</v>
      </c>
      <c r="N137" s="4">
        <v>0.75407456764856196</v>
      </c>
      <c r="O137" s="4">
        <f t="shared" si="7"/>
        <v>1.053202101711626</v>
      </c>
      <c r="P137" s="4">
        <v>22.923462022727762</v>
      </c>
      <c r="Q137" s="5"/>
      <c r="R137" s="5"/>
      <c r="S137" s="4"/>
      <c r="T137" s="4"/>
      <c r="U137" s="4"/>
      <c r="V137" s="4"/>
    </row>
    <row r="138" spans="1:22" x14ac:dyDescent="0.35">
      <c r="A138" s="3">
        <v>43558</v>
      </c>
      <c r="B138">
        <v>62</v>
      </c>
      <c r="C138" t="s">
        <v>45</v>
      </c>
      <c r="D138" t="s">
        <v>41</v>
      </c>
      <c r="E138" s="8">
        <v>22</v>
      </c>
      <c r="F138" s="7">
        <v>1.561008</v>
      </c>
      <c r="G138" s="7">
        <v>2.161257</v>
      </c>
      <c r="H138" s="7">
        <v>4.1318000000000001</v>
      </c>
      <c r="I138" s="4">
        <f>IF(A138="N/A", "", H138-F138)</f>
        <v>2.570792</v>
      </c>
      <c r="J138" s="4">
        <v>6.2930570000000001</v>
      </c>
      <c r="K138" s="7">
        <v>927.62819999999999</v>
      </c>
      <c r="L138" s="4">
        <v>0.23916479144298899</v>
      </c>
      <c r="M138" s="4">
        <f t="shared" si="8"/>
        <v>0.42215929172684497</v>
      </c>
      <c r="N138" s="4">
        <v>3.5254091134028401E-2</v>
      </c>
      <c r="O138" s="4">
        <f t="shared" si="7"/>
        <v>6.67528498498626E-2</v>
      </c>
      <c r="P138" s="4">
        <v>0.38004232441598401</v>
      </c>
      <c r="Q138" s="5"/>
      <c r="R138" s="5"/>
      <c r="S138" s="4"/>
      <c r="T138" s="4"/>
      <c r="U138" s="4"/>
      <c r="V138" s="4"/>
    </row>
    <row r="139" spans="1:22" x14ac:dyDescent="0.35">
      <c r="A139" s="3">
        <v>43558</v>
      </c>
      <c r="B139">
        <v>63</v>
      </c>
      <c r="C139" t="s">
        <v>45</v>
      </c>
      <c r="D139" t="s">
        <v>41</v>
      </c>
      <c r="E139" s="8">
        <v>0</v>
      </c>
      <c r="F139" s="4"/>
      <c r="G139" s="4"/>
      <c r="H139" s="4"/>
      <c r="I139" s="4"/>
      <c r="J139" s="4"/>
      <c r="K139" s="4"/>
      <c r="L139" s="4">
        <v>0</v>
      </c>
      <c r="M139" s="4">
        <f t="shared" si="8"/>
        <v>1.042101196078546</v>
      </c>
      <c r="N139" s="4">
        <v>0</v>
      </c>
      <c r="O139" s="4">
        <f t="shared" si="7"/>
        <v>1.3502701531441328</v>
      </c>
      <c r="P139" s="4">
        <v>0</v>
      </c>
      <c r="Q139" s="5"/>
      <c r="R139" s="5"/>
      <c r="S139" s="4"/>
      <c r="T139" s="4"/>
      <c r="U139" s="4"/>
      <c r="V139" s="4"/>
    </row>
    <row r="140" spans="1:22" x14ac:dyDescent="0.35">
      <c r="A140" s="3">
        <v>43558</v>
      </c>
      <c r="B140">
        <v>65</v>
      </c>
      <c r="C140" t="s">
        <v>45</v>
      </c>
      <c r="D140" t="s">
        <v>41</v>
      </c>
      <c r="E140" s="8">
        <v>0</v>
      </c>
      <c r="F140" s="4"/>
      <c r="G140" s="4"/>
      <c r="H140" s="4"/>
      <c r="I140" s="4"/>
      <c r="J140" s="4"/>
      <c r="K140" s="4"/>
      <c r="L140" s="4">
        <v>0</v>
      </c>
      <c r="M140" s="4">
        <f t="shared" si="8"/>
        <v>0.37937300030613996</v>
      </c>
      <c r="N140" s="4">
        <v>0</v>
      </c>
      <c r="O140" s="4">
        <f t="shared" si="7"/>
        <v>9.0029606026230096E-3</v>
      </c>
      <c r="P140" s="4">
        <v>0</v>
      </c>
      <c r="Q140" s="5"/>
      <c r="R140" s="5"/>
      <c r="S140" s="4"/>
      <c r="T140" s="4"/>
      <c r="U140" s="4"/>
      <c r="V140" s="4"/>
    </row>
    <row r="141" spans="1:22" x14ac:dyDescent="0.35">
      <c r="A141" s="3">
        <v>43558</v>
      </c>
      <c r="B141">
        <v>66</v>
      </c>
      <c r="C141" t="s">
        <v>45</v>
      </c>
      <c r="D141" t="s">
        <v>41</v>
      </c>
      <c r="E141" s="8">
        <v>0</v>
      </c>
      <c r="F141" s="4"/>
      <c r="G141" s="4"/>
      <c r="H141" s="4"/>
      <c r="I141" s="4"/>
      <c r="J141" s="4"/>
      <c r="K141" s="4"/>
      <c r="L141" s="4">
        <v>0</v>
      </c>
      <c r="M141" s="4">
        <f t="shared" si="8"/>
        <v>0</v>
      </c>
      <c r="N141" s="4">
        <v>0</v>
      </c>
      <c r="O141" s="4">
        <f t="shared" si="7"/>
        <v>0</v>
      </c>
      <c r="P141" s="4">
        <v>0</v>
      </c>
      <c r="Q141" s="5"/>
      <c r="R141" s="5"/>
      <c r="S141" s="4"/>
      <c r="T141" s="4"/>
      <c r="U141" s="4"/>
      <c r="V141" s="4"/>
    </row>
    <row r="142" spans="1:22" x14ac:dyDescent="0.35">
      <c r="A142" s="3">
        <v>43558</v>
      </c>
      <c r="B142">
        <v>67</v>
      </c>
      <c r="C142" t="s">
        <v>45</v>
      </c>
      <c r="D142" t="s">
        <v>42</v>
      </c>
      <c r="E142" s="8">
        <v>0</v>
      </c>
      <c r="F142" s="4"/>
      <c r="G142" s="4"/>
      <c r="H142" s="4"/>
      <c r="I142" s="4"/>
      <c r="J142" s="4"/>
      <c r="K142" s="4"/>
      <c r="L142" s="4">
        <v>0</v>
      </c>
      <c r="M142" s="4">
        <f t="shared" si="8"/>
        <v>9.2503861215131398</v>
      </c>
      <c r="N142" s="4">
        <v>0</v>
      </c>
      <c r="O142" s="4">
        <f t="shared" si="7"/>
        <v>4.9970240065420397E-2</v>
      </c>
      <c r="P142" s="4">
        <v>0</v>
      </c>
      <c r="Q142" s="5"/>
      <c r="R142" s="5"/>
      <c r="S142" s="4"/>
      <c r="T142" s="4"/>
      <c r="U142" s="4"/>
      <c r="V142" s="4"/>
    </row>
    <row r="143" spans="1:22" x14ac:dyDescent="0.35">
      <c r="A143" s="3">
        <v>43558</v>
      </c>
      <c r="B143">
        <v>68</v>
      </c>
      <c r="C143" t="s">
        <v>45</v>
      </c>
      <c r="D143" t="s">
        <v>42</v>
      </c>
      <c r="E143" s="8">
        <v>1160</v>
      </c>
      <c r="F143" s="7">
        <v>0.440386</v>
      </c>
      <c r="G143" s="7">
        <v>1.1123080000000001</v>
      </c>
      <c r="H143" s="7">
        <v>1.9316</v>
      </c>
      <c r="I143" s="4">
        <f>IF(A143="N/A", "", H143-F143)</f>
        <v>1.491214</v>
      </c>
      <c r="J143" s="4">
        <v>3.0439080000000001</v>
      </c>
      <c r="K143" s="7">
        <v>518.72864000000004</v>
      </c>
      <c r="L143" s="4">
        <v>6.0996148143921198</v>
      </c>
      <c r="M143" s="4">
        <f t="shared" si="8"/>
        <v>29.812924698797207</v>
      </c>
      <c r="N143" s="4">
        <v>1.0394679790563599</v>
      </c>
      <c r="O143" s="4">
        <f t="shared" si="7"/>
        <v>23.775319062797742</v>
      </c>
      <c r="P143" s="4">
        <v>20.038595287388247</v>
      </c>
      <c r="Q143" s="5"/>
      <c r="R143" s="5"/>
    </row>
    <row r="144" spans="1:22" x14ac:dyDescent="0.35">
      <c r="A144" s="3">
        <v>43558</v>
      </c>
      <c r="B144">
        <v>69</v>
      </c>
      <c r="C144" t="s">
        <v>45</v>
      </c>
      <c r="D144" t="s">
        <v>42</v>
      </c>
      <c r="E144" s="8">
        <v>0</v>
      </c>
      <c r="F144" s="4"/>
      <c r="G144" s="4"/>
      <c r="H144" s="4"/>
      <c r="I144" s="4"/>
      <c r="J144" s="4"/>
      <c r="K144" s="4"/>
      <c r="L144" s="4">
        <v>0</v>
      </c>
      <c r="M144" s="4">
        <f t="shared" si="8"/>
        <v>0.26661697299086801</v>
      </c>
      <c r="N144" s="4">
        <v>0</v>
      </c>
      <c r="O144" s="4">
        <f t="shared" si="7"/>
        <v>2.1007732598746599E-2</v>
      </c>
      <c r="P144" s="4">
        <v>0</v>
      </c>
      <c r="Q144" s="5"/>
      <c r="R144" s="5"/>
    </row>
    <row r="145" spans="1:18" x14ac:dyDescent="0.35">
      <c r="A145" s="3">
        <v>43558</v>
      </c>
      <c r="B145">
        <v>70</v>
      </c>
      <c r="C145" t="s">
        <v>45</v>
      </c>
      <c r="D145" t="s">
        <v>42</v>
      </c>
      <c r="E145" s="8">
        <v>0</v>
      </c>
      <c r="F145" s="4"/>
      <c r="G145" s="4"/>
      <c r="H145" s="4"/>
      <c r="I145" s="4"/>
      <c r="J145" s="4"/>
      <c r="K145" s="4"/>
      <c r="L145" s="4">
        <v>0</v>
      </c>
      <c r="M145" s="4">
        <f>L145+M121</f>
        <v>8.4630567546896601E-2</v>
      </c>
      <c r="N145" s="4">
        <v>0</v>
      </c>
      <c r="O145" s="4">
        <f t="shared" si="7"/>
        <v>1.6101368159903099E-3</v>
      </c>
      <c r="P145" s="4">
        <v>0</v>
      </c>
      <c r="Q145" s="5"/>
      <c r="R145" s="5"/>
    </row>
    <row r="146" spans="1:18" x14ac:dyDescent="0.35">
      <c r="A146" s="3">
        <v>43586</v>
      </c>
      <c r="B146">
        <v>19</v>
      </c>
      <c r="C146" t="s">
        <v>30</v>
      </c>
      <c r="D146" t="s">
        <v>41</v>
      </c>
      <c r="E146" s="8">
        <v>550</v>
      </c>
      <c r="F146" s="4">
        <v>0.2</v>
      </c>
      <c r="G146" s="4">
        <v>12.27</v>
      </c>
      <c r="H146" s="4">
        <v>0.3</v>
      </c>
      <c r="I146" s="4">
        <f>IF(A146="N/A", "", H146-F146)</f>
        <v>9.9999999999999978E-2</v>
      </c>
      <c r="J146" s="4">
        <v>12.569999999999999</v>
      </c>
      <c r="K146" s="4">
        <v>198.49</v>
      </c>
      <c r="L146" s="4">
        <v>11.9429294396919</v>
      </c>
      <c r="M146" s="4">
        <f t="shared" si="8"/>
        <v>11.9429294396919</v>
      </c>
      <c r="N146" s="4">
        <v>0.18858807195580299</v>
      </c>
      <c r="O146" s="4">
        <f t="shared" si="7"/>
        <v>0.18858807195580299</v>
      </c>
      <c r="P146" s="4">
        <v>9.501058110399601</v>
      </c>
      <c r="Q146" s="5"/>
      <c r="R146" s="5"/>
    </row>
    <row r="147" spans="1:18" x14ac:dyDescent="0.35">
      <c r="A147" s="3">
        <v>43586</v>
      </c>
      <c r="B147">
        <v>20</v>
      </c>
      <c r="C147" t="s">
        <v>30</v>
      </c>
      <c r="D147" t="s">
        <v>41</v>
      </c>
      <c r="E147" s="8">
        <v>1485</v>
      </c>
      <c r="F147" s="4">
        <v>0.21</v>
      </c>
      <c r="G147" s="4">
        <v>2.2400000000000002</v>
      </c>
      <c r="H147" s="4">
        <v>0.82</v>
      </c>
      <c r="I147" s="4">
        <f>IF(A147="N/A", "", H147-F147)</f>
        <v>0.61</v>
      </c>
      <c r="J147" s="4">
        <v>3.06</v>
      </c>
      <c r="K147" s="4">
        <v>79.52</v>
      </c>
      <c r="L147" s="4">
        <v>7.8498395410289996</v>
      </c>
      <c r="M147" s="4">
        <f t="shared" si="8"/>
        <v>21.983856968838762</v>
      </c>
      <c r="N147" s="4">
        <v>0.20399321578517199</v>
      </c>
      <c r="O147" s="4">
        <f t="shared" si="7"/>
        <v>1.1871316402484642</v>
      </c>
      <c r="P147" s="4">
        <v>25.65285689807892</v>
      </c>
      <c r="Q147" s="5"/>
      <c r="R147" s="5"/>
    </row>
    <row r="148" spans="1:18" x14ac:dyDescent="0.35">
      <c r="A148" s="3">
        <v>43586</v>
      </c>
      <c r="B148">
        <v>21</v>
      </c>
      <c r="C148" t="s">
        <v>30</v>
      </c>
      <c r="D148" t="s">
        <v>41</v>
      </c>
      <c r="E148" s="8">
        <v>390</v>
      </c>
      <c r="F148" s="4">
        <v>2.6</v>
      </c>
      <c r="G148" s="4">
        <v>0.09</v>
      </c>
      <c r="H148" s="4">
        <v>5.57</v>
      </c>
      <c r="I148" s="4">
        <f>IF(A148="N/A", "", H148-F148)</f>
        <v>2.97</v>
      </c>
      <c r="J148" s="4">
        <v>5.66</v>
      </c>
      <c r="K148" s="4">
        <v>3835.72</v>
      </c>
      <c r="L148" s="4">
        <v>3.81323822162088</v>
      </c>
      <c r="M148" s="4">
        <f t="shared" si="8"/>
        <v>29.547602471682524</v>
      </c>
      <c r="N148" s="4">
        <v>2.5841897723384499</v>
      </c>
      <c r="O148" s="4">
        <f t="shared" si="7"/>
        <v>49.447188025193725</v>
      </c>
      <c r="P148" s="4">
        <v>6.737113932828807</v>
      </c>
      <c r="Q148" s="5"/>
      <c r="R148" s="5"/>
    </row>
    <row r="149" spans="1:18" x14ac:dyDescent="0.35">
      <c r="A149" s="3">
        <v>43586</v>
      </c>
      <c r="B149">
        <v>22</v>
      </c>
      <c r="C149" t="s">
        <v>30</v>
      </c>
      <c r="D149" t="s">
        <v>41</v>
      </c>
      <c r="E149" s="8">
        <v>0</v>
      </c>
      <c r="F149" s="4"/>
      <c r="G149" s="4"/>
      <c r="H149" s="4"/>
      <c r="I149" s="4"/>
      <c r="J149" s="4"/>
      <c r="K149" s="4"/>
      <c r="L149" s="4">
        <v>0</v>
      </c>
      <c r="M149" s="4">
        <f t="shared" si="8"/>
        <v>5.8475401783255901E-2</v>
      </c>
      <c r="N149" s="4">
        <v>0</v>
      </c>
      <c r="O149" s="4">
        <f t="shared" si="7"/>
        <v>1.0272602159553E-2</v>
      </c>
      <c r="P149" s="4">
        <v>0</v>
      </c>
      <c r="Q149" s="5"/>
      <c r="R149" s="5"/>
    </row>
    <row r="150" spans="1:18" x14ac:dyDescent="0.35">
      <c r="A150" s="3">
        <v>43586</v>
      </c>
      <c r="B150">
        <v>23</v>
      </c>
      <c r="C150" t="s">
        <v>30</v>
      </c>
      <c r="D150" t="s">
        <v>41</v>
      </c>
      <c r="E150" s="8">
        <v>340</v>
      </c>
      <c r="F150" s="4">
        <v>2.5</v>
      </c>
      <c r="G150" s="4">
        <v>0.04</v>
      </c>
      <c r="H150" s="4">
        <v>6.1</v>
      </c>
      <c r="I150" s="4">
        <f>IF(A150="N/A", "", H150-F150)</f>
        <v>3.5999999999999996</v>
      </c>
      <c r="J150" s="4">
        <v>6.14</v>
      </c>
      <c r="K150" s="4">
        <v>2648.18</v>
      </c>
      <c r="L150" s="4">
        <v>3.6062861789688099</v>
      </c>
      <c r="M150" s="4">
        <f t="shared" si="8"/>
        <v>172.13641764606686</v>
      </c>
      <c r="N150" s="4">
        <v>1.55539005430319</v>
      </c>
      <c r="O150" s="4">
        <f t="shared" si="7"/>
        <v>25.225463883630201</v>
      </c>
      <c r="P150" s="4">
        <v>5.8733813773379344</v>
      </c>
      <c r="Q150" s="5"/>
      <c r="R150" s="5"/>
    </row>
    <row r="151" spans="1:18" x14ac:dyDescent="0.35">
      <c r="A151" s="3">
        <v>43586</v>
      </c>
      <c r="B151">
        <v>25</v>
      </c>
      <c r="C151" t="s">
        <v>43</v>
      </c>
      <c r="D151" t="s">
        <v>42</v>
      </c>
      <c r="E151" s="8">
        <v>1580</v>
      </c>
      <c r="F151" s="4">
        <v>2.04</v>
      </c>
      <c r="G151" s="4">
        <v>0.03</v>
      </c>
      <c r="H151" s="4">
        <v>3.64</v>
      </c>
      <c r="I151" s="4">
        <f>IF(A151="N/A", "", H151-F151)</f>
        <v>1.6</v>
      </c>
      <c r="J151" s="4">
        <v>3.67</v>
      </c>
      <c r="K151" s="4">
        <v>303.20999999999998</v>
      </c>
      <c r="L151" s="4">
        <v>10.0169625586168</v>
      </c>
      <c r="M151" s="4">
        <f t="shared" si="8"/>
        <v>91.149598868188392</v>
      </c>
      <c r="N151" s="4">
        <v>0.82758670773793297</v>
      </c>
      <c r="O151" s="4">
        <f t="shared" si="7"/>
        <v>5.4428717848431196</v>
      </c>
      <c r="P151" s="4">
        <v>27.293948753511579</v>
      </c>
      <c r="Q151" s="5"/>
      <c r="R151" s="5"/>
    </row>
    <row r="152" spans="1:18" x14ac:dyDescent="0.35">
      <c r="A152" s="3">
        <v>43586</v>
      </c>
      <c r="B152">
        <v>26</v>
      </c>
      <c r="C152" t="s">
        <v>43</v>
      </c>
      <c r="D152" t="s">
        <v>42</v>
      </c>
      <c r="E152" s="8">
        <v>90</v>
      </c>
      <c r="F152" s="4">
        <v>8.61</v>
      </c>
      <c r="G152" s="4">
        <v>0.35</v>
      </c>
      <c r="H152" s="4">
        <v>12.68</v>
      </c>
      <c r="I152" s="4">
        <f>IF(A152="N/A", "", H152-F152)</f>
        <v>4.07</v>
      </c>
      <c r="J152" s="4">
        <v>13.03</v>
      </c>
      <c r="K152" s="4">
        <v>465.73</v>
      </c>
      <c r="L152" s="4">
        <v>2.0258151954764898</v>
      </c>
      <c r="M152" s="4">
        <f t="shared" si="8"/>
        <v>7.206559870762363</v>
      </c>
      <c r="N152" s="4">
        <v>7.2408511971547601E-2</v>
      </c>
      <c r="O152" s="4">
        <f t="shared" si="7"/>
        <v>0.27908481089279902</v>
      </c>
      <c r="P152" s="4">
        <v>1.5547185998835709</v>
      </c>
      <c r="Q152" s="5"/>
      <c r="R152" s="5"/>
    </row>
    <row r="153" spans="1:18" x14ac:dyDescent="0.35">
      <c r="A153" s="3">
        <v>43586</v>
      </c>
      <c r="B153">
        <v>27</v>
      </c>
      <c r="C153" t="s">
        <v>43</v>
      </c>
      <c r="D153" t="s">
        <v>42</v>
      </c>
      <c r="E153" s="8">
        <v>1475</v>
      </c>
      <c r="F153" s="4">
        <v>0.67</v>
      </c>
      <c r="G153" s="4">
        <v>0.06</v>
      </c>
      <c r="H153" s="4">
        <v>2.02</v>
      </c>
      <c r="I153" s="4">
        <f>IF(A153="N/A", "", H153-F153)</f>
        <v>1.35</v>
      </c>
      <c r="J153" s="4">
        <v>2.08</v>
      </c>
      <c r="K153" s="4">
        <v>1518.86</v>
      </c>
      <c r="L153" s="4">
        <v>5.29990706891948</v>
      </c>
      <c r="M153" s="4">
        <f t="shared" si="8"/>
        <v>37.545025026713802</v>
      </c>
      <c r="N153" s="4">
        <v>3.8701042551437701</v>
      </c>
      <c r="O153" s="4">
        <f t="shared" si="7"/>
        <v>12.643062116558623</v>
      </c>
      <c r="P153" s="4">
        <v>25.480110386980744</v>
      </c>
      <c r="Q153" s="5"/>
      <c r="R153" s="5"/>
    </row>
    <row r="154" spans="1:18" x14ac:dyDescent="0.35">
      <c r="A154" s="3">
        <v>43586</v>
      </c>
      <c r="B154">
        <v>34</v>
      </c>
      <c r="C154" t="s">
        <v>43</v>
      </c>
      <c r="D154" t="s">
        <v>41</v>
      </c>
      <c r="E154" s="8">
        <v>195</v>
      </c>
      <c r="F154" s="4">
        <v>1.62</v>
      </c>
      <c r="G154" s="4">
        <v>0.1</v>
      </c>
      <c r="H154" s="4">
        <v>2.9</v>
      </c>
      <c r="I154" s="4">
        <f>IF(A154="N/A", "", H154-F154)</f>
        <v>1.2799999999999998</v>
      </c>
      <c r="J154" s="4">
        <v>3</v>
      </c>
      <c r="K154" s="4">
        <v>680.04</v>
      </c>
      <c r="L154" s="4">
        <v>1.01057550042956</v>
      </c>
      <c r="M154" s="4">
        <f t="shared" si="8"/>
        <v>23.575166029077298</v>
      </c>
      <c r="N154" s="4">
        <v>0.22907725443737301</v>
      </c>
      <c r="O154" s="4">
        <f t="shared" si="7"/>
        <v>4.8100309114084734</v>
      </c>
      <c r="P154" s="4">
        <v>3.3685569664144035</v>
      </c>
      <c r="Q154" s="5"/>
      <c r="R154" s="5"/>
    </row>
    <row r="155" spans="1:18" x14ac:dyDescent="0.35">
      <c r="A155" s="3">
        <v>43586</v>
      </c>
      <c r="B155">
        <v>35</v>
      </c>
      <c r="C155" t="s">
        <v>43</v>
      </c>
      <c r="D155" t="s">
        <v>41</v>
      </c>
      <c r="E155" s="8">
        <v>160</v>
      </c>
      <c r="F155" s="4">
        <v>0.27</v>
      </c>
      <c r="G155" s="4">
        <v>0</v>
      </c>
      <c r="H155" s="4">
        <v>1.4</v>
      </c>
      <c r="I155" s="4">
        <f>IF(A155="N/A", "", H155-F155)</f>
        <v>1.1299999999999999</v>
      </c>
      <c r="J155" s="4">
        <v>1.38</v>
      </c>
      <c r="K155" s="4">
        <v>1472.9</v>
      </c>
      <c r="L155" s="4">
        <v>0.38142747093136198</v>
      </c>
      <c r="M155" s="4">
        <f t="shared" si="8"/>
        <v>4.1682559135868713</v>
      </c>
      <c r="N155" s="4">
        <v>0.40710472603971298</v>
      </c>
      <c r="O155" s="4">
        <f t="shared" si="7"/>
        <v>0.8340366098733889</v>
      </c>
      <c r="P155" s="4">
        <v>2.7639441775707927</v>
      </c>
      <c r="Q155" s="5"/>
      <c r="R155" s="5"/>
    </row>
    <row r="156" spans="1:18" x14ac:dyDescent="0.35">
      <c r="A156" s="3">
        <v>43586</v>
      </c>
      <c r="B156">
        <v>36</v>
      </c>
      <c r="C156" t="s">
        <v>43</v>
      </c>
      <c r="D156" t="s">
        <v>41</v>
      </c>
      <c r="E156" s="8">
        <v>900</v>
      </c>
      <c r="F156" s="4">
        <v>0.2</v>
      </c>
      <c r="G156" s="4">
        <v>0.33</v>
      </c>
      <c r="H156" s="4">
        <v>1.03</v>
      </c>
      <c r="I156" s="4">
        <f>IF(A156="N/A", "", H156-F156)</f>
        <v>0.83000000000000007</v>
      </c>
      <c r="J156" s="4">
        <v>1.36</v>
      </c>
      <c r="K156" s="4">
        <v>251.19</v>
      </c>
      <c r="L156" s="4">
        <v>2.1144348932064698</v>
      </c>
      <c r="M156" s="4">
        <f t="shared" si="8"/>
        <v>2.8074179954372083</v>
      </c>
      <c r="N156" s="4">
        <v>0.39053301531215601</v>
      </c>
      <c r="O156" s="4">
        <f t="shared" si="7"/>
        <v>0.45754986688308286</v>
      </c>
      <c r="P156" s="4">
        <v>15.54718599883571</v>
      </c>
      <c r="Q156" s="5"/>
      <c r="R156" s="5"/>
    </row>
    <row r="157" spans="1:18" x14ac:dyDescent="0.35">
      <c r="A157" s="3">
        <v>43586</v>
      </c>
      <c r="B157">
        <v>37</v>
      </c>
      <c r="C157" t="s">
        <v>43</v>
      </c>
      <c r="D157" t="s">
        <v>41</v>
      </c>
      <c r="E157" s="8">
        <v>840</v>
      </c>
      <c r="F157" s="4">
        <v>0.17</v>
      </c>
      <c r="G157" s="4">
        <v>7.0000000000000007E-2</v>
      </c>
      <c r="H157" s="4">
        <v>0.51</v>
      </c>
      <c r="I157" s="4">
        <f>IF(A157="N/A", "", H157-F157)</f>
        <v>0.33999999999999997</v>
      </c>
      <c r="J157" s="4">
        <v>0.58000000000000007</v>
      </c>
      <c r="K157" s="4">
        <v>184.1</v>
      </c>
      <c r="L157" s="4">
        <v>0.84162800651159297</v>
      </c>
      <c r="M157" s="4">
        <f t="shared" si="8"/>
        <v>8.9270563735245894</v>
      </c>
      <c r="N157" s="4">
        <v>0.26714433792893799</v>
      </c>
      <c r="O157" s="4">
        <f t="shared" si="7"/>
        <v>0.78557870851330724</v>
      </c>
      <c r="P157" s="4">
        <v>14.510706932246663</v>
      </c>
      <c r="Q157" s="5"/>
      <c r="R157" s="5"/>
    </row>
    <row r="158" spans="1:18" x14ac:dyDescent="0.35">
      <c r="A158" s="3">
        <v>43586</v>
      </c>
      <c r="B158">
        <v>51</v>
      </c>
      <c r="C158" t="s">
        <v>30</v>
      </c>
      <c r="D158" t="s">
        <v>42</v>
      </c>
      <c r="E158" s="8">
        <v>40</v>
      </c>
      <c r="F158" s="4">
        <v>0.64</v>
      </c>
      <c r="G158" s="4">
        <v>1.36</v>
      </c>
      <c r="H158" s="4">
        <v>6.67</v>
      </c>
      <c r="I158" s="4">
        <f>IF(A158="N/A", "", H158-F158)</f>
        <v>6.03</v>
      </c>
      <c r="J158" s="4">
        <v>8.0299999999999994</v>
      </c>
      <c r="K158" s="4">
        <v>295.49</v>
      </c>
      <c r="L158" s="4">
        <v>0.55486641151790606</v>
      </c>
      <c r="M158" s="4">
        <f t="shared" si="8"/>
        <v>1.3064874126174091</v>
      </c>
      <c r="N158" s="4">
        <v>2.04181165553457E-2</v>
      </c>
      <c r="O158" s="4">
        <f t="shared" si="7"/>
        <v>3.6987435654923267E-2</v>
      </c>
      <c r="P158" s="4">
        <v>0.69098604439269817</v>
      </c>
      <c r="Q158" s="5"/>
      <c r="R158" s="5"/>
    </row>
    <row r="159" spans="1:18" x14ac:dyDescent="0.35">
      <c r="A159" s="3">
        <v>43586</v>
      </c>
      <c r="B159">
        <v>52</v>
      </c>
      <c r="C159" t="s">
        <v>30</v>
      </c>
      <c r="D159" t="s">
        <v>42</v>
      </c>
      <c r="E159" s="8">
        <v>0</v>
      </c>
      <c r="F159" s="4"/>
      <c r="G159" s="4"/>
      <c r="H159" s="4"/>
      <c r="I159" s="4"/>
      <c r="J159" s="4"/>
      <c r="K159" s="4"/>
      <c r="L159" s="4">
        <v>0</v>
      </c>
      <c r="M159" s="4">
        <f t="shared" si="8"/>
        <v>0</v>
      </c>
      <c r="N159" s="4">
        <v>0</v>
      </c>
      <c r="O159" s="4">
        <f t="shared" si="7"/>
        <v>0</v>
      </c>
      <c r="P159" s="4">
        <v>0</v>
      </c>
      <c r="Q159" s="5"/>
      <c r="R159" s="5"/>
    </row>
    <row r="160" spans="1:18" x14ac:dyDescent="0.35">
      <c r="A160" s="3">
        <v>43586</v>
      </c>
      <c r="B160">
        <v>53</v>
      </c>
      <c r="C160" t="s">
        <v>30</v>
      </c>
      <c r="D160" t="s">
        <v>42</v>
      </c>
      <c r="E160" s="8">
        <v>940</v>
      </c>
      <c r="F160" s="4">
        <v>7.41</v>
      </c>
      <c r="G160" s="4">
        <v>1.33</v>
      </c>
      <c r="H160" s="4">
        <v>75.040000000000006</v>
      </c>
      <c r="I160" s="4">
        <f>IF(A160="N/A", "", H160-F160)</f>
        <v>67.63000000000001</v>
      </c>
      <c r="J160" s="4">
        <v>76.37</v>
      </c>
      <c r="K160" s="4">
        <v>501.8</v>
      </c>
      <c r="L160" s="4">
        <v>124.01195198245701</v>
      </c>
      <c r="M160" s="4">
        <f t="shared" si="8"/>
        <v>124.01195198245701</v>
      </c>
      <c r="N160" s="4">
        <v>0.81483825461302595</v>
      </c>
      <c r="O160" s="4">
        <f t="shared" si="7"/>
        <v>0.81483825461302595</v>
      </c>
      <c r="P160" s="4">
        <v>16.238172043228406</v>
      </c>
      <c r="Q160" s="5"/>
      <c r="R160" s="5"/>
    </row>
    <row r="161" spans="1:22" x14ac:dyDescent="0.35">
      <c r="A161" s="3">
        <v>43586</v>
      </c>
      <c r="B161">
        <v>61</v>
      </c>
      <c r="C161" t="s">
        <v>44</v>
      </c>
      <c r="D161" t="s">
        <v>41</v>
      </c>
      <c r="E161" s="8">
        <v>1000</v>
      </c>
      <c r="F161" s="4">
        <v>0.28000000000000003</v>
      </c>
      <c r="G161" s="4">
        <v>0.73</v>
      </c>
      <c r="H161" s="4">
        <v>1.54</v>
      </c>
      <c r="I161" s="4">
        <f>IF(A161="N/A", "", H161-F161)</f>
        <v>1.26</v>
      </c>
      <c r="J161" s="4">
        <v>2.27</v>
      </c>
      <c r="K161" s="4">
        <v>1163.53</v>
      </c>
      <c r="L161" s="4">
        <v>3.9213784375642802</v>
      </c>
      <c r="M161" s="4">
        <f t="shared" si="8"/>
        <v>8.1569819545684137</v>
      </c>
      <c r="N161" s="4">
        <v>2.00997420857232</v>
      </c>
      <c r="O161" s="4">
        <f t="shared" si="7"/>
        <v>3.063176310283946</v>
      </c>
      <c r="P161" s="4">
        <v>17.274651109817455</v>
      </c>
      <c r="Q161" s="5"/>
      <c r="R161" s="5"/>
    </row>
    <row r="162" spans="1:22" x14ac:dyDescent="0.35">
      <c r="A162" s="3">
        <v>43586</v>
      </c>
      <c r="B162">
        <v>62</v>
      </c>
      <c r="C162" t="s">
        <v>45</v>
      </c>
      <c r="D162" t="s">
        <v>41</v>
      </c>
      <c r="E162" s="8">
        <v>0</v>
      </c>
      <c r="F162" s="4"/>
      <c r="G162" s="4"/>
      <c r="H162" s="4"/>
      <c r="I162" s="4"/>
      <c r="J162" s="4"/>
      <c r="K162" s="4"/>
      <c r="L162" s="4">
        <v>0</v>
      </c>
      <c r="M162" s="4">
        <f t="shared" si="8"/>
        <v>0.42215929172684497</v>
      </c>
      <c r="N162" s="4">
        <v>0</v>
      </c>
      <c r="O162" s="4">
        <f t="shared" ref="O162:O225" si="9">N162+O138</f>
        <v>6.67528498498626E-2</v>
      </c>
      <c r="P162" s="4">
        <v>0</v>
      </c>
      <c r="Q162" s="5"/>
      <c r="R162" s="5"/>
    </row>
    <row r="163" spans="1:22" x14ac:dyDescent="0.35">
      <c r="A163" s="3">
        <v>43586</v>
      </c>
      <c r="B163">
        <v>63</v>
      </c>
      <c r="C163" t="s">
        <v>45</v>
      </c>
      <c r="D163" t="s">
        <v>41</v>
      </c>
      <c r="E163" s="8">
        <v>0</v>
      </c>
      <c r="F163" s="4"/>
      <c r="G163" s="4"/>
      <c r="H163" s="4"/>
      <c r="I163" s="4"/>
      <c r="J163" s="4"/>
      <c r="K163" s="4"/>
      <c r="L163" s="4">
        <v>0</v>
      </c>
      <c r="M163" s="4">
        <f t="shared" si="8"/>
        <v>1.042101196078546</v>
      </c>
      <c r="N163" s="4">
        <v>0</v>
      </c>
      <c r="O163" s="4">
        <f t="shared" si="9"/>
        <v>1.3502701531441328</v>
      </c>
      <c r="P163" s="4">
        <v>0</v>
      </c>
      <c r="Q163" s="5"/>
      <c r="R163" s="5"/>
    </row>
    <row r="164" spans="1:22" x14ac:dyDescent="0.35">
      <c r="A164" s="3">
        <v>43586</v>
      </c>
      <c r="B164">
        <v>65</v>
      </c>
      <c r="C164" t="s">
        <v>45</v>
      </c>
      <c r="D164" t="s">
        <v>41</v>
      </c>
      <c r="E164" s="8">
        <v>0</v>
      </c>
      <c r="F164" s="4"/>
      <c r="G164" s="4"/>
      <c r="H164" s="4"/>
      <c r="I164" s="4"/>
      <c r="J164" s="4"/>
      <c r="K164" s="4"/>
      <c r="L164" s="7">
        <v>0</v>
      </c>
      <c r="M164" s="4">
        <f t="shared" si="8"/>
        <v>0.37937300030613996</v>
      </c>
      <c r="N164" s="7">
        <v>0</v>
      </c>
      <c r="O164" s="4">
        <f t="shared" si="9"/>
        <v>9.0029606026230096E-3</v>
      </c>
      <c r="P164" s="7">
        <v>0</v>
      </c>
      <c r="Q164" s="5"/>
      <c r="R164" s="5"/>
      <c r="S164" s="4"/>
      <c r="T164" s="4"/>
      <c r="U164" s="4"/>
      <c r="V164" s="4"/>
    </row>
    <row r="165" spans="1:22" x14ac:dyDescent="0.35">
      <c r="A165" s="3">
        <v>43586</v>
      </c>
      <c r="B165">
        <v>66</v>
      </c>
      <c r="C165" t="s">
        <v>45</v>
      </c>
      <c r="D165" t="s">
        <v>41</v>
      </c>
      <c r="E165" s="8">
        <v>0</v>
      </c>
      <c r="F165" s="4"/>
      <c r="G165" s="4"/>
      <c r="H165" s="4"/>
      <c r="I165" s="4"/>
      <c r="J165" s="4"/>
      <c r="K165" s="4"/>
      <c r="L165" s="7">
        <v>0</v>
      </c>
      <c r="M165" s="4">
        <f t="shared" si="8"/>
        <v>0</v>
      </c>
      <c r="N165" s="7">
        <v>0</v>
      </c>
      <c r="O165" s="4">
        <f t="shared" si="9"/>
        <v>0</v>
      </c>
      <c r="P165" s="7">
        <v>0</v>
      </c>
      <c r="Q165" s="5"/>
      <c r="R165" s="5"/>
      <c r="S165" s="4"/>
      <c r="T165" s="4"/>
      <c r="U165" s="4"/>
      <c r="V165" s="4"/>
    </row>
    <row r="166" spans="1:22" x14ac:dyDescent="0.35">
      <c r="A166" s="3">
        <v>43586</v>
      </c>
      <c r="B166">
        <v>67</v>
      </c>
      <c r="C166" t="s">
        <v>45</v>
      </c>
      <c r="D166" t="s">
        <v>42</v>
      </c>
      <c r="E166" s="8">
        <v>0</v>
      </c>
      <c r="F166" s="4"/>
      <c r="G166" s="4"/>
      <c r="H166" s="4"/>
      <c r="I166" s="4"/>
      <c r="J166" s="4"/>
      <c r="K166" s="4"/>
      <c r="L166" s="7">
        <v>0</v>
      </c>
      <c r="M166" s="4">
        <f t="shared" si="8"/>
        <v>9.2503861215131398</v>
      </c>
      <c r="N166" s="7">
        <v>0</v>
      </c>
      <c r="O166" s="4">
        <f t="shared" si="9"/>
        <v>4.9970240065420397E-2</v>
      </c>
      <c r="P166" s="7">
        <v>0</v>
      </c>
      <c r="Q166" s="5"/>
      <c r="R166" s="5"/>
      <c r="S166" s="4"/>
      <c r="T166" s="4"/>
      <c r="U166" s="4"/>
      <c r="V166" s="4"/>
    </row>
    <row r="167" spans="1:22" x14ac:dyDescent="0.35">
      <c r="A167" s="3">
        <v>43586</v>
      </c>
      <c r="B167">
        <v>68</v>
      </c>
      <c r="C167" t="s">
        <v>45</v>
      </c>
      <c r="D167" t="s">
        <v>42</v>
      </c>
      <c r="E167" s="8">
        <v>1100</v>
      </c>
      <c r="F167" s="4">
        <v>0.18</v>
      </c>
      <c r="G167" s="4">
        <v>1.43</v>
      </c>
      <c r="H167" s="4">
        <v>2.2799999999999998</v>
      </c>
      <c r="I167" s="4">
        <f>IF(A167="N/A", "", H167-F167)</f>
        <v>2.0999999999999996</v>
      </c>
      <c r="J167" s="4">
        <v>3.71</v>
      </c>
      <c r="K167" s="4">
        <v>2221.9699999999998</v>
      </c>
      <c r="L167" s="7">
        <v>7.0498437901761299</v>
      </c>
      <c r="M167" s="4">
        <f t="shared" si="8"/>
        <v>36.862768488973337</v>
      </c>
      <c r="N167" s="7">
        <v>4.2222483575357597</v>
      </c>
      <c r="O167" s="4">
        <f t="shared" si="9"/>
        <v>27.997567420333503</v>
      </c>
      <c r="P167" s="7">
        <v>19.002116220799202</v>
      </c>
      <c r="Q167" s="5"/>
      <c r="R167" s="5"/>
      <c r="S167" s="4"/>
      <c r="T167" s="4"/>
      <c r="U167" s="4"/>
      <c r="V167" s="4"/>
    </row>
    <row r="168" spans="1:22" x14ac:dyDescent="0.35">
      <c r="A168" s="3">
        <v>43586</v>
      </c>
      <c r="B168">
        <v>69</v>
      </c>
      <c r="C168" t="s">
        <v>45</v>
      </c>
      <c r="D168" t="s">
        <v>42</v>
      </c>
      <c r="E168" s="8">
        <v>0</v>
      </c>
      <c r="F168" s="4"/>
      <c r="G168" s="4"/>
      <c r="H168" s="4"/>
      <c r="I168" s="4"/>
      <c r="J168" s="4"/>
      <c r="K168" s="4"/>
      <c r="L168" s="7">
        <v>0</v>
      </c>
      <c r="M168" s="4">
        <f t="shared" si="8"/>
        <v>0.26661697299086801</v>
      </c>
      <c r="N168" s="7">
        <v>0</v>
      </c>
      <c r="O168" s="4">
        <f t="shared" si="9"/>
        <v>2.1007732598746599E-2</v>
      </c>
      <c r="P168" s="7">
        <v>0</v>
      </c>
      <c r="Q168" s="5"/>
      <c r="R168" s="5"/>
      <c r="S168" s="4"/>
      <c r="T168" s="4"/>
      <c r="U168" s="4"/>
      <c r="V168" s="4"/>
    </row>
    <row r="169" spans="1:22" x14ac:dyDescent="0.35">
      <c r="A169" s="3">
        <v>43586</v>
      </c>
      <c r="B169">
        <v>70</v>
      </c>
      <c r="C169" t="s">
        <v>45</v>
      </c>
      <c r="D169" t="s">
        <v>42</v>
      </c>
      <c r="E169" s="8">
        <v>0</v>
      </c>
      <c r="F169" s="4"/>
      <c r="G169" s="4"/>
      <c r="H169" s="4"/>
      <c r="I169" s="4"/>
      <c r="J169" s="4"/>
      <c r="K169" s="4"/>
      <c r="L169" s="7">
        <v>0</v>
      </c>
      <c r="M169" s="4">
        <f>L169+M145</f>
        <v>8.4630567546896601E-2</v>
      </c>
      <c r="N169" s="7">
        <v>0</v>
      </c>
      <c r="O169" s="4">
        <f t="shared" si="9"/>
        <v>1.6101368159903099E-3</v>
      </c>
      <c r="P169" s="7">
        <v>0</v>
      </c>
      <c r="Q169" s="5"/>
      <c r="R169" s="5"/>
    </row>
    <row r="170" spans="1:22" x14ac:dyDescent="0.35">
      <c r="A170" s="3">
        <v>43620</v>
      </c>
      <c r="B170">
        <v>19</v>
      </c>
      <c r="C170" t="s">
        <v>30</v>
      </c>
      <c r="D170" t="s">
        <v>41</v>
      </c>
      <c r="E170" s="8">
        <v>1165</v>
      </c>
      <c r="F170" s="4">
        <v>0.21</v>
      </c>
      <c r="G170" s="4">
        <v>3.95</v>
      </c>
      <c r="H170" s="4">
        <v>0.75</v>
      </c>
      <c r="I170" s="4">
        <f>IF(A170="N/A", "", H170-F170)</f>
        <v>0.54</v>
      </c>
      <c r="J170" s="4">
        <v>4.7</v>
      </c>
      <c r="K170" s="4">
        <v>112.31</v>
      </c>
      <c r="L170" s="7">
        <v>9.4588139360719001</v>
      </c>
      <c r="M170" s="4">
        <f t="shared" si="8"/>
        <v>21.4017433757638</v>
      </c>
      <c r="N170" s="7">
        <v>0.22602540280005001</v>
      </c>
      <c r="O170" s="4">
        <f t="shared" si="9"/>
        <v>0.41461347475585297</v>
      </c>
      <c r="P170" s="7">
        <v>20.124968542937335</v>
      </c>
      <c r="Q170" s="5"/>
      <c r="R170" s="5"/>
    </row>
    <row r="171" spans="1:22" x14ac:dyDescent="0.35">
      <c r="A171" s="3">
        <v>43620</v>
      </c>
      <c r="B171">
        <v>20</v>
      </c>
      <c r="C171" t="s">
        <v>30</v>
      </c>
      <c r="D171" t="s">
        <v>41</v>
      </c>
      <c r="E171" s="8">
        <v>375</v>
      </c>
      <c r="F171" s="4">
        <v>0.6</v>
      </c>
      <c r="G171" s="4">
        <v>2.4300000000000002</v>
      </c>
      <c r="H171" s="4">
        <v>3.5</v>
      </c>
      <c r="I171" s="4">
        <f>IF(A171="N/A", "", H171-F171)</f>
        <v>2.9</v>
      </c>
      <c r="J171" s="4">
        <v>5.93</v>
      </c>
      <c r="K171" s="4">
        <v>538.96</v>
      </c>
      <c r="L171" s="7">
        <v>3.84148251124827</v>
      </c>
      <c r="M171" s="4">
        <f t="shared" si="8"/>
        <v>25.825339480087031</v>
      </c>
      <c r="N171" s="4">
        <v>0.34914087930225401</v>
      </c>
      <c r="O171" s="4">
        <f t="shared" si="9"/>
        <v>1.5362725195507183</v>
      </c>
      <c r="P171" s="4">
        <v>6.4779941661815457</v>
      </c>
      <c r="Q171" s="5"/>
      <c r="R171" s="5"/>
    </row>
    <row r="172" spans="1:22" x14ac:dyDescent="0.35">
      <c r="A172" s="3">
        <v>43620</v>
      </c>
      <c r="B172">
        <v>21</v>
      </c>
      <c r="C172" t="s">
        <v>30</v>
      </c>
      <c r="D172" t="s">
        <v>41</v>
      </c>
      <c r="E172" s="8">
        <v>55</v>
      </c>
      <c r="F172" s="4">
        <v>3.74</v>
      </c>
      <c r="G172" s="4">
        <v>0.11</v>
      </c>
      <c r="H172" s="4">
        <v>8.5500000000000007</v>
      </c>
      <c r="I172" s="4">
        <f>IF(A172="N/A", "", H172-F172)</f>
        <v>4.8100000000000005</v>
      </c>
      <c r="J172" s="4">
        <v>8.66</v>
      </c>
      <c r="K172" s="4">
        <v>2013.78</v>
      </c>
      <c r="L172" s="7">
        <v>0.82279848009333301</v>
      </c>
      <c r="M172" s="4">
        <f t="shared" si="8"/>
        <v>30.370400951775856</v>
      </c>
      <c r="N172" s="4">
        <v>0.19133200037440601</v>
      </c>
      <c r="O172" s="4">
        <f t="shared" si="9"/>
        <v>49.638520025568134</v>
      </c>
      <c r="P172" s="4">
        <v>0.95010581103996006</v>
      </c>
      <c r="Q172" s="5"/>
      <c r="R172" s="5"/>
    </row>
    <row r="173" spans="1:22" x14ac:dyDescent="0.35">
      <c r="A173" s="3">
        <v>43620</v>
      </c>
      <c r="B173">
        <v>22</v>
      </c>
      <c r="C173" t="s">
        <v>30</v>
      </c>
      <c r="D173" t="s">
        <v>41</v>
      </c>
      <c r="E173" s="8">
        <v>0</v>
      </c>
      <c r="F173" s="4"/>
      <c r="G173" s="4"/>
      <c r="H173" s="4"/>
      <c r="I173" s="4"/>
      <c r="J173" s="4"/>
      <c r="K173" s="4"/>
      <c r="L173" s="7">
        <v>0</v>
      </c>
      <c r="M173" s="4">
        <f t="shared" si="8"/>
        <v>5.8475401783255901E-2</v>
      </c>
      <c r="N173" s="4">
        <v>0</v>
      </c>
      <c r="O173" s="4">
        <f t="shared" si="9"/>
        <v>1.0272602159553E-2</v>
      </c>
      <c r="P173" s="4">
        <v>0</v>
      </c>
      <c r="Q173" s="5"/>
      <c r="R173" s="5"/>
    </row>
    <row r="174" spans="1:22" x14ac:dyDescent="0.35">
      <c r="A174" s="3">
        <v>43620</v>
      </c>
      <c r="B174">
        <v>23</v>
      </c>
      <c r="C174" t="s">
        <v>30</v>
      </c>
      <c r="D174" t="s">
        <v>41</v>
      </c>
      <c r="E174" s="8">
        <v>515</v>
      </c>
      <c r="F174" s="4">
        <v>4.47</v>
      </c>
      <c r="G174" s="4">
        <v>0.21</v>
      </c>
      <c r="H174" s="4">
        <v>7.38</v>
      </c>
      <c r="I174" s="4">
        <f>IF(A174="N/A", "", H174-F174)</f>
        <v>2.91</v>
      </c>
      <c r="J174" s="4">
        <v>7.59</v>
      </c>
      <c r="K174" s="4">
        <v>1371.88</v>
      </c>
      <c r="L174" s="4">
        <v>6.75245819633178</v>
      </c>
      <c r="M174" s="4">
        <f t="shared" si="8"/>
        <v>178.88887584239865</v>
      </c>
      <c r="N174" s="4">
        <v>1.2204956983377699</v>
      </c>
      <c r="O174" s="4">
        <f t="shared" si="9"/>
        <v>26.445959581967973</v>
      </c>
      <c r="P174" s="4">
        <v>8.8964453215559889</v>
      </c>
      <c r="Q174" s="5"/>
      <c r="R174" s="5"/>
    </row>
    <row r="175" spans="1:22" x14ac:dyDescent="0.35">
      <c r="A175" s="3">
        <v>43620</v>
      </c>
      <c r="B175">
        <v>25</v>
      </c>
      <c r="C175" t="s">
        <v>43</v>
      </c>
      <c r="D175" t="s">
        <v>42</v>
      </c>
      <c r="E175" s="8">
        <v>610</v>
      </c>
      <c r="F175" s="4">
        <v>6.09</v>
      </c>
      <c r="G175" s="4">
        <v>0.1</v>
      </c>
      <c r="H175" s="4">
        <v>8.67</v>
      </c>
      <c r="I175" s="4">
        <f>IF(A175="N/A", "", H175-F175)</f>
        <v>2.58</v>
      </c>
      <c r="J175" s="4">
        <v>8.77</v>
      </c>
      <c r="K175" s="4">
        <v>359.03</v>
      </c>
      <c r="L175" s="7">
        <v>9.2414970164923407</v>
      </c>
      <c r="M175" s="4">
        <f t="shared" si="8"/>
        <v>100.39109588468074</v>
      </c>
      <c r="N175" s="4">
        <v>0.37833234593286702</v>
      </c>
      <c r="O175" s="4">
        <f t="shared" si="9"/>
        <v>5.8212041307759863</v>
      </c>
      <c r="P175" s="4">
        <v>10.537537176988648</v>
      </c>
      <c r="Q175" s="5"/>
      <c r="R175" s="5"/>
    </row>
    <row r="176" spans="1:22" x14ac:dyDescent="0.35">
      <c r="A176" s="3">
        <v>43620</v>
      </c>
      <c r="B176">
        <v>26</v>
      </c>
      <c r="C176" t="s">
        <v>43</v>
      </c>
      <c r="D176" t="s">
        <v>42</v>
      </c>
      <c r="E176" s="8">
        <v>45</v>
      </c>
      <c r="F176" s="4">
        <v>5.95</v>
      </c>
      <c r="G176" s="4">
        <v>0.92</v>
      </c>
      <c r="H176" s="4">
        <v>14.34</v>
      </c>
      <c r="I176" s="4">
        <f>IF(A176="N/A", "", H176-F176)</f>
        <v>8.39</v>
      </c>
      <c r="J176" s="4">
        <v>15.26</v>
      </c>
      <c r="K176" s="4">
        <v>4114.8900000000003</v>
      </c>
      <c r="L176" s="7">
        <v>1.1862601643503901</v>
      </c>
      <c r="M176" s="4">
        <f t="shared" si="8"/>
        <v>8.3928200351127522</v>
      </c>
      <c r="N176" s="4">
        <v>0.31987746315096899</v>
      </c>
      <c r="O176" s="4">
        <f t="shared" si="9"/>
        <v>0.59896227404376801</v>
      </c>
      <c r="P176" s="4">
        <v>0.77735929994178543</v>
      </c>
      <c r="Q176" s="5"/>
      <c r="R176" s="5"/>
    </row>
    <row r="177" spans="1:18" x14ac:dyDescent="0.35">
      <c r="A177" s="3">
        <v>43620</v>
      </c>
      <c r="B177">
        <v>27</v>
      </c>
      <c r="C177" t="s">
        <v>43</v>
      </c>
      <c r="D177" t="s">
        <v>42</v>
      </c>
      <c r="E177" s="8">
        <v>1460</v>
      </c>
      <c r="F177" s="4">
        <v>14.39</v>
      </c>
      <c r="G177" s="4">
        <v>0.11</v>
      </c>
      <c r="H177" s="4">
        <v>17.440000000000001</v>
      </c>
      <c r="I177" s="4">
        <f>IF(A177="N/A", "", H177-F177)</f>
        <v>3.0500000000000007</v>
      </c>
      <c r="J177" s="4">
        <v>17.55</v>
      </c>
      <c r="K177" s="4">
        <v>2469.2600000000002</v>
      </c>
      <c r="L177" s="7">
        <v>44.263206918814802</v>
      </c>
      <c r="M177" s="4">
        <f t="shared" si="8"/>
        <v>81.808231945528604</v>
      </c>
      <c r="N177" s="4">
        <v>6.2277701604759299</v>
      </c>
      <c r="O177" s="4">
        <f t="shared" si="9"/>
        <v>18.870832277034552</v>
      </c>
      <c r="P177" s="4">
        <v>25.220990620333485</v>
      </c>
      <c r="Q177" s="5"/>
      <c r="R177" s="5"/>
    </row>
    <row r="178" spans="1:18" x14ac:dyDescent="0.35">
      <c r="A178" s="3">
        <v>43620</v>
      </c>
      <c r="B178">
        <v>34</v>
      </c>
      <c r="C178" t="s">
        <v>43</v>
      </c>
      <c r="D178" t="s">
        <v>41</v>
      </c>
      <c r="E178" s="8">
        <v>1520</v>
      </c>
      <c r="F178" s="4">
        <v>1.06</v>
      </c>
      <c r="G178" s="4">
        <v>0.1</v>
      </c>
      <c r="H178" s="4">
        <v>1.88</v>
      </c>
      <c r="I178" s="4">
        <f>IF(A178="N/A", "", H178-F178)</f>
        <v>0.81999999999999984</v>
      </c>
      <c r="J178" s="4">
        <v>1.98</v>
      </c>
      <c r="K178" s="4">
        <v>495.05</v>
      </c>
      <c r="L178" s="7">
        <v>5.1990222668253097</v>
      </c>
      <c r="M178" s="4">
        <f t="shared" si="8"/>
        <v>28.774188295902608</v>
      </c>
      <c r="N178" s="4">
        <v>1.2998868551474101</v>
      </c>
      <c r="O178" s="4">
        <f t="shared" si="9"/>
        <v>6.109917766555883</v>
      </c>
      <c r="P178" s="4">
        <v>26.25746968692253</v>
      </c>
      <c r="Q178" s="5"/>
      <c r="R178" s="5"/>
    </row>
    <row r="179" spans="1:18" x14ac:dyDescent="0.35">
      <c r="A179" s="3">
        <v>43620</v>
      </c>
      <c r="B179">
        <v>35</v>
      </c>
      <c r="C179" t="s">
        <v>43</v>
      </c>
      <c r="D179" t="s">
        <v>41</v>
      </c>
      <c r="E179" s="8">
        <v>220</v>
      </c>
      <c r="F179" s="4">
        <v>0.1</v>
      </c>
      <c r="G179" s="4">
        <v>0.09</v>
      </c>
      <c r="H179" s="4">
        <v>0.63</v>
      </c>
      <c r="I179" s="4">
        <f>IF(A179="N/A", "", H179-F179)</f>
        <v>0.53</v>
      </c>
      <c r="J179" s="4">
        <v>0.72</v>
      </c>
      <c r="K179" s="4">
        <v>217.7</v>
      </c>
      <c r="L179" s="7">
        <v>0.27363275088554301</v>
      </c>
      <c r="M179" s="4">
        <f t="shared" ref="M179:M240" si="10">L179+M155</f>
        <v>4.4418886644724145</v>
      </c>
      <c r="N179" s="4">
        <v>8.2735902594142596E-2</v>
      </c>
      <c r="O179" s="4">
        <f t="shared" si="9"/>
        <v>0.91677251246753144</v>
      </c>
      <c r="P179" s="4">
        <v>3.8004232441598402</v>
      </c>
      <c r="Q179" s="5"/>
      <c r="R179" s="5"/>
    </row>
    <row r="180" spans="1:18" x14ac:dyDescent="0.35">
      <c r="A180" s="3">
        <v>43620</v>
      </c>
      <c r="B180">
        <v>36</v>
      </c>
      <c r="C180" t="s">
        <v>43</v>
      </c>
      <c r="D180" t="s">
        <v>41</v>
      </c>
      <c r="E180" s="8">
        <v>1290</v>
      </c>
      <c r="F180" s="4">
        <v>0.11</v>
      </c>
      <c r="G180" s="4">
        <v>0.39</v>
      </c>
      <c r="H180" s="4">
        <v>0.61</v>
      </c>
      <c r="I180" s="4">
        <f>IF(A180="N/A", "", H180-F180)</f>
        <v>0.5</v>
      </c>
      <c r="J180" s="4">
        <v>1</v>
      </c>
      <c r="K180" s="4">
        <v>65.8</v>
      </c>
      <c r="L180" s="7">
        <v>2.2284485394087801</v>
      </c>
      <c r="M180" s="4">
        <f t="shared" si="10"/>
        <v>5.0358665348459883</v>
      </c>
      <c r="N180" s="4">
        <v>0.14663191389309699</v>
      </c>
      <c r="O180" s="4">
        <f t="shared" si="9"/>
        <v>0.60418178077617979</v>
      </c>
      <c r="P180" s="4">
        <v>22.284299931664517</v>
      </c>
      <c r="Q180" s="5"/>
      <c r="R180" s="5"/>
    </row>
    <row r="181" spans="1:18" x14ac:dyDescent="0.35">
      <c r="A181" s="3">
        <v>43620</v>
      </c>
      <c r="B181">
        <v>37</v>
      </c>
      <c r="C181" t="s">
        <v>43</v>
      </c>
      <c r="D181" t="s">
        <v>41</v>
      </c>
      <c r="E181" s="8">
        <v>1420</v>
      </c>
      <c r="F181" s="4">
        <v>0.27</v>
      </c>
      <c r="G181" s="4">
        <v>7.0000000000000007E-2</v>
      </c>
      <c r="H181" s="4">
        <v>0.92</v>
      </c>
      <c r="I181" s="4">
        <f>IF(A181="N/A", "", H181-F181)</f>
        <v>0.65</v>
      </c>
      <c r="J181" s="4">
        <v>0.99</v>
      </c>
      <c r="K181" s="4">
        <v>496.63</v>
      </c>
      <c r="L181" s="7">
        <v>2.4284906641091899</v>
      </c>
      <c r="M181" s="4">
        <f t="shared" si="10"/>
        <v>11.35554703763378</v>
      </c>
      <c r="N181" s="4">
        <v>1.2182437560773201</v>
      </c>
      <c r="O181" s="4">
        <f t="shared" si="9"/>
        <v>2.0038224645906273</v>
      </c>
      <c r="P181" s="4">
        <v>24.530004575940787</v>
      </c>
      <c r="Q181" s="5"/>
      <c r="R181" s="5"/>
    </row>
    <row r="182" spans="1:18" x14ac:dyDescent="0.35">
      <c r="A182" s="3">
        <v>43620</v>
      </c>
      <c r="B182">
        <v>51</v>
      </c>
      <c r="C182" t="s">
        <v>30</v>
      </c>
      <c r="D182" t="s">
        <v>42</v>
      </c>
      <c r="E182" s="8">
        <v>325</v>
      </c>
      <c r="F182" s="4">
        <v>0.23</v>
      </c>
      <c r="G182" s="4">
        <v>1.22</v>
      </c>
      <c r="H182" s="4">
        <v>0.98</v>
      </c>
      <c r="I182" s="4">
        <f>IF(A182="N/A", "", H182-F182)</f>
        <v>0.75</v>
      </c>
      <c r="J182" s="4">
        <v>2.2000000000000002</v>
      </c>
      <c r="K182" s="4">
        <v>67.7</v>
      </c>
      <c r="L182" s="7">
        <v>1.2351478338583499</v>
      </c>
      <c r="M182" s="4">
        <f t="shared" si="10"/>
        <v>2.5416352464757592</v>
      </c>
      <c r="N182" s="4">
        <v>3.8008867432822897E-2</v>
      </c>
      <c r="O182" s="4">
        <f t="shared" si="9"/>
        <v>7.4996303087746158E-2</v>
      </c>
      <c r="P182" s="4">
        <v>5.6142616106906731</v>
      </c>
      <c r="Q182" s="5"/>
      <c r="R182" s="5"/>
    </row>
    <row r="183" spans="1:18" x14ac:dyDescent="0.35">
      <c r="A183" s="3">
        <v>43620</v>
      </c>
      <c r="B183">
        <v>52</v>
      </c>
      <c r="C183" t="s">
        <v>30</v>
      </c>
      <c r="D183" t="s">
        <v>42</v>
      </c>
      <c r="E183" s="8">
        <v>0</v>
      </c>
      <c r="F183" s="4"/>
      <c r="G183" s="4"/>
      <c r="H183" s="4"/>
      <c r="I183" s="4"/>
      <c r="J183" s="4"/>
      <c r="K183" s="4"/>
      <c r="L183" s="7">
        <v>0</v>
      </c>
      <c r="M183" s="4">
        <f t="shared" si="10"/>
        <v>0</v>
      </c>
      <c r="N183" s="4">
        <v>0</v>
      </c>
      <c r="O183" s="4">
        <f t="shared" si="9"/>
        <v>0</v>
      </c>
      <c r="P183" s="4">
        <v>0</v>
      </c>
      <c r="Q183" s="5"/>
      <c r="R183" s="5"/>
    </row>
    <row r="184" spans="1:18" x14ac:dyDescent="0.35">
      <c r="A184" s="3">
        <v>43620</v>
      </c>
      <c r="B184">
        <v>53</v>
      </c>
      <c r="C184" t="s">
        <v>30</v>
      </c>
      <c r="D184" t="s">
        <v>42</v>
      </c>
      <c r="E184" s="8">
        <v>675</v>
      </c>
      <c r="F184" s="4">
        <v>4.16</v>
      </c>
      <c r="G184" s="4">
        <v>68.66</v>
      </c>
      <c r="H184" s="4">
        <v>2.68</v>
      </c>
      <c r="I184" s="4">
        <f>IF(A184="N/A", "", H184-F184)</f>
        <v>-1.48</v>
      </c>
      <c r="J184" s="4">
        <v>71.339999999999989</v>
      </c>
      <c r="K184" s="4">
        <v>51.57</v>
      </c>
      <c r="L184" s="4">
        <v>83.185911000744099</v>
      </c>
      <c r="M184" s="4">
        <f t="shared" si="10"/>
        <v>207.19786298320111</v>
      </c>
      <c r="N184" s="4">
        <v>6.0133129104406699E-2</v>
      </c>
      <c r="O184" s="4">
        <f t="shared" si="9"/>
        <v>0.87497138371743266</v>
      </c>
      <c r="P184" s="4">
        <v>11.660389499126781</v>
      </c>
      <c r="Q184" s="5"/>
      <c r="R184" s="5"/>
    </row>
    <row r="185" spans="1:18" x14ac:dyDescent="0.35">
      <c r="A185" s="3">
        <v>43620</v>
      </c>
      <c r="B185">
        <v>61</v>
      </c>
      <c r="C185" t="s">
        <v>44</v>
      </c>
      <c r="D185" t="s">
        <v>41</v>
      </c>
      <c r="E185" s="8">
        <v>1370</v>
      </c>
      <c r="F185" s="4">
        <v>0.08</v>
      </c>
      <c r="G185" s="4">
        <v>0.31</v>
      </c>
      <c r="H185" s="4">
        <v>0.62</v>
      </c>
      <c r="I185" s="4">
        <f>IF(A185="N/A", "", H185-F185)</f>
        <v>0.54</v>
      </c>
      <c r="J185" s="4">
        <v>0.92999999999999994</v>
      </c>
      <c r="K185" s="4">
        <v>269.32</v>
      </c>
      <c r="L185" s="7">
        <v>2.2009816155509498</v>
      </c>
      <c r="M185" s="4">
        <f t="shared" si="10"/>
        <v>10.357963570119363</v>
      </c>
      <c r="N185" s="4">
        <v>0.637385342688367</v>
      </c>
      <c r="O185" s="4">
        <f t="shared" si="9"/>
        <v>3.7005616529723131</v>
      </c>
      <c r="P185" s="4">
        <v>23.666272020449913</v>
      </c>
      <c r="Q185" s="5"/>
      <c r="R185" s="5"/>
    </row>
    <row r="186" spans="1:18" x14ac:dyDescent="0.35">
      <c r="A186" s="3">
        <v>43620</v>
      </c>
      <c r="B186">
        <v>62</v>
      </c>
      <c r="C186" t="s">
        <v>45</v>
      </c>
      <c r="D186" t="s">
        <v>41</v>
      </c>
      <c r="E186" s="8">
        <v>0</v>
      </c>
      <c r="F186" s="4"/>
      <c r="G186" s="4"/>
      <c r="H186" s="4"/>
      <c r="I186" s="4"/>
      <c r="J186" s="4"/>
      <c r="K186" s="4"/>
      <c r="L186" s="7">
        <v>0</v>
      </c>
      <c r="M186" s="4">
        <f t="shared" si="10"/>
        <v>0.42215929172684497</v>
      </c>
      <c r="N186" s="4">
        <v>0</v>
      </c>
      <c r="O186" s="4">
        <f t="shared" si="9"/>
        <v>6.67528498498626E-2</v>
      </c>
      <c r="P186" s="4">
        <v>0</v>
      </c>
      <c r="Q186" s="5"/>
      <c r="R186" s="5"/>
    </row>
    <row r="187" spans="1:18" x14ac:dyDescent="0.35">
      <c r="A187" s="3">
        <v>43620</v>
      </c>
      <c r="B187">
        <v>63</v>
      </c>
      <c r="C187" t="s">
        <v>45</v>
      </c>
      <c r="D187" t="s">
        <v>41</v>
      </c>
      <c r="E187" s="8">
        <v>0</v>
      </c>
      <c r="F187" s="4"/>
      <c r="G187" s="4"/>
      <c r="H187" s="4"/>
      <c r="I187" s="4"/>
      <c r="J187" s="4"/>
      <c r="K187" s="4"/>
      <c r="L187" s="7">
        <v>0</v>
      </c>
      <c r="M187" s="4">
        <f t="shared" si="10"/>
        <v>1.042101196078546</v>
      </c>
      <c r="N187" s="4">
        <v>0</v>
      </c>
      <c r="O187" s="4">
        <f t="shared" si="9"/>
        <v>1.3502701531441328</v>
      </c>
      <c r="P187" s="4">
        <v>0</v>
      </c>
      <c r="Q187" s="5"/>
      <c r="R187" s="5"/>
    </row>
    <row r="188" spans="1:18" x14ac:dyDescent="0.35">
      <c r="A188" s="3">
        <v>43620</v>
      </c>
      <c r="B188">
        <v>65</v>
      </c>
      <c r="C188" t="s">
        <v>45</v>
      </c>
      <c r="D188" t="s">
        <v>41</v>
      </c>
      <c r="E188" s="8">
        <v>0</v>
      </c>
      <c r="F188" s="4"/>
      <c r="G188" s="4"/>
      <c r="H188" s="4"/>
      <c r="I188" s="4"/>
      <c r="J188" s="4"/>
      <c r="K188" s="4"/>
      <c r="L188" s="7">
        <v>0</v>
      </c>
      <c r="M188" s="4">
        <f t="shared" si="10"/>
        <v>0.37937300030613996</v>
      </c>
      <c r="N188" s="4">
        <v>0</v>
      </c>
      <c r="O188" s="4">
        <f t="shared" si="9"/>
        <v>9.0029606026230096E-3</v>
      </c>
      <c r="P188" s="4">
        <v>0</v>
      </c>
      <c r="Q188" s="5"/>
      <c r="R188" s="5"/>
    </row>
    <row r="189" spans="1:18" x14ac:dyDescent="0.35">
      <c r="A189" s="3">
        <v>43620</v>
      </c>
      <c r="B189">
        <v>66</v>
      </c>
      <c r="C189" t="s">
        <v>45</v>
      </c>
      <c r="D189" t="s">
        <v>41</v>
      </c>
      <c r="E189" s="8">
        <v>190</v>
      </c>
      <c r="F189" s="4">
        <v>1.77</v>
      </c>
      <c r="G189" s="4">
        <v>7.82</v>
      </c>
      <c r="H189" s="4">
        <v>2.41</v>
      </c>
      <c r="I189" s="4">
        <f>IF(A189="N/A", "", H189-F189)</f>
        <v>0.64000000000000012</v>
      </c>
      <c r="J189" s="4">
        <v>10.23</v>
      </c>
      <c r="K189" s="4">
        <v>490.6</v>
      </c>
      <c r="L189" s="7">
        <v>3.3577018806580101</v>
      </c>
      <c r="M189" s="4">
        <f t="shared" si="10"/>
        <v>3.3577018806580101</v>
      </c>
      <c r="N189" s="4">
        <v>0.16102527298639499</v>
      </c>
      <c r="O189" s="4">
        <f t="shared" si="9"/>
        <v>0.16102527298639499</v>
      </c>
      <c r="P189" s="4">
        <v>3.2821837108653162</v>
      </c>
      <c r="Q189" s="5"/>
      <c r="R189" s="5"/>
    </row>
    <row r="190" spans="1:18" x14ac:dyDescent="0.35">
      <c r="A190" s="3">
        <v>43620</v>
      </c>
      <c r="B190">
        <v>67</v>
      </c>
      <c r="C190" t="s">
        <v>45</v>
      </c>
      <c r="D190" t="s">
        <v>42</v>
      </c>
      <c r="E190" s="8">
        <v>0</v>
      </c>
      <c r="F190" s="4"/>
      <c r="G190" s="4"/>
      <c r="H190" s="4"/>
      <c r="I190" s="4"/>
      <c r="J190" s="4"/>
      <c r="K190" s="4"/>
      <c r="L190" s="4">
        <v>0</v>
      </c>
      <c r="M190" s="4">
        <f t="shared" si="10"/>
        <v>9.2503861215131398</v>
      </c>
      <c r="N190" s="4">
        <v>0</v>
      </c>
      <c r="O190" s="4">
        <f t="shared" si="9"/>
        <v>4.9970240065420397E-2</v>
      </c>
      <c r="P190" s="4">
        <v>0</v>
      </c>
      <c r="Q190" s="5"/>
      <c r="R190" s="5"/>
    </row>
    <row r="191" spans="1:18" x14ac:dyDescent="0.35">
      <c r="A191" s="3">
        <v>43620</v>
      </c>
      <c r="B191">
        <v>68</v>
      </c>
      <c r="C191" t="s">
        <v>45</v>
      </c>
      <c r="D191" t="s">
        <v>42</v>
      </c>
      <c r="E191" s="8">
        <v>1130</v>
      </c>
      <c r="F191" s="4">
        <v>0.25</v>
      </c>
      <c r="G191" s="4">
        <v>2.09</v>
      </c>
      <c r="H191" s="4">
        <v>1.26</v>
      </c>
      <c r="I191" s="4">
        <f>IF(A191="N/A", "", H191-F191)</f>
        <v>1.01</v>
      </c>
      <c r="J191" s="4">
        <v>3.3499999999999996</v>
      </c>
      <c r="K191" s="4">
        <v>434.96</v>
      </c>
      <c r="L191" s="7">
        <v>6.5393736014976103</v>
      </c>
      <c r="M191" s="4">
        <f t="shared" si="10"/>
        <v>43.402142090470946</v>
      </c>
      <c r="N191" s="7">
        <v>0.849064460211164</v>
      </c>
      <c r="O191" s="4">
        <f t="shared" si="9"/>
        <v>28.846631880544667</v>
      </c>
      <c r="P191" s="7">
        <v>19.520355754093725</v>
      </c>
      <c r="Q191" s="5"/>
      <c r="R191" s="5"/>
    </row>
    <row r="192" spans="1:18" x14ac:dyDescent="0.35">
      <c r="A192" s="3">
        <v>43620</v>
      </c>
      <c r="B192">
        <v>69</v>
      </c>
      <c r="C192" t="s">
        <v>45</v>
      </c>
      <c r="D192" t="s">
        <v>42</v>
      </c>
      <c r="E192" s="8">
        <v>0</v>
      </c>
      <c r="F192" s="4"/>
      <c r="G192" s="4"/>
      <c r="H192" s="4"/>
      <c r="I192" s="4"/>
      <c r="J192" s="4"/>
      <c r="K192" s="4"/>
      <c r="L192" s="7">
        <v>0</v>
      </c>
      <c r="M192" s="4">
        <f t="shared" si="10"/>
        <v>0.26661697299086801</v>
      </c>
      <c r="N192" s="7">
        <v>0</v>
      </c>
      <c r="O192" s="4">
        <f t="shared" si="9"/>
        <v>2.1007732598746599E-2</v>
      </c>
      <c r="P192" s="7">
        <v>0</v>
      </c>
      <c r="Q192" s="5"/>
      <c r="R192" s="5"/>
    </row>
    <row r="193" spans="1:18" x14ac:dyDescent="0.35">
      <c r="A193" s="3">
        <v>43620</v>
      </c>
      <c r="B193">
        <v>70</v>
      </c>
      <c r="C193" t="s">
        <v>45</v>
      </c>
      <c r="D193" t="s">
        <v>42</v>
      </c>
      <c r="E193" s="8">
        <v>1550</v>
      </c>
      <c r="F193" s="4">
        <v>0.08</v>
      </c>
      <c r="G193" s="4">
        <v>0.17</v>
      </c>
      <c r="H193" s="4">
        <v>0.68</v>
      </c>
      <c r="I193" s="4">
        <f>IF(A193="N/A", "", H193-F193)</f>
        <v>0.60000000000000009</v>
      </c>
      <c r="J193" s="4">
        <v>0.85000000000000009</v>
      </c>
      <c r="K193" s="4">
        <v>175.6</v>
      </c>
      <c r="L193" s="7">
        <v>2.2759542253263998</v>
      </c>
      <c r="M193" s="4">
        <f>L193+M169</f>
        <v>2.3605847928732966</v>
      </c>
      <c r="N193" s="7">
        <v>0.470185367020372</v>
      </c>
      <c r="O193" s="4">
        <f t="shared" si="9"/>
        <v>0.47179550383636232</v>
      </c>
      <c r="P193" s="7">
        <v>26.775709220217056</v>
      </c>
      <c r="Q193" s="5"/>
      <c r="R193" s="5"/>
    </row>
    <row r="194" spans="1:18" x14ac:dyDescent="0.35">
      <c r="A194" s="3">
        <v>43655</v>
      </c>
      <c r="B194">
        <v>19</v>
      </c>
      <c r="C194" t="s">
        <v>30</v>
      </c>
      <c r="D194" t="s">
        <v>41</v>
      </c>
      <c r="E194" s="8">
        <v>625</v>
      </c>
      <c r="F194" s="7">
        <v>7.7811000000000005E-2</v>
      </c>
      <c r="G194" s="7">
        <v>8.4848090000000003</v>
      </c>
      <c r="H194" s="7">
        <v>0.64370000000000005</v>
      </c>
      <c r="I194" s="4">
        <f>IF(A194="N/A", "", H194-F194)</f>
        <v>0.56588900000000009</v>
      </c>
      <c r="J194" s="4">
        <v>9.1285090000000011</v>
      </c>
      <c r="K194" s="7">
        <v>99.639083999999997</v>
      </c>
      <c r="L194" s="7">
        <v>9.8558200329601995</v>
      </c>
      <c r="M194" s="4">
        <f t="shared" si="10"/>
        <v>31.257563408724</v>
      </c>
      <c r="N194" s="7">
        <v>0.107577796127824</v>
      </c>
      <c r="O194" s="4">
        <f t="shared" si="9"/>
        <v>0.52219127088367701</v>
      </c>
      <c r="P194" s="7">
        <v>10.796656943635909</v>
      </c>
      <c r="Q194" s="5"/>
      <c r="R194" s="5"/>
    </row>
    <row r="195" spans="1:18" x14ac:dyDescent="0.35">
      <c r="A195" s="3">
        <v>43655</v>
      </c>
      <c r="B195">
        <v>20</v>
      </c>
      <c r="C195" t="s">
        <v>30</v>
      </c>
      <c r="D195" t="s">
        <v>41</v>
      </c>
      <c r="E195" s="8">
        <v>1350</v>
      </c>
      <c r="F195" s="7">
        <v>9.5702999999999996E-2</v>
      </c>
      <c r="G195" s="7">
        <v>0.48553099999999999</v>
      </c>
      <c r="H195" s="7">
        <v>0.57809999999999995</v>
      </c>
      <c r="I195" s="4">
        <f>IF(A195="N/A", "", H195-F195)</f>
        <v>0.48239699999999996</v>
      </c>
      <c r="J195" s="4">
        <v>1.063631</v>
      </c>
      <c r="K195" s="7">
        <v>11.412582</v>
      </c>
      <c r="L195" s="7">
        <v>2.4804909925324501</v>
      </c>
      <c r="M195" s="4">
        <f t="shared" si="10"/>
        <v>28.30583047261948</v>
      </c>
      <c r="N195" s="7">
        <v>2.66152517673309E-2</v>
      </c>
      <c r="O195" s="4">
        <f t="shared" si="9"/>
        <v>1.5628877713180491</v>
      </c>
      <c r="P195" s="7">
        <v>23.320778998253562</v>
      </c>
      <c r="Q195" s="5"/>
      <c r="R195" s="5"/>
    </row>
    <row r="196" spans="1:18" x14ac:dyDescent="0.35">
      <c r="A196" s="3">
        <v>43655</v>
      </c>
      <c r="B196">
        <v>21</v>
      </c>
      <c r="C196" t="s">
        <v>30</v>
      </c>
      <c r="D196" t="s">
        <v>41</v>
      </c>
      <c r="E196" s="8">
        <v>1210</v>
      </c>
      <c r="F196" s="7">
        <v>3.5833970000000002</v>
      </c>
      <c r="G196" s="7">
        <v>0</v>
      </c>
      <c r="H196" s="7">
        <v>6.1840000000000002</v>
      </c>
      <c r="I196" s="4">
        <f>IF(A196="N/A", "", H196-F196)</f>
        <v>2.600603</v>
      </c>
      <c r="J196" s="4">
        <v>6.1824440000000003</v>
      </c>
      <c r="K196" s="7">
        <v>2745.4324000000001</v>
      </c>
      <c r="L196" s="7">
        <v>12.9228546861625</v>
      </c>
      <c r="M196" s="4">
        <f t="shared" si="10"/>
        <v>43.293255637938358</v>
      </c>
      <c r="N196" s="7">
        <v>5.7386405693092204</v>
      </c>
      <c r="O196" s="4">
        <f t="shared" si="9"/>
        <v>55.377160594877353</v>
      </c>
      <c r="P196" s="7">
        <v>20.902327842879121</v>
      </c>
      <c r="Q196" s="5"/>
      <c r="R196" s="5"/>
    </row>
    <row r="197" spans="1:18" x14ac:dyDescent="0.35">
      <c r="A197" s="3">
        <v>43655</v>
      </c>
      <c r="B197">
        <v>22</v>
      </c>
      <c r="C197" t="s">
        <v>30</v>
      </c>
      <c r="D197" t="s">
        <v>41</v>
      </c>
      <c r="E197" s="8">
        <v>0</v>
      </c>
      <c r="F197" s="4"/>
      <c r="G197" s="4"/>
      <c r="H197" s="4"/>
      <c r="I197" s="4"/>
      <c r="J197" s="4"/>
      <c r="K197" s="4"/>
      <c r="L197" s="7">
        <v>0</v>
      </c>
      <c r="M197" s="4">
        <f t="shared" si="10"/>
        <v>5.8475401783255901E-2</v>
      </c>
      <c r="N197" s="7">
        <v>0</v>
      </c>
      <c r="O197" s="4">
        <f t="shared" si="9"/>
        <v>1.0272602159553E-2</v>
      </c>
      <c r="P197" s="7">
        <v>0</v>
      </c>
      <c r="Q197" s="5"/>
      <c r="R197" s="5"/>
    </row>
    <row r="198" spans="1:18" x14ac:dyDescent="0.35">
      <c r="A198" s="3">
        <v>43655</v>
      </c>
      <c r="B198">
        <v>23</v>
      </c>
      <c r="C198" t="s">
        <v>30</v>
      </c>
      <c r="D198" t="s">
        <v>41</v>
      </c>
      <c r="E198" s="8">
        <v>830</v>
      </c>
      <c r="F198" s="7">
        <v>6.9979300000000002</v>
      </c>
      <c r="G198" s="7">
        <v>3.7130000000000003E-2</v>
      </c>
      <c r="H198" s="7">
        <v>31.596299999999999</v>
      </c>
      <c r="I198" s="4">
        <f>IF(A198="N/A", "", H198-F198)</f>
        <v>24.598369999999999</v>
      </c>
      <c r="J198" s="4">
        <v>31.633430000000001</v>
      </c>
      <c r="K198" s="7">
        <v>16184.34</v>
      </c>
      <c r="L198" s="7">
        <v>45.356264209605797</v>
      </c>
      <c r="M198" s="4">
        <f t="shared" si="10"/>
        <v>224.24514005200444</v>
      </c>
      <c r="N198" s="7">
        <v>23.205235761600701</v>
      </c>
      <c r="O198" s="4">
        <f t="shared" si="9"/>
        <v>49.651195343568673</v>
      </c>
      <c r="P198" s="7">
        <v>14.337960421148487</v>
      </c>
      <c r="Q198" s="5"/>
      <c r="R198" s="5"/>
    </row>
    <row r="199" spans="1:18" x14ac:dyDescent="0.35">
      <c r="A199" s="3">
        <v>43655</v>
      </c>
      <c r="B199">
        <v>25</v>
      </c>
      <c r="C199" t="s">
        <v>43</v>
      </c>
      <c r="D199" t="s">
        <v>42</v>
      </c>
      <c r="E199" s="8">
        <v>1620</v>
      </c>
      <c r="F199" s="7">
        <v>7.0554579999999998</v>
      </c>
      <c r="G199" s="7">
        <v>0.107547</v>
      </c>
      <c r="H199" s="7">
        <v>10.6152</v>
      </c>
      <c r="I199" s="4">
        <f>IF(A199="N/A", "", H199-F199)</f>
        <v>3.559742</v>
      </c>
      <c r="J199" s="4">
        <v>10.722747</v>
      </c>
      <c r="K199" s="7">
        <v>633.05505000000005</v>
      </c>
      <c r="L199" s="7">
        <v>30.007787304474199</v>
      </c>
      <c r="M199" s="4">
        <f t="shared" si="10"/>
        <v>130.39888318915493</v>
      </c>
      <c r="N199" s="7">
        <v>1.77161517402428</v>
      </c>
      <c r="O199" s="4">
        <f t="shared" si="9"/>
        <v>7.5928193048002663</v>
      </c>
      <c r="P199" s="7">
        <v>27.984934797904277</v>
      </c>
      <c r="Q199" s="5"/>
      <c r="R199" s="5"/>
    </row>
    <row r="200" spans="1:18" x14ac:dyDescent="0.35">
      <c r="A200" s="3">
        <v>43655</v>
      </c>
      <c r="B200">
        <v>26</v>
      </c>
      <c r="C200" t="s">
        <v>43</v>
      </c>
      <c r="D200" t="s">
        <v>42</v>
      </c>
      <c r="E200" s="8">
        <v>50</v>
      </c>
      <c r="F200" s="7">
        <v>9.9023109999999992</v>
      </c>
      <c r="G200" s="7">
        <v>9.9001000000000006E-2</v>
      </c>
      <c r="H200" s="7">
        <v>14.575900000000001</v>
      </c>
      <c r="I200" s="4">
        <f>IF(A200="N/A", "", H200-F200)</f>
        <v>4.6735890000000015</v>
      </c>
      <c r="J200" s="4">
        <v>14.674901</v>
      </c>
      <c r="K200" s="7">
        <v>782.41600000000005</v>
      </c>
      <c r="L200" s="7">
        <v>1.26752952323327</v>
      </c>
      <c r="M200" s="4">
        <f t="shared" si="10"/>
        <v>9.6603495583460219</v>
      </c>
      <c r="N200" s="7">
        <v>6.7580379550777406E-2</v>
      </c>
      <c r="O200" s="4">
        <f t="shared" si="9"/>
        <v>0.66654265359454545</v>
      </c>
      <c r="P200" s="7">
        <v>0.86373255549087269</v>
      </c>
      <c r="Q200" s="5"/>
      <c r="R200" s="5"/>
    </row>
    <row r="201" spans="1:18" x14ac:dyDescent="0.35">
      <c r="A201" s="3">
        <v>43655</v>
      </c>
      <c r="B201">
        <v>27</v>
      </c>
      <c r="C201" t="s">
        <v>43</v>
      </c>
      <c r="D201" t="s">
        <v>42</v>
      </c>
      <c r="E201" s="8">
        <v>1610</v>
      </c>
      <c r="F201" s="7">
        <v>0.44821100000000003</v>
      </c>
      <c r="G201" s="7">
        <v>0</v>
      </c>
      <c r="H201" s="7">
        <v>2.9228999999999998</v>
      </c>
      <c r="I201" s="4">
        <f>IF(A201="N/A", "", H201-F201)</f>
        <v>2.4746889999999997</v>
      </c>
      <c r="J201" s="4">
        <v>2.9078269999999997</v>
      </c>
      <c r="K201" s="7">
        <v>3513.8386</v>
      </c>
      <c r="L201" s="7">
        <v>8.0873705100120006</v>
      </c>
      <c r="M201" s="4">
        <f t="shared" si="10"/>
        <v>89.895602455540597</v>
      </c>
      <c r="N201" s="7">
        <v>9.7728354095968708</v>
      </c>
      <c r="O201" s="4">
        <f t="shared" si="9"/>
        <v>28.643667686631424</v>
      </c>
      <c r="P201" s="7">
        <v>27.812188286806101</v>
      </c>
      <c r="Q201" s="5"/>
      <c r="R201" s="5"/>
    </row>
    <row r="202" spans="1:18" x14ac:dyDescent="0.35">
      <c r="A202" s="3">
        <v>43655</v>
      </c>
      <c r="B202">
        <v>34</v>
      </c>
      <c r="C202" t="s">
        <v>43</v>
      </c>
      <c r="D202" t="s">
        <v>41</v>
      </c>
      <c r="E202" s="8">
        <v>405</v>
      </c>
      <c r="F202" s="7">
        <v>1.858209</v>
      </c>
      <c r="G202" s="7">
        <v>0</v>
      </c>
      <c r="H202" s="7">
        <v>2.5129000000000001</v>
      </c>
      <c r="I202" s="4">
        <f>IF(A202="N/A", "", H202-F202)</f>
        <v>0.65469100000000013</v>
      </c>
      <c r="J202" s="4">
        <v>2.498637</v>
      </c>
      <c r="K202" s="7">
        <v>468.25371999999999</v>
      </c>
      <c r="L202" s="7">
        <v>1.7481193869231799</v>
      </c>
      <c r="M202" s="4">
        <f t="shared" si="10"/>
        <v>30.522307682825787</v>
      </c>
      <c r="N202" s="4">
        <v>0.32760397205792602</v>
      </c>
      <c r="O202" s="4">
        <f t="shared" si="9"/>
        <v>6.4375217386138086</v>
      </c>
      <c r="P202" s="4">
        <v>6.9962336994760692</v>
      </c>
      <c r="Q202" s="5"/>
      <c r="R202" s="5"/>
    </row>
    <row r="203" spans="1:18" x14ac:dyDescent="0.35">
      <c r="A203" s="3">
        <v>43655</v>
      </c>
      <c r="B203">
        <v>35</v>
      </c>
      <c r="C203" t="s">
        <v>43</v>
      </c>
      <c r="D203" t="s">
        <v>41</v>
      </c>
      <c r="E203" s="8">
        <v>320</v>
      </c>
      <c r="F203" s="7">
        <v>0.119681</v>
      </c>
      <c r="G203" s="7">
        <v>4.9063000000000002E-2</v>
      </c>
      <c r="H203" s="7">
        <v>0.44240000000000002</v>
      </c>
      <c r="I203" s="4">
        <f>IF(A203="N/A", "", H203-F203)</f>
        <v>0.32271900000000003</v>
      </c>
      <c r="J203" s="4">
        <v>0.49146300000000004</v>
      </c>
      <c r="K203" s="7">
        <v>80.807299999999998</v>
      </c>
      <c r="L203" s="7">
        <v>0.27167752050194199</v>
      </c>
      <c r="M203" s="4">
        <f t="shared" si="10"/>
        <v>4.7135661849743569</v>
      </c>
      <c r="N203" s="4">
        <v>4.46697450315824E-2</v>
      </c>
      <c r="O203" s="4">
        <f t="shared" si="9"/>
        <v>0.96144225749911383</v>
      </c>
      <c r="P203" s="4">
        <v>5.5278883551415854</v>
      </c>
      <c r="Q203" s="5"/>
      <c r="R203" s="5"/>
    </row>
    <row r="204" spans="1:18" x14ac:dyDescent="0.35">
      <c r="A204" s="3">
        <v>43655</v>
      </c>
      <c r="B204">
        <v>36</v>
      </c>
      <c r="C204" t="s">
        <v>43</v>
      </c>
      <c r="D204" t="s">
        <v>41</v>
      </c>
      <c r="E204" s="8">
        <v>1570</v>
      </c>
      <c r="F204" s="7">
        <v>7.4800000000000005E-2</v>
      </c>
      <c r="G204" s="7">
        <v>3.4053469999999999</v>
      </c>
      <c r="H204" s="7">
        <v>0.65559999999999996</v>
      </c>
      <c r="I204" s="4">
        <f>IF(A204="N/A", "", H204-F204)</f>
        <v>0.58079999999999998</v>
      </c>
      <c r="J204" s="4">
        <v>4.0609470000000005</v>
      </c>
      <c r="K204" s="7">
        <v>148.10738000000001</v>
      </c>
      <c r="L204" s="7">
        <v>11.0138681510879</v>
      </c>
      <c r="M204" s="4">
        <f t="shared" si="10"/>
        <v>16.049734685933888</v>
      </c>
      <c r="N204" s="4">
        <v>0.40168836370508298</v>
      </c>
      <c r="O204" s="4">
        <f t="shared" si="9"/>
        <v>1.0058701444812628</v>
      </c>
      <c r="P204" s="4">
        <v>27.121202242413403</v>
      </c>
      <c r="Q204" s="5"/>
      <c r="R204" s="5"/>
    </row>
    <row r="205" spans="1:18" x14ac:dyDescent="0.35">
      <c r="A205" s="3">
        <v>43655</v>
      </c>
      <c r="B205">
        <v>37</v>
      </c>
      <c r="C205" t="s">
        <v>43</v>
      </c>
      <c r="D205" t="s">
        <v>41</v>
      </c>
      <c r="E205" s="8">
        <v>400</v>
      </c>
      <c r="F205" s="7">
        <v>0.53145200000000004</v>
      </c>
      <c r="G205" s="7">
        <v>4.8632660000000003</v>
      </c>
      <c r="H205" s="7">
        <v>2.4950999999999999</v>
      </c>
      <c r="I205" s="4">
        <f>IF(A205="N/A", "", H205-F205)</f>
        <v>1.9636479999999998</v>
      </c>
      <c r="J205" s="4">
        <v>7.3583660000000002</v>
      </c>
      <c r="K205" s="7">
        <v>330.49637000000001</v>
      </c>
      <c r="L205" s="4">
        <v>5.0845705318248697</v>
      </c>
      <c r="M205" s="4">
        <f t="shared" si="10"/>
        <v>16.44011756945865</v>
      </c>
      <c r="N205" s="4">
        <v>0.228370280001985</v>
      </c>
      <c r="O205" s="4">
        <f t="shared" si="9"/>
        <v>2.2321927445926124</v>
      </c>
      <c r="P205" s="4">
        <v>6.9098604439269815</v>
      </c>
      <c r="Q205" s="5"/>
      <c r="R205" s="5"/>
    </row>
    <row r="206" spans="1:18" x14ac:dyDescent="0.35">
      <c r="A206" s="3">
        <v>43655</v>
      </c>
      <c r="B206">
        <v>51</v>
      </c>
      <c r="C206" t="s">
        <v>30</v>
      </c>
      <c r="D206" t="s">
        <v>42</v>
      </c>
      <c r="E206" s="8">
        <v>1150</v>
      </c>
      <c r="F206" s="7">
        <v>0.14058599999999999</v>
      </c>
      <c r="G206" s="7">
        <v>4.1364179999999999</v>
      </c>
      <c r="H206" s="7">
        <v>2.0133999999999999</v>
      </c>
      <c r="I206" s="4">
        <f>IF(A206="N/A", "", H206-F206)</f>
        <v>1.872814</v>
      </c>
      <c r="J206" s="4">
        <v>6.1498179999999998</v>
      </c>
      <c r="K206" s="7">
        <v>231.21465000000001</v>
      </c>
      <c r="L206" s="7">
        <v>12.217237116813401</v>
      </c>
      <c r="M206" s="4">
        <f t="shared" si="10"/>
        <v>14.758872363289161</v>
      </c>
      <c r="N206" s="4">
        <v>0.459331349957188</v>
      </c>
      <c r="O206" s="4">
        <f t="shared" si="9"/>
        <v>0.53432765304493413</v>
      </c>
      <c r="P206" s="4">
        <v>19.865848776290072</v>
      </c>
      <c r="Q206" s="5"/>
      <c r="R206" s="5"/>
    </row>
    <row r="207" spans="1:18" x14ac:dyDescent="0.35">
      <c r="A207" s="3">
        <v>43655</v>
      </c>
      <c r="B207">
        <v>52</v>
      </c>
      <c r="C207" t="s">
        <v>30</v>
      </c>
      <c r="D207" t="s">
        <v>42</v>
      </c>
      <c r="E207" s="8">
        <v>1480</v>
      </c>
      <c r="F207" s="7">
        <v>0.206704</v>
      </c>
      <c r="G207" s="7">
        <v>2.124816</v>
      </c>
      <c r="H207" s="7">
        <v>3.5074000000000001</v>
      </c>
      <c r="I207" s="4">
        <f>IF(A207="N/A", "", H207-F207)</f>
        <v>3.3006960000000003</v>
      </c>
      <c r="J207" s="4">
        <v>5.6322159999999997</v>
      </c>
      <c r="K207" s="7">
        <v>2708.5934999999999</v>
      </c>
      <c r="L207" s="7">
        <v>14.3997156650197</v>
      </c>
      <c r="M207" s="4">
        <f t="shared" si="10"/>
        <v>14.3997156650197</v>
      </c>
      <c r="N207" s="4">
        <v>6.9249787742729501</v>
      </c>
      <c r="O207" s="4">
        <f t="shared" si="9"/>
        <v>6.9249787742729501</v>
      </c>
      <c r="P207" s="4">
        <v>25.566483642529832</v>
      </c>
      <c r="Q207" s="5"/>
      <c r="R207" s="5"/>
    </row>
    <row r="208" spans="1:18" x14ac:dyDescent="0.35">
      <c r="A208" s="3">
        <v>43655</v>
      </c>
      <c r="B208">
        <v>53</v>
      </c>
      <c r="C208" t="s">
        <v>30</v>
      </c>
      <c r="D208" t="s">
        <v>42</v>
      </c>
      <c r="E208" s="8">
        <v>165</v>
      </c>
      <c r="F208" s="4"/>
      <c r="G208" s="4"/>
      <c r="H208" s="4"/>
      <c r="I208" s="4"/>
      <c r="J208" s="4"/>
      <c r="K208" s="4"/>
      <c r="L208" s="4">
        <v>0</v>
      </c>
      <c r="M208" s="4">
        <f t="shared" si="10"/>
        <v>207.19786298320111</v>
      </c>
      <c r="N208" s="4">
        <v>0</v>
      </c>
      <c r="O208" s="4">
        <f t="shared" si="9"/>
        <v>0.87497138371743266</v>
      </c>
      <c r="P208" s="4">
        <v>2.85031743311988</v>
      </c>
      <c r="Q208" s="5"/>
      <c r="R208" s="5"/>
    </row>
    <row r="209" spans="1:18" x14ac:dyDescent="0.35">
      <c r="A209" s="3">
        <v>43655</v>
      </c>
      <c r="B209">
        <v>61</v>
      </c>
      <c r="C209" t="s">
        <v>44</v>
      </c>
      <c r="D209" t="s">
        <v>41</v>
      </c>
      <c r="E209" s="8">
        <v>1530</v>
      </c>
      <c r="F209" s="7">
        <v>1.7428330000000001</v>
      </c>
      <c r="G209" s="7">
        <v>8.6734000000000006E-2</v>
      </c>
      <c r="H209" s="7">
        <v>3.0975000000000001</v>
      </c>
      <c r="I209" s="4">
        <f>IF(A209="N/A", "", H209-F209)</f>
        <v>1.3546670000000001</v>
      </c>
      <c r="J209" s="4">
        <v>3.184234</v>
      </c>
      <c r="K209" s="7">
        <v>1605.7456999999999</v>
      </c>
      <c r="L209" s="7">
        <v>8.4160693471679995</v>
      </c>
      <c r="M209" s="4">
        <f t="shared" si="10"/>
        <v>18.774032917287364</v>
      </c>
      <c r="N209" s="4">
        <v>4.2440559221202996</v>
      </c>
      <c r="O209" s="4">
        <f t="shared" si="9"/>
        <v>7.9446175750926127</v>
      </c>
      <c r="P209" s="4">
        <v>26.430216198020705</v>
      </c>
      <c r="Q209" s="5"/>
      <c r="R209" s="5"/>
    </row>
    <row r="210" spans="1:18" x14ac:dyDescent="0.35">
      <c r="A210" s="3">
        <v>43655</v>
      </c>
      <c r="B210">
        <v>62</v>
      </c>
      <c r="C210" t="s">
        <v>45</v>
      </c>
      <c r="D210" t="s">
        <v>41</v>
      </c>
      <c r="E210" s="8">
        <v>0</v>
      </c>
      <c r="F210" s="4"/>
      <c r="G210" s="4"/>
      <c r="H210" s="4"/>
      <c r="I210" s="4"/>
      <c r="J210" s="4"/>
      <c r="K210" s="4"/>
      <c r="L210" s="7">
        <v>0</v>
      </c>
      <c r="M210" s="4">
        <f t="shared" si="10"/>
        <v>0.42215929172684497</v>
      </c>
      <c r="N210" s="4">
        <v>0</v>
      </c>
      <c r="O210" s="4">
        <f t="shared" si="9"/>
        <v>6.67528498498626E-2</v>
      </c>
      <c r="P210" s="4">
        <v>0</v>
      </c>
      <c r="Q210" s="5"/>
      <c r="R210" s="5"/>
    </row>
    <row r="211" spans="1:18" x14ac:dyDescent="0.35">
      <c r="A211" s="3">
        <v>43655</v>
      </c>
      <c r="B211">
        <v>63</v>
      </c>
      <c r="C211" t="s">
        <v>45</v>
      </c>
      <c r="D211" t="s">
        <v>41</v>
      </c>
      <c r="E211" s="8">
        <v>0</v>
      </c>
      <c r="F211" s="4"/>
      <c r="G211" s="4"/>
      <c r="H211" s="4"/>
      <c r="I211" s="4"/>
      <c r="J211" s="4"/>
      <c r="K211" s="4"/>
      <c r="L211" s="4">
        <v>0</v>
      </c>
      <c r="M211" s="4">
        <f t="shared" si="10"/>
        <v>1.042101196078546</v>
      </c>
      <c r="N211" s="4">
        <v>0</v>
      </c>
      <c r="O211" s="4">
        <f t="shared" si="9"/>
        <v>1.3502701531441328</v>
      </c>
      <c r="P211" s="4">
        <v>0</v>
      </c>
      <c r="Q211" s="5"/>
      <c r="R211" s="5"/>
    </row>
    <row r="212" spans="1:18" x14ac:dyDescent="0.35">
      <c r="A212" s="3">
        <v>43655</v>
      </c>
      <c r="B212">
        <v>65</v>
      </c>
      <c r="C212" t="s">
        <v>45</v>
      </c>
      <c r="D212" t="s">
        <v>41</v>
      </c>
      <c r="E212" s="8">
        <v>0</v>
      </c>
      <c r="F212" s="4"/>
      <c r="G212" s="4"/>
      <c r="H212" s="4"/>
      <c r="I212" s="4"/>
      <c r="J212" s="4"/>
      <c r="K212" s="4"/>
      <c r="L212" s="7">
        <v>0</v>
      </c>
      <c r="M212" s="4">
        <f t="shared" si="10"/>
        <v>0.37937300030613996</v>
      </c>
      <c r="N212" s="4">
        <v>0</v>
      </c>
      <c r="O212" s="4">
        <f t="shared" si="9"/>
        <v>9.0029606026230096E-3</v>
      </c>
      <c r="P212" s="4">
        <v>0</v>
      </c>
      <c r="Q212" s="5"/>
      <c r="R212" s="5"/>
    </row>
    <row r="213" spans="1:18" x14ac:dyDescent="0.35">
      <c r="A213" s="3">
        <v>43655</v>
      </c>
      <c r="B213">
        <v>66</v>
      </c>
      <c r="C213" t="s">
        <v>45</v>
      </c>
      <c r="D213" t="s">
        <v>41</v>
      </c>
      <c r="E213" s="8">
        <v>0</v>
      </c>
      <c r="F213" s="4"/>
      <c r="G213" s="4"/>
      <c r="H213" s="4"/>
      <c r="I213" s="4"/>
      <c r="J213" s="4"/>
      <c r="K213" s="4"/>
      <c r="L213" s="7">
        <v>0</v>
      </c>
      <c r="M213" s="4">
        <f t="shared" si="10"/>
        <v>3.3577018806580101</v>
      </c>
      <c r="N213" s="4">
        <v>0</v>
      </c>
      <c r="O213" s="4">
        <f t="shared" si="9"/>
        <v>0.16102527298639499</v>
      </c>
      <c r="P213" s="4">
        <v>0</v>
      </c>
      <c r="Q213" s="5"/>
      <c r="R213" s="5"/>
    </row>
    <row r="214" spans="1:18" x14ac:dyDescent="0.35">
      <c r="A214" s="3">
        <v>43655</v>
      </c>
      <c r="B214">
        <v>67</v>
      </c>
      <c r="C214" t="s">
        <v>45</v>
      </c>
      <c r="D214" t="s">
        <v>42</v>
      </c>
      <c r="E214" s="8">
        <v>140</v>
      </c>
      <c r="F214" s="7">
        <v>0.58395799999999998</v>
      </c>
      <c r="G214" s="7">
        <v>1.243258</v>
      </c>
      <c r="H214" s="7">
        <v>1.8731</v>
      </c>
      <c r="I214" s="4">
        <f>IF(A214="N/A", "", H214-F214)</f>
        <v>1.289142</v>
      </c>
      <c r="J214" s="4">
        <v>3.116358</v>
      </c>
      <c r="K214" s="7">
        <v>347.28982999999999</v>
      </c>
      <c r="L214" s="7">
        <v>0.75368223307944104</v>
      </c>
      <c r="M214" s="4">
        <f t="shared" si="10"/>
        <v>10.004068354592581</v>
      </c>
      <c r="N214" s="4">
        <v>8.3991048076048902E-2</v>
      </c>
      <c r="O214" s="4">
        <f t="shared" si="9"/>
        <v>0.13396128814146929</v>
      </c>
      <c r="P214" s="4">
        <v>2.4184511553744437</v>
      </c>
      <c r="Q214" s="5"/>
      <c r="R214" s="5"/>
    </row>
    <row r="215" spans="1:18" x14ac:dyDescent="0.35">
      <c r="A215" s="3">
        <v>43655</v>
      </c>
      <c r="B215">
        <v>68</v>
      </c>
      <c r="C215" t="s">
        <v>45</v>
      </c>
      <c r="D215" t="s">
        <v>42</v>
      </c>
      <c r="E215" s="8">
        <v>1150</v>
      </c>
      <c r="F215" s="7">
        <v>0.25269399999999997</v>
      </c>
      <c r="G215" s="7">
        <v>0.344914</v>
      </c>
      <c r="H215" s="7">
        <v>1.0996999999999999</v>
      </c>
      <c r="I215" s="4">
        <f>IF(A215="N/A", "", H215-F215)</f>
        <v>0.84700599999999993</v>
      </c>
      <c r="J215" s="4">
        <v>1.4446139999999998</v>
      </c>
      <c r="K215" s="7">
        <v>413.75009999999997</v>
      </c>
      <c r="L215" s="7">
        <v>2.8698722108960402</v>
      </c>
      <c r="M215" s="4">
        <f t="shared" si="10"/>
        <v>46.272014301366987</v>
      </c>
      <c r="N215" s="4">
        <v>0.82195653250311596</v>
      </c>
      <c r="O215" s="4">
        <f t="shared" si="9"/>
        <v>29.668588413047782</v>
      </c>
      <c r="P215" s="4">
        <v>19.865848776290072</v>
      </c>
      <c r="Q215" s="5"/>
      <c r="R215" s="5"/>
    </row>
    <row r="216" spans="1:18" x14ac:dyDescent="0.35">
      <c r="A216" s="3">
        <v>43655</v>
      </c>
      <c r="B216">
        <v>69</v>
      </c>
      <c r="C216" t="s">
        <v>45</v>
      </c>
      <c r="D216" t="s">
        <v>42</v>
      </c>
      <c r="E216" s="8">
        <v>0</v>
      </c>
      <c r="F216" s="4"/>
      <c r="G216" s="4"/>
      <c r="H216" s="4"/>
      <c r="I216" s="4"/>
      <c r="J216" s="4"/>
      <c r="K216" s="4"/>
      <c r="L216" s="7">
        <v>0</v>
      </c>
      <c r="M216" s="4">
        <f t="shared" si="10"/>
        <v>0.26661697299086801</v>
      </c>
      <c r="N216" s="4">
        <v>0</v>
      </c>
      <c r="O216" s="4">
        <f t="shared" si="9"/>
        <v>2.1007732598746599E-2</v>
      </c>
      <c r="P216" s="4">
        <v>0</v>
      </c>
      <c r="Q216" s="5"/>
      <c r="R216" s="5"/>
    </row>
    <row r="217" spans="1:18" x14ac:dyDescent="0.35">
      <c r="A217" s="3">
        <v>43655</v>
      </c>
      <c r="B217">
        <v>70</v>
      </c>
      <c r="C217" t="s">
        <v>45</v>
      </c>
      <c r="D217" t="s">
        <v>42</v>
      </c>
      <c r="E217" s="8">
        <v>0</v>
      </c>
      <c r="F217" s="4"/>
      <c r="G217" s="4"/>
      <c r="H217" s="4"/>
      <c r="I217" s="4"/>
      <c r="J217" s="4"/>
      <c r="K217" s="4"/>
      <c r="L217" s="7">
        <v>0</v>
      </c>
      <c r="M217" s="4">
        <f>L217+M193</f>
        <v>2.3605847928732966</v>
      </c>
      <c r="N217" s="4">
        <v>0</v>
      </c>
      <c r="O217" s="4">
        <f t="shared" si="9"/>
        <v>0.47179550383636232</v>
      </c>
      <c r="P217" s="4">
        <v>0</v>
      </c>
      <c r="Q217" s="5"/>
      <c r="R217" s="5"/>
    </row>
    <row r="218" spans="1:18" x14ac:dyDescent="0.35">
      <c r="A218" s="3">
        <v>43676</v>
      </c>
      <c r="B218">
        <v>19</v>
      </c>
      <c r="C218" t="s">
        <v>30</v>
      </c>
      <c r="D218" t="s">
        <v>41</v>
      </c>
      <c r="E218" s="8">
        <v>400</v>
      </c>
      <c r="F218" s="7">
        <v>0.101338</v>
      </c>
      <c r="G218" s="7">
        <v>3.9600719999999998</v>
      </c>
      <c r="H218" s="7">
        <v>0.91810000000000003</v>
      </c>
      <c r="I218" s="4">
        <f>IF(A218="N/A", "", H218-F218)</f>
        <v>0.81676199999999999</v>
      </c>
      <c r="J218" s="4">
        <v>4.8781719999999993</v>
      </c>
      <c r="K218" s="7">
        <v>160.01966999999999</v>
      </c>
      <c r="L218" s="7">
        <v>3.37077682740613</v>
      </c>
      <c r="M218" s="4">
        <f t="shared" si="10"/>
        <v>34.628340236130128</v>
      </c>
      <c r="N218" s="7">
        <v>0.11057227903509299</v>
      </c>
      <c r="O218" s="4">
        <f t="shared" si="9"/>
        <v>0.63276354991877004</v>
      </c>
      <c r="P218" s="4">
        <v>6.9098604439269815</v>
      </c>
      <c r="Q218" s="5"/>
      <c r="R218" s="5"/>
    </row>
    <row r="219" spans="1:18" x14ac:dyDescent="0.35">
      <c r="A219" s="3">
        <v>43676</v>
      </c>
      <c r="B219">
        <v>20</v>
      </c>
      <c r="C219" t="s">
        <v>30</v>
      </c>
      <c r="D219" t="s">
        <v>41</v>
      </c>
      <c r="E219" s="8">
        <v>1220</v>
      </c>
      <c r="F219" s="7">
        <v>0.12754299999999999</v>
      </c>
      <c r="G219" s="7">
        <v>0.24964600000000001</v>
      </c>
      <c r="H219" s="7">
        <v>0.5615</v>
      </c>
      <c r="I219" s="4">
        <f>IF(A219="N/A", "", H219-F219)</f>
        <v>0.43395700000000004</v>
      </c>
      <c r="J219" s="4">
        <v>0.81114600000000003</v>
      </c>
      <c r="K219" s="7">
        <v>65.282775999999998</v>
      </c>
      <c r="L219" s="7">
        <v>1.7095104535780401</v>
      </c>
      <c r="M219" s="4">
        <f t="shared" si="10"/>
        <v>30.015340926197521</v>
      </c>
      <c r="N219" s="7">
        <v>0.13758508087396501</v>
      </c>
      <c r="O219" s="4">
        <f t="shared" si="9"/>
        <v>1.7004728521920141</v>
      </c>
      <c r="P219" s="4">
        <v>21.075074353977296</v>
      </c>
      <c r="Q219" s="5"/>
      <c r="R219" s="5"/>
    </row>
    <row r="220" spans="1:18" x14ac:dyDescent="0.35">
      <c r="A220" s="3">
        <v>43676</v>
      </c>
      <c r="B220">
        <v>21</v>
      </c>
      <c r="C220" t="s">
        <v>30</v>
      </c>
      <c r="D220" t="s">
        <v>41</v>
      </c>
      <c r="E220" s="8">
        <v>440</v>
      </c>
      <c r="F220" s="7">
        <v>1.7407410000000001</v>
      </c>
      <c r="G220" s="7">
        <v>9.2530000000000001E-2</v>
      </c>
      <c r="H220" s="7">
        <v>3.4363999999999999</v>
      </c>
      <c r="I220" s="4">
        <f>IF(A220="N/A", "", H220-F220)</f>
        <v>1.6956589999999998</v>
      </c>
      <c r="J220" s="4">
        <v>3.5289299999999999</v>
      </c>
      <c r="K220" s="7">
        <v>1280.9435000000001</v>
      </c>
      <c r="L220" s="7">
        <v>2.6823078432847698</v>
      </c>
      <c r="M220" s="4">
        <f t="shared" si="10"/>
        <v>45.975563481223126</v>
      </c>
      <c r="N220" s="7">
        <v>0.97363359342765299</v>
      </c>
      <c r="O220" s="4">
        <f t="shared" si="9"/>
        <v>56.350794188305002</v>
      </c>
      <c r="P220" s="4">
        <v>7.6008464883196805</v>
      </c>
      <c r="Q220" s="5"/>
      <c r="R220" s="5"/>
    </row>
    <row r="221" spans="1:18" x14ac:dyDescent="0.35">
      <c r="A221" s="3">
        <v>43676</v>
      </c>
      <c r="B221">
        <v>22</v>
      </c>
      <c r="C221" t="s">
        <v>30</v>
      </c>
      <c r="D221" t="s">
        <v>41</v>
      </c>
      <c r="E221" s="8">
        <v>0</v>
      </c>
      <c r="F221" s="4"/>
      <c r="G221" s="4"/>
      <c r="H221" s="4"/>
      <c r="I221" s="4"/>
      <c r="J221" s="4"/>
      <c r="K221" s="4"/>
      <c r="L221" s="7">
        <v>0</v>
      </c>
      <c r="M221" s="4">
        <f t="shared" si="10"/>
        <v>5.8475401783255901E-2</v>
      </c>
      <c r="N221" s="7">
        <v>0</v>
      </c>
      <c r="O221" s="4">
        <f t="shared" si="9"/>
        <v>1.0272602159553E-2</v>
      </c>
      <c r="P221" s="4">
        <v>0</v>
      </c>
      <c r="Q221" s="5"/>
      <c r="R221" s="5"/>
    </row>
    <row r="222" spans="1:18" x14ac:dyDescent="0.35">
      <c r="A222" s="3">
        <v>43676</v>
      </c>
      <c r="B222">
        <v>23</v>
      </c>
      <c r="C222" t="s">
        <v>30</v>
      </c>
      <c r="D222" t="s">
        <v>41</v>
      </c>
      <c r="E222" s="8">
        <v>680</v>
      </c>
      <c r="F222" s="7">
        <v>7.1517670000000004</v>
      </c>
      <c r="G222" s="7">
        <v>8.3795999999999995E-2</v>
      </c>
      <c r="H222" s="7">
        <v>23.267600000000002</v>
      </c>
      <c r="I222" s="4">
        <f>IF(A222="N/A", "", H222-F222)</f>
        <v>16.115833000000002</v>
      </c>
      <c r="J222" s="4">
        <v>23.351396000000001</v>
      </c>
      <c r="K222" s="7">
        <v>12862.177</v>
      </c>
      <c r="L222" s="7">
        <v>27.430559170823301</v>
      </c>
      <c r="M222" s="4">
        <f t="shared" si="10"/>
        <v>251.67569922282775</v>
      </c>
      <c r="N222" s="7">
        <v>15.109019917443099</v>
      </c>
      <c r="O222" s="4">
        <f t="shared" si="9"/>
        <v>64.76021526101178</v>
      </c>
      <c r="P222" s="4">
        <v>11.746762754675869</v>
      </c>
      <c r="Q222" s="5"/>
      <c r="R222" s="5"/>
    </row>
    <row r="223" spans="1:18" x14ac:dyDescent="0.35">
      <c r="A223" s="3">
        <v>43676</v>
      </c>
      <c r="B223">
        <v>25</v>
      </c>
      <c r="C223" t="s">
        <v>43</v>
      </c>
      <c r="D223" t="s">
        <v>42</v>
      </c>
      <c r="E223" s="8">
        <v>1580</v>
      </c>
      <c r="F223" s="7">
        <v>3.7503769999999998</v>
      </c>
      <c r="G223" s="7">
        <v>8.7091000000000002E-2</v>
      </c>
      <c r="H223" s="7">
        <v>7.1322000000000001</v>
      </c>
      <c r="I223" s="4">
        <f>IF(A223="N/A", "", H223-F223)</f>
        <v>3.3818230000000002</v>
      </c>
      <c r="J223" s="4">
        <v>7.2192910000000001</v>
      </c>
      <c r="K223" s="7">
        <v>406.26452999999998</v>
      </c>
      <c r="L223" s="7">
        <v>19.704459849253301</v>
      </c>
      <c r="M223" s="4">
        <f t="shared" si="10"/>
        <v>150.10334303840824</v>
      </c>
      <c r="N223" s="7">
        <v>1.1088655547422499</v>
      </c>
      <c r="O223" s="4">
        <f t="shared" si="9"/>
        <v>8.7016848595425156</v>
      </c>
      <c r="P223" s="4">
        <v>27.293948753511579</v>
      </c>
      <c r="Q223" s="5"/>
      <c r="R223" s="5"/>
    </row>
    <row r="224" spans="1:18" x14ac:dyDescent="0.35">
      <c r="A224" s="3">
        <v>43676</v>
      </c>
      <c r="B224">
        <v>26</v>
      </c>
      <c r="C224" t="s">
        <v>43</v>
      </c>
      <c r="D224" t="s">
        <v>42</v>
      </c>
      <c r="E224" s="8">
        <v>75</v>
      </c>
      <c r="F224" s="7">
        <v>7.2945460000000004</v>
      </c>
      <c r="G224" s="7">
        <v>0.257803</v>
      </c>
      <c r="H224" s="7">
        <v>11.0015</v>
      </c>
      <c r="I224" s="4">
        <f>IF(A224="N/A", "", H224-F224)</f>
        <v>3.7069539999999996</v>
      </c>
      <c r="J224" s="4">
        <v>11.259302999999999</v>
      </c>
      <c r="K224" s="7">
        <v>490.40102999999999</v>
      </c>
      <c r="L224" s="7">
        <v>1.4587661235529601</v>
      </c>
      <c r="M224" s="4">
        <f t="shared" si="10"/>
        <v>11.119115681898982</v>
      </c>
      <c r="N224" s="4">
        <v>6.3536829013259202E-2</v>
      </c>
      <c r="O224" s="4">
        <f t="shared" si="9"/>
        <v>0.73007948260780464</v>
      </c>
      <c r="P224" s="4">
        <v>1.2955988332363091</v>
      </c>
      <c r="Q224" s="5"/>
      <c r="R224" s="5"/>
    </row>
    <row r="225" spans="1:18" x14ac:dyDescent="0.35">
      <c r="A225" s="3">
        <v>43676</v>
      </c>
      <c r="B225">
        <v>27</v>
      </c>
      <c r="C225" t="s">
        <v>43</v>
      </c>
      <c r="D225" t="s">
        <v>42</v>
      </c>
      <c r="E225" s="8">
        <v>1460</v>
      </c>
      <c r="F225" s="7">
        <v>0.21874299999999999</v>
      </c>
      <c r="G225" s="7">
        <v>5.1325999999999997E-2</v>
      </c>
      <c r="H225" s="7">
        <v>1.5639000000000001</v>
      </c>
      <c r="I225" s="4">
        <f>IF(A225="N/A", "", H225-F225)</f>
        <v>1.3451570000000002</v>
      </c>
      <c r="J225" s="4">
        <v>1.6152260000000001</v>
      </c>
      <c r="K225" s="7">
        <v>2135.2982999999999</v>
      </c>
      <c r="L225" s="7">
        <v>4.07379388368373</v>
      </c>
      <c r="M225" s="4">
        <f t="shared" si="10"/>
        <v>93.969396339224332</v>
      </c>
      <c r="N225" s="4">
        <v>5.3854786601876601</v>
      </c>
      <c r="O225" s="4">
        <f t="shared" si="9"/>
        <v>34.029146346819083</v>
      </c>
      <c r="P225" s="4">
        <v>25.220990620333485</v>
      </c>
      <c r="Q225" s="5"/>
      <c r="R225" s="5"/>
    </row>
    <row r="226" spans="1:18" x14ac:dyDescent="0.35">
      <c r="A226" s="3">
        <v>43676</v>
      </c>
      <c r="B226">
        <v>34</v>
      </c>
      <c r="C226" t="s">
        <v>43</v>
      </c>
      <c r="D226" t="s">
        <v>41</v>
      </c>
      <c r="E226" s="8">
        <v>235</v>
      </c>
      <c r="F226" s="7">
        <v>1.8485229999999999</v>
      </c>
      <c r="G226" s="7">
        <v>1.474626</v>
      </c>
      <c r="H226" s="7">
        <v>3.669</v>
      </c>
      <c r="I226" s="4">
        <f>IF(A226="N/A", "", H226-F226)</f>
        <v>1.8204770000000001</v>
      </c>
      <c r="J226" s="4">
        <v>5.1436260000000003</v>
      </c>
      <c r="K226" s="7">
        <v>404.6121</v>
      </c>
      <c r="L226" s="4">
        <v>2.0880944759975</v>
      </c>
      <c r="M226" s="4">
        <f t="shared" si="10"/>
        <v>32.610402158823284</v>
      </c>
      <c r="N226" s="4">
        <v>0.164255389278254</v>
      </c>
      <c r="O226" s="4">
        <f t="shared" ref="O226:O289" si="11">N226+O202</f>
        <v>6.6017771278920625</v>
      </c>
      <c r="P226" s="4">
        <v>4.0595430108071016</v>
      </c>
      <c r="Q226" s="5"/>
      <c r="R226" s="5"/>
    </row>
    <row r="227" spans="1:18" x14ac:dyDescent="0.35">
      <c r="A227" s="3">
        <v>43676</v>
      </c>
      <c r="B227">
        <v>35</v>
      </c>
      <c r="C227" t="s">
        <v>43</v>
      </c>
      <c r="D227" t="s">
        <v>41</v>
      </c>
      <c r="E227" s="8">
        <v>185</v>
      </c>
      <c r="F227" s="7">
        <v>9.1034000000000004E-2</v>
      </c>
      <c r="G227" s="7">
        <v>6.7836999999999995E-2</v>
      </c>
      <c r="H227" s="7">
        <v>0.55300000000000005</v>
      </c>
      <c r="I227" s="4">
        <f>IF(A227="N/A", "", H227-F227)</f>
        <v>0.46196600000000004</v>
      </c>
      <c r="J227" s="4">
        <v>0.62083700000000008</v>
      </c>
      <c r="K227" s="7">
        <v>120.39812499999999</v>
      </c>
      <c r="L227" s="7">
        <v>0.19840938882501699</v>
      </c>
      <c r="M227" s="4">
        <f t="shared" si="10"/>
        <v>4.9119755737993742</v>
      </c>
      <c r="N227" s="4">
        <v>3.8477278894344102E-2</v>
      </c>
      <c r="O227" s="4">
        <f t="shared" si="11"/>
        <v>0.99991953639345788</v>
      </c>
      <c r="P227" s="4">
        <v>3.195810455316229</v>
      </c>
      <c r="Q227" s="5"/>
      <c r="R227" s="5"/>
    </row>
    <row r="228" spans="1:18" x14ac:dyDescent="0.35">
      <c r="A228" s="3">
        <v>43676</v>
      </c>
      <c r="B228">
        <v>36</v>
      </c>
      <c r="C228" t="s">
        <v>43</v>
      </c>
      <c r="D228" t="s">
        <v>41</v>
      </c>
      <c r="E228" s="8">
        <v>1450</v>
      </c>
      <c r="F228" s="7">
        <v>9.8250000000000004E-2</v>
      </c>
      <c r="G228" s="7">
        <v>7.6254000000000002E-2</v>
      </c>
      <c r="H228" s="7">
        <v>0.70250000000000001</v>
      </c>
      <c r="I228" s="4">
        <f>IF(A228="N/A", "", H228-F228)</f>
        <v>0.60424999999999995</v>
      </c>
      <c r="J228" s="4">
        <v>0.77875400000000006</v>
      </c>
      <c r="K228" s="7">
        <v>222.49866</v>
      </c>
      <c r="L228" s="7">
        <v>1.9506582636396701</v>
      </c>
      <c r="M228" s="4">
        <f t="shared" si="10"/>
        <v>18.000392949573559</v>
      </c>
      <c r="N228" s="4">
        <v>0.55732471329553801</v>
      </c>
      <c r="O228" s="4">
        <f t="shared" si="11"/>
        <v>1.5631948577768009</v>
      </c>
      <c r="P228" s="4">
        <v>25.048244109235309</v>
      </c>
      <c r="Q228" s="5"/>
      <c r="R228" s="5"/>
    </row>
    <row r="229" spans="1:18" x14ac:dyDescent="0.35">
      <c r="A229" s="3">
        <v>43676</v>
      </c>
      <c r="B229">
        <v>37</v>
      </c>
      <c r="C229" t="s">
        <v>43</v>
      </c>
      <c r="D229" t="s">
        <v>41</v>
      </c>
      <c r="E229" s="8">
        <v>280</v>
      </c>
      <c r="F229" s="7">
        <v>0.20983599999999999</v>
      </c>
      <c r="G229" s="7">
        <v>1.6033520000000001</v>
      </c>
      <c r="H229" s="7">
        <v>1.1420999999999999</v>
      </c>
      <c r="I229" s="4">
        <f>IF(A229="N/A", "", H229-F229)</f>
        <v>0.93226399999999987</v>
      </c>
      <c r="J229" s="4">
        <v>2.7454519999999998</v>
      </c>
      <c r="K229" s="7">
        <v>314.22564999999997</v>
      </c>
      <c r="L229" s="7">
        <v>1.32795936421452</v>
      </c>
      <c r="M229" s="4">
        <f t="shared" si="10"/>
        <v>17.768076933673171</v>
      </c>
      <c r="N229" s="4">
        <v>0.15198914218638501</v>
      </c>
      <c r="O229" s="4">
        <f t="shared" si="11"/>
        <v>2.3841818867789972</v>
      </c>
      <c r="P229" s="4">
        <v>4.8369023107488873</v>
      </c>
      <c r="Q229" s="5"/>
      <c r="R229" s="5"/>
    </row>
    <row r="230" spans="1:18" x14ac:dyDescent="0.35">
      <c r="A230" s="3">
        <v>43676</v>
      </c>
      <c r="B230">
        <v>51</v>
      </c>
      <c r="C230" t="s">
        <v>30</v>
      </c>
      <c r="D230" t="s">
        <v>42</v>
      </c>
      <c r="E230" s="8">
        <v>30</v>
      </c>
      <c r="F230" s="7">
        <v>0.12583</v>
      </c>
      <c r="G230" s="7">
        <v>0.15997700000000001</v>
      </c>
      <c r="H230" s="7">
        <v>0.54669999999999996</v>
      </c>
      <c r="I230" s="4">
        <f>IF(A230="N/A", "", H230-F230)</f>
        <v>0.42086999999999997</v>
      </c>
      <c r="J230" s="4">
        <v>0.706677</v>
      </c>
      <c r="K230" s="7">
        <v>192.88269</v>
      </c>
      <c r="L230" s="7">
        <v>3.6623100662413401E-2</v>
      </c>
      <c r="M230" s="4">
        <f t="shared" si="10"/>
        <v>14.795495463951575</v>
      </c>
      <c r="N230" s="4">
        <v>9.9960267164589701E-3</v>
      </c>
      <c r="O230" s="4">
        <f t="shared" si="11"/>
        <v>0.54432367976139306</v>
      </c>
      <c r="P230" s="4">
        <v>0.51823953329452366</v>
      </c>
      <c r="Q230" s="5"/>
      <c r="R230" s="5"/>
    </row>
    <row r="231" spans="1:18" x14ac:dyDescent="0.35">
      <c r="A231" s="3">
        <v>43676</v>
      </c>
      <c r="B231">
        <v>52</v>
      </c>
      <c r="C231" t="s">
        <v>30</v>
      </c>
      <c r="D231" t="s">
        <v>42</v>
      </c>
      <c r="E231" s="8">
        <v>0</v>
      </c>
      <c r="F231" s="4"/>
      <c r="G231" s="4"/>
      <c r="H231" s="4"/>
      <c r="I231" s="4"/>
      <c r="J231" s="4"/>
      <c r="K231" s="4"/>
      <c r="L231" s="7">
        <v>0</v>
      </c>
      <c r="M231" s="4">
        <f t="shared" si="10"/>
        <v>14.3997156650197</v>
      </c>
      <c r="N231" s="4">
        <v>0</v>
      </c>
      <c r="O231" s="4">
        <f t="shared" si="11"/>
        <v>6.9249787742729501</v>
      </c>
      <c r="P231" s="4">
        <v>0</v>
      </c>
      <c r="Q231" s="5"/>
      <c r="R231" s="5"/>
    </row>
    <row r="232" spans="1:18" x14ac:dyDescent="0.35">
      <c r="A232" s="3">
        <v>43676</v>
      </c>
      <c r="B232">
        <v>53</v>
      </c>
      <c r="C232" t="s">
        <v>30</v>
      </c>
      <c r="D232" t="s">
        <v>42</v>
      </c>
      <c r="E232" s="8">
        <v>0</v>
      </c>
      <c r="F232" s="4"/>
      <c r="G232" s="4"/>
      <c r="H232" s="4"/>
      <c r="I232" s="4"/>
      <c r="J232" s="4"/>
      <c r="K232" s="4"/>
      <c r="L232" s="7">
        <v>0</v>
      </c>
      <c r="M232" s="4">
        <f t="shared" si="10"/>
        <v>207.19786298320111</v>
      </c>
      <c r="N232" s="4">
        <v>0</v>
      </c>
      <c r="O232" s="4">
        <f t="shared" si="11"/>
        <v>0.87497138371743266</v>
      </c>
      <c r="P232" s="4">
        <v>0</v>
      </c>
      <c r="Q232" s="5"/>
      <c r="R232" s="5"/>
    </row>
    <row r="233" spans="1:18" x14ac:dyDescent="0.35">
      <c r="A233" s="3">
        <v>43676</v>
      </c>
      <c r="B233">
        <v>61</v>
      </c>
      <c r="C233" t="s">
        <v>44</v>
      </c>
      <c r="D233" t="s">
        <v>41</v>
      </c>
      <c r="E233" s="8">
        <v>1700</v>
      </c>
      <c r="F233" s="7">
        <v>0.29105199999999998</v>
      </c>
      <c r="G233" s="7">
        <v>0.17243</v>
      </c>
      <c r="H233" s="7">
        <v>2.0918999999999999</v>
      </c>
      <c r="I233" s="4">
        <f>IF(A233="N/A", "", H233-F233)</f>
        <v>1.8008479999999998</v>
      </c>
      <c r="J233" s="4">
        <v>2.2643299999999997</v>
      </c>
      <c r="K233" s="7">
        <v>1869.0924</v>
      </c>
      <c r="L233" s="4">
        <v>6.6496921690752702</v>
      </c>
      <c r="M233" s="4">
        <f t="shared" si="10"/>
        <v>25.423725086362634</v>
      </c>
      <c r="N233" s="4">
        <v>5.48899192942641</v>
      </c>
      <c r="O233" s="4">
        <f t="shared" si="11"/>
        <v>13.433609504519023</v>
      </c>
      <c r="P233" s="4">
        <v>29.366906886689673</v>
      </c>
      <c r="Q233" s="5"/>
      <c r="R233" s="5"/>
    </row>
    <row r="234" spans="1:18" x14ac:dyDescent="0.35">
      <c r="A234" s="3">
        <v>43676</v>
      </c>
      <c r="B234">
        <v>62</v>
      </c>
      <c r="C234" t="s">
        <v>45</v>
      </c>
      <c r="D234" t="s">
        <v>41</v>
      </c>
      <c r="E234" s="8">
        <v>0</v>
      </c>
      <c r="F234" s="4"/>
      <c r="G234" s="4"/>
      <c r="H234" s="4"/>
      <c r="I234" s="4"/>
      <c r="J234" s="4"/>
      <c r="K234" s="4"/>
      <c r="L234" s="4">
        <v>0</v>
      </c>
      <c r="M234" s="4">
        <f t="shared" si="10"/>
        <v>0.42215929172684497</v>
      </c>
      <c r="N234" s="4">
        <v>0</v>
      </c>
      <c r="O234" s="4">
        <f t="shared" si="11"/>
        <v>6.67528498498626E-2</v>
      </c>
      <c r="P234" s="4">
        <v>0</v>
      </c>
      <c r="Q234" s="5"/>
      <c r="R234" s="5"/>
    </row>
    <row r="235" spans="1:18" x14ac:dyDescent="0.35">
      <c r="A235" s="3">
        <v>43676</v>
      </c>
      <c r="B235">
        <v>63</v>
      </c>
      <c r="C235" t="s">
        <v>45</v>
      </c>
      <c r="D235" t="s">
        <v>41</v>
      </c>
      <c r="E235" s="8">
        <v>0</v>
      </c>
      <c r="F235" s="4"/>
      <c r="G235" s="4"/>
      <c r="H235" s="4"/>
      <c r="I235" s="4"/>
      <c r="J235" s="4"/>
      <c r="K235" s="4"/>
      <c r="L235" s="4">
        <v>0</v>
      </c>
      <c r="M235" s="4">
        <f t="shared" si="10"/>
        <v>1.042101196078546</v>
      </c>
      <c r="N235" s="4">
        <v>0</v>
      </c>
      <c r="O235" s="4">
        <f t="shared" si="11"/>
        <v>1.3502701531441328</v>
      </c>
      <c r="P235" s="4">
        <v>0</v>
      </c>
      <c r="Q235" s="5"/>
      <c r="R235" s="5"/>
    </row>
    <row r="236" spans="1:18" x14ac:dyDescent="0.35">
      <c r="A236" s="3">
        <v>43676</v>
      </c>
      <c r="B236">
        <v>65</v>
      </c>
      <c r="C236" t="s">
        <v>45</v>
      </c>
      <c r="D236" t="s">
        <v>41</v>
      </c>
      <c r="E236" s="8">
        <v>0</v>
      </c>
      <c r="F236" s="4"/>
      <c r="G236" s="4"/>
      <c r="H236" s="4"/>
      <c r="I236" s="4"/>
      <c r="J236" s="4"/>
      <c r="K236" s="4"/>
      <c r="L236" s="7">
        <v>0</v>
      </c>
      <c r="M236" s="4">
        <f t="shared" si="10"/>
        <v>0.37937300030613996</v>
      </c>
      <c r="N236" s="4">
        <v>0</v>
      </c>
      <c r="O236" s="4">
        <f t="shared" si="11"/>
        <v>9.0029606026230096E-3</v>
      </c>
      <c r="P236" s="4">
        <v>0</v>
      </c>
      <c r="Q236" s="5"/>
      <c r="R236" s="5"/>
    </row>
    <row r="237" spans="1:18" x14ac:dyDescent="0.35">
      <c r="A237" s="3">
        <v>43676</v>
      </c>
      <c r="B237">
        <v>66</v>
      </c>
      <c r="C237" t="s">
        <v>45</v>
      </c>
      <c r="D237" t="s">
        <v>41</v>
      </c>
      <c r="E237" s="8">
        <v>0</v>
      </c>
      <c r="F237" s="4"/>
      <c r="G237" s="4"/>
      <c r="H237" s="4"/>
      <c r="I237" s="4"/>
      <c r="J237" s="4"/>
      <c r="K237" s="4"/>
      <c r="L237" s="7">
        <v>0</v>
      </c>
      <c r="M237" s="4">
        <f t="shared" si="10"/>
        <v>3.3577018806580101</v>
      </c>
      <c r="N237" s="4">
        <v>0</v>
      </c>
      <c r="O237" s="4">
        <f t="shared" si="11"/>
        <v>0.16102527298639499</v>
      </c>
      <c r="P237" s="4">
        <v>0</v>
      </c>
      <c r="Q237" s="5"/>
      <c r="R237" s="5"/>
    </row>
    <row r="238" spans="1:18" x14ac:dyDescent="0.35">
      <c r="A238" s="3">
        <v>43676</v>
      </c>
      <c r="B238">
        <v>67</v>
      </c>
      <c r="C238" t="s">
        <v>45</v>
      </c>
      <c r="D238" t="s">
        <v>42</v>
      </c>
      <c r="E238" s="8">
        <v>0</v>
      </c>
      <c r="F238" s="4"/>
      <c r="G238" s="4"/>
      <c r="H238" s="4"/>
      <c r="I238" s="4"/>
      <c r="J238" s="4"/>
      <c r="K238" s="4"/>
      <c r="L238" s="7">
        <v>0</v>
      </c>
      <c r="M238" s="4">
        <f t="shared" si="10"/>
        <v>10.004068354592581</v>
      </c>
      <c r="N238" s="4">
        <v>0</v>
      </c>
      <c r="O238" s="4">
        <f t="shared" si="11"/>
        <v>0.13396128814146929</v>
      </c>
      <c r="P238" s="4">
        <v>0</v>
      </c>
      <c r="Q238" s="5"/>
      <c r="R238" s="5"/>
    </row>
    <row r="239" spans="1:18" x14ac:dyDescent="0.35">
      <c r="A239" s="3">
        <v>43676</v>
      </c>
      <c r="B239">
        <v>68</v>
      </c>
      <c r="C239" t="s">
        <v>45</v>
      </c>
      <c r="D239" t="s">
        <v>42</v>
      </c>
      <c r="E239" s="8">
        <v>1100</v>
      </c>
      <c r="F239" s="7">
        <v>0.15212899999999999</v>
      </c>
      <c r="G239" s="7">
        <v>0.126527</v>
      </c>
      <c r="H239" s="7">
        <v>1.3811</v>
      </c>
      <c r="I239" s="4">
        <f>IF(A239="N/A", "", H239-F239)</f>
        <v>1.228971</v>
      </c>
      <c r="J239" s="4">
        <v>1.5076270000000001</v>
      </c>
      <c r="K239" s="7">
        <v>599.74725000000001</v>
      </c>
      <c r="L239" s="7">
        <v>2.8648341897174898</v>
      </c>
      <c r="M239" s="4">
        <f t="shared" si="10"/>
        <v>49.136848491084478</v>
      </c>
      <c r="N239" s="4">
        <v>1.1396561795384701</v>
      </c>
      <c r="O239" s="4">
        <f t="shared" si="11"/>
        <v>30.808244592586252</v>
      </c>
      <c r="P239" s="4">
        <v>19.002116220799202</v>
      </c>
      <c r="Q239" s="5"/>
      <c r="R239" s="5"/>
    </row>
    <row r="240" spans="1:18" x14ac:dyDescent="0.35">
      <c r="A240" s="3">
        <v>43676</v>
      </c>
      <c r="B240">
        <v>69</v>
      </c>
      <c r="C240" t="s">
        <v>45</v>
      </c>
      <c r="D240" t="s">
        <v>42</v>
      </c>
      <c r="E240" s="8">
        <v>0</v>
      </c>
      <c r="F240" s="4"/>
      <c r="G240" s="4"/>
      <c r="H240" s="4"/>
      <c r="I240" s="4"/>
      <c r="J240" s="4"/>
      <c r="K240" s="4"/>
      <c r="L240" s="7">
        <v>0</v>
      </c>
      <c r="M240" s="4">
        <f t="shared" si="10"/>
        <v>0.26661697299086801</v>
      </c>
      <c r="N240" s="4">
        <v>0</v>
      </c>
      <c r="O240" s="4">
        <f t="shared" si="11"/>
        <v>2.1007732598746599E-2</v>
      </c>
      <c r="P240" s="4">
        <v>0</v>
      </c>
      <c r="Q240" s="5"/>
      <c r="R240" s="5"/>
    </row>
    <row r="241" spans="1:18" x14ac:dyDescent="0.35">
      <c r="A241" s="3">
        <v>43676</v>
      </c>
      <c r="B241">
        <v>70</v>
      </c>
      <c r="C241" t="s">
        <v>45</v>
      </c>
      <c r="D241" t="s">
        <v>42</v>
      </c>
      <c r="E241" s="8">
        <v>0</v>
      </c>
      <c r="F241" s="4"/>
      <c r="G241" s="4"/>
      <c r="H241" s="4"/>
      <c r="I241" s="4"/>
      <c r="J241" s="4"/>
      <c r="K241" s="4"/>
      <c r="L241" s="4">
        <v>0</v>
      </c>
      <c r="M241" s="4">
        <f>L241+M217</f>
        <v>2.3605847928732966</v>
      </c>
      <c r="N241" s="4">
        <v>0</v>
      </c>
      <c r="O241" s="4">
        <f t="shared" si="11"/>
        <v>0.47179550383636232</v>
      </c>
      <c r="P241" s="4">
        <v>0</v>
      </c>
      <c r="Q241" s="5"/>
      <c r="R241" s="5"/>
    </row>
    <row r="242" spans="1:18" x14ac:dyDescent="0.35">
      <c r="A242" s="3">
        <v>43719</v>
      </c>
      <c r="B242">
        <v>19</v>
      </c>
      <c r="C242" t="s">
        <v>30</v>
      </c>
      <c r="D242" t="s">
        <v>41</v>
      </c>
      <c r="E242" s="8">
        <v>1080</v>
      </c>
      <c r="F242" s="7">
        <v>0.130522</v>
      </c>
      <c r="G242" s="7">
        <v>3.4327000000000003E-2</v>
      </c>
      <c r="H242" s="7">
        <v>0.55940000000000001</v>
      </c>
      <c r="I242" s="4">
        <f>IF(A242="N/A", "", H242-F242)</f>
        <v>0.42887799999999998</v>
      </c>
      <c r="J242" s="4">
        <v>0.593727</v>
      </c>
      <c r="K242" s="7">
        <v>183.41982999999999</v>
      </c>
      <c r="L242" s="4">
        <v>1.10770331103423</v>
      </c>
      <c r="M242" s="4">
        <f t="shared" ref="M242:M305" si="12">L242+M218</f>
        <v>35.736043547164357</v>
      </c>
      <c r="N242" s="4">
        <v>0.342202313521763</v>
      </c>
      <c r="O242" s="4">
        <f t="shared" si="11"/>
        <v>0.97496586344053304</v>
      </c>
      <c r="P242" s="4">
        <v>18.656623198602851</v>
      </c>
      <c r="Q242" s="5"/>
      <c r="R242" s="5"/>
    </row>
    <row r="243" spans="1:18" x14ac:dyDescent="0.35">
      <c r="A243" s="3">
        <v>43719</v>
      </c>
      <c r="B243">
        <v>20</v>
      </c>
      <c r="C243" t="s">
        <v>30</v>
      </c>
      <c r="D243" t="s">
        <v>41</v>
      </c>
      <c r="E243" s="8">
        <v>1480</v>
      </c>
      <c r="F243" s="7">
        <v>0.170878</v>
      </c>
      <c r="G243" s="7">
        <v>4.9868000000000003E-2</v>
      </c>
      <c r="H243" s="7">
        <v>0.48199999999999998</v>
      </c>
      <c r="I243" s="4">
        <f>IF(A243="N/A", "", H243-F243)</f>
        <v>0.31112200000000001</v>
      </c>
      <c r="J243" s="4">
        <v>0.53186800000000001</v>
      </c>
      <c r="K243" s="7">
        <v>63.29569</v>
      </c>
      <c r="L243" s="7">
        <v>1.3598107692110299</v>
      </c>
      <c r="M243" s="4">
        <f t="shared" si="12"/>
        <v>31.375151695408551</v>
      </c>
      <c r="N243" s="4">
        <v>0.16182616909955699</v>
      </c>
      <c r="O243" s="4">
        <f t="shared" si="11"/>
        <v>1.8622990212915711</v>
      </c>
      <c r="P243" s="4">
        <v>25.566483642529832</v>
      </c>
      <c r="Q243" s="5"/>
      <c r="R243" s="5"/>
    </row>
    <row r="244" spans="1:18" x14ac:dyDescent="0.35">
      <c r="A244" s="3">
        <v>43719</v>
      </c>
      <c r="B244">
        <v>21</v>
      </c>
      <c r="C244" t="s">
        <v>30</v>
      </c>
      <c r="D244" t="s">
        <v>41</v>
      </c>
      <c r="E244" s="8">
        <v>340</v>
      </c>
      <c r="F244" s="7">
        <v>4.1884499999999996</v>
      </c>
      <c r="G244" s="7">
        <v>0.120743</v>
      </c>
      <c r="H244" s="7">
        <v>6.6436999999999999</v>
      </c>
      <c r="I244" s="4">
        <f>IF(A244="N/A", "", H244-F244)</f>
        <v>2.4552500000000004</v>
      </c>
      <c r="J244" s="4">
        <v>6.764443</v>
      </c>
      <c r="K244" s="7">
        <v>1406.9128000000001</v>
      </c>
      <c r="L244" s="7">
        <v>3.97304842008506</v>
      </c>
      <c r="M244" s="4">
        <f t="shared" si="12"/>
        <v>49.948611901308183</v>
      </c>
      <c r="N244" s="4">
        <v>0.82634042111633599</v>
      </c>
      <c r="O244" s="4">
        <f t="shared" si="11"/>
        <v>57.177134609421337</v>
      </c>
      <c r="P244" s="4">
        <v>5.8733813773379344</v>
      </c>
      <c r="Q244" s="5"/>
      <c r="R244" s="5"/>
    </row>
    <row r="245" spans="1:18" x14ac:dyDescent="0.35">
      <c r="A245" s="3">
        <v>43719</v>
      </c>
      <c r="B245">
        <v>22</v>
      </c>
      <c r="C245" t="s">
        <v>30</v>
      </c>
      <c r="D245" t="s">
        <v>41</v>
      </c>
      <c r="E245" s="8">
        <v>0</v>
      </c>
      <c r="F245" s="7"/>
      <c r="G245" s="7"/>
      <c r="H245" s="7"/>
      <c r="I245" s="7"/>
      <c r="J245" s="4"/>
      <c r="K245" s="7"/>
      <c r="L245" s="7">
        <v>0</v>
      </c>
      <c r="M245" s="4">
        <f t="shared" si="12"/>
        <v>5.8475401783255901E-2</v>
      </c>
      <c r="N245" s="4">
        <v>0</v>
      </c>
      <c r="O245" s="4">
        <f t="shared" si="11"/>
        <v>1.0272602159553E-2</v>
      </c>
      <c r="P245" s="4">
        <v>0</v>
      </c>
      <c r="Q245" s="5"/>
      <c r="R245" s="5"/>
    </row>
    <row r="246" spans="1:18" x14ac:dyDescent="0.35">
      <c r="A246" s="3">
        <v>43719</v>
      </c>
      <c r="B246">
        <v>23</v>
      </c>
      <c r="C246" t="s">
        <v>30</v>
      </c>
      <c r="D246" t="s">
        <v>41</v>
      </c>
      <c r="E246" s="8">
        <v>740</v>
      </c>
      <c r="F246" s="7">
        <v>9.1771910000000005</v>
      </c>
      <c r="G246" s="7">
        <v>7.8730999999999995E-2</v>
      </c>
      <c r="H246" s="7">
        <v>18.093499999999999</v>
      </c>
      <c r="I246" s="4">
        <f>IF(A246="N/A", "", H246-F246)</f>
        <v>8.9163089999999983</v>
      </c>
      <c r="J246" s="4">
        <v>18.172231</v>
      </c>
      <c r="K246" s="7">
        <v>3766.7184999999999</v>
      </c>
      <c r="L246" s="7">
        <v>23.2301956635769</v>
      </c>
      <c r="M246" s="4">
        <f t="shared" si="12"/>
        <v>274.90589488640467</v>
      </c>
      <c r="N246" s="4">
        <v>4.8151274196665703</v>
      </c>
      <c r="O246" s="4">
        <f t="shared" si="11"/>
        <v>69.575342680678347</v>
      </c>
      <c r="P246" s="4">
        <v>12.783241821264916</v>
      </c>
      <c r="Q246" s="5"/>
      <c r="R246" s="5"/>
    </row>
    <row r="247" spans="1:18" x14ac:dyDescent="0.35">
      <c r="A247" s="3">
        <v>43719</v>
      </c>
      <c r="B247">
        <v>25</v>
      </c>
      <c r="C247" t="s">
        <v>43</v>
      </c>
      <c r="D247" t="s">
        <v>42</v>
      </c>
      <c r="E247" s="8">
        <v>1500</v>
      </c>
      <c r="F247" s="7">
        <v>6.1685949999999998</v>
      </c>
      <c r="G247" s="7">
        <v>5.3718000000000002E-2</v>
      </c>
      <c r="H247" s="7">
        <v>10.379200000000001</v>
      </c>
      <c r="I247" s="4">
        <f>IF(A247="N/A", "", H247-F247)</f>
        <v>4.210605000000001</v>
      </c>
      <c r="J247" s="4">
        <v>10.432918000000001</v>
      </c>
      <c r="K247" s="7">
        <v>804.32690000000002</v>
      </c>
      <c r="L247" s="7">
        <v>27.033977766129698</v>
      </c>
      <c r="M247" s="4">
        <f t="shared" si="12"/>
        <v>177.13732080453795</v>
      </c>
      <c r="N247" s="4">
        <v>2.0841873319909201</v>
      </c>
      <c r="O247" s="4">
        <f t="shared" si="11"/>
        <v>10.785872191533436</v>
      </c>
      <c r="P247" s="4">
        <v>25.911976664726183</v>
      </c>
      <c r="Q247" s="5"/>
      <c r="R247" s="5"/>
    </row>
    <row r="248" spans="1:18" x14ac:dyDescent="0.35">
      <c r="A248" s="3">
        <v>43719</v>
      </c>
      <c r="B248">
        <v>26</v>
      </c>
      <c r="C248" t="s">
        <v>43</v>
      </c>
      <c r="D248" t="s">
        <v>42</v>
      </c>
      <c r="E248" s="8">
        <v>65</v>
      </c>
      <c r="F248" s="7">
        <v>7.8267319999999998</v>
      </c>
      <c r="G248" s="7">
        <v>0.29549999999999998</v>
      </c>
      <c r="H248" s="7">
        <v>11.7028</v>
      </c>
      <c r="I248" s="4">
        <f>IF(A248="N/A", "", H248-F248)</f>
        <v>3.8760680000000001</v>
      </c>
      <c r="J248" s="4">
        <v>11.9983</v>
      </c>
      <c r="K248" s="7">
        <v>343.68884000000003</v>
      </c>
      <c r="L248" s="7">
        <v>1.34724311408933</v>
      </c>
      <c r="M248" s="4">
        <f t="shared" si="12"/>
        <v>12.466358795988313</v>
      </c>
      <c r="N248" s="7">
        <v>3.8591502386117298E-2</v>
      </c>
      <c r="O248" s="4">
        <f t="shared" si="11"/>
        <v>0.76867098499392195</v>
      </c>
      <c r="P248" s="4">
        <v>1.1228523221381346</v>
      </c>
      <c r="Q248" s="5"/>
      <c r="R248" s="5"/>
    </row>
    <row r="249" spans="1:18" x14ac:dyDescent="0.35">
      <c r="A249" s="3">
        <v>43719</v>
      </c>
      <c r="B249">
        <v>27</v>
      </c>
      <c r="C249" t="s">
        <v>43</v>
      </c>
      <c r="D249" t="s">
        <v>42</v>
      </c>
      <c r="E249" s="8">
        <v>1640</v>
      </c>
      <c r="F249" s="7">
        <v>0.50487599999999999</v>
      </c>
      <c r="G249" s="7">
        <v>0.15671599999999999</v>
      </c>
      <c r="H249" s="7">
        <v>2.4258999999999999</v>
      </c>
      <c r="I249" s="4">
        <f>IF(A249="N/A", "", H249-F249)</f>
        <v>1.9210240000000001</v>
      </c>
      <c r="J249" s="4">
        <v>2.5826159999999998</v>
      </c>
      <c r="K249" s="7">
        <v>2792.5250000000001</v>
      </c>
      <c r="L249" s="7">
        <v>7.3167225108590097</v>
      </c>
      <c r="M249" s="4">
        <f t="shared" si="12"/>
        <v>101.28611885008334</v>
      </c>
      <c r="N249" s="7">
        <v>7.9114086374577397</v>
      </c>
      <c r="O249" s="4">
        <f t="shared" si="11"/>
        <v>41.940554984276822</v>
      </c>
      <c r="P249" s="4">
        <v>28.330427820100624</v>
      </c>
      <c r="Q249" s="5"/>
      <c r="R249" s="5"/>
    </row>
    <row r="250" spans="1:18" x14ac:dyDescent="0.35">
      <c r="A250" s="3">
        <v>43719</v>
      </c>
      <c r="B250">
        <v>34</v>
      </c>
      <c r="C250" t="s">
        <v>43</v>
      </c>
      <c r="D250" t="s">
        <v>41</v>
      </c>
      <c r="E250" s="8">
        <v>2195</v>
      </c>
      <c r="F250" s="7">
        <v>2.431098</v>
      </c>
      <c r="G250" s="7">
        <v>3.73E-2</v>
      </c>
      <c r="H250" s="7">
        <v>3.8275000000000001</v>
      </c>
      <c r="I250" s="4">
        <f>IF(A250="N/A", "", H250-F250)</f>
        <v>1.3964020000000001</v>
      </c>
      <c r="J250" s="4">
        <v>3.8648000000000002</v>
      </c>
      <c r="K250" s="7">
        <v>733.5453</v>
      </c>
      <c r="L250" s="7">
        <v>14.654616181131701</v>
      </c>
      <c r="M250" s="4">
        <f t="shared" si="12"/>
        <v>47.265018339954985</v>
      </c>
      <c r="N250" s="7">
        <v>2.7814698879562001</v>
      </c>
      <c r="O250" s="4">
        <f t="shared" si="11"/>
        <v>9.3832470158482622</v>
      </c>
      <c r="P250" s="4">
        <v>37.917859186049313</v>
      </c>
      <c r="Q250" s="5"/>
      <c r="R250" s="5"/>
    </row>
    <row r="251" spans="1:18" x14ac:dyDescent="0.35">
      <c r="A251" s="3">
        <v>43719</v>
      </c>
      <c r="B251">
        <v>35</v>
      </c>
      <c r="C251" t="s">
        <v>43</v>
      </c>
      <c r="D251" t="s">
        <v>41</v>
      </c>
      <c r="E251" s="8">
        <v>290</v>
      </c>
      <c r="F251" s="7">
        <v>0.13694799999999999</v>
      </c>
      <c r="G251" s="7">
        <v>6.2748999999999999E-2</v>
      </c>
      <c r="H251" s="7">
        <v>0.58989999999999998</v>
      </c>
      <c r="I251" s="4">
        <f>IF(A251="N/A", "", H251-F251)</f>
        <v>0.45295200000000002</v>
      </c>
      <c r="J251" s="4">
        <v>0.65264900000000003</v>
      </c>
      <c r="K251" s="7">
        <v>137.36089999999999</v>
      </c>
      <c r="L251" s="7">
        <v>0.32695695048915802</v>
      </c>
      <c r="M251" s="4">
        <f t="shared" si="12"/>
        <v>5.2389325242885318</v>
      </c>
      <c r="N251" s="7">
        <v>6.8813559785498996E-2</v>
      </c>
      <c r="O251" s="4">
        <f t="shared" si="11"/>
        <v>1.068733096178957</v>
      </c>
      <c r="P251" s="4">
        <v>5.0096488218470618</v>
      </c>
      <c r="Q251" s="5"/>
      <c r="R251" s="5"/>
    </row>
    <row r="252" spans="1:18" x14ac:dyDescent="0.35">
      <c r="A252" s="3">
        <v>43719</v>
      </c>
      <c r="B252">
        <v>36</v>
      </c>
      <c r="C252" t="s">
        <v>43</v>
      </c>
      <c r="D252" t="s">
        <v>41</v>
      </c>
      <c r="E252" s="8">
        <v>1400</v>
      </c>
      <c r="F252" s="7">
        <v>0.124309</v>
      </c>
      <c r="G252" s="7">
        <v>0.40713199999999999</v>
      </c>
      <c r="H252" s="7">
        <v>0.74970000000000003</v>
      </c>
      <c r="I252" s="4">
        <f>IF(A252="N/A", "", H252-F252)</f>
        <v>0.62539100000000003</v>
      </c>
      <c r="J252" s="4">
        <v>1.1568320000000001</v>
      </c>
      <c r="K252" s="7">
        <v>182.14185000000001</v>
      </c>
      <c r="L252" s="7">
        <v>2.7977649713471799</v>
      </c>
      <c r="M252" s="4">
        <f t="shared" si="12"/>
        <v>20.79815792092074</v>
      </c>
      <c r="N252" s="7">
        <v>0.44050483367193599</v>
      </c>
      <c r="O252" s="4">
        <f t="shared" si="11"/>
        <v>2.0036996914487371</v>
      </c>
      <c r="P252" s="4">
        <v>24.184511553744436</v>
      </c>
      <c r="Q252" s="5"/>
      <c r="R252" s="5"/>
    </row>
    <row r="253" spans="1:18" x14ac:dyDescent="0.35">
      <c r="A253" s="3">
        <v>43719</v>
      </c>
      <c r="B253">
        <v>37</v>
      </c>
      <c r="C253" t="s">
        <v>43</v>
      </c>
      <c r="D253" t="s">
        <v>41</v>
      </c>
      <c r="E253" s="8">
        <v>370</v>
      </c>
      <c r="F253" s="7">
        <v>0.17376</v>
      </c>
      <c r="G253" s="7">
        <v>0.53692399999999996</v>
      </c>
      <c r="H253" s="7">
        <v>1.0347</v>
      </c>
      <c r="I253" s="4">
        <f>IF(A253="N/A", "", H253-F253)</f>
        <v>0.86093999999999993</v>
      </c>
      <c r="J253" s="4">
        <v>1.5716239999999999</v>
      </c>
      <c r="K253" s="7">
        <v>410.72327000000001</v>
      </c>
      <c r="L253" s="7">
        <v>1.00453084240381</v>
      </c>
      <c r="M253" s="4">
        <f t="shared" si="12"/>
        <v>18.772607776076981</v>
      </c>
      <c r="N253" s="7">
        <v>0.26252092892953299</v>
      </c>
      <c r="O253" s="4">
        <f t="shared" si="11"/>
        <v>2.6467028157085304</v>
      </c>
      <c r="P253" s="4">
        <v>6.391620910632458</v>
      </c>
      <c r="Q253" s="5"/>
      <c r="R253" s="5"/>
    </row>
    <row r="254" spans="1:18" x14ac:dyDescent="0.35">
      <c r="A254" s="3">
        <v>43719</v>
      </c>
      <c r="B254">
        <v>51</v>
      </c>
      <c r="C254" t="s">
        <v>30</v>
      </c>
      <c r="D254" t="s">
        <v>42</v>
      </c>
      <c r="E254" s="8">
        <v>1050</v>
      </c>
      <c r="F254" s="7">
        <v>0.14740700000000001</v>
      </c>
      <c r="G254" s="7">
        <v>0.19559499999999999</v>
      </c>
      <c r="H254" s="7">
        <v>0.3745</v>
      </c>
      <c r="I254" s="4">
        <f>IF(A254="N/A", "", H254-F254)</f>
        <v>0.22709299999999999</v>
      </c>
      <c r="J254" s="4">
        <v>0.57009500000000002</v>
      </c>
      <c r="K254" s="7">
        <v>21.756668000000001</v>
      </c>
      <c r="L254" s="7">
        <v>1.03406878959532</v>
      </c>
      <c r="M254" s="4">
        <f t="shared" si="12"/>
        <v>15.829564253546895</v>
      </c>
      <c r="N254" s="7">
        <v>3.9463407580117599E-2</v>
      </c>
      <c r="O254" s="4">
        <f t="shared" si="11"/>
        <v>0.58378708734151064</v>
      </c>
      <c r="P254" s="4">
        <v>18.138383665308329</v>
      </c>
      <c r="Q254" s="5"/>
      <c r="R254" s="5"/>
    </row>
    <row r="255" spans="1:18" x14ac:dyDescent="0.35">
      <c r="A255" s="3">
        <v>43719</v>
      </c>
      <c r="B255">
        <v>52</v>
      </c>
      <c r="C255" t="s">
        <v>30</v>
      </c>
      <c r="D255" t="s">
        <v>42</v>
      </c>
      <c r="E255" s="8">
        <v>1050</v>
      </c>
      <c r="F255" s="7">
        <v>0.18907299999999999</v>
      </c>
      <c r="G255" s="7">
        <v>1.787696</v>
      </c>
      <c r="H255" s="7">
        <v>2.2214999999999998</v>
      </c>
      <c r="I255" s="4">
        <f>IF(A255="N/A", "", H255-F255)</f>
        <v>2.0324269999999998</v>
      </c>
      <c r="J255" s="4">
        <v>4.0091959999999993</v>
      </c>
      <c r="K255" s="7">
        <v>862.73239999999998</v>
      </c>
      <c r="L255" s="7">
        <v>7.27209404567727</v>
      </c>
      <c r="M255" s="4">
        <f t="shared" si="12"/>
        <v>21.671809710696969</v>
      </c>
      <c r="N255" s="7">
        <v>1.5648701507865601</v>
      </c>
      <c r="O255" s="4">
        <f t="shared" si="11"/>
        <v>8.4898489250595102</v>
      </c>
      <c r="P255" s="4">
        <v>18.138383665308329</v>
      </c>
      <c r="Q255" s="5"/>
      <c r="R255" s="5"/>
    </row>
    <row r="256" spans="1:18" x14ac:dyDescent="0.35">
      <c r="A256" s="3">
        <v>43719</v>
      </c>
      <c r="B256">
        <v>53</v>
      </c>
      <c r="C256" t="s">
        <v>30</v>
      </c>
      <c r="D256" t="s">
        <v>42</v>
      </c>
      <c r="E256" s="8">
        <v>1150</v>
      </c>
      <c r="F256" s="7">
        <v>0.14218600000000001</v>
      </c>
      <c r="G256" s="7">
        <v>0.81197200000000003</v>
      </c>
      <c r="H256" s="7">
        <v>1.3003</v>
      </c>
      <c r="I256" s="4">
        <f>IF(A256="N/A", "", H256-F256)</f>
        <v>1.1581140000000001</v>
      </c>
      <c r="J256" s="4">
        <v>2.1122719999999999</v>
      </c>
      <c r="K256" s="7">
        <v>203.25894</v>
      </c>
      <c r="L256" s="7">
        <v>4.1962425358288096</v>
      </c>
      <c r="M256" s="4">
        <f t="shared" si="12"/>
        <v>211.39410551902992</v>
      </c>
      <c r="N256" s="7">
        <v>0.40379449702286202</v>
      </c>
      <c r="O256" s="4">
        <f t="shared" si="11"/>
        <v>1.2787658807402946</v>
      </c>
      <c r="P256" s="4">
        <v>19.865848776290072</v>
      </c>
      <c r="Q256" s="5"/>
      <c r="R256" s="5"/>
    </row>
    <row r="257" spans="1:18" x14ac:dyDescent="0.35">
      <c r="A257" s="3">
        <v>43719</v>
      </c>
      <c r="B257">
        <v>61</v>
      </c>
      <c r="C257" t="s">
        <v>44</v>
      </c>
      <c r="D257" t="s">
        <v>41</v>
      </c>
      <c r="E257" s="8">
        <v>45</v>
      </c>
      <c r="F257" s="7">
        <v>0.43941400000000003</v>
      </c>
      <c r="G257" s="7">
        <v>0.69232000000000005</v>
      </c>
      <c r="H257" s="7">
        <v>3.0516999999999999</v>
      </c>
      <c r="I257" s="4">
        <f>IF(A257="N/A", "", H257-F257)</f>
        <v>2.6122859999999997</v>
      </c>
      <c r="J257" s="4">
        <v>3.7440199999999999</v>
      </c>
      <c r="K257" s="7">
        <v>426.07479999999998</v>
      </c>
      <c r="L257" s="7">
        <v>0.29104729885525299</v>
      </c>
      <c r="M257" s="4">
        <f t="shared" si="12"/>
        <v>25.714772385217888</v>
      </c>
      <c r="N257" s="7">
        <v>3.31215964792635E-2</v>
      </c>
      <c r="O257" s="4">
        <f t="shared" si="11"/>
        <v>13.466731100998286</v>
      </c>
      <c r="P257" s="4">
        <v>0.77735929994178543</v>
      </c>
      <c r="Q257" s="5"/>
      <c r="R257" s="5"/>
    </row>
    <row r="258" spans="1:18" x14ac:dyDescent="0.35">
      <c r="A258" s="3">
        <v>43719</v>
      </c>
      <c r="B258">
        <v>62</v>
      </c>
      <c r="C258" t="s">
        <v>45</v>
      </c>
      <c r="D258" t="s">
        <v>41</v>
      </c>
      <c r="E258" s="8">
        <v>0</v>
      </c>
      <c r="F258" s="7"/>
      <c r="G258" s="7"/>
      <c r="H258" s="7"/>
      <c r="I258" s="7"/>
      <c r="J258" s="4"/>
      <c r="K258" s="7"/>
      <c r="L258" s="7">
        <v>0</v>
      </c>
      <c r="M258" s="4">
        <f t="shared" si="12"/>
        <v>0.42215929172684497</v>
      </c>
      <c r="N258" s="7">
        <v>0</v>
      </c>
      <c r="O258" s="4">
        <f t="shared" si="11"/>
        <v>6.67528498498626E-2</v>
      </c>
      <c r="P258" s="4">
        <v>0</v>
      </c>
      <c r="Q258" s="5"/>
      <c r="R258" s="5"/>
    </row>
    <row r="259" spans="1:18" x14ac:dyDescent="0.35">
      <c r="A259" s="3">
        <v>43719</v>
      </c>
      <c r="B259">
        <v>63</v>
      </c>
      <c r="C259" t="s">
        <v>45</v>
      </c>
      <c r="D259" t="s">
        <v>41</v>
      </c>
      <c r="E259" s="8">
        <v>40</v>
      </c>
      <c r="F259" s="7">
        <v>0.46193899999999999</v>
      </c>
      <c r="G259" s="7">
        <v>2.3541569999999998</v>
      </c>
      <c r="H259" s="7">
        <v>2.1482999999999999</v>
      </c>
      <c r="I259" s="4">
        <f>IF(A259="N/A", "", H259-F259)</f>
        <v>1.6863609999999998</v>
      </c>
      <c r="J259" s="4">
        <v>4.5024569999999997</v>
      </c>
      <c r="K259" s="7">
        <v>490.76065</v>
      </c>
      <c r="L259" s="7">
        <v>0.31111608450855199</v>
      </c>
      <c r="M259" s="4">
        <f t="shared" si="12"/>
        <v>1.3532172805870979</v>
      </c>
      <c r="N259" s="4">
        <v>3.3911158254009303E-2</v>
      </c>
      <c r="O259" s="4">
        <f t="shared" si="11"/>
        <v>1.384181311398142</v>
      </c>
      <c r="P259" s="4">
        <v>0.69098604439269817</v>
      </c>
      <c r="Q259" s="5"/>
      <c r="R259" s="5"/>
    </row>
    <row r="260" spans="1:18" x14ac:dyDescent="0.35">
      <c r="A260" s="3">
        <v>43719</v>
      </c>
      <c r="B260">
        <v>65</v>
      </c>
      <c r="C260" t="s">
        <v>45</v>
      </c>
      <c r="D260" t="s">
        <v>41</v>
      </c>
      <c r="E260" s="8">
        <v>0</v>
      </c>
      <c r="F260" s="7"/>
      <c r="G260" s="7"/>
      <c r="H260" s="7"/>
      <c r="I260" s="7"/>
      <c r="J260" s="4"/>
      <c r="K260" s="7"/>
      <c r="L260" s="7">
        <v>0</v>
      </c>
      <c r="M260" s="4">
        <f t="shared" si="12"/>
        <v>0.37937300030613996</v>
      </c>
      <c r="N260" s="4">
        <v>0</v>
      </c>
      <c r="O260" s="4">
        <f t="shared" si="11"/>
        <v>9.0029606026230096E-3</v>
      </c>
      <c r="P260" s="4">
        <v>0</v>
      </c>
      <c r="Q260" s="5"/>
      <c r="R260" s="5"/>
    </row>
    <row r="261" spans="1:18" x14ac:dyDescent="0.35">
      <c r="A261" s="3">
        <v>43719</v>
      </c>
      <c r="B261">
        <v>66</v>
      </c>
      <c r="C261" t="s">
        <v>45</v>
      </c>
      <c r="D261" t="s">
        <v>41</v>
      </c>
      <c r="E261" s="8">
        <v>190</v>
      </c>
      <c r="F261" s="7">
        <v>1.345764</v>
      </c>
      <c r="G261" s="7">
        <v>6.9864439999999997</v>
      </c>
      <c r="H261" s="7">
        <v>2.5823999999999998</v>
      </c>
      <c r="I261" s="4">
        <f>IF(A261="N/A", "", H261-F261)</f>
        <v>1.2366359999999998</v>
      </c>
      <c r="J261" s="4">
        <v>9.5688439999999986</v>
      </c>
      <c r="K261" s="7">
        <v>176.48983999999999</v>
      </c>
      <c r="L261" s="7">
        <v>3.1406965292789</v>
      </c>
      <c r="M261" s="4">
        <f t="shared" si="12"/>
        <v>6.4983984099369101</v>
      </c>
      <c r="N261" s="4">
        <v>5.7927689900785097E-2</v>
      </c>
      <c r="O261" s="4">
        <f t="shared" si="11"/>
        <v>0.21895296288718008</v>
      </c>
      <c r="P261" s="4">
        <v>3.2821837108653162</v>
      </c>
      <c r="Q261" s="5"/>
      <c r="R261" s="5"/>
    </row>
    <row r="262" spans="1:18" x14ac:dyDescent="0.35">
      <c r="A262" s="3">
        <v>43719</v>
      </c>
      <c r="B262">
        <v>67</v>
      </c>
      <c r="C262" t="s">
        <v>45</v>
      </c>
      <c r="D262" t="s">
        <v>42</v>
      </c>
      <c r="E262" s="8">
        <v>555</v>
      </c>
      <c r="F262" s="7">
        <v>0.24631600000000001</v>
      </c>
      <c r="G262" s="7">
        <v>0.162271</v>
      </c>
      <c r="H262" s="7">
        <v>1.1257999999999999</v>
      </c>
      <c r="I262" s="4">
        <f>IF(A262="N/A", "", H262-F262)</f>
        <v>0.87948399999999993</v>
      </c>
      <c r="J262" s="4">
        <v>1.288071</v>
      </c>
      <c r="K262" s="7">
        <v>192.22345999999999</v>
      </c>
      <c r="L262" s="7">
        <v>1.2349395084695101</v>
      </c>
      <c r="M262" s="4">
        <f t="shared" si="12"/>
        <v>11.239007863062092</v>
      </c>
      <c r="N262" s="4">
        <v>0.184294456756427</v>
      </c>
      <c r="O262" s="4">
        <f t="shared" si="11"/>
        <v>0.31825574489789632</v>
      </c>
      <c r="P262" s="4">
        <v>9.5874313659486869</v>
      </c>
      <c r="Q262" s="5"/>
      <c r="R262" s="5"/>
    </row>
    <row r="263" spans="1:18" x14ac:dyDescent="0.35">
      <c r="A263" s="3">
        <v>43719</v>
      </c>
      <c r="B263">
        <v>68</v>
      </c>
      <c r="C263" t="s">
        <v>45</v>
      </c>
      <c r="D263" t="s">
        <v>42</v>
      </c>
      <c r="E263" s="8">
        <v>1125</v>
      </c>
      <c r="F263" s="7">
        <v>0.20546900000000001</v>
      </c>
      <c r="G263" s="7">
        <v>3.4129E-2</v>
      </c>
      <c r="H263" s="7">
        <v>1.0198</v>
      </c>
      <c r="I263" s="4">
        <f>IF(A263="N/A", "", H263-F263)</f>
        <v>0.81433100000000003</v>
      </c>
      <c r="J263" s="4">
        <v>1.0539290000000001</v>
      </c>
      <c r="K263" s="7">
        <v>382.42966000000001</v>
      </c>
      <c r="L263" s="7">
        <v>2.0482208203696701</v>
      </c>
      <c r="M263" s="4">
        <f t="shared" si="12"/>
        <v>51.18506931145415</v>
      </c>
      <c r="N263" s="4">
        <v>0.74321931737232105</v>
      </c>
      <c r="O263" s="4">
        <f t="shared" si="11"/>
        <v>31.551463909958574</v>
      </c>
      <c r="P263" s="4">
        <v>19.433982498544637</v>
      </c>
      <c r="Q263" s="5"/>
      <c r="R263" s="5"/>
    </row>
    <row r="264" spans="1:18" x14ac:dyDescent="0.35">
      <c r="A264" s="3">
        <v>43719</v>
      </c>
      <c r="B264">
        <v>69</v>
      </c>
      <c r="C264" t="s">
        <v>45</v>
      </c>
      <c r="D264" t="s">
        <v>42</v>
      </c>
      <c r="E264" s="8">
        <v>0</v>
      </c>
      <c r="F264" s="7"/>
      <c r="G264" s="7"/>
      <c r="H264" s="7"/>
      <c r="I264" s="7"/>
      <c r="J264" s="4"/>
      <c r="K264" s="7"/>
      <c r="L264" s="7">
        <v>0</v>
      </c>
      <c r="M264" s="4">
        <f t="shared" si="12"/>
        <v>0.26661697299086801</v>
      </c>
      <c r="N264" s="4">
        <v>0</v>
      </c>
      <c r="O264" s="4">
        <f t="shared" si="11"/>
        <v>2.1007732598746599E-2</v>
      </c>
      <c r="P264" s="4">
        <v>0</v>
      </c>
      <c r="Q264" s="5"/>
      <c r="R264" s="5"/>
    </row>
    <row r="265" spans="1:18" x14ac:dyDescent="0.35">
      <c r="A265" s="3">
        <v>43719</v>
      </c>
      <c r="B265">
        <v>70</v>
      </c>
      <c r="C265" t="s">
        <v>45</v>
      </c>
      <c r="D265" t="s">
        <v>42</v>
      </c>
      <c r="E265" s="8">
        <v>0</v>
      </c>
      <c r="F265" s="7"/>
      <c r="G265" s="7"/>
      <c r="H265" s="7"/>
      <c r="I265" s="7"/>
      <c r="J265" s="4"/>
      <c r="K265" s="7"/>
      <c r="L265" s="7">
        <v>0</v>
      </c>
      <c r="M265" s="4">
        <f>L265+M241</f>
        <v>2.3605847928732966</v>
      </c>
      <c r="N265" s="4">
        <v>0</v>
      </c>
      <c r="O265" s="4">
        <f t="shared" si="11"/>
        <v>0.47179550383636232</v>
      </c>
      <c r="P265" s="4">
        <v>0</v>
      </c>
      <c r="Q265" s="5"/>
      <c r="R265" s="5"/>
    </row>
    <row r="266" spans="1:18" x14ac:dyDescent="0.35">
      <c r="A266" s="3">
        <v>43747</v>
      </c>
      <c r="B266">
        <v>19</v>
      </c>
      <c r="C266" t="s">
        <v>30</v>
      </c>
      <c r="D266" t="s">
        <v>41</v>
      </c>
      <c r="E266" s="8">
        <v>0</v>
      </c>
      <c r="F266" s="7"/>
      <c r="G266" s="7"/>
      <c r="H266" s="7"/>
      <c r="I266" s="7"/>
      <c r="J266" s="4"/>
      <c r="K266" s="7"/>
      <c r="L266" s="7">
        <v>0</v>
      </c>
      <c r="M266" s="4">
        <f t="shared" si="12"/>
        <v>35.736043547164357</v>
      </c>
      <c r="N266" s="4">
        <v>0</v>
      </c>
      <c r="O266" s="4">
        <f t="shared" si="11"/>
        <v>0.97496586344053304</v>
      </c>
      <c r="P266" s="4">
        <v>0</v>
      </c>
      <c r="Q266" s="5"/>
      <c r="R266" s="5"/>
    </row>
    <row r="267" spans="1:18" x14ac:dyDescent="0.35">
      <c r="A267" s="3">
        <v>43747</v>
      </c>
      <c r="B267">
        <v>20</v>
      </c>
      <c r="C267" t="s">
        <v>30</v>
      </c>
      <c r="D267" t="s">
        <v>41</v>
      </c>
      <c r="E267" s="8">
        <v>1360</v>
      </c>
      <c r="F267" s="7">
        <v>0</v>
      </c>
      <c r="G267" s="7">
        <v>0.126058</v>
      </c>
      <c r="H267" s="7">
        <v>0.85899999999999999</v>
      </c>
      <c r="I267" s="4">
        <f>IF(A267="N/A", "", H267-F267)</f>
        <v>0.85899999999999999</v>
      </c>
      <c r="J267" s="4">
        <v>0.98505799999999999</v>
      </c>
      <c r="K267" s="7">
        <v>148.90282999999999</v>
      </c>
      <c r="L267" s="7">
        <v>2.3142677855913099</v>
      </c>
      <c r="M267" s="4">
        <f t="shared" si="12"/>
        <v>33.68941948099986</v>
      </c>
      <c r="N267" s="4">
        <v>0.34982815494354502</v>
      </c>
      <c r="O267" s="4">
        <f t="shared" si="11"/>
        <v>2.212127176235116</v>
      </c>
      <c r="P267" s="4">
        <v>23.493525509351738</v>
      </c>
      <c r="Q267" s="5"/>
      <c r="R267" s="5"/>
    </row>
    <row r="268" spans="1:18" x14ac:dyDescent="0.35">
      <c r="A268" s="3">
        <v>43747</v>
      </c>
      <c r="B268">
        <v>21</v>
      </c>
      <c r="C268" t="s">
        <v>30</v>
      </c>
      <c r="D268" t="s">
        <v>41</v>
      </c>
      <c r="E268" s="8">
        <v>255</v>
      </c>
      <c r="F268" s="7">
        <v>3.9444460000000001</v>
      </c>
      <c r="G268" s="7">
        <v>2.1298000000000001E-2</v>
      </c>
      <c r="H268" s="7">
        <v>11.7681</v>
      </c>
      <c r="I268" s="4">
        <f>IF(A268="N/A", "", H268-F268)</f>
        <v>7.8236540000000003</v>
      </c>
      <c r="J268" s="4">
        <v>11.789398</v>
      </c>
      <c r="K268" s="7">
        <v>5904.9907000000003</v>
      </c>
      <c r="L268" s="7">
        <v>5.19331552106219</v>
      </c>
      <c r="M268" s="4">
        <f t="shared" si="12"/>
        <v>55.141927422370372</v>
      </c>
      <c r="N268" s="4">
        <v>2.6011913291957698</v>
      </c>
      <c r="O268" s="4">
        <f t="shared" si="11"/>
        <v>59.778325938617108</v>
      </c>
      <c r="P268" s="4">
        <v>4.4050360330034506</v>
      </c>
      <c r="Q268" s="5"/>
      <c r="R268" s="5"/>
    </row>
    <row r="269" spans="1:18" x14ac:dyDescent="0.35">
      <c r="A269" s="3">
        <v>43747</v>
      </c>
      <c r="B269">
        <v>22</v>
      </c>
      <c r="C269" t="s">
        <v>30</v>
      </c>
      <c r="D269" t="s">
        <v>41</v>
      </c>
      <c r="E269" s="8">
        <v>0</v>
      </c>
      <c r="F269" s="7"/>
      <c r="G269" s="7"/>
      <c r="H269" s="7"/>
      <c r="I269" s="7"/>
      <c r="J269" s="4"/>
      <c r="K269" s="7"/>
      <c r="L269" s="4">
        <v>0</v>
      </c>
      <c r="M269" s="4">
        <f t="shared" si="12"/>
        <v>5.8475401783255901E-2</v>
      </c>
      <c r="N269" s="4">
        <v>0</v>
      </c>
      <c r="O269" s="4">
        <f t="shared" si="11"/>
        <v>1.0272602159553E-2</v>
      </c>
      <c r="P269" s="4">
        <v>0</v>
      </c>
      <c r="Q269" s="5"/>
      <c r="R269" s="5"/>
    </row>
    <row r="270" spans="1:18" x14ac:dyDescent="0.35">
      <c r="A270" s="3">
        <v>43747</v>
      </c>
      <c r="B270">
        <v>23</v>
      </c>
      <c r="C270" t="s">
        <v>30</v>
      </c>
      <c r="D270" t="s">
        <v>41</v>
      </c>
      <c r="E270" s="8">
        <v>450</v>
      </c>
      <c r="F270" s="7">
        <v>8.6318079999999995</v>
      </c>
      <c r="G270" s="7">
        <v>9.4333E-2</v>
      </c>
      <c r="H270" s="7">
        <v>11.3203</v>
      </c>
      <c r="I270" s="4">
        <f>IF(A270="N/A", "", H270-F270)</f>
        <v>2.6884920000000001</v>
      </c>
      <c r="J270" s="4">
        <v>11.414633</v>
      </c>
      <c r="K270" s="7">
        <v>3470.9989999999998</v>
      </c>
      <c r="L270" s="7">
        <v>8.8733449663036801</v>
      </c>
      <c r="M270" s="4">
        <f t="shared" si="12"/>
        <v>283.77923985270837</v>
      </c>
      <c r="N270" s="4">
        <v>2.6982358087811602</v>
      </c>
      <c r="O270" s="4">
        <f t="shared" si="11"/>
        <v>72.27357848945951</v>
      </c>
      <c r="P270" s="4">
        <v>7.773592999417855</v>
      </c>
      <c r="Q270" s="5"/>
      <c r="R270" s="5"/>
    </row>
    <row r="271" spans="1:18" x14ac:dyDescent="0.35">
      <c r="A271" s="3">
        <v>43747</v>
      </c>
      <c r="B271">
        <v>25</v>
      </c>
      <c r="C271" t="s">
        <v>43</v>
      </c>
      <c r="D271" t="s">
        <v>42</v>
      </c>
      <c r="E271" s="8">
        <v>1560</v>
      </c>
      <c r="F271" s="7">
        <v>5.0195889999999999</v>
      </c>
      <c r="G271" s="7">
        <v>4.4496000000000001E-2</v>
      </c>
      <c r="H271" s="7">
        <v>8.0547000000000004</v>
      </c>
      <c r="I271" s="4">
        <f>IF(A271="N/A", "", H271-F271)</f>
        <v>3.0351110000000006</v>
      </c>
      <c r="J271" s="4">
        <v>8.099196000000001</v>
      </c>
      <c r="K271" s="7">
        <v>506.76317999999998</v>
      </c>
      <c r="L271" s="7">
        <v>21.826264135405602</v>
      </c>
      <c r="M271" s="4">
        <f t="shared" si="12"/>
        <v>198.96358493994356</v>
      </c>
      <c r="N271" s="4">
        <v>1.3656598779407401</v>
      </c>
      <c r="O271" s="4">
        <f t="shared" si="11"/>
        <v>12.151532069474175</v>
      </c>
      <c r="P271" s="4">
        <v>26.948455731315228</v>
      </c>
      <c r="Q271" s="5"/>
      <c r="R271" s="5"/>
    </row>
    <row r="272" spans="1:18" x14ac:dyDescent="0.35">
      <c r="A272" s="3">
        <v>43747</v>
      </c>
      <c r="B272">
        <v>26</v>
      </c>
      <c r="C272" t="s">
        <v>43</v>
      </c>
      <c r="D272" t="s">
        <v>42</v>
      </c>
      <c r="E272" s="8">
        <v>0</v>
      </c>
      <c r="F272" s="7"/>
      <c r="G272" s="7"/>
      <c r="H272" s="7"/>
      <c r="I272" s="7"/>
      <c r="J272" s="4"/>
      <c r="K272" s="7"/>
      <c r="L272" s="7">
        <v>0</v>
      </c>
      <c r="M272" s="4">
        <f t="shared" si="12"/>
        <v>12.466358795988313</v>
      </c>
      <c r="N272" s="4">
        <v>0</v>
      </c>
      <c r="O272" s="4">
        <f t="shared" si="11"/>
        <v>0.76867098499392195</v>
      </c>
      <c r="P272" s="4">
        <v>0</v>
      </c>
      <c r="Q272" s="5"/>
      <c r="R272" s="5"/>
    </row>
    <row r="273" spans="1:18" x14ac:dyDescent="0.35">
      <c r="A273" s="3">
        <v>43747</v>
      </c>
      <c r="B273">
        <v>27</v>
      </c>
      <c r="C273" t="s">
        <v>43</v>
      </c>
      <c r="D273" t="s">
        <v>42</v>
      </c>
      <c r="E273" s="8">
        <v>1600</v>
      </c>
      <c r="F273" s="7">
        <v>0.82342599999999999</v>
      </c>
      <c r="G273" s="7">
        <v>1.0919999999999999E-2</v>
      </c>
      <c r="H273" s="7">
        <v>2.3963999999999999</v>
      </c>
      <c r="I273" s="4">
        <f>IF(A273="N/A", "", H273-F273)</f>
        <v>1.5729739999999999</v>
      </c>
      <c r="J273" s="4">
        <v>2.4073199999999999</v>
      </c>
      <c r="K273" s="7">
        <v>1953.5736999999999</v>
      </c>
      <c r="L273" s="4">
        <v>6.6537534733513599</v>
      </c>
      <c r="M273" s="4">
        <f t="shared" si="12"/>
        <v>107.9398723234347</v>
      </c>
      <c r="N273" s="4">
        <v>5.3996135918045196</v>
      </c>
      <c r="O273" s="4">
        <f t="shared" si="11"/>
        <v>47.340168576081339</v>
      </c>
      <c r="P273" s="4">
        <v>27.639441775707926</v>
      </c>
      <c r="Q273" s="5"/>
      <c r="R273" s="5"/>
    </row>
    <row r="274" spans="1:18" x14ac:dyDescent="0.35">
      <c r="A274" s="3">
        <v>43747</v>
      </c>
      <c r="B274">
        <v>34</v>
      </c>
      <c r="C274" t="s">
        <v>43</v>
      </c>
      <c r="D274" t="s">
        <v>41</v>
      </c>
      <c r="E274" s="8">
        <v>1490</v>
      </c>
      <c r="F274" s="7">
        <v>2.0830109999999999</v>
      </c>
      <c r="G274" s="7">
        <v>4.1424999999999997E-2</v>
      </c>
      <c r="H274" s="7">
        <v>3.5470000000000002</v>
      </c>
      <c r="I274" s="4">
        <f>IF(A274="N/A", "", H274-F274)</f>
        <v>1.4639890000000002</v>
      </c>
      <c r="J274" s="4">
        <v>3.588425</v>
      </c>
      <c r="K274" s="7">
        <v>1010.7968</v>
      </c>
      <c r="L274" s="4">
        <v>9.2364065663113397</v>
      </c>
      <c r="M274" s="4">
        <f t="shared" si="12"/>
        <v>56.501424906266323</v>
      </c>
      <c r="N274" s="4">
        <v>2.6017348002888401</v>
      </c>
      <c r="O274" s="4">
        <f t="shared" si="11"/>
        <v>11.984981816137102</v>
      </c>
      <c r="P274" s="4">
        <v>25.739230153628007</v>
      </c>
      <c r="Q274" s="5"/>
      <c r="R274" s="5"/>
    </row>
    <row r="275" spans="1:18" x14ac:dyDescent="0.35">
      <c r="A275" s="3">
        <v>43747</v>
      </c>
      <c r="B275">
        <v>35</v>
      </c>
      <c r="C275" t="s">
        <v>43</v>
      </c>
      <c r="D275" t="s">
        <v>41</v>
      </c>
      <c r="E275" s="8">
        <v>280</v>
      </c>
      <c r="F275" s="7">
        <v>2.3224000000000002E-2</v>
      </c>
      <c r="G275" s="7">
        <v>0.117552</v>
      </c>
      <c r="H275" s="7">
        <v>0.3876</v>
      </c>
      <c r="I275" s="4">
        <f>IF(A275="N/A", "", H275-F275)</f>
        <v>0.36437599999999998</v>
      </c>
      <c r="J275" s="4">
        <v>0.50515200000000005</v>
      </c>
      <c r="K275" s="7">
        <v>175.29695000000001</v>
      </c>
      <c r="L275" s="7">
        <v>0.24433912111801401</v>
      </c>
      <c r="M275" s="4">
        <f t="shared" si="12"/>
        <v>5.4832716454065462</v>
      </c>
      <c r="N275" s="7">
        <v>8.4790127917277303E-2</v>
      </c>
      <c r="O275" s="4">
        <f t="shared" si="11"/>
        <v>1.1535232240962343</v>
      </c>
      <c r="P275" s="4">
        <v>4.8369023107488873</v>
      </c>
      <c r="Q275" s="5"/>
      <c r="R275" s="5"/>
    </row>
    <row r="276" spans="1:18" x14ac:dyDescent="0.35">
      <c r="A276" s="3">
        <v>43747</v>
      </c>
      <c r="B276">
        <v>36</v>
      </c>
      <c r="C276" t="s">
        <v>43</v>
      </c>
      <c r="D276" t="s">
        <v>41</v>
      </c>
      <c r="E276" s="8">
        <v>1520</v>
      </c>
      <c r="F276" s="7">
        <v>3.8185999999999998E-2</v>
      </c>
      <c r="G276" s="7">
        <v>10.262676000000001</v>
      </c>
      <c r="H276" s="7">
        <v>2.1173000000000002</v>
      </c>
      <c r="I276" s="4">
        <f>IF(A276="N/A", "", H276-F276)</f>
        <v>2.0791140000000001</v>
      </c>
      <c r="J276" s="4">
        <v>12.379976000000001</v>
      </c>
      <c r="K276" s="7">
        <v>421.65325999999999</v>
      </c>
      <c r="L276" s="7">
        <v>32.506954993314601</v>
      </c>
      <c r="M276" s="4">
        <f t="shared" si="12"/>
        <v>53.305112914235337</v>
      </c>
      <c r="N276" s="7">
        <v>1.1071639836461999</v>
      </c>
      <c r="O276" s="4">
        <f t="shared" si="11"/>
        <v>3.110863675094937</v>
      </c>
      <c r="P276" s="4">
        <v>26.25746968692253</v>
      </c>
      <c r="Q276" s="5"/>
      <c r="R276" s="5"/>
    </row>
    <row r="277" spans="1:18" x14ac:dyDescent="0.35">
      <c r="A277" s="3">
        <v>43747</v>
      </c>
      <c r="B277">
        <v>37</v>
      </c>
      <c r="C277" t="s">
        <v>43</v>
      </c>
      <c r="D277" t="s">
        <v>41</v>
      </c>
      <c r="E277" s="8">
        <v>200</v>
      </c>
      <c r="F277" s="7">
        <v>7.1734000000000006E-2</v>
      </c>
      <c r="G277" s="7">
        <v>0.62781399999999998</v>
      </c>
      <c r="H277" s="7">
        <v>1.222</v>
      </c>
      <c r="I277" s="4">
        <f>IF(A277="N/A", "", H277-F277)</f>
        <v>1.150266</v>
      </c>
      <c r="J277" s="4">
        <v>1.8498139999999998</v>
      </c>
      <c r="K277" s="7">
        <v>461.39328</v>
      </c>
      <c r="L277" s="7">
        <v>0.639103148291148</v>
      </c>
      <c r="M277" s="4">
        <f t="shared" si="12"/>
        <v>19.41171092436813</v>
      </c>
      <c r="N277" s="7">
        <v>0.159409485412252</v>
      </c>
      <c r="O277" s="4">
        <f t="shared" si="11"/>
        <v>2.8061123011207822</v>
      </c>
      <c r="P277" s="4">
        <v>3.4549302219634908</v>
      </c>
      <c r="Q277" s="5"/>
      <c r="R277" s="5"/>
    </row>
    <row r="278" spans="1:18" x14ac:dyDescent="0.35">
      <c r="A278" s="3">
        <v>43747</v>
      </c>
      <c r="B278">
        <v>51</v>
      </c>
      <c r="C278" t="s">
        <v>30</v>
      </c>
      <c r="D278" t="s">
        <v>42</v>
      </c>
      <c r="E278" s="8">
        <v>120</v>
      </c>
      <c r="F278" s="7">
        <v>0.10698199999999999</v>
      </c>
      <c r="G278" s="7">
        <v>0.32913999999999999</v>
      </c>
      <c r="H278" s="7">
        <v>0.62039999999999995</v>
      </c>
      <c r="I278" s="4">
        <f>IF(A278="N/A", "", H278-F278)</f>
        <v>0.51341799999999993</v>
      </c>
      <c r="J278" s="4">
        <v>0.94953999999999994</v>
      </c>
      <c r="K278" s="7">
        <v>170.93552</v>
      </c>
      <c r="L278" s="7">
        <v>0.196837304754438</v>
      </c>
      <c r="M278" s="4">
        <f t="shared" si="12"/>
        <v>16.026401558301334</v>
      </c>
      <c r="N278" s="7">
        <v>3.5434512546705099E-2</v>
      </c>
      <c r="O278" s="4">
        <f t="shared" si="11"/>
        <v>0.61922159988821579</v>
      </c>
      <c r="P278" s="4">
        <v>2.0729581331780946</v>
      </c>
      <c r="Q278" s="5"/>
      <c r="R278" s="5"/>
    </row>
    <row r="279" spans="1:18" x14ac:dyDescent="0.35">
      <c r="A279" s="3">
        <v>43747</v>
      </c>
      <c r="B279">
        <v>52</v>
      </c>
      <c r="C279" t="s">
        <v>30</v>
      </c>
      <c r="D279" t="s">
        <v>42</v>
      </c>
      <c r="E279" s="8">
        <v>620</v>
      </c>
      <c r="F279" s="7">
        <v>8.8182999999999997E-2</v>
      </c>
      <c r="G279" s="7">
        <v>5.2028299999999996</v>
      </c>
      <c r="H279" s="7">
        <v>2.5512000000000001</v>
      </c>
      <c r="I279" s="4">
        <f>IF(A279="N/A", "", H279-F279)</f>
        <v>2.4630170000000002</v>
      </c>
      <c r="J279" s="4">
        <v>7.7540300000000002</v>
      </c>
      <c r="K279" s="7">
        <v>597.10410000000002</v>
      </c>
      <c r="L279" s="7">
        <v>8.3048552196742094</v>
      </c>
      <c r="M279" s="4">
        <f t="shared" si="12"/>
        <v>29.976664930371179</v>
      </c>
      <c r="N279" s="7">
        <v>0.63952075263751496</v>
      </c>
      <c r="O279" s="4">
        <f t="shared" si="11"/>
        <v>9.1293696776970243</v>
      </c>
      <c r="P279" s="4">
        <v>10.710283688086822</v>
      </c>
      <c r="Q279" s="5"/>
      <c r="R279" s="5"/>
    </row>
    <row r="280" spans="1:18" x14ac:dyDescent="0.35">
      <c r="A280" s="3">
        <v>43747</v>
      </c>
      <c r="B280">
        <v>53</v>
      </c>
      <c r="C280" t="s">
        <v>30</v>
      </c>
      <c r="D280" t="s">
        <v>42</v>
      </c>
      <c r="E280" s="8">
        <v>0</v>
      </c>
      <c r="F280" s="7"/>
      <c r="G280" s="7"/>
      <c r="H280" s="7"/>
      <c r="I280" s="7"/>
      <c r="J280" s="4"/>
      <c r="K280" s="7"/>
      <c r="L280" s="7">
        <v>0</v>
      </c>
      <c r="M280" s="4">
        <f t="shared" si="12"/>
        <v>211.39410551902992</v>
      </c>
      <c r="N280" s="7">
        <v>0</v>
      </c>
      <c r="O280" s="4">
        <f t="shared" si="11"/>
        <v>1.2787658807402946</v>
      </c>
      <c r="P280" s="4">
        <v>0</v>
      </c>
      <c r="Q280" s="5"/>
      <c r="R280" s="5"/>
    </row>
    <row r="281" spans="1:18" x14ac:dyDescent="0.35">
      <c r="A281" s="3">
        <v>43747</v>
      </c>
      <c r="B281">
        <v>61</v>
      </c>
      <c r="C281" t="s">
        <v>44</v>
      </c>
      <c r="D281" t="s">
        <v>41</v>
      </c>
      <c r="E281" s="8">
        <v>1720</v>
      </c>
      <c r="F281" s="7">
        <v>0.103836</v>
      </c>
      <c r="G281" s="7">
        <v>0.12884200000000001</v>
      </c>
      <c r="H281" s="7">
        <v>1.2418</v>
      </c>
      <c r="I281" s="4">
        <f>IF(A281="N/A", "", H281-F281)</f>
        <v>1.137964</v>
      </c>
      <c r="J281" s="4">
        <v>1.3706420000000001</v>
      </c>
      <c r="K281" s="7">
        <v>1213.2757999999999</v>
      </c>
      <c r="L281" s="7">
        <v>4.0725402172697596</v>
      </c>
      <c r="M281" s="4">
        <f t="shared" si="12"/>
        <v>29.787312602487646</v>
      </c>
      <c r="N281" s="7">
        <v>3.6049635792133499</v>
      </c>
      <c r="O281" s="4">
        <f t="shared" si="11"/>
        <v>17.071694680211635</v>
      </c>
      <c r="P281" s="4">
        <v>29.712399908886024</v>
      </c>
      <c r="Q281" s="5"/>
      <c r="R281" s="5"/>
    </row>
    <row r="282" spans="1:18" x14ac:dyDescent="0.35">
      <c r="A282" s="3">
        <v>43747</v>
      </c>
      <c r="B282">
        <v>62</v>
      </c>
      <c r="C282" t="s">
        <v>45</v>
      </c>
      <c r="D282" t="s">
        <v>41</v>
      </c>
      <c r="E282" s="8">
        <v>0</v>
      </c>
      <c r="F282" s="7"/>
      <c r="G282" s="7"/>
      <c r="H282" s="7"/>
      <c r="I282" s="7"/>
      <c r="J282" s="4"/>
      <c r="K282" s="7"/>
      <c r="L282" s="7">
        <v>0</v>
      </c>
      <c r="M282" s="4">
        <f t="shared" si="12"/>
        <v>0.42215929172684497</v>
      </c>
      <c r="N282" s="7">
        <v>0</v>
      </c>
      <c r="O282" s="4">
        <f t="shared" si="11"/>
        <v>6.67528498498626E-2</v>
      </c>
      <c r="P282" s="4">
        <v>0</v>
      </c>
      <c r="Q282" s="5"/>
      <c r="R282" s="5"/>
    </row>
    <row r="283" spans="1:18" x14ac:dyDescent="0.35">
      <c r="A283" s="3">
        <v>43747</v>
      </c>
      <c r="B283">
        <v>63</v>
      </c>
      <c r="C283" t="s">
        <v>45</v>
      </c>
      <c r="D283" t="s">
        <v>41</v>
      </c>
      <c r="E283" s="8">
        <v>0</v>
      </c>
      <c r="F283" s="7"/>
      <c r="G283" s="7"/>
      <c r="H283" s="7"/>
      <c r="I283" s="7"/>
      <c r="J283" s="4"/>
      <c r="K283" s="7"/>
      <c r="L283" s="7">
        <v>0</v>
      </c>
      <c r="M283" s="4">
        <f t="shared" si="12"/>
        <v>1.3532172805870979</v>
      </c>
      <c r="N283" s="7">
        <v>0</v>
      </c>
      <c r="O283" s="4">
        <f t="shared" si="11"/>
        <v>1.384181311398142</v>
      </c>
      <c r="P283" s="4">
        <v>0</v>
      </c>
      <c r="Q283" s="5"/>
      <c r="R283" s="5"/>
    </row>
    <row r="284" spans="1:18" x14ac:dyDescent="0.35">
      <c r="A284" s="3">
        <v>43747</v>
      </c>
      <c r="B284">
        <v>65</v>
      </c>
      <c r="C284" t="s">
        <v>45</v>
      </c>
      <c r="D284" t="s">
        <v>41</v>
      </c>
      <c r="E284" s="8">
        <v>920</v>
      </c>
      <c r="F284" s="7">
        <v>2.2332000000000001E-2</v>
      </c>
      <c r="G284" s="7">
        <v>1.66046</v>
      </c>
      <c r="H284" s="7">
        <v>0.77300000000000002</v>
      </c>
      <c r="I284" s="4">
        <f>IF(A284="N/A", "", H284-F284)</f>
        <v>0.750668</v>
      </c>
      <c r="J284" s="4">
        <v>2.4334600000000002</v>
      </c>
      <c r="K284" s="7">
        <v>628.49570000000006</v>
      </c>
      <c r="L284" s="7">
        <v>3.8674520558859702</v>
      </c>
      <c r="M284" s="4">
        <f t="shared" si="12"/>
        <v>4.2468250561921099</v>
      </c>
      <c r="N284" s="7">
        <v>0.99885635559265196</v>
      </c>
      <c r="O284" s="4">
        <f t="shared" si="11"/>
        <v>1.0078593161952749</v>
      </c>
      <c r="P284" s="4">
        <v>15.892679021032059</v>
      </c>
      <c r="Q284" s="5"/>
      <c r="R284" s="5"/>
    </row>
    <row r="285" spans="1:18" x14ac:dyDescent="0.35">
      <c r="A285" s="3">
        <v>43747</v>
      </c>
      <c r="B285">
        <v>66</v>
      </c>
      <c r="C285" t="s">
        <v>45</v>
      </c>
      <c r="D285" t="s">
        <v>41</v>
      </c>
      <c r="E285" s="8">
        <v>0</v>
      </c>
      <c r="F285" s="7"/>
      <c r="G285" s="7"/>
      <c r="H285" s="7"/>
      <c r="I285" s="7"/>
      <c r="J285" s="4"/>
      <c r="K285" s="7"/>
      <c r="L285" s="7">
        <v>0</v>
      </c>
      <c r="M285" s="4">
        <f t="shared" si="12"/>
        <v>6.4983984099369101</v>
      </c>
      <c r="N285" s="7">
        <v>0</v>
      </c>
      <c r="O285" s="4">
        <f t="shared" si="11"/>
        <v>0.21895296288718008</v>
      </c>
      <c r="P285" s="4">
        <v>0</v>
      </c>
      <c r="Q285" s="5"/>
      <c r="R285" s="5"/>
    </row>
    <row r="286" spans="1:18" x14ac:dyDescent="0.35">
      <c r="A286" s="3">
        <v>43747</v>
      </c>
      <c r="B286">
        <v>67</v>
      </c>
      <c r="C286" t="s">
        <v>45</v>
      </c>
      <c r="D286" t="s">
        <v>42</v>
      </c>
      <c r="E286" s="8">
        <v>0</v>
      </c>
      <c r="F286" s="7"/>
      <c r="G286" s="7"/>
      <c r="H286" s="7"/>
      <c r="I286" s="7"/>
      <c r="J286" s="4"/>
      <c r="K286" s="7"/>
      <c r="L286" s="7">
        <v>0</v>
      </c>
      <c r="M286" s="4">
        <f t="shared" si="12"/>
        <v>11.239007863062092</v>
      </c>
      <c r="N286" s="4">
        <v>0</v>
      </c>
      <c r="O286" s="4">
        <f t="shared" si="11"/>
        <v>0.31825574489789632</v>
      </c>
      <c r="P286" s="4">
        <v>0</v>
      </c>
      <c r="Q286" s="5"/>
      <c r="R286" s="5"/>
    </row>
    <row r="287" spans="1:18" x14ac:dyDescent="0.35">
      <c r="A287" s="3">
        <v>43747</v>
      </c>
      <c r="B287">
        <v>68</v>
      </c>
      <c r="C287" t="s">
        <v>45</v>
      </c>
      <c r="D287" t="s">
        <v>42</v>
      </c>
      <c r="E287" s="8">
        <v>440</v>
      </c>
      <c r="F287" s="7">
        <v>6.1116999999999998E-2</v>
      </c>
      <c r="G287" s="7">
        <v>9.7874000000000003E-2</v>
      </c>
      <c r="H287" s="7">
        <v>1.1564000000000001</v>
      </c>
      <c r="I287" s="4">
        <f>IF(A287="N/A", "", H287-F287)</f>
        <v>1.095283</v>
      </c>
      <c r="J287" s="4">
        <v>1.2542740000000001</v>
      </c>
      <c r="K287" s="7">
        <v>351.87227999999999</v>
      </c>
      <c r="L287" s="7">
        <v>0.95336234717836998</v>
      </c>
      <c r="M287" s="4">
        <f t="shared" si="12"/>
        <v>52.13843165863252</v>
      </c>
      <c r="N287" s="4">
        <v>0.26745494426880001</v>
      </c>
      <c r="O287" s="4">
        <f t="shared" si="11"/>
        <v>31.818918854227373</v>
      </c>
      <c r="P287" s="4">
        <v>7.6008464883196805</v>
      </c>
      <c r="Q287" s="5"/>
      <c r="R287" s="5"/>
    </row>
    <row r="288" spans="1:18" x14ac:dyDescent="0.35">
      <c r="A288" s="3">
        <v>43747</v>
      </c>
      <c r="B288">
        <v>69</v>
      </c>
      <c r="C288" t="s">
        <v>45</v>
      </c>
      <c r="D288" t="s">
        <v>42</v>
      </c>
      <c r="E288" s="8">
        <v>0</v>
      </c>
      <c r="F288" s="7"/>
      <c r="G288" s="7"/>
      <c r="H288" s="7"/>
      <c r="I288" s="7"/>
      <c r="J288" s="4"/>
      <c r="K288" s="7"/>
      <c r="L288" s="7">
        <v>0</v>
      </c>
      <c r="M288" s="4">
        <f t="shared" si="12"/>
        <v>0.26661697299086801</v>
      </c>
      <c r="N288" s="7">
        <v>0</v>
      </c>
      <c r="O288" s="4">
        <f t="shared" si="11"/>
        <v>2.1007732598746599E-2</v>
      </c>
      <c r="P288" s="7">
        <v>0</v>
      </c>
      <c r="Q288" s="5"/>
      <c r="R288" s="5"/>
    </row>
    <row r="289" spans="1:18" x14ac:dyDescent="0.35">
      <c r="A289" s="3">
        <v>43747</v>
      </c>
      <c r="B289">
        <v>70</v>
      </c>
      <c r="C289" t="s">
        <v>45</v>
      </c>
      <c r="D289" t="s">
        <v>42</v>
      </c>
      <c r="E289" s="8">
        <v>0</v>
      </c>
      <c r="F289" s="7"/>
      <c r="G289" s="7"/>
      <c r="H289" s="7"/>
      <c r="I289" s="7"/>
      <c r="J289" s="4"/>
      <c r="K289" s="7"/>
      <c r="L289" s="7">
        <v>0</v>
      </c>
      <c r="M289" s="4">
        <f t="shared" si="12"/>
        <v>2.3605847928732966</v>
      </c>
      <c r="N289" s="4">
        <v>0</v>
      </c>
      <c r="O289" s="4">
        <f t="shared" si="11"/>
        <v>0.47179550383636232</v>
      </c>
      <c r="P289" s="4">
        <v>0</v>
      </c>
      <c r="Q289" s="5"/>
      <c r="R289" s="5"/>
    </row>
    <row r="290" spans="1:18" x14ac:dyDescent="0.35">
      <c r="A290" s="3">
        <v>43768</v>
      </c>
      <c r="B290">
        <v>19</v>
      </c>
      <c r="C290" t="s">
        <v>30</v>
      </c>
      <c r="D290" t="s">
        <v>41</v>
      </c>
      <c r="E290" s="8">
        <v>0</v>
      </c>
      <c r="F290" s="7"/>
      <c r="G290" s="7"/>
      <c r="H290" s="7"/>
      <c r="I290" s="7"/>
      <c r="J290" s="4"/>
      <c r="K290" s="7"/>
      <c r="L290" s="4">
        <v>0</v>
      </c>
      <c r="M290" s="4">
        <f t="shared" si="12"/>
        <v>35.736043547164357</v>
      </c>
      <c r="N290" s="4">
        <v>0</v>
      </c>
      <c r="O290" s="4">
        <f t="shared" ref="O290:O353" si="13">N290+O266</f>
        <v>0.97496586344053304</v>
      </c>
      <c r="P290" s="4">
        <v>0</v>
      </c>
      <c r="Q290" s="5"/>
      <c r="R290" s="5"/>
    </row>
    <row r="291" spans="1:18" x14ac:dyDescent="0.35">
      <c r="A291" s="3">
        <v>43768</v>
      </c>
      <c r="B291">
        <v>20</v>
      </c>
      <c r="C291" t="s">
        <v>30</v>
      </c>
      <c r="D291" t="s">
        <v>41</v>
      </c>
      <c r="E291" s="8">
        <v>1540</v>
      </c>
      <c r="F291" s="7">
        <v>9.6521999999999997E-2</v>
      </c>
      <c r="G291" s="7">
        <v>3.7864000000000002E-2</v>
      </c>
      <c r="H291" s="7">
        <v>0.753</v>
      </c>
      <c r="I291" s="4">
        <f>IF(A291="N/A", "", H291-F291)</f>
        <v>0.65647800000000001</v>
      </c>
      <c r="J291" s="4">
        <v>0.79086400000000001</v>
      </c>
      <c r="K291" s="7">
        <v>85.182419999999993</v>
      </c>
      <c r="L291" s="4">
        <v>2.1039500601033398</v>
      </c>
      <c r="M291" s="4">
        <f t="shared" si="12"/>
        <v>35.793369541103196</v>
      </c>
      <c r="N291" s="4">
        <v>0.22661236025251899</v>
      </c>
      <c r="O291" s="4">
        <f t="shared" si="13"/>
        <v>2.4387395364876352</v>
      </c>
      <c r="P291" s="4">
        <v>26.602962709118881</v>
      </c>
      <c r="Q291" s="5"/>
      <c r="R291" s="5"/>
    </row>
    <row r="292" spans="1:18" x14ac:dyDescent="0.35">
      <c r="A292" s="3">
        <v>43768</v>
      </c>
      <c r="B292">
        <v>21</v>
      </c>
      <c r="C292" t="s">
        <v>30</v>
      </c>
      <c r="D292" t="s">
        <v>41</v>
      </c>
      <c r="E292" s="8">
        <v>260</v>
      </c>
      <c r="F292" s="7">
        <v>2.671141</v>
      </c>
      <c r="G292" s="7">
        <v>7.3823E-2</v>
      </c>
      <c r="H292" s="7">
        <v>5.0174000000000003</v>
      </c>
      <c r="I292" s="4">
        <f>IF(A292="N/A", "", H292-F292)</f>
        <v>2.3462590000000003</v>
      </c>
      <c r="J292" s="4">
        <v>5.0912230000000003</v>
      </c>
      <c r="K292" s="7">
        <v>1689.6257000000001</v>
      </c>
      <c r="L292" s="4">
        <v>2.2866956582326599</v>
      </c>
      <c r="M292" s="4">
        <f t="shared" si="12"/>
        <v>57.428623080603032</v>
      </c>
      <c r="N292" s="4">
        <v>0.75888637214051002</v>
      </c>
      <c r="O292" s="4">
        <f t="shared" si="13"/>
        <v>60.537212310757617</v>
      </c>
      <c r="P292" s="4">
        <v>4.4914092885525383</v>
      </c>
      <c r="Q292" s="5"/>
      <c r="R292" s="5"/>
    </row>
    <row r="293" spans="1:18" x14ac:dyDescent="0.35">
      <c r="A293" s="3">
        <v>43768</v>
      </c>
      <c r="B293">
        <v>22</v>
      </c>
      <c r="C293" t="s">
        <v>30</v>
      </c>
      <c r="D293" t="s">
        <v>41</v>
      </c>
      <c r="E293" s="8">
        <v>0</v>
      </c>
      <c r="F293" s="7"/>
      <c r="G293" s="7"/>
      <c r="H293" s="7"/>
      <c r="I293" s="7"/>
      <c r="J293" s="4"/>
      <c r="K293" s="7"/>
      <c r="L293" s="7">
        <v>0</v>
      </c>
      <c r="M293" s="4">
        <f t="shared" si="12"/>
        <v>5.8475401783255901E-2</v>
      </c>
      <c r="N293" s="4">
        <v>0</v>
      </c>
      <c r="O293" s="4">
        <f t="shared" si="13"/>
        <v>1.0272602159553E-2</v>
      </c>
      <c r="P293" s="4">
        <v>0</v>
      </c>
      <c r="Q293" s="5"/>
      <c r="R293" s="5"/>
    </row>
    <row r="294" spans="1:18" x14ac:dyDescent="0.35">
      <c r="A294" s="3">
        <v>43768</v>
      </c>
      <c r="B294">
        <v>23</v>
      </c>
      <c r="C294" t="s">
        <v>30</v>
      </c>
      <c r="D294" t="s">
        <v>41</v>
      </c>
      <c r="E294" s="8">
        <v>340</v>
      </c>
      <c r="F294" s="7">
        <v>6.8838080000000001</v>
      </c>
      <c r="G294" s="7">
        <v>4.0696999999999997E-2</v>
      </c>
      <c r="H294" s="7">
        <v>11.021000000000001</v>
      </c>
      <c r="I294" s="4">
        <f>IF(A294="N/A", "", H294-F294)</f>
        <v>4.1371920000000006</v>
      </c>
      <c r="J294" s="4">
        <v>11.061697000000001</v>
      </c>
      <c r="K294" s="7">
        <v>1897.3058000000001</v>
      </c>
      <c r="L294" s="7">
        <v>6.4970105874659101</v>
      </c>
      <c r="M294" s="4">
        <f t="shared" si="12"/>
        <v>290.27625044017429</v>
      </c>
      <c r="N294" s="4">
        <v>1.1143693296119499</v>
      </c>
      <c r="O294" s="4">
        <f t="shared" si="13"/>
        <v>73.387947819071456</v>
      </c>
      <c r="P294" s="4">
        <v>5.8733813773379344</v>
      </c>
      <c r="Q294" s="5"/>
      <c r="R294" s="5"/>
    </row>
    <row r="295" spans="1:18" x14ac:dyDescent="0.35">
      <c r="A295" s="3">
        <v>43768</v>
      </c>
      <c r="B295">
        <v>25</v>
      </c>
      <c r="C295" t="s">
        <v>43</v>
      </c>
      <c r="D295" t="s">
        <v>42</v>
      </c>
      <c r="E295" s="8">
        <v>1560</v>
      </c>
      <c r="F295" s="7">
        <v>4.2756920000000003</v>
      </c>
      <c r="G295" s="7">
        <v>4.2271000000000003E-2</v>
      </c>
      <c r="H295" s="7">
        <v>6.8171999999999997</v>
      </c>
      <c r="I295" s="4">
        <f>IF(A295="N/A", "", H295-F295)</f>
        <v>2.5415079999999994</v>
      </c>
      <c r="J295" s="4">
        <v>6.8594710000000001</v>
      </c>
      <c r="K295" s="7">
        <v>1105.2688000000001</v>
      </c>
      <c r="L295" s="7">
        <v>18.485368902685501</v>
      </c>
      <c r="M295" s="4">
        <f t="shared" si="12"/>
        <v>217.44895384262907</v>
      </c>
      <c r="N295" s="4">
        <v>2.9785535217844799</v>
      </c>
      <c r="O295" s="4">
        <f t="shared" si="13"/>
        <v>15.130085591258656</v>
      </c>
      <c r="P295" s="4">
        <v>26.948455731315228</v>
      </c>
      <c r="Q295" s="5"/>
      <c r="R295" s="5"/>
    </row>
    <row r="296" spans="1:18" x14ac:dyDescent="0.35">
      <c r="A296" s="3">
        <v>43768</v>
      </c>
      <c r="B296">
        <v>26</v>
      </c>
      <c r="C296" t="s">
        <v>43</v>
      </c>
      <c r="D296" t="s">
        <v>42</v>
      </c>
      <c r="E296" s="8">
        <v>85</v>
      </c>
      <c r="F296" s="7">
        <v>9.125413</v>
      </c>
      <c r="G296" s="7">
        <v>0.28955399999999998</v>
      </c>
      <c r="H296" s="7">
        <v>12.838100000000001</v>
      </c>
      <c r="I296" s="4">
        <f>IF(A296="N/A", "", H296-F296)</f>
        <v>3.7126870000000007</v>
      </c>
      <c r="J296" s="4">
        <v>13.127654000000001</v>
      </c>
      <c r="K296" s="7">
        <v>681.12339999999995</v>
      </c>
      <c r="L296" s="4">
        <v>1.9276090058014901</v>
      </c>
      <c r="M296" s="4">
        <f t="shared" si="12"/>
        <v>14.393967801789803</v>
      </c>
      <c r="N296" s="4">
        <v>0.10001326969023799</v>
      </c>
      <c r="O296" s="4">
        <f t="shared" si="13"/>
        <v>0.86868425468416</v>
      </c>
      <c r="P296" s="4">
        <v>1.4683453443344836</v>
      </c>
      <c r="Q296" s="5"/>
      <c r="R296" s="5"/>
    </row>
    <row r="297" spans="1:18" x14ac:dyDescent="0.35">
      <c r="A297" s="3">
        <v>43768</v>
      </c>
      <c r="B297">
        <v>27</v>
      </c>
      <c r="C297" t="s">
        <v>43</v>
      </c>
      <c r="D297" t="s">
        <v>42</v>
      </c>
      <c r="E297" s="8">
        <v>1570</v>
      </c>
      <c r="F297" s="7">
        <v>0.91936700000000005</v>
      </c>
      <c r="G297" s="7">
        <v>3.3975999999999999E-2</v>
      </c>
      <c r="H297" s="7">
        <v>4.0373999999999999</v>
      </c>
      <c r="I297" s="4">
        <f>IF(A297="N/A", "", H297-F297)</f>
        <v>3.1180329999999996</v>
      </c>
      <c r="J297" s="4">
        <v>4.0713759999999999</v>
      </c>
      <c r="K297" s="7">
        <v>1317.2197000000001</v>
      </c>
      <c r="L297" s="7">
        <v>11.0421530883076</v>
      </c>
      <c r="M297" s="4">
        <f t="shared" si="12"/>
        <v>118.9820254117423</v>
      </c>
      <c r="N297" s="4">
        <v>3.5724879201367301</v>
      </c>
      <c r="O297" s="4">
        <f t="shared" si="13"/>
        <v>50.912656496218069</v>
      </c>
      <c r="P297" s="4">
        <v>27.121202242413403</v>
      </c>
      <c r="Q297" s="5"/>
      <c r="R297" s="5"/>
    </row>
    <row r="298" spans="1:18" x14ac:dyDescent="0.35">
      <c r="A298" s="3">
        <v>43768</v>
      </c>
      <c r="B298">
        <v>34</v>
      </c>
      <c r="C298" t="s">
        <v>43</v>
      </c>
      <c r="D298" t="s">
        <v>41</v>
      </c>
      <c r="E298" s="8">
        <v>1330</v>
      </c>
      <c r="F298" s="7">
        <v>0.46198899999999998</v>
      </c>
      <c r="G298" s="7">
        <v>1.7915E-2</v>
      </c>
      <c r="H298" s="7">
        <v>1.5339</v>
      </c>
      <c r="I298" s="4">
        <f>IF(A298="N/A", "", H298-F298)</f>
        <v>1.0719110000000001</v>
      </c>
      <c r="J298" s="4">
        <v>1.5518149999999999</v>
      </c>
      <c r="K298" s="7">
        <v>726.29939999999999</v>
      </c>
      <c r="L298" s="7">
        <v>3.5653690134441098</v>
      </c>
      <c r="M298" s="4">
        <f t="shared" si="12"/>
        <v>60.066793919710435</v>
      </c>
      <c r="N298" s="4">
        <v>1.6687075297268299</v>
      </c>
      <c r="O298" s="4">
        <f t="shared" si="13"/>
        <v>13.653689345863931</v>
      </c>
      <c r="P298" s="4">
        <v>22.975285976057215</v>
      </c>
      <c r="Q298" s="5"/>
      <c r="R298" s="5"/>
    </row>
    <row r="299" spans="1:18" x14ac:dyDescent="0.35">
      <c r="A299" s="3">
        <v>43768</v>
      </c>
      <c r="B299">
        <v>35</v>
      </c>
      <c r="C299" t="s">
        <v>43</v>
      </c>
      <c r="D299" t="s">
        <v>41</v>
      </c>
      <c r="E299" s="8">
        <v>90</v>
      </c>
      <c r="F299" s="7">
        <v>7.8983999999999999E-2</v>
      </c>
      <c r="G299" s="7">
        <v>0.45027699999999998</v>
      </c>
      <c r="H299" s="7">
        <v>0.69099999999999995</v>
      </c>
      <c r="I299" s="4">
        <f>IF(A299="N/A", "", H299-F299)</f>
        <v>0.61201599999999989</v>
      </c>
      <c r="J299" s="4">
        <v>1.1412769999999999</v>
      </c>
      <c r="K299" s="7">
        <v>184.26543000000001</v>
      </c>
      <c r="L299" s="4">
        <v>0.17743793467749999</v>
      </c>
      <c r="M299" s="4">
        <f t="shared" si="12"/>
        <v>5.6607095800840463</v>
      </c>
      <c r="N299" s="4">
        <v>2.8648327559095101E-2</v>
      </c>
      <c r="O299" s="4">
        <f t="shared" si="13"/>
        <v>1.1821715516553295</v>
      </c>
      <c r="P299" s="4">
        <v>1.5547185998835709</v>
      </c>
      <c r="Q299" s="5"/>
      <c r="R299" s="5"/>
    </row>
    <row r="300" spans="1:18" x14ac:dyDescent="0.35">
      <c r="A300" s="3">
        <v>43768</v>
      </c>
      <c r="B300">
        <v>36</v>
      </c>
      <c r="C300" t="s">
        <v>43</v>
      </c>
      <c r="D300" t="s">
        <v>41</v>
      </c>
      <c r="E300" s="8">
        <v>1420</v>
      </c>
      <c r="F300" s="7">
        <v>5.8951999999999997E-2</v>
      </c>
      <c r="G300" s="7">
        <v>1.106452</v>
      </c>
      <c r="H300" s="7">
        <v>1.49</v>
      </c>
      <c r="I300" s="4">
        <f>IF(A300="N/A", "", H300-F300)</f>
        <v>1.4310480000000001</v>
      </c>
      <c r="J300" s="4">
        <v>2.5964520000000002</v>
      </c>
      <c r="K300" s="7">
        <v>125.26697</v>
      </c>
      <c r="L300" s="7">
        <v>6.36915095132085</v>
      </c>
      <c r="M300" s="4">
        <f t="shared" si="12"/>
        <v>59.674263865556185</v>
      </c>
      <c r="N300" s="4">
        <v>0.307282492087117</v>
      </c>
      <c r="O300" s="4">
        <f t="shared" si="13"/>
        <v>3.4181461671820541</v>
      </c>
      <c r="P300" s="4">
        <v>24.530004575940787</v>
      </c>
      <c r="Q300" s="5"/>
      <c r="R300" s="5"/>
    </row>
    <row r="301" spans="1:18" x14ac:dyDescent="0.35">
      <c r="A301" s="3">
        <v>43768</v>
      </c>
      <c r="B301">
        <v>37</v>
      </c>
      <c r="C301" t="s">
        <v>43</v>
      </c>
      <c r="D301" t="s">
        <v>41</v>
      </c>
      <c r="E301" s="8">
        <v>0</v>
      </c>
      <c r="F301" s="7"/>
      <c r="G301" s="7"/>
      <c r="H301" s="7"/>
      <c r="I301" s="7"/>
      <c r="J301" s="4"/>
      <c r="K301" s="7"/>
      <c r="L301" s="7">
        <v>0</v>
      </c>
      <c r="M301" s="4">
        <f t="shared" si="12"/>
        <v>19.41171092436813</v>
      </c>
      <c r="N301" s="4">
        <v>0</v>
      </c>
      <c r="O301" s="4">
        <f t="shared" si="13"/>
        <v>2.8061123011207822</v>
      </c>
      <c r="P301" s="4">
        <v>0</v>
      </c>
      <c r="Q301" s="5"/>
      <c r="R301" s="5"/>
    </row>
    <row r="302" spans="1:18" x14ac:dyDescent="0.35">
      <c r="A302" s="3">
        <v>43768</v>
      </c>
      <c r="B302">
        <v>51</v>
      </c>
      <c r="C302" t="s">
        <v>30</v>
      </c>
      <c r="D302" t="s">
        <v>42</v>
      </c>
      <c r="E302" s="8">
        <v>200</v>
      </c>
      <c r="F302" s="7">
        <v>8.4037000000000001E-2</v>
      </c>
      <c r="G302" s="7">
        <v>0.239896</v>
      </c>
      <c r="H302" s="7">
        <v>0.90990000000000004</v>
      </c>
      <c r="I302" s="4">
        <f>IF(A302="N/A", "", H302-F302)</f>
        <v>0.82586300000000001</v>
      </c>
      <c r="J302" s="4">
        <v>1.149796</v>
      </c>
      <c r="K302" s="7">
        <v>400.5872</v>
      </c>
      <c r="L302" s="7">
        <v>0.39724980105706198</v>
      </c>
      <c r="M302" s="4">
        <f t="shared" si="12"/>
        <v>16.423651359358395</v>
      </c>
      <c r="N302" s="4">
        <v>0.13840123422416301</v>
      </c>
      <c r="O302" s="4">
        <f t="shared" si="13"/>
        <v>0.75762283411237874</v>
      </c>
      <c r="P302" s="4">
        <v>3.4549302219634908</v>
      </c>
      <c r="Q302" s="5"/>
      <c r="R302" s="5"/>
    </row>
    <row r="303" spans="1:18" x14ac:dyDescent="0.35">
      <c r="A303" s="3">
        <v>43768</v>
      </c>
      <c r="B303">
        <v>52</v>
      </c>
      <c r="C303" t="s">
        <v>30</v>
      </c>
      <c r="D303" t="s">
        <v>42</v>
      </c>
      <c r="E303" s="8">
        <v>0</v>
      </c>
      <c r="F303" s="7"/>
      <c r="G303" s="7"/>
      <c r="H303" s="7"/>
      <c r="I303" s="7"/>
      <c r="J303" s="4"/>
      <c r="K303" s="7"/>
      <c r="L303" s="7">
        <v>0</v>
      </c>
      <c r="M303" s="4">
        <f t="shared" si="12"/>
        <v>29.976664930371179</v>
      </c>
      <c r="N303" s="4">
        <v>0</v>
      </c>
      <c r="O303" s="4">
        <f t="shared" si="13"/>
        <v>9.1293696776970243</v>
      </c>
      <c r="P303" s="4">
        <v>0</v>
      </c>
      <c r="Q303" s="5"/>
      <c r="R303" s="5"/>
    </row>
    <row r="304" spans="1:18" x14ac:dyDescent="0.35">
      <c r="A304" s="3">
        <v>43768</v>
      </c>
      <c r="B304">
        <v>53</v>
      </c>
      <c r="C304" t="s">
        <v>30</v>
      </c>
      <c r="D304" t="s">
        <v>42</v>
      </c>
      <c r="E304" s="8">
        <v>0</v>
      </c>
      <c r="F304" s="7"/>
      <c r="G304" s="7"/>
      <c r="H304" s="7"/>
      <c r="I304" s="7"/>
      <c r="J304" s="4"/>
      <c r="K304" s="7"/>
      <c r="L304" s="7">
        <v>0</v>
      </c>
      <c r="M304" s="4">
        <f t="shared" si="12"/>
        <v>211.39410551902992</v>
      </c>
      <c r="N304" s="7">
        <v>0</v>
      </c>
      <c r="O304" s="4">
        <f t="shared" si="13"/>
        <v>1.2787658807402946</v>
      </c>
      <c r="P304" s="7">
        <v>0</v>
      </c>
      <c r="Q304" s="5"/>
      <c r="R304" s="5"/>
    </row>
    <row r="305" spans="1:18" x14ac:dyDescent="0.35">
      <c r="A305" s="3">
        <v>43768</v>
      </c>
      <c r="B305">
        <v>61</v>
      </c>
      <c r="C305" t="s">
        <v>44</v>
      </c>
      <c r="D305" t="s">
        <v>41</v>
      </c>
      <c r="E305" s="8">
        <v>0</v>
      </c>
      <c r="F305" s="7"/>
      <c r="G305" s="7"/>
      <c r="H305" s="7"/>
      <c r="I305" s="7"/>
      <c r="J305" s="4"/>
      <c r="K305" s="7"/>
      <c r="L305" s="7">
        <v>0</v>
      </c>
      <c r="M305" s="4">
        <f t="shared" si="12"/>
        <v>29.787312602487646</v>
      </c>
      <c r="N305" s="7">
        <v>0</v>
      </c>
      <c r="O305" s="4">
        <f t="shared" si="13"/>
        <v>17.071694680211635</v>
      </c>
      <c r="P305" s="7">
        <v>0</v>
      </c>
      <c r="Q305" s="5"/>
      <c r="R305" s="5"/>
    </row>
    <row r="306" spans="1:18" x14ac:dyDescent="0.35">
      <c r="A306" s="3">
        <v>43768</v>
      </c>
      <c r="B306">
        <v>62</v>
      </c>
      <c r="C306" t="s">
        <v>45</v>
      </c>
      <c r="D306" t="s">
        <v>41</v>
      </c>
      <c r="E306" s="8">
        <v>0</v>
      </c>
      <c r="F306" s="7"/>
      <c r="G306" s="7"/>
      <c r="H306" s="7"/>
      <c r="I306" s="7"/>
      <c r="J306" s="4"/>
      <c r="K306" s="7"/>
      <c r="L306" s="7">
        <v>0</v>
      </c>
      <c r="M306" s="4">
        <f t="shared" ref="M306:M360" si="14">L306+M282</f>
        <v>0.42215929172684497</v>
      </c>
      <c r="N306" s="7">
        <v>0</v>
      </c>
      <c r="O306" s="4">
        <f t="shared" si="13"/>
        <v>6.67528498498626E-2</v>
      </c>
      <c r="P306" s="7">
        <v>0</v>
      </c>
      <c r="Q306" s="5"/>
      <c r="R306" s="5"/>
    </row>
    <row r="307" spans="1:18" x14ac:dyDescent="0.35">
      <c r="A307" s="3">
        <v>43768</v>
      </c>
      <c r="B307">
        <v>63</v>
      </c>
      <c r="C307" t="s">
        <v>45</v>
      </c>
      <c r="D307" t="s">
        <v>41</v>
      </c>
      <c r="E307" s="8">
        <v>0</v>
      </c>
      <c r="F307" s="7"/>
      <c r="G307" s="7"/>
      <c r="H307" s="7"/>
      <c r="I307" s="7"/>
      <c r="J307" s="4"/>
      <c r="K307" s="7"/>
      <c r="L307" s="7">
        <v>0</v>
      </c>
      <c r="M307" s="4">
        <f t="shared" si="14"/>
        <v>1.3532172805870979</v>
      </c>
      <c r="N307" s="7">
        <v>0</v>
      </c>
      <c r="O307" s="4">
        <f t="shared" si="13"/>
        <v>1.384181311398142</v>
      </c>
      <c r="P307" s="7">
        <v>0</v>
      </c>
      <c r="Q307" s="5"/>
      <c r="R307" s="5"/>
    </row>
    <row r="308" spans="1:18" x14ac:dyDescent="0.35">
      <c r="A308" s="3">
        <v>43768</v>
      </c>
      <c r="B308">
        <v>65</v>
      </c>
      <c r="C308" t="s">
        <v>45</v>
      </c>
      <c r="D308" t="s">
        <v>41</v>
      </c>
      <c r="E308" s="8">
        <v>0</v>
      </c>
      <c r="F308" s="7"/>
      <c r="G308" s="7"/>
      <c r="H308" s="7"/>
      <c r="I308" s="7"/>
      <c r="J308" s="4"/>
      <c r="K308" s="7"/>
      <c r="L308" s="7">
        <v>0</v>
      </c>
      <c r="M308" s="4">
        <f t="shared" si="14"/>
        <v>4.2468250561921099</v>
      </c>
      <c r="N308" s="7">
        <v>0</v>
      </c>
      <c r="O308" s="4">
        <f t="shared" si="13"/>
        <v>1.0078593161952749</v>
      </c>
      <c r="P308" s="7">
        <v>0</v>
      </c>
      <c r="Q308" s="5"/>
      <c r="R308" s="5"/>
    </row>
    <row r="309" spans="1:18" x14ac:dyDescent="0.35">
      <c r="A309" s="3">
        <v>43768</v>
      </c>
      <c r="B309">
        <v>66</v>
      </c>
      <c r="C309" t="s">
        <v>45</v>
      </c>
      <c r="D309" t="s">
        <v>41</v>
      </c>
      <c r="E309" s="8">
        <v>0</v>
      </c>
      <c r="F309" s="7"/>
      <c r="G309" s="7"/>
      <c r="H309" s="7"/>
      <c r="I309" s="7"/>
      <c r="J309" s="4"/>
      <c r="K309" s="7"/>
      <c r="L309" s="7">
        <v>0</v>
      </c>
      <c r="M309" s="4">
        <f t="shared" si="14"/>
        <v>6.4983984099369101</v>
      </c>
      <c r="N309" s="7">
        <v>0</v>
      </c>
      <c r="O309" s="4">
        <f t="shared" si="13"/>
        <v>0.21895296288718008</v>
      </c>
      <c r="P309" s="7">
        <v>0</v>
      </c>
      <c r="Q309" s="5"/>
      <c r="R309" s="5"/>
    </row>
    <row r="310" spans="1:18" x14ac:dyDescent="0.35">
      <c r="A310" s="3">
        <v>43768</v>
      </c>
      <c r="B310">
        <v>67</v>
      </c>
      <c r="C310" t="s">
        <v>45</v>
      </c>
      <c r="D310" t="s">
        <v>42</v>
      </c>
      <c r="E310" s="8">
        <v>0</v>
      </c>
      <c r="F310" s="7"/>
      <c r="G310" s="7"/>
      <c r="H310" s="7"/>
      <c r="I310" s="7"/>
      <c r="J310" s="4"/>
      <c r="K310" s="7"/>
      <c r="L310" s="7">
        <v>0</v>
      </c>
      <c r="M310" s="4">
        <f t="shared" si="14"/>
        <v>11.239007863062092</v>
      </c>
      <c r="N310" s="7">
        <v>0</v>
      </c>
      <c r="O310" s="4">
        <f t="shared" si="13"/>
        <v>0.31825574489789632</v>
      </c>
      <c r="P310" s="7">
        <v>0</v>
      </c>
      <c r="Q310" s="5"/>
      <c r="R310" s="5"/>
    </row>
    <row r="311" spans="1:18" x14ac:dyDescent="0.35">
      <c r="A311" s="3">
        <v>43768</v>
      </c>
      <c r="B311">
        <v>68</v>
      </c>
      <c r="C311" t="s">
        <v>45</v>
      </c>
      <c r="D311" t="s">
        <v>42</v>
      </c>
      <c r="E311" s="8">
        <v>25</v>
      </c>
      <c r="F311" s="7">
        <v>5.8370999999999999E-2</v>
      </c>
      <c r="G311" s="7">
        <v>0.57723100000000005</v>
      </c>
      <c r="H311" s="7">
        <v>14.380599999999999</v>
      </c>
      <c r="I311" s="4">
        <f>IF(A311="N/A", "", H311-F311)</f>
        <v>14.322229</v>
      </c>
      <c r="J311" s="4">
        <v>14.957830999999999</v>
      </c>
      <c r="K311" s="7">
        <v>13063.321</v>
      </c>
      <c r="L311" s="7">
        <v>0.645983655904521</v>
      </c>
      <c r="M311" s="4">
        <f t="shared" si="14"/>
        <v>52.784415314537043</v>
      </c>
      <c r="N311" s="7">
        <v>0.56416547678833295</v>
      </c>
      <c r="O311" s="4">
        <f t="shared" si="13"/>
        <v>32.383084331015709</v>
      </c>
      <c r="P311" s="7">
        <v>0.43186627774543634</v>
      </c>
      <c r="Q311" s="5"/>
      <c r="R311" s="5"/>
    </row>
    <row r="312" spans="1:18" x14ac:dyDescent="0.35">
      <c r="A312" s="3">
        <v>43768</v>
      </c>
      <c r="B312">
        <v>69</v>
      </c>
      <c r="C312" t="s">
        <v>45</v>
      </c>
      <c r="D312" t="s">
        <v>42</v>
      </c>
      <c r="E312" s="8">
        <v>0</v>
      </c>
      <c r="F312" s="7"/>
      <c r="G312" s="7"/>
      <c r="H312" s="7"/>
      <c r="I312" s="4"/>
      <c r="J312" s="4"/>
      <c r="K312" s="7"/>
      <c r="L312" s="7">
        <v>0</v>
      </c>
      <c r="M312" s="4">
        <f t="shared" si="14"/>
        <v>0.26661697299086801</v>
      </c>
      <c r="N312" s="7">
        <v>0</v>
      </c>
      <c r="O312" s="4">
        <f t="shared" si="13"/>
        <v>2.1007732598746599E-2</v>
      </c>
      <c r="P312" s="7">
        <v>0</v>
      </c>
      <c r="Q312" s="5"/>
      <c r="R312" s="5"/>
    </row>
    <row r="313" spans="1:18" x14ac:dyDescent="0.35">
      <c r="A313" s="3">
        <v>43768</v>
      </c>
      <c r="B313">
        <v>70</v>
      </c>
      <c r="C313" t="s">
        <v>45</v>
      </c>
      <c r="D313" t="s">
        <v>42</v>
      </c>
      <c r="E313" s="8">
        <v>0</v>
      </c>
      <c r="F313" s="7"/>
      <c r="G313" s="7"/>
      <c r="H313" s="7"/>
      <c r="I313" s="4"/>
      <c r="J313" s="4"/>
      <c r="K313" s="7"/>
      <c r="L313" s="7">
        <v>0</v>
      </c>
      <c r="M313" s="4">
        <f t="shared" si="14"/>
        <v>2.3605847928732966</v>
      </c>
      <c r="N313" s="7">
        <v>0</v>
      </c>
      <c r="O313" s="4">
        <f t="shared" si="13"/>
        <v>0.47179550383636232</v>
      </c>
      <c r="P313" s="7">
        <v>0</v>
      </c>
      <c r="Q313" s="5"/>
      <c r="R313" s="5"/>
    </row>
    <row r="314" spans="1:18" x14ac:dyDescent="0.35">
      <c r="A314" s="3">
        <v>43805</v>
      </c>
      <c r="B314">
        <v>19</v>
      </c>
      <c r="C314" t="s">
        <v>30</v>
      </c>
      <c r="D314" t="s">
        <v>41</v>
      </c>
      <c r="E314" s="8">
        <v>0</v>
      </c>
      <c r="F314" s="4"/>
      <c r="G314" s="4"/>
      <c r="H314" s="4"/>
      <c r="I314" s="4"/>
      <c r="J314" s="4"/>
      <c r="K314" s="4"/>
      <c r="L314" s="7">
        <v>0</v>
      </c>
      <c r="M314" s="4">
        <f t="shared" si="14"/>
        <v>35.736043547164357</v>
      </c>
      <c r="N314" s="7">
        <v>0</v>
      </c>
      <c r="O314" s="4">
        <f t="shared" si="13"/>
        <v>0.97496586344053304</v>
      </c>
      <c r="P314" s="7">
        <v>0</v>
      </c>
      <c r="Q314" s="5"/>
      <c r="R314" s="5"/>
    </row>
    <row r="315" spans="1:18" x14ac:dyDescent="0.35">
      <c r="A315" s="3">
        <v>43805</v>
      </c>
      <c r="B315">
        <v>20</v>
      </c>
      <c r="C315" t="s">
        <v>30</v>
      </c>
      <c r="D315" t="s">
        <v>41</v>
      </c>
      <c r="E315" s="8">
        <v>60</v>
      </c>
      <c r="F315" s="7">
        <v>0.247033</v>
      </c>
      <c r="G315" s="7">
        <v>1.046176</v>
      </c>
      <c r="H315" s="7">
        <v>2.3700999999999999</v>
      </c>
      <c r="I315" s="4">
        <f>IF(A315="N/A", "", H315-F315)</f>
        <v>2.1230669999999998</v>
      </c>
      <c r="J315" s="4">
        <v>3.4162759999999999</v>
      </c>
      <c r="K315" s="7">
        <v>111.59289</v>
      </c>
      <c r="L315" s="7">
        <v>0.354092802903128</v>
      </c>
      <c r="M315" s="4">
        <f t="shared" si="14"/>
        <v>36.147462344006321</v>
      </c>
      <c r="N315" s="7">
        <v>1.1566465708321099E-2</v>
      </c>
      <c r="O315" s="4">
        <f t="shared" si="13"/>
        <v>2.4503060021959562</v>
      </c>
      <c r="P315" s="7">
        <v>1.0364790665890473</v>
      </c>
      <c r="Q315" s="5"/>
      <c r="R315" s="5"/>
    </row>
    <row r="316" spans="1:18" x14ac:dyDescent="0.35">
      <c r="A316" s="3">
        <v>43805</v>
      </c>
      <c r="B316">
        <v>21</v>
      </c>
      <c r="C316" t="s">
        <v>30</v>
      </c>
      <c r="D316" t="s">
        <v>41</v>
      </c>
      <c r="E316" s="8">
        <v>410</v>
      </c>
      <c r="F316" s="7">
        <v>2.9196970000000002</v>
      </c>
      <c r="G316" s="7">
        <v>3.8218000000000002E-2</v>
      </c>
      <c r="H316" s="7">
        <v>4.6814</v>
      </c>
      <c r="I316" s="4">
        <f>IF(A316="N/A", "", H316-F316)</f>
        <v>1.7617029999999998</v>
      </c>
      <c r="J316" s="4">
        <v>4.7196179999999996</v>
      </c>
      <c r="K316" s="7">
        <v>12.327093</v>
      </c>
      <c r="L316" s="7">
        <v>3.34274774717335</v>
      </c>
      <c r="M316" s="4">
        <f t="shared" si="14"/>
        <v>60.77137082777638</v>
      </c>
      <c r="N316" s="7">
        <v>8.7308681242732698E-3</v>
      </c>
      <c r="O316" s="4">
        <f t="shared" si="13"/>
        <v>60.545943178881892</v>
      </c>
      <c r="P316" s="7">
        <v>7.082606955025156</v>
      </c>
      <c r="Q316" s="5"/>
      <c r="R316" s="5"/>
    </row>
    <row r="317" spans="1:18" x14ac:dyDescent="0.35">
      <c r="A317" s="3">
        <v>43805</v>
      </c>
      <c r="B317">
        <v>22</v>
      </c>
      <c r="C317" t="s">
        <v>30</v>
      </c>
      <c r="D317" t="s">
        <v>41</v>
      </c>
      <c r="E317" s="8">
        <v>0</v>
      </c>
      <c r="F317" s="4"/>
      <c r="G317" s="4"/>
      <c r="H317" s="4"/>
      <c r="I317" s="4"/>
      <c r="J317" s="4"/>
      <c r="K317" s="4"/>
      <c r="L317" s="7">
        <v>0</v>
      </c>
      <c r="M317" s="4">
        <f t="shared" si="14"/>
        <v>5.8475401783255901E-2</v>
      </c>
      <c r="N317" s="7">
        <v>0</v>
      </c>
      <c r="O317" s="4">
        <f t="shared" si="13"/>
        <v>1.0272602159553E-2</v>
      </c>
      <c r="P317" s="7">
        <v>0</v>
      </c>
      <c r="Q317" s="5"/>
      <c r="R317" s="5"/>
    </row>
    <row r="318" spans="1:18" x14ac:dyDescent="0.35">
      <c r="A318" s="3">
        <v>43805</v>
      </c>
      <c r="B318">
        <v>23</v>
      </c>
      <c r="C318" t="s">
        <v>30</v>
      </c>
      <c r="D318" t="s">
        <v>41</v>
      </c>
      <c r="E318" s="8">
        <v>240</v>
      </c>
      <c r="F318" s="7">
        <v>7.2684329999999999</v>
      </c>
      <c r="G318" s="7">
        <v>0.10559</v>
      </c>
      <c r="H318" s="7">
        <v>11.763</v>
      </c>
      <c r="I318" s="4">
        <f>IF(A318="N/A", "", H318-F318)</f>
        <v>4.494567</v>
      </c>
      <c r="J318" s="4">
        <v>11.868589999999999</v>
      </c>
      <c r="K318" s="7">
        <v>566.14715999999999</v>
      </c>
      <c r="L318" s="7">
        <v>4.9206589861100598</v>
      </c>
      <c r="M318" s="4">
        <f t="shared" si="14"/>
        <v>295.19690942628438</v>
      </c>
      <c r="N318" s="4">
        <v>0.23472182544975401</v>
      </c>
      <c r="O318" s="4">
        <f t="shared" si="13"/>
        <v>73.62266964452121</v>
      </c>
      <c r="P318" s="4">
        <v>4.1459162663561893</v>
      </c>
      <c r="Q318" s="5"/>
      <c r="R318" s="5"/>
    </row>
    <row r="319" spans="1:18" x14ac:dyDescent="0.35">
      <c r="A319" s="3">
        <v>43805</v>
      </c>
      <c r="B319">
        <v>25</v>
      </c>
      <c r="C319" t="s">
        <v>43</v>
      </c>
      <c r="D319" t="s">
        <v>42</v>
      </c>
      <c r="E319" s="8">
        <v>1360</v>
      </c>
      <c r="F319" s="7">
        <v>3.0386549999999999</v>
      </c>
      <c r="G319" s="7">
        <v>0.123431</v>
      </c>
      <c r="H319" s="7">
        <v>6.1852999999999998</v>
      </c>
      <c r="I319" s="4">
        <f>IF(A319="N/A", "", H319-F319)</f>
        <v>3.1466449999999999</v>
      </c>
      <c r="J319" s="4">
        <v>6.3087309999999999</v>
      </c>
      <c r="K319" s="7">
        <v>476.55901999999998</v>
      </c>
      <c r="L319" s="7">
        <v>14.8215566202815</v>
      </c>
      <c r="M319" s="4">
        <f t="shared" si="14"/>
        <v>232.27051046291058</v>
      </c>
      <c r="N319" s="4">
        <v>1.1196144672892001</v>
      </c>
      <c r="O319" s="4">
        <f t="shared" si="13"/>
        <v>16.249700058547855</v>
      </c>
      <c r="P319" s="4">
        <v>23.493525509351738</v>
      </c>
      <c r="Q319" s="5"/>
      <c r="R319" s="5"/>
    </row>
    <row r="320" spans="1:18" x14ac:dyDescent="0.35">
      <c r="A320" s="3">
        <v>43805</v>
      </c>
      <c r="B320">
        <v>26</v>
      </c>
      <c r="C320" t="s">
        <v>43</v>
      </c>
      <c r="D320" t="s">
        <v>42</v>
      </c>
      <c r="E320" s="8">
        <v>50</v>
      </c>
      <c r="F320" s="7">
        <v>13.390123000000001</v>
      </c>
      <c r="G320" s="7">
        <v>1.5823529999999999</v>
      </c>
      <c r="H320" s="7">
        <v>20.197800000000001</v>
      </c>
      <c r="I320" s="4">
        <f>IF(A320="N/A", "", H320-F320)</f>
        <v>6.807677</v>
      </c>
      <c r="J320" s="4">
        <v>21.780153000000002</v>
      </c>
      <c r="K320" s="7">
        <v>54.951149999999998</v>
      </c>
      <c r="L320" s="7">
        <v>1.8812383775561901</v>
      </c>
      <c r="M320" s="4">
        <f t="shared" si="14"/>
        <v>16.275206179345993</v>
      </c>
      <c r="N320" s="4">
        <v>4.7463492231136599E-3</v>
      </c>
      <c r="O320" s="4">
        <f t="shared" si="13"/>
        <v>0.87343060390727367</v>
      </c>
      <c r="P320" s="4">
        <v>0.86373255549087269</v>
      </c>
      <c r="Q320" s="5"/>
      <c r="R320" s="5"/>
    </row>
    <row r="321" spans="1:18" x14ac:dyDescent="0.35">
      <c r="A321" s="3">
        <v>43805</v>
      </c>
      <c r="B321">
        <v>27</v>
      </c>
      <c r="C321" t="s">
        <v>43</v>
      </c>
      <c r="D321" t="s">
        <v>42</v>
      </c>
      <c r="E321" s="8">
        <v>1350</v>
      </c>
      <c r="F321" s="7">
        <v>0.27319700000000002</v>
      </c>
      <c r="G321" s="7">
        <v>4.1653999999999997E-2</v>
      </c>
      <c r="H321" s="7">
        <v>1.6879999999999999</v>
      </c>
      <c r="I321" s="4">
        <f>IF(A321="N/A", "", H321-F321)</f>
        <v>1.414803</v>
      </c>
      <c r="J321" s="4">
        <v>1.729654</v>
      </c>
      <c r="K321" s="7">
        <v>216.32889</v>
      </c>
      <c r="L321" s="7">
        <v>4.0337214383538296</v>
      </c>
      <c r="M321" s="4">
        <f t="shared" si="14"/>
        <v>123.01574685009612</v>
      </c>
      <c r="N321" s="4">
        <v>0.50450002215951095</v>
      </c>
      <c r="O321" s="4">
        <f t="shared" si="13"/>
        <v>51.417156518377581</v>
      </c>
      <c r="P321" s="4">
        <v>23.320778998253562</v>
      </c>
      <c r="Q321" s="5"/>
      <c r="R321" s="5"/>
    </row>
    <row r="322" spans="1:18" x14ac:dyDescent="0.35">
      <c r="A322" s="3">
        <v>43805</v>
      </c>
      <c r="B322">
        <v>34</v>
      </c>
      <c r="C322" t="s">
        <v>43</v>
      </c>
      <c r="D322" t="s">
        <v>41</v>
      </c>
      <c r="E322" s="8">
        <v>1185</v>
      </c>
      <c r="F322" s="7">
        <v>0.71479899999999996</v>
      </c>
      <c r="G322" s="7">
        <v>4.1509999999999998E-2</v>
      </c>
      <c r="H322" s="7">
        <v>2.6831</v>
      </c>
      <c r="I322" s="4">
        <f>IF(A322="N/A", "", H322-F322)</f>
        <v>1.9683010000000001</v>
      </c>
      <c r="J322" s="4">
        <v>2.7246100000000002</v>
      </c>
      <c r="K322" s="7">
        <v>6.8280969999999996</v>
      </c>
      <c r="L322" s="4">
        <v>5.5774488467642396</v>
      </c>
      <c r="M322" s="4">
        <f t="shared" si="14"/>
        <v>65.644242766474676</v>
      </c>
      <c r="N322" s="4">
        <v>1.3977546048148E-2</v>
      </c>
      <c r="O322" s="4">
        <f t="shared" si="13"/>
        <v>13.667666891912079</v>
      </c>
      <c r="P322" s="4">
        <v>20.470461565133682</v>
      </c>
      <c r="Q322" s="5"/>
      <c r="R322" s="5"/>
    </row>
    <row r="323" spans="1:18" x14ac:dyDescent="0.35">
      <c r="A323" s="3">
        <v>43805</v>
      </c>
      <c r="B323">
        <v>35</v>
      </c>
      <c r="C323" t="s">
        <v>43</v>
      </c>
      <c r="D323" t="s">
        <v>41</v>
      </c>
      <c r="E323" s="8">
        <v>140</v>
      </c>
      <c r="F323" s="7">
        <v>1.9864E-2</v>
      </c>
      <c r="G323" s="7">
        <v>0.48826799999999998</v>
      </c>
      <c r="H323" s="7">
        <v>0.82809999999999995</v>
      </c>
      <c r="I323" s="4">
        <f>IF(A323="N/A", "", H323-F323)</f>
        <v>0.80823599999999995</v>
      </c>
      <c r="J323" s="4">
        <v>1.316368</v>
      </c>
      <c r="K323" s="7">
        <v>58.817869999999999</v>
      </c>
      <c r="L323" s="7">
        <v>0.31835982059645201</v>
      </c>
      <c r="M323" s="4">
        <f t="shared" si="14"/>
        <v>5.9790694006804985</v>
      </c>
      <c r="N323" s="4">
        <v>1.42249329526891E-2</v>
      </c>
      <c r="O323" s="4">
        <f t="shared" si="13"/>
        <v>1.1963964846080186</v>
      </c>
      <c r="P323" s="4">
        <v>2.4184511553744437</v>
      </c>
      <c r="Q323" s="5"/>
      <c r="R323" s="5"/>
    </row>
    <row r="324" spans="1:18" x14ac:dyDescent="0.35">
      <c r="A324" s="3">
        <v>43805</v>
      </c>
      <c r="B324">
        <v>36</v>
      </c>
      <c r="C324" t="s">
        <v>43</v>
      </c>
      <c r="D324" t="s">
        <v>41</v>
      </c>
      <c r="E324" s="8">
        <v>220</v>
      </c>
      <c r="F324" s="7">
        <v>8.8564000000000004E-2</v>
      </c>
      <c r="G324" s="7">
        <v>0.240064</v>
      </c>
      <c r="H324" s="7">
        <v>1.4386000000000001</v>
      </c>
      <c r="I324" s="4">
        <f>IF(A324="N/A", "", H324-F324)</f>
        <v>1.350036</v>
      </c>
      <c r="J324" s="4">
        <v>1.6786640000000002</v>
      </c>
      <c r="K324" s="7">
        <v>285.68511999999998</v>
      </c>
      <c r="L324" s="4">
        <v>0.63796867796184498</v>
      </c>
      <c r="M324" s="4">
        <f t="shared" si="14"/>
        <v>60.312232543518029</v>
      </c>
      <c r="N324" s="4">
        <v>0.108573340656481</v>
      </c>
      <c r="O324" s="4">
        <f t="shared" si="13"/>
        <v>3.5267195078385352</v>
      </c>
      <c r="P324" s="4">
        <v>3.8004232441598402</v>
      </c>
      <c r="Q324" s="5"/>
      <c r="R324" s="5"/>
    </row>
    <row r="325" spans="1:18" x14ac:dyDescent="0.35">
      <c r="A325" s="3">
        <v>43805</v>
      </c>
      <c r="B325">
        <v>37</v>
      </c>
      <c r="C325" t="s">
        <v>43</v>
      </c>
      <c r="D325" t="s">
        <v>41</v>
      </c>
      <c r="E325" s="8">
        <v>0</v>
      </c>
      <c r="F325" s="4"/>
      <c r="G325" s="4"/>
      <c r="H325" s="4"/>
      <c r="I325" s="4"/>
      <c r="J325" s="4"/>
      <c r="K325" s="4"/>
      <c r="L325" s="7">
        <v>0</v>
      </c>
      <c r="M325" s="4">
        <f t="shared" si="14"/>
        <v>19.41171092436813</v>
      </c>
      <c r="N325" s="4">
        <v>0</v>
      </c>
      <c r="O325" s="4">
        <f t="shared" si="13"/>
        <v>2.8061123011207822</v>
      </c>
      <c r="P325" s="4">
        <v>0</v>
      </c>
      <c r="Q325" s="5"/>
      <c r="R325" s="5"/>
    </row>
    <row r="326" spans="1:18" x14ac:dyDescent="0.35">
      <c r="A326" s="3">
        <v>43805</v>
      </c>
      <c r="B326">
        <v>51</v>
      </c>
      <c r="C326" t="s">
        <v>30</v>
      </c>
      <c r="D326" t="s">
        <v>42</v>
      </c>
      <c r="E326" s="8">
        <v>0</v>
      </c>
      <c r="F326" s="4"/>
      <c r="G326" s="4"/>
      <c r="H326" s="4"/>
      <c r="I326" s="4"/>
      <c r="J326" s="4"/>
      <c r="K326" s="4"/>
      <c r="L326" s="7">
        <v>0</v>
      </c>
      <c r="M326" s="4">
        <f t="shared" si="14"/>
        <v>16.423651359358395</v>
      </c>
      <c r="N326" s="4">
        <v>0</v>
      </c>
      <c r="O326" s="4">
        <f t="shared" si="13"/>
        <v>0.75762283411237874</v>
      </c>
      <c r="P326" s="4">
        <v>0</v>
      </c>
      <c r="Q326" s="5"/>
      <c r="R326" s="5"/>
    </row>
    <row r="327" spans="1:18" x14ac:dyDescent="0.35">
      <c r="A327" s="3">
        <v>43805</v>
      </c>
      <c r="B327">
        <v>52</v>
      </c>
      <c r="C327" t="s">
        <v>30</v>
      </c>
      <c r="D327" t="s">
        <v>42</v>
      </c>
      <c r="E327" s="8">
        <v>0</v>
      </c>
      <c r="F327" s="4"/>
      <c r="G327" s="4"/>
      <c r="H327" s="4"/>
      <c r="I327" s="4"/>
      <c r="J327" s="4"/>
      <c r="K327" s="4"/>
      <c r="L327" s="7">
        <v>0</v>
      </c>
      <c r="M327" s="4">
        <f t="shared" si="14"/>
        <v>29.976664930371179</v>
      </c>
      <c r="N327" s="4">
        <v>0</v>
      </c>
      <c r="O327" s="4">
        <f t="shared" si="13"/>
        <v>9.1293696776970243</v>
      </c>
      <c r="P327" s="4">
        <v>0</v>
      </c>
      <c r="Q327" s="5"/>
      <c r="R327" s="5"/>
    </row>
    <row r="328" spans="1:18" x14ac:dyDescent="0.35">
      <c r="A328" s="3">
        <v>43805</v>
      </c>
      <c r="B328">
        <v>53</v>
      </c>
      <c r="C328" t="s">
        <v>30</v>
      </c>
      <c r="D328" t="s">
        <v>42</v>
      </c>
      <c r="E328" s="8">
        <v>0</v>
      </c>
      <c r="F328" s="4"/>
      <c r="G328" s="4"/>
      <c r="H328" s="4"/>
      <c r="I328" s="4"/>
      <c r="J328" s="4"/>
      <c r="K328" s="4"/>
      <c r="L328" s="7">
        <v>0</v>
      </c>
      <c r="M328" s="4">
        <f t="shared" si="14"/>
        <v>211.39410551902992</v>
      </c>
      <c r="N328" s="4">
        <v>0</v>
      </c>
      <c r="O328" s="4">
        <f t="shared" si="13"/>
        <v>1.2787658807402946</v>
      </c>
      <c r="P328" s="4">
        <v>0</v>
      </c>
      <c r="Q328" s="5"/>
      <c r="R328" s="5"/>
    </row>
    <row r="329" spans="1:18" x14ac:dyDescent="0.35">
      <c r="A329" s="3">
        <v>43805</v>
      </c>
      <c r="B329">
        <v>61</v>
      </c>
      <c r="C329" t="s">
        <v>44</v>
      </c>
      <c r="D329" t="s">
        <v>41</v>
      </c>
      <c r="E329" s="8">
        <v>0</v>
      </c>
      <c r="F329" s="4"/>
      <c r="G329" s="4"/>
      <c r="H329" s="4"/>
      <c r="I329" s="4"/>
      <c r="J329" s="4"/>
      <c r="K329" s="4"/>
      <c r="L329" s="7">
        <v>0</v>
      </c>
      <c r="M329" s="4">
        <f t="shared" si="14"/>
        <v>29.787312602487646</v>
      </c>
      <c r="N329" s="4">
        <v>0</v>
      </c>
      <c r="O329" s="4">
        <f t="shared" si="13"/>
        <v>17.071694680211635</v>
      </c>
      <c r="P329" s="4">
        <v>0</v>
      </c>
      <c r="Q329" s="5"/>
      <c r="R329" s="5"/>
    </row>
    <row r="330" spans="1:18" x14ac:dyDescent="0.35">
      <c r="A330" s="3">
        <v>43805</v>
      </c>
      <c r="B330">
        <v>62</v>
      </c>
      <c r="C330" t="s">
        <v>45</v>
      </c>
      <c r="D330" t="s">
        <v>41</v>
      </c>
      <c r="E330" s="8">
        <v>0</v>
      </c>
      <c r="F330" s="4"/>
      <c r="G330" s="4"/>
      <c r="H330" s="4"/>
      <c r="I330" s="4"/>
      <c r="J330" s="4"/>
      <c r="K330" s="4"/>
      <c r="L330" s="7">
        <v>0</v>
      </c>
      <c r="M330" s="4">
        <f t="shared" si="14"/>
        <v>0.42215929172684497</v>
      </c>
      <c r="N330" s="4">
        <v>0</v>
      </c>
      <c r="O330" s="4">
        <f t="shared" si="13"/>
        <v>6.67528498498626E-2</v>
      </c>
      <c r="P330" s="4">
        <v>0</v>
      </c>
      <c r="Q330" s="5"/>
      <c r="R330" s="5"/>
    </row>
    <row r="331" spans="1:18" x14ac:dyDescent="0.35">
      <c r="A331" s="3">
        <v>43805</v>
      </c>
      <c r="B331">
        <v>63</v>
      </c>
      <c r="C331" t="s">
        <v>45</v>
      </c>
      <c r="D331" t="s">
        <v>41</v>
      </c>
      <c r="E331" s="8">
        <v>0</v>
      </c>
      <c r="F331" s="4"/>
      <c r="G331" s="4"/>
      <c r="H331" s="4"/>
      <c r="I331" s="4"/>
      <c r="J331" s="4"/>
      <c r="K331" s="4"/>
      <c r="L331" s="7">
        <v>0</v>
      </c>
      <c r="M331" s="4">
        <f t="shared" si="14"/>
        <v>1.3532172805870979</v>
      </c>
      <c r="N331" s="4">
        <v>0</v>
      </c>
      <c r="O331" s="4">
        <f t="shared" si="13"/>
        <v>1.384181311398142</v>
      </c>
      <c r="P331" s="4">
        <v>0</v>
      </c>
      <c r="Q331" s="5"/>
      <c r="R331" s="5"/>
    </row>
    <row r="332" spans="1:18" x14ac:dyDescent="0.35">
      <c r="A332" s="3">
        <v>43805</v>
      </c>
      <c r="B332">
        <v>65</v>
      </c>
      <c r="C332" t="s">
        <v>45</v>
      </c>
      <c r="D332" t="s">
        <v>41</v>
      </c>
      <c r="E332" s="8">
        <v>0</v>
      </c>
      <c r="F332" s="4"/>
      <c r="G332" s="4"/>
      <c r="H332" s="4"/>
      <c r="I332" s="4"/>
      <c r="J332" s="4"/>
      <c r="K332" s="4"/>
      <c r="L332" s="7">
        <v>0</v>
      </c>
      <c r="M332" s="4">
        <f t="shared" si="14"/>
        <v>4.2468250561921099</v>
      </c>
      <c r="N332" s="4">
        <v>0</v>
      </c>
      <c r="O332" s="4">
        <f t="shared" si="13"/>
        <v>1.0078593161952749</v>
      </c>
      <c r="P332" s="4">
        <v>0</v>
      </c>
      <c r="Q332" s="5"/>
      <c r="R332" s="5"/>
    </row>
    <row r="333" spans="1:18" x14ac:dyDescent="0.35">
      <c r="A333" s="3">
        <v>43805</v>
      </c>
      <c r="B333">
        <v>66</v>
      </c>
      <c r="C333" t="s">
        <v>45</v>
      </c>
      <c r="D333" t="s">
        <v>41</v>
      </c>
      <c r="E333" s="8">
        <v>0</v>
      </c>
      <c r="F333" s="4"/>
      <c r="G333" s="4"/>
      <c r="H333" s="4"/>
      <c r="I333" s="4"/>
      <c r="J333" s="4"/>
      <c r="K333" s="4"/>
      <c r="L333" s="7">
        <v>0</v>
      </c>
      <c r="M333" s="4">
        <f t="shared" si="14"/>
        <v>6.4983984099369101</v>
      </c>
      <c r="N333" s="4">
        <v>0</v>
      </c>
      <c r="O333" s="4">
        <f t="shared" si="13"/>
        <v>0.21895296288718008</v>
      </c>
      <c r="P333" s="4">
        <v>0</v>
      </c>
      <c r="Q333" s="5"/>
      <c r="R333" s="5"/>
    </row>
    <row r="334" spans="1:18" x14ac:dyDescent="0.35">
      <c r="A334" s="3">
        <v>43805</v>
      </c>
      <c r="B334">
        <v>67</v>
      </c>
      <c r="C334" t="s">
        <v>45</v>
      </c>
      <c r="D334" t="s">
        <v>42</v>
      </c>
      <c r="E334" s="8">
        <v>0</v>
      </c>
      <c r="F334" s="4"/>
      <c r="G334" s="4"/>
      <c r="H334" s="4"/>
      <c r="I334" s="4"/>
      <c r="J334" s="4"/>
      <c r="K334" s="4"/>
      <c r="L334" s="7">
        <v>0</v>
      </c>
      <c r="M334" s="4">
        <f t="shared" si="14"/>
        <v>11.239007863062092</v>
      </c>
      <c r="N334" s="4">
        <v>0</v>
      </c>
      <c r="O334" s="4">
        <f t="shared" si="13"/>
        <v>0.31825574489789632</v>
      </c>
      <c r="P334" s="4">
        <v>0</v>
      </c>
      <c r="Q334" s="5"/>
      <c r="R334" s="5"/>
    </row>
    <row r="335" spans="1:18" x14ac:dyDescent="0.35">
      <c r="A335" s="3">
        <v>43805</v>
      </c>
      <c r="B335">
        <v>68</v>
      </c>
      <c r="C335" t="s">
        <v>45</v>
      </c>
      <c r="D335" t="s">
        <v>42</v>
      </c>
      <c r="E335" s="8">
        <v>0</v>
      </c>
      <c r="F335" s="4"/>
      <c r="G335" s="4"/>
      <c r="H335" s="4"/>
      <c r="I335" s="4"/>
      <c r="J335" s="4"/>
      <c r="K335" s="4"/>
      <c r="L335" s="7">
        <v>0</v>
      </c>
      <c r="M335" s="4">
        <f t="shared" si="14"/>
        <v>52.784415314537043</v>
      </c>
      <c r="N335" s="4">
        <v>0</v>
      </c>
      <c r="O335" s="4">
        <f t="shared" si="13"/>
        <v>32.383084331015709</v>
      </c>
      <c r="P335" s="4">
        <v>0</v>
      </c>
      <c r="Q335" s="5"/>
      <c r="R335" s="5"/>
    </row>
    <row r="336" spans="1:18" x14ac:dyDescent="0.35">
      <c r="A336" s="3">
        <v>43805</v>
      </c>
      <c r="B336">
        <v>69</v>
      </c>
      <c r="C336" t="s">
        <v>45</v>
      </c>
      <c r="D336" t="s">
        <v>42</v>
      </c>
      <c r="E336" s="8">
        <v>0</v>
      </c>
      <c r="F336" s="4"/>
      <c r="G336" s="4"/>
      <c r="H336" s="4"/>
      <c r="I336" s="4"/>
      <c r="J336" s="4"/>
      <c r="K336" s="4"/>
      <c r="L336" s="7">
        <v>0</v>
      </c>
      <c r="M336" s="4">
        <f t="shared" si="14"/>
        <v>0.26661697299086801</v>
      </c>
      <c r="N336" s="4">
        <v>0</v>
      </c>
      <c r="O336" s="4">
        <f t="shared" si="13"/>
        <v>2.1007732598746599E-2</v>
      </c>
      <c r="P336" s="4">
        <v>0</v>
      </c>
      <c r="Q336" s="5"/>
      <c r="R336" s="5"/>
    </row>
    <row r="337" spans="1:18" x14ac:dyDescent="0.35">
      <c r="A337" s="3">
        <v>43805</v>
      </c>
      <c r="B337">
        <v>70</v>
      </c>
      <c r="C337" t="s">
        <v>45</v>
      </c>
      <c r="D337" t="s">
        <v>42</v>
      </c>
      <c r="E337" s="8">
        <v>0</v>
      </c>
      <c r="F337" s="4"/>
      <c r="G337" s="4"/>
      <c r="H337" s="4"/>
      <c r="I337" s="4"/>
      <c r="J337" s="4"/>
      <c r="K337" s="4"/>
      <c r="L337" s="7">
        <v>0</v>
      </c>
      <c r="M337" s="4">
        <f t="shared" si="14"/>
        <v>2.3605847928732966</v>
      </c>
      <c r="N337" s="4">
        <v>0</v>
      </c>
      <c r="O337" s="4">
        <f t="shared" si="13"/>
        <v>0.47179550383636232</v>
      </c>
      <c r="P337" s="4">
        <v>0</v>
      </c>
      <c r="Q337" s="5"/>
      <c r="R337" s="5"/>
    </row>
    <row r="338" spans="1:18" x14ac:dyDescent="0.35">
      <c r="A338" s="3">
        <v>43844</v>
      </c>
      <c r="B338">
        <v>19</v>
      </c>
      <c r="C338" t="s">
        <v>30</v>
      </c>
      <c r="D338" t="s">
        <v>41</v>
      </c>
      <c r="E338" s="8">
        <v>440</v>
      </c>
      <c r="F338" s="4">
        <v>0.122726</v>
      </c>
      <c r="G338" s="4">
        <v>0.179144</v>
      </c>
      <c r="H338" s="4">
        <v>0.75619999999999998</v>
      </c>
      <c r="I338" s="4">
        <f>IF(A338="N/A", "", H338-F338)</f>
        <v>0.63347399999999998</v>
      </c>
      <c r="J338" s="4">
        <v>0.93534399999999995</v>
      </c>
      <c r="K338" s="4">
        <v>166.17659</v>
      </c>
      <c r="L338" s="4">
        <v>0.71094653262301899</v>
      </c>
      <c r="M338" s="4">
        <f t="shared" si="14"/>
        <v>36.446990079787376</v>
      </c>
      <c r="N338" s="4">
        <v>0.12630932626244201</v>
      </c>
      <c r="O338" s="4">
        <f t="shared" si="13"/>
        <v>1.1012751897029751</v>
      </c>
      <c r="P338" s="4">
        <v>7.6008464883196805</v>
      </c>
      <c r="Q338" s="5"/>
      <c r="R338" s="5"/>
    </row>
    <row r="339" spans="1:18" x14ac:dyDescent="0.35">
      <c r="A339" s="3">
        <v>43844</v>
      </c>
      <c r="B339">
        <v>20</v>
      </c>
      <c r="C339" t="s">
        <v>30</v>
      </c>
      <c r="D339" t="s">
        <v>41</v>
      </c>
      <c r="E339" s="8">
        <v>1220</v>
      </c>
      <c r="F339" s="7">
        <v>0.12523400000000001</v>
      </c>
      <c r="G339" s="7">
        <v>0.228603</v>
      </c>
      <c r="H339" s="7">
        <v>0.44529999999999997</v>
      </c>
      <c r="I339" s="4">
        <f>IF(A339="N/A", "", H339-F339)</f>
        <v>0.32006599999999996</v>
      </c>
      <c r="J339" s="4">
        <v>0.67390299999999992</v>
      </c>
      <c r="K339" s="7">
        <v>97.598960000000005</v>
      </c>
      <c r="L339" s="4">
        <v>1.42026740339914</v>
      </c>
      <c r="M339" s="4">
        <f t="shared" si="14"/>
        <v>37.567729747405458</v>
      </c>
      <c r="N339" s="4">
        <v>0.205692245758895</v>
      </c>
      <c r="O339" s="4">
        <f t="shared" si="13"/>
        <v>2.6559982479548512</v>
      </c>
      <c r="P339" s="4">
        <v>21.075074353977296</v>
      </c>
      <c r="Q339" s="5"/>
      <c r="R339" s="5"/>
    </row>
    <row r="340" spans="1:18" x14ac:dyDescent="0.35">
      <c r="A340" s="3">
        <v>43844</v>
      </c>
      <c r="B340">
        <v>21</v>
      </c>
      <c r="C340" t="s">
        <v>30</v>
      </c>
      <c r="D340" t="s">
        <v>41</v>
      </c>
      <c r="E340" s="8">
        <v>600</v>
      </c>
      <c r="F340" s="7">
        <v>3.461795</v>
      </c>
      <c r="G340" s="7">
        <v>0.113418</v>
      </c>
      <c r="H340" s="7">
        <v>4.8569000000000004</v>
      </c>
      <c r="I340" s="4">
        <f>IF(A340="N/A", "", H340-F340)</f>
        <v>1.3951050000000005</v>
      </c>
      <c r="J340" s="4">
        <v>4.9703180000000007</v>
      </c>
      <c r="K340" s="7">
        <v>228.17084</v>
      </c>
      <c r="L340" s="7">
        <v>5.1516734360451801</v>
      </c>
      <c r="M340" s="4">
        <f t="shared" si="14"/>
        <v>65.923044263821566</v>
      </c>
      <c r="N340" s="4">
        <v>0.23649626750403399</v>
      </c>
      <c r="O340" s="4">
        <f t="shared" si="13"/>
        <v>60.782439446385929</v>
      </c>
      <c r="P340" s="4">
        <v>10.364790665890473</v>
      </c>
      <c r="Q340" s="5"/>
      <c r="R340" s="5"/>
    </row>
    <row r="341" spans="1:18" x14ac:dyDescent="0.35">
      <c r="A341" s="3">
        <v>43844</v>
      </c>
      <c r="B341">
        <v>22</v>
      </c>
      <c r="C341" t="s">
        <v>30</v>
      </c>
      <c r="D341" t="s">
        <v>41</v>
      </c>
      <c r="E341" s="8">
        <v>0</v>
      </c>
      <c r="F341" s="4"/>
      <c r="G341" s="4"/>
      <c r="H341" s="4"/>
      <c r="I341" s="4"/>
      <c r="J341" s="4"/>
      <c r="K341" s="4"/>
      <c r="L341" s="4">
        <v>0</v>
      </c>
      <c r="M341" s="4">
        <f t="shared" si="14"/>
        <v>5.8475401783255901E-2</v>
      </c>
      <c r="N341" s="4">
        <v>0</v>
      </c>
      <c r="O341" s="4">
        <f t="shared" si="13"/>
        <v>1.0272602159553E-2</v>
      </c>
      <c r="P341" s="4">
        <v>0</v>
      </c>
      <c r="Q341" s="5"/>
      <c r="R341" s="5"/>
    </row>
    <row r="342" spans="1:18" x14ac:dyDescent="0.35">
      <c r="A342" s="3">
        <v>43844</v>
      </c>
      <c r="B342">
        <v>23</v>
      </c>
      <c r="C342" t="s">
        <v>30</v>
      </c>
      <c r="D342" t="s">
        <v>41</v>
      </c>
      <c r="E342" s="8">
        <v>220</v>
      </c>
      <c r="F342" s="7">
        <v>10.017218</v>
      </c>
      <c r="G342" s="7">
        <v>0.214</v>
      </c>
      <c r="H342" s="7">
        <v>12.1957</v>
      </c>
      <c r="I342" s="4">
        <f>IF(A342="N/A", "", H342-F342)</f>
        <v>2.1784820000000007</v>
      </c>
      <c r="J342" s="4">
        <v>12.409700000000001</v>
      </c>
      <c r="K342" s="7">
        <v>265.76799999999997</v>
      </c>
      <c r="L342" s="7">
        <v>4.7162504842560002</v>
      </c>
      <c r="M342" s="4">
        <f t="shared" si="14"/>
        <v>299.9131599105404</v>
      </c>
      <c r="N342" s="4">
        <v>0.101003929079651</v>
      </c>
      <c r="O342" s="4">
        <f t="shared" si="13"/>
        <v>73.723673573600863</v>
      </c>
      <c r="P342" s="4">
        <v>3.8004232441598402</v>
      </c>
      <c r="Q342" s="5"/>
      <c r="R342" s="5"/>
    </row>
    <row r="343" spans="1:18" x14ac:dyDescent="0.35">
      <c r="A343" s="3">
        <v>43844</v>
      </c>
      <c r="B343">
        <v>25</v>
      </c>
      <c r="C343" t="s">
        <v>43</v>
      </c>
      <c r="D343" t="s">
        <v>42</v>
      </c>
      <c r="E343" s="8">
        <v>1400</v>
      </c>
      <c r="F343" s="7">
        <v>5.052162</v>
      </c>
      <c r="G343" s="7">
        <v>0.112471</v>
      </c>
      <c r="H343" s="7">
        <v>6.9386999999999999</v>
      </c>
      <c r="I343" s="4">
        <f>IF(A343="N/A", "", H343-F343)</f>
        <v>1.8865379999999998</v>
      </c>
      <c r="J343" s="4">
        <v>7.0511710000000001</v>
      </c>
      <c r="K343" s="7">
        <v>261.62826999999999</v>
      </c>
      <c r="L343" s="7">
        <v>17.053054575581498</v>
      </c>
      <c r="M343" s="4">
        <f t="shared" si="14"/>
        <v>249.32356503849206</v>
      </c>
      <c r="N343" s="4">
        <v>0.63274045783671495</v>
      </c>
      <c r="O343" s="4">
        <f t="shared" si="13"/>
        <v>16.88244051638457</v>
      </c>
      <c r="P343" s="4">
        <v>24.184511553744436</v>
      </c>
      <c r="Q343" s="5"/>
      <c r="R343" s="5"/>
    </row>
    <row r="344" spans="1:18" x14ac:dyDescent="0.35">
      <c r="A344" s="3">
        <v>43844</v>
      </c>
      <c r="B344">
        <v>26</v>
      </c>
      <c r="C344" t="s">
        <v>43</v>
      </c>
      <c r="D344" t="s">
        <v>42</v>
      </c>
      <c r="E344" s="8">
        <v>1630</v>
      </c>
      <c r="F344" s="7">
        <v>11.211238</v>
      </c>
      <c r="G344" s="7">
        <v>0.10265100000000001</v>
      </c>
      <c r="H344" s="7">
        <v>15.3064</v>
      </c>
      <c r="I344" s="4">
        <f>IF(A344="N/A", "", H344-F344)</f>
        <v>4.0951620000000002</v>
      </c>
      <c r="J344" s="4">
        <v>15.409051</v>
      </c>
      <c r="K344" s="7">
        <v>159.41809000000001</v>
      </c>
      <c r="L344" s="4">
        <v>43.388675835069201</v>
      </c>
      <c r="M344" s="4">
        <f t="shared" si="14"/>
        <v>59.663882014415194</v>
      </c>
      <c r="N344" s="4">
        <v>0.44888811317814997</v>
      </c>
      <c r="O344" s="4">
        <f t="shared" si="13"/>
        <v>1.3223187170854236</v>
      </c>
      <c r="P344" s="4">
        <v>28.157681309002452</v>
      </c>
      <c r="Q344" s="5"/>
      <c r="R344" s="5"/>
    </row>
    <row r="345" spans="1:18" x14ac:dyDescent="0.35">
      <c r="A345" s="3">
        <v>43844</v>
      </c>
      <c r="B345">
        <v>27</v>
      </c>
      <c r="C345" t="s">
        <v>43</v>
      </c>
      <c r="D345" t="s">
        <v>42</v>
      </c>
      <c r="E345" s="8">
        <v>1390</v>
      </c>
      <c r="F345" s="7">
        <v>0.25180000000000002</v>
      </c>
      <c r="G345" s="7">
        <v>4.8490999999999999E-2</v>
      </c>
      <c r="H345" s="7">
        <v>1.5819000000000001</v>
      </c>
      <c r="I345" s="4">
        <f>IF(A345="N/A", "", H345-F345)</f>
        <v>1.3301000000000001</v>
      </c>
      <c r="J345" s="4">
        <v>1.6303910000000001</v>
      </c>
      <c r="K345" s="7">
        <v>257.06139999999999</v>
      </c>
      <c r="L345" s="7">
        <v>3.9148891435931401</v>
      </c>
      <c r="M345" s="4">
        <f t="shared" si="14"/>
        <v>126.93063599368926</v>
      </c>
      <c r="N345" s="4">
        <v>0.61725493093181505</v>
      </c>
      <c r="O345" s="4">
        <f t="shared" si="13"/>
        <v>52.034411449309395</v>
      </c>
      <c r="P345" s="4">
        <v>24.011765042646264</v>
      </c>
      <c r="Q345" s="5"/>
      <c r="R345" s="5"/>
    </row>
    <row r="346" spans="1:18" x14ac:dyDescent="0.35">
      <c r="A346" s="3">
        <v>43844</v>
      </c>
      <c r="B346">
        <v>34</v>
      </c>
      <c r="C346" t="s">
        <v>43</v>
      </c>
      <c r="D346" t="s">
        <v>41</v>
      </c>
      <c r="E346" s="8">
        <v>540</v>
      </c>
      <c r="F346" s="7">
        <v>1.032314</v>
      </c>
      <c r="G346" s="7">
        <v>0.11007400000000001</v>
      </c>
      <c r="H346" s="7">
        <v>1.8542000000000001</v>
      </c>
      <c r="I346" s="4">
        <f>IF(A346="N/A", "", H346-F346)</f>
        <v>0.82188600000000012</v>
      </c>
      <c r="J346" s="4">
        <v>1.9642740000000001</v>
      </c>
      <c r="K346" s="7">
        <v>230.54701</v>
      </c>
      <c r="L346" s="7">
        <v>1.8323512435668701</v>
      </c>
      <c r="M346" s="4">
        <f t="shared" si="14"/>
        <v>67.476594010041552</v>
      </c>
      <c r="N346" s="4">
        <v>0.21506322461842101</v>
      </c>
      <c r="O346" s="4">
        <f t="shared" si="13"/>
        <v>13.882730116530499</v>
      </c>
      <c r="P346" s="4">
        <v>9.3283115993014256</v>
      </c>
      <c r="Q346" s="5"/>
      <c r="R346" s="5"/>
    </row>
    <row r="347" spans="1:18" x14ac:dyDescent="0.35">
      <c r="A347" s="3">
        <v>43844</v>
      </c>
      <c r="B347">
        <v>35</v>
      </c>
      <c r="C347" t="s">
        <v>43</v>
      </c>
      <c r="D347" t="s">
        <v>41</v>
      </c>
      <c r="E347" s="8">
        <v>240</v>
      </c>
      <c r="F347" s="7">
        <v>0.12098</v>
      </c>
      <c r="G347" s="7">
        <v>0.375079</v>
      </c>
      <c r="H347" s="7">
        <v>0.85170000000000001</v>
      </c>
      <c r="I347" s="4">
        <f>IF(A347="N/A", "", H347-F347)</f>
        <v>0.73072000000000004</v>
      </c>
      <c r="J347" s="4">
        <v>1.2267790000000001</v>
      </c>
      <c r="K347" s="7">
        <v>93.321624999999997</v>
      </c>
      <c r="L347" s="4">
        <v>0.50861653408881102</v>
      </c>
      <c r="M347" s="4">
        <f t="shared" si="14"/>
        <v>6.4876859347693099</v>
      </c>
      <c r="N347" s="4">
        <v>3.8690686311907599E-2</v>
      </c>
      <c r="O347" s="4">
        <f t="shared" si="13"/>
        <v>1.2350871709199263</v>
      </c>
      <c r="P347" s="4">
        <v>4.1459162663561893</v>
      </c>
      <c r="Q347" s="5"/>
      <c r="R347" s="5"/>
    </row>
    <row r="348" spans="1:18" x14ac:dyDescent="0.35">
      <c r="A348" s="3">
        <v>43844</v>
      </c>
      <c r="B348">
        <v>36</v>
      </c>
      <c r="C348" t="s">
        <v>43</v>
      </c>
      <c r="D348" t="s">
        <v>41</v>
      </c>
      <c r="E348" s="8">
        <v>250</v>
      </c>
      <c r="F348" s="7">
        <v>0.12539400000000001</v>
      </c>
      <c r="G348" s="7">
        <v>1.9422539999999999</v>
      </c>
      <c r="H348" s="7">
        <v>1.5878000000000001</v>
      </c>
      <c r="I348" s="4">
        <f>IF(A348="N/A", "", H348-F348)</f>
        <v>1.4624060000000001</v>
      </c>
      <c r="J348" s="4">
        <v>3.5300540000000002</v>
      </c>
      <c r="K348" s="7">
        <v>455.00623000000002</v>
      </c>
      <c r="L348" s="7">
        <v>1.5245239690570001</v>
      </c>
      <c r="M348" s="4">
        <f t="shared" si="14"/>
        <v>61.836756512575029</v>
      </c>
      <c r="N348" s="4">
        <v>0.19650348229949499</v>
      </c>
      <c r="O348" s="4">
        <f t="shared" si="13"/>
        <v>3.72322299013803</v>
      </c>
      <c r="P348" s="4">
        <v>4.3186627774543638</v>
      </c>
      <c r="Q348" s="5"/>
      <c r="R348" s="5"/>
    </row>
    <row r="349" spans="1:18" x14ac:dyDescent="0.35">
      <c r="A349" s="3">
        <v>43844</v>
      </c>
      <c r="B349">
        <v>37</v>
      </c>
      <c r="C349" t="s">
        <v>43</v>
      </c>
      <c r="D349" t="s">
        <v>41</v>
      </c>
      <c r="E349" s="8">
        <v>1220</v>
      </c>
      <c r="F349" s="7">
        <v>0.11505799999999999</v>
      </c>
      <c r="G349" s="7">
        <v>0.20457600000000001</v>
      </c>
      <c r="H349" s="7">
        <v>0.80800000000000005</v>
      </c>
      <c r="I349" s="4">
        <f>IF(A349="N/A", "", H349-F349)</f>
        <v>0.69294200000000006</v>
      </c>
      <c r="J349" s="4">
        <v>1.0125760000000001</v>
      </c>
      <c r="K349" s="7">
        <v>238.19408000000001</v>
      </c>
      <c r="L349" s="7">
        <v>2.1340292093436202</v>
      </c>
      <c r="M349" s="4">
        <f t="shared" si="14"/>
        <v>21.54574013371175</v>
      </c>
      <c r="N349" s="4">
        <v>0.50199997255784201</v>
      </c>
      <c r="O349" s="4">
        <f t="shared" si="13"/>
        <v>3.3081122736786241</v>
      </c>
      <c r="P349" s="4">
        <v>21.075074353977296</v>
      </c>
      <c r="Q349" s="5"/>
      <c r="R349" s="5"/>
    </row>
    <row r="350" spans="1:18" x14ac:dyDescent="0.35">
      <c r="A350" s="3">
        <v>43844</v>
      </c>
      <c r="B350">
        <v>51</v>
      </c>
      <c r="C350" t="s">
        <v>30</v>
      </c>
      <c r="D350" t="s">
        <v>42</v>
      </c>
      <c r="E350" s="8">
        <v>500</v>
      </c>
      <c r="F350" s="7">
        <v>0.13636499999999999</v>
      </c>
      <c r="G350" s="7">
        <v>1.8172299999999999</v>
      </c>
      <c r="H350" s="7">
        <v>0.58560000000000001</v>
      </c>
      <c r="I350" s="4">
        <f>IF(A350="N/A", "", H350-F350)</f>
        <v>0.44923500000000005</v>
      </c>
      <c r="J350" s="4">
        <v>2.4028299999999998</v>
      </c>
      <c r="K350" s="7">
        <v>33.227379999999997</v>
      </c>
      <c r="L350" s="7">
        <v>2.0754197689719298</v>
      </c>
      <c r="M350" s="4">
        <f t="shared" si="14"/>
        <v>18.499071128330325</v>
      </c>
      <c r="N350" s="4">
        <v>2.8699808693558301E-2</v>
      </c>
      <c r="O350" s="4">
        <f t="shared" si="13"/>
        <v>0.786322642805937</v>
      </c>
      <c r="P350" s="4">
        <v>8.6373255549087276</v>
      </c>
      <c r="Q350" s="5"/>
      <c r="R350" s="5"/>
    </row>
    <row r="351" spans="1:18" x14ac:dyDescent="0.35">
      <c r="A351" s="3">
        <v>43844</v>
      </c>
      <c r="B351">
        <v>52</v>
      </c>
      <c r="C351" t="s">
        <v>30</v>
      </c>
      <c r="D351" t="s">
        <v>42</v>
      </c>
      <c r="E351" s="8">
        <v>230</v>
      </c>
      <c r="F351" s="7">
        <v>0.120283</v>
      </c>
      <c r="G351" s="7">
        <v>5.1714120000000001</v>
      </c>
      <c r="H351" s="7">
        <v>2.4024000000000001</v>
      </c>
      <c r="I351" s="4">
        <f>IF(A351="N/A", "", H351-F351)</f>
        <v>2.282117</v>
      </c>
      <c r="J351" s="4">
        <v>7.5738120000000002</v>
      </c>
      <c r="K351" s="7">
        <v>412.11770000000001</v>
      </c>
      <c r="L351" s="7">
        <v>3.0092291213225</v>
      </c>
      <c r="M351" s="4">
        <f t="shared" si="14"/>
        <v>32.985894051693677</v>
      </c>
      <c r="N351" s="4">
        <v>0.16374272087192701</v>
      </c>
      <c r="O351" s="4">
        <f t="shared" si="13"/>
        <v>9.293112398568951</v>
      </c>
      <c r="P351" s="4">
        <v>3.9731697552580147</v>
      </c>
      <c r="Q351" s="5"/>
      <c r="R351" s="5"/>
    </row>
    <row r="352" spans="1:18" x14ac:dyDescent="0.35">
      <c r="A352" s="3">
        <v>43844</v>
      </c>
      <c r="B352">
        <v>53</v>
      </c>
      <c r="C352" t="s">
        <v>30</v>
      </c>
      <c r="D352" t="s">
        <v>42</v>
      </c>
      <c r="E352" s="8">
        <v>190</v>
      </c>
      <c r="F352" s="7">
        <v>0.118048</v>
      </c>
      <c r="G352" s="7">
        <v>11.262888999999999</v>
      </c>
      <c r="H352" s="7">
        <v>1.3193999999999999</v>
      </c>
      <c r="I352" s="4">
        <f>IF(A352="N/A", "", H352-F352)</f>
        <v>1.201352</v>
      </c>
      <c r="J352" s="4">
        <v>12.582288999999999</v>
      </c>
      <c r="K352" s="7">
        <v>200.56195</v>
      </c>
      <c r="L352" s="4">
        <v>4.1297727701155997</v>
      </c>
      <c r="M352" s="4">
        <f t="shared" si="14"/>
        <v>215.52387828914553</v>
      </c>
      <c r="N352" s="4">
        <v>6.5828664389387906E-2</v>
      </c>
      <c r="O352" s="4">
        <f t="shared" si="13"/>
        <v>1.3445945451296826</v>
      </c>
      <c r="P352" s="4">
        <v>3.2821837108653162</v>
      </c>
      <c r="Q352" s="5"/>
      <c r="R352" s="5"/>
    </row>
    <row r="353" spans="1:18" x14ac:dyDescent="0.35">
      <c r="A353" s="3">
        <v>43844</v>
      </c>
      <c r="B353">
        <v>61</v>
      </c>
      <c r="C353" t="s">
        <v>44</v>
      </c>
      <c r="D353" t="s">
        <v>41</v>
      </c>
      <c r="E353" s="8">
        <v>70</v>
      </c>
      <c r="F353" s="7">
        <v>0.14571500000000001</v>
      </c>
      <c r="G353" s="7">
        <v>0.62902100000000005</v>
      </c>
      <c r="H353" s="7">
        <v>1.8677999999999999</v>
      </c>
      <c r="I353" s="4">
        <f>IF(A353="N/A", "", H353-F353)</f>
        <v>1.7220849999999999</v>
      </c>
      <c r="J353" s="4">
        <v>2.4968209999999997</v>
      </c>
      <c r="K353" s="7">
        <v>334.11559999999997</v>
      </c>
      <c r="L353" s="7">
        <v>0.301924494374466</v>
      </c>
      <c r="M353" s="4">
        <f t="shared" si="14"/>
        <v>30.08923709686211</v>
      </c>
      <c r="N353" s="4">
        <v>4.0402449191440398E-2</v>
      </c>
      <c r="O353" s="4">
        <f t="shared" si="13"/>
        <v>17.112097129403075</v>
      </c>
      <c r="P353" s="4">
        <v>1.2092255776872218</v>
      </c>
      <c r="Q353" s="5"/>
      <c r="R353" s="5"/>
    </row>
    <row r="354" spans="1:18" x14ac:dyDescent="0.35">
      <c r="A354" s="3">
        <v>43844</v>
      </c>
      <c r="B354">
        <v>62</v>
      </c>
      <c r="C354" t="s">
        <v>45</v>
      </c>
      <c r="D354" t="s">
        <v>41</v>
      </c>
      <c r="E354" s="8">
        <v>0</v>
      </c>
      <c r="F354" s="7"/>
      <c r="G354" s="7"/>
      <c r="H354" s="7"/>
      <c r="I354" s="7"/>
      <c r="J354" s="4"/>
      <c r="K354" s="7"/>
      <c r="L354" s="4">
        <v>0</v>
      </c>
      <c r="M354" s="4">
        <f t="shared" si="14"/>
        <v>0.42215929172684497</v>
      </c>
      <c r="N354" s="4">
        <v>0</v>
      </c>
      <c r="O354" s="4">
        <f t="shared" ref="O354:O360" si="15">N354+O330</f>
        <v>6.67528498498626E-2</v>
      </c>
      <c r="P354" s="4">
        <v>0</v>
      </c>
      <c r="Q354" s="5"/>
      <c r="R354" s="5"/>
    </row>
    <row r="355" spans="1:18" x14ac:dyDescent="0.35">
      <c r="A355" s="3">
        <v>43844</v>
      </c>
      <c r="B355">
        <v>63</v>
      </c>
      <c r="C355" t="s">
        <v>45</v>
      </c>
      <c r="D355" t="s">
        <v>41</v>
      </c>
      <c r="E355" s="8">
        <v>0</v>
      </c>
      <c r="F355" s="7"/>
      <c r="G355" s="7"/>
      <c r="H355" s="7"/>
      <c r="I355" s="7"/>
      <c r="J355" s="4"/>
      <c r="K355" s="7"/>
      <c r="L355" s="7">
        <v>0</v>
      </c>
      <c r="M355" s="4">
        <f t="shared" si="14"/>
        <v>1.3532172805870979</v>
      </c>
      <c r="N355" s="4">
        <v>0</v>
      </c>
      <c r="O355" s="4">
        <f t="shared" si="15"/>
        <v>1.384181311398142</v>
      </c>
      <c r="P355" s="4">
        <v>0</v>
      </c>
      <c r="Q355" s="5"/>
      <c r="R355" s="5"/>
    </row>
    <row r="356" spans="1:18" x14ac:dyDescent="0.35">
      <c r="A356" s="3">
        <v>43844</v>
      </c>
      <c r="B356">
        <v>65</v>
      </c>
      <c r="C356" t="s">
        <v>45</v>
      </c>
      <c r="D356" t="s">
        <v>41</v>
      </c>
      <c r="E356" s="8">
        <v>130</v>
      </c>
      <c r="F356" s="7">
        <v>0.125226</v>
      </c>
      <c r="G356" s="7">
        <v>2.0422470000000001</v>
      </c>
      <c r="H356" s="7">
        <v>1.9468000000000001</v>
      </c>
      <c r="I356" s="4">
        <f>IF(A356="N/A", "", H356-F356)</f>
        <v>1.821574</v>
      </c>
      <c r="J356" s="4">
        <v>3.9890470000000002</v>
      </c>
      <c r="K356" s="7">
        <v>1187.4537</v>
      </c>
      <c r="L356" s="7">
        <v>0.89582959294711995</v>
      </c>
      <c r="M356" s="4">
        <f t="shared" si="14"/>
        <v>5.1426546491392298</v>
      </c>
      <c r="N356" s="4">
        <v>0.26666924824765198</v>
      </c>
      <c r="O356" s="4">
        <f t="shared" si="15"/>
        <v>1.2745285644429269</v>
      </c>
      <c r="P356" s="4">
        <v>2.2457046442762691</v>
      </c>
      <c r="Q356" s="5"/>
      <c r="R356" s="5"/>
    </row>
    <row r="357" spans="1:18" x14ac:dyDescent="0.35">
      <c r="A357" s="3">
        <v>43844</v>
      </c>
      <c r="B357">
        <v>66</v>
      </c>
      <c r="C357" t="s">
        <v>45</v>
      </c>
      <c r="D357" t="s">
        <v>41</v>
      </c>
      <c r="E357" s="8">
        <v>0</v>
      </c>
      <c r="F357" s="7"/>
      <c r="G357" s="7"/>
      <c r="H357" s="7"/>
      <c r="I357" s="7"/>
      <c r="J357" s="4"/>
      <c r="K357" s="7"/>
      <c r="L357" s="7">
        <v>0</v>
      </c>
      <c r="M357" s="4">
        <f t="shared" si="14"/>
        <v>6.4983984099369101</v>
      </c>
      <c r="N357" s="4">
        <v>0</v>
      </c>
      <c r="O357" s="4">
        <f t="shared" si="15"/>
        <v>0.21895296288718008</v>
      </c>
      <c r="P357" s="4">
        <v>0</v>
      </c>
      <c r="Q357" s="5"/>
      <c r="R357" s="5"/>
    </row>
    <row r="358" spans="1:18" x14ac:dyDescent="0.35">
      <c r="A358" s="3">
        <v>43844</v>
      </c>
      <c r="B358">
        <v>67</v>
      </c>
      <c r="C358" t="s">
        <v>45</v>
      </c>
      <c r="D358" t="s">
        <v>42</v>
      </c>
      <c r="E358" s="8">
        <v>165</v>
      </c>
      <c r="F358" s="7">
        <v>0.23472499999999999</v>
      </c>
      <c r="G358" s="7">
        <v>0.882351</v>
      </c>
      <c r="H358" s="7">
        <v>1.1447000000000001</v>
      </c>
      <c r="I358" s="4">
        <f>IF(A358="N/A", "", H358-F358)</f>
        <v>0.90997500000000009</v>
      </c>
      <c r="J358" s="4">
        <v>2.0270510000000002</v>
      </c>
      <c r="K358" s="7">
        <v>197.49014</v>
      </c>
      <c r="L358" s="7">
        <v>0.57777868887009398</v>
      </c>
      <c r="M358" s="4">
        <f t="shared" si="14"/>
        <v>11.816786551932186</v>
      </c>
      <c r="N358" s="4">
        <v>5.6291427376011401E-2</v>
      </c>
      <c r="O358" s="4">
        <f t="shared" si="15"/>
        <v>0.37454717227390771</v>
      </c>
      <c r="P358" s="4">
        <v>2.85031743311988</v>
      </c>
      <c r="Q358" s="5"/>
      <c r="R358" s="5"/>
    </row>
    <row r="359" spans="1:18" x14ac:dyDescent="0.35">
      <c r="A359" s="3">
        <v>43844</v>
      </c>
      <c r="B359">
        <v>68</v>
      </c>
      <c r="C359" t="s">
        <v>45</v>
      </c>
      <c r="D359" t="s">
        <v>42</v>
      </c>
      <c r="E359" s="8">
        <v>1000</v>
      </c>
      <c r="F359" s="7">
        <v>0.244891</v>
      </c>
      <c r="G359" s="7">
        <v>3.4603000000000002E-2</v>
      </c>
      <c r="H359" s="7">
        <v>1.3017000000000001</v>
      </c>
      <c r="I359" s="4">
        <f>IF(A359="N/A", "", H359-F359)</f>
        <v>1.0568090000000001</v>
      </c>
      <c r="J359" s="4">
        <v>1.336303</v>
      </c>
      <c r="K359" s="7">
        <v>217.36387999999999</v>
      </c>
      <c r="L359" s="7">
        <v>2.3084360221376499</v>
      </c>
      <c r="M359" s="4">
        <f t="shared" si="14"/>
        <v>55.092851336674691</v>
      </c>
      <c r="N359" s="4">
        <v>0.37549164411335201</v>
      </c>
      <c r="O359" s="4">
        <f t="shared" si="15"/>
        <v>32.758575975129062</v>
      </c>
      <c r="P359" s="4">
        <v>17.274651109817455</v>
      </c>
      <c r="Q359" s="5"/>
      <c r="R359" s="5"/>
    </row>
    <row r="360" spans="1:18" x14ac:dyDescent="0.35">
      <c r="A360" s="3">
        <v>43844</v>
      </c>
      <c r="B360">
        <v>69</v>
      </c>
      <c r="C360" t="s">
        <v>45</v>
      </c>
      <c r="D360" t="s">
        <v>42</v>
      </c>
      <c r="E360" s="8">
        <v>0</v>
      </c>
      <c r="F360" s="7"/>
      <c r="G360" s="7"/>
      <c r="H360" s="7"/>
      <c r="I360" s="7"/>
      <c r="J360" s="4"/>
      <c r="K360" s="7"/>
      <c r="L360" s="7">
        <v>0</v>
      </c>
      <c r="M360" s="4">
        <f t="shared" si="14"/>
        <v>0.26661697299086801</v>
      </c>
      <c r="N360" s="4">
        <v>0</v>
      </c>
      <c r="O360" s="4">
        <f t="shared" si="15"/>
        <v>2.1007732598746599E-2</v>
      </c>
      <c r="P360" s="4">
        <v>0</v>
      </c>
      <c r="Q360" s="5"/>
      <c r="R360" s="5"/>
    </row>
    <row r="361" spans="1:18" x14ac:dyDescent="0.35">
      <c r="A361" s="3">
        <v>43844</v>
      </c>
      <c r="B361">
        <v>70</v>
      </c>
      <c r="C361" t="s">
        <v>45</v>
      </c>
      <c r="D361" t="s">
        <v>42</v>
      </c>
      <c r="E361" s="8">
        <v>0</v>
      </c>
      <c r="F361" s="7"/>
      <c r="G361" s="7"/>
      <c r="H361" s="7"/>
      <c r="I361" s="7"/>
      <c r="J361" s="4"/>
      <c r="K361" s="7"/>
      <c r="L361" s="4">
        <v>0</v>
      </c>
      <c r="M361" s="4">
        <f>L361+M337</f>
        <v>2.3605847928732966</v>
      </c>
      <c r="N361" s="4">
        <v>0</v>
      </c>
      <c r="O361" s="4">
        <f>N361+O337</f>
        <v>0.47179550383636232</v>
      </c>
      <c r="P361" s="4">
        <v>0</v>
      </c>
      <c r="Q361" s="5"/>
      <c r="R361" s="5"/>
    </row>
    <row r="368" spans="1:18" x14ac:dyDescent="0.35">
      <c r="B368">
        <v>19</v>
      </c>
      <c r="E368" s="4">
        <f>AVERAGE(E2,E26,E50,E74,E98,E122,E146,E170,E194,E218,E242,E266,E290,E314,E338)</f>
        <v>284</v>
      </c>
      <c r="F368" s="4">
        <f>AVERAGE(F2,F26,F50,F74,F98,F122,F146,F170,F194,F218,F242,F266,F290,F314,F338)</f>
        <v>0.14039950000000001</v>
      </c>
      <c r="G368" s="4">
        <f t="shared" ref="G368:P368" si="16">AVERAGE(G2,G26,G50,G74,G98,G122,G146,G170,G194,G218,G242,G266,G290,G314,G338)</f>
        <v>4.8130586666666666</v>
      </c>
      <c r="H368" s="4">
        <f t="shared" si="16"/>
        <v>0.65456666666666674</v>
      </c>
      <c r="I368" s="4">
        <f t="shared" si="16"/>
        <v>0.51416716666666662</v>
      </c>
      <c r="J368" s="4">
        <f t="shared" si="16"/>
        <v>5.4676253333333333</v>
      </c>
      <c r="K368" s="4">
        <f t="shared" si="16"/>
        <v>153.34252900000001</v>
      </c>
      <c r="L368" s="4">
        <f t="shared" si="16"/>
        <v>2.6033564342705269</v>
      </c>
      <c r="M368" s="4">
        <f t="shared" si="16"/>
        <v>18.574782715250308</v>
      </c>
      <c r="N368" s="4">
        <f t="shared" si="16"/>
        <v>7.8662513550212504E-2</v>
      </c>
      <c r="O368" s="4">
        <f t="shared" si="16"/>
        <v>0.45061966739861409</v>
      </c>
      <c r="P368" s="4">
        <f t="shared" si="16"/>
        <v>4.906000915188157</v>
      </c>
    </row>
    <row r="369" spans="2:16" x14ac:dyDescent="0.35">
      <c r="B369">
        <v>20</v>
      </c>
      <c r="E369" s="4">
        <f t="shared" ref="E369:F391" si="17">AVERAGE(E3,E27,E51,E75,E99,E123,E147,E171,E195,E219,E243,E267,E291,E315,E339)</f>
        <v>958.06666666666672</v>
      </c>
      <c r="F369" s="4">
        <f t="shared" si="17"/>
        <v>0.18270278571428575</v>
      </c>
      <c r="G369" s="4">
        <f t="shared" ref="G369:P369" si="18">AVERAGE(G3,G27,G51,G75,G99,G123,G147,G171,G195,G219,G243,G267,G291,G315,G339)</f>
        <v>0.98547542857142878</v>
      </c>
      <c r="H369" s="4">
        <f t="shared" si="18"/>
        <v>1.2071285714285713</v>
      </c>
      <c r="I369" s="4">
        <f t="shared" si="18"/>
        <v>1.0244257857142856</v>
      </c>
      <c r="J369" s="4">
        <f t="shared" si="18"/>
        <v>2.1926039999999998</v>
      </c>
      <c r="K369" s="4">
        <f t="shared" si="18"/>
        <v>278.01914935714285</v>
      </c>
      <c r="L369" s="4">
        <f t="shared" si="18"/>
        <v>2.5045153164936971</v>
      </c>
      <c r="M369" s="4">
        <f t="shared" si="18"/>
        <v>23.312114685574979</v>
      </c>
      <c r="N369" s="4">
        <f t="shared" si="18"/>
        <v>0.17706654986365675</v>
      </c>
      <c r="O369" s="4">
        <f t="shared" si="18"/>
        <v>1.5051508757822589</v>
      </c>
      <c r="P369" s="4">
        <f t="shared" si="18"/>
        <v>16.550267406612445</v>
      </c>
    </row>
    <row r="370" spans="2:16" x14ac:dyDescent="0.35">
      <c r="B370">
        <v>21</v>
      </c>
      <c r="E370" s="4">
        <f t="shared" si="17"/>
        <v>483.6</v>
      </c>
      <c r="F370" s="4">
        <f t="shared" si="17"/>
        <v>2.6816638000000004</v>
      </c>
      <c r="G370" s="4">
        <f t="shared" ref="G370:P370" si="19">AVERAGE(G4,G28,G52,G76,G100,G124,G148,G172,G196,G220,G244,G268,G292,G316,G340)</f>
        <v>7.486580000000001E-2</v>
      </c>
      <c r="H370" s="4">
        <f t="shared" si="19"/>
        <v>6.3953599999999993</v>
      </c>
      <c r="I370" s="4">
        <f t="shared" si="19"/>
        <v>3.7136961999999998</v>
      </c>
      <c r="J370" s="4">
        <f t="shared" si="19"/>
        <v>6.4644992666666674</v>
      </c>
      <c r="K370" s="4">
        <f t="shared" si="19"/>
        <v>5790.8787355333343</v>
      </c>
      <c r="L370" s="4">
        <f t="shared" si="19"/>
        <v>4.3948696175881041</v>
      </c>
      <c r="M370" s="4">
        <f t="shared" si="19"/>
        <v>35.626569526457736</v>
      </c>
      <c r="N370" s="4">
        <f t="shared" si="19"/>
        <v>4.0521626297590618</v>
      </c>
      <c r="O370" s="4">
        <f t="shared" si="19"/>
        <v>46.2181928357668</v>
      </c>
      <c r="P370" s="4">
        <f t="shared" si="19"/>
        <v>8.3540212767077193</v>
      </c>
    </row>
    <row r="371" spans="2:16" x14ac:dyDescent="0.35">
      <c r="B371">
        <v>22</v>
      </c>
      <c r="E371" s="4">
        <f t="shared" si="17"/>
        <v>0.8</v>
      </c>
      <c r="F371" s="4">
        <f t="shared" si="17"/>
        <v>0.60636699999999999</v>
      </c>
      <c r="G371" s="4">
        <f t="shared" ref="G371:P371" si="20">AVERAGE(G5,G29,G53,G77,G101,G125,G149,G173,G197,G221,G245,G269,G293,G317,G341)</f>
        <v>1.2744E-2</v>
      </c>
      <c r="H371" s="4">
        <f t="shared" si="20"/>
        <v>2.8081</v>
      </c>
      <c r="I371" s="4">
        <f t="shared" si="20"/>
        <v>2.2017329999999999</v>
      </c>
      <c r="J371" s="4">
        <f t="shared" si="20"/>
        <v>2.8208440000000001</v>
      </c>
      <c r="K371" s="4">
        <f t="shared" si="20"/>
        <v>495.54867999999999</v>
      </c>
      <c r="L371" s="4">
        <f t="shared" si="20"/>
        <v>3.8983601188837267E-3</v>
      </c>
      <c r="M371" s="4">
        <f t="shared" si="20"/>
        <v>5.8475401783255915E-2</v>
      </c>
      <c r="N371" s="4">
        <f t="shared" si="20"/>
        <v>6.8484014397019995E-4</v>
      </c>
      <c r="O371" s="4">
        <f t="shared" si="20"/>
        <v>1.0272602159553E-2</v>
      </c>
      <c r="P371" s="4">
        <f t="shared" si="20"/>
        <v>1.3819720887853965E-2</v>
      </c>
    </row>
    <row r="372" spans="2:16" x14ac:dyDescent="0.35">
      <c r="B372">
        <v>23</v>
      </c>
      <c r="E372" s="4">
        <f t="shared" si="17"/>
        <v>855.13333333333333</v>
      </c>
      <c r="F372" s="4">
        <f t="shared" si="17"/>
        <v>6.9651547999999996</v>
      </c>
      <c r="G372" s="4">
        <f t="shared" ref="G372:P372" si="21">AVERAGE(G6,G30,G54,G78,G102,G126,G150,G174,G198,G222,G246,G270,G294,G318,G342)</f>
        <v>6.9108266666666668E-2</v>
      </c>
      <c r="H372" s="4">
        <f t="shared" si="21"/>
        <v>12.86013333333333</v>
      </c>
      <c r="I372" s="4">
        <f t="shared" si="21"/>
        <v>5.8949785333333331</v>
      </c>
      <c r="J372" s="4">
        <f t="shared" si="21"/>
        <v>12.916335400000003</v>
      </c>
      <c r="K372" s="4">
        <f t="shared" si="21"/>
        <v>3327.7556573333331</v>
      </c>
      <c r="L372" s="4">
        <f t="shared" si="21"/>
        <v>19.994210660702695</v>
      </c>
      <c r="M372" s="4">
        <f t="shared" si="21"/>
        <v>180.98059334753668</v>
      </c>
      <c r="N372" s="4">
        <f t="shared" si="21"/>
        <v>4.9149115715733904</v>
      </c>
      <c r="O372" s="4">
        <f t="shared" si="21"/>
        <v>37.586480466513507</v>
      </c>
      <c r="P372" s="4">
        <f t="shared" si="21"/>
        <v>14.772129985708565</v>
      </c>
    </row>
    <row r="373" spans="2:16" x14ac:dyDescent="0.35">
      <c r="B373">
        <v>25</v>
      </c>
      <c r="E373" s="4">
        <f t="shared" si="17"/>
        <v>1346.7857142857142</v>
      </c>
      <c r="F373" s="4">
        <f t="shared" si="17"/>
        <v>4.7402468571428562</v>
      </c>
      <c r="G373" s="4">
        <f t="shared" ref="G373:P373" si="22">AVERAGE(G7,G31,G55,G79,G103,G127,G151,G175,G199,G223,G247,G271,G295,G319,G343)</f>
        <v>7.983285714285715E-2</v>
      </c>
      <c r="H373" s="4">
        <f t="shared" si="22"/>
        <v>7.6373642857142849</v>
      </c>
      <c r="I373" s="4">
        <f t="shared" si="22"/>
        <v>2.8971174285714292</v>
      </c>
      <c r="J373" s="4">
        <f t="shared" si="22"/>
        <v>7.7096347142857136</v>
      </c>
      <c r="K373" s="4">
        <f t="shared" si="22"/>
        <v>497.82310928571417</v>
      </c>
      <c r="L373" s="4">
        <f t="shared" si="22"/>
        <v>17.793278647734528</v>
      </c>
      <c r="M373" s="4">
        <f t="shared" si="22"/>
        <v>130.17368721514808</v>
      </c>
      <c r="N373" s="4">
        <f t="shared" si="22"/>
        <v>1.2047387987063765</v>
      </c>
      <c r="O373" s="4">
        <f t="shared" si="22"/>
        <v>8.1122003345003684</v>
      </c>
      <c r="P373" s="4">
        <f t="shared" si="22"/>
        <v>23.265253333972005</v>
      </c>
    </row>
    <row r="374" spans="2:16" x14ac:dyDescent="0.35">
      <c r="B374">
        <v>26</v>
      </c>
      <c r="E374" s="4">
        <f t="shared" si="17"/>
        <v>153</v>
      </c>
      <c r="F374" s="4">
        <f t="shared" si="17"/>
        <v>9.1244726153846152</v>
      </c>
      <c r="G374" s="4">
        <f t="shared" ref="G374:P374" si="23">AVERAGE(G8,G32,G56,G80,G104,G128,G152,G176,G200,G224,G248,G272,G296,G320,G344)</f>
        <v>0.55600053846153841</v>
      </c>
      <c r="H374" s="4">
        <f t="shared" si="23"/>
        <v>13.558946153846154</v>
      </c>
      <c r="I374" s="4">
        <f t="shared" si="23"/>
        <v>4.4344735384615381</v>
      </c>
      <c r="J374" s="4">
        <f t="shared" si="23"/>
        <v>14.114946692307695</v>
      </c>
      <c r="K374" s="4">
        <f t="shared" si="23"/>
        <v>783.73644916666672</v>
      </c>
      <c r="L374" s="4">
        <f t="shared" si="23"/>
        <v>3.9775921342943463</v>
      </c>
      <c r="M374" s="4">
        <f t="shared" si="23"/>
        <v>11.518973647494871</v>
      </c>
      <c r="N374" s="4">
        <f t="shared" si="23"/>
        <v>8.8154581139028243E-2</v>
      </c>
      <c r="O374" s="4">
        <f t="shared" si="23"/>
        <v>0.52103341074698872</v>
      </c>
      <c r="P374" s="4">
        <f t="shared" si="23"/>
        <v>2.6430216198020706</v>
      </c>
    </row>
    <row r="375" spans="2:16" x14ac:dyDescent="0.35">
      <c r="B375">
        <v>27</v>
      </c>
      <c r="E375" s="4">
        <f t="shared" si="17"/>
        <v>1226.1333333333334</v>
      </c>
      <c r="F375" s="4">
        <f t="shared" si="17"/>
        <v>1.8770481428571431</v>
      </c>
      <c r="G375" s="4">
        <f t="shared" ref="G375:P375" si="24">AVERAGE(G9,G33,G57,G81,G105,G129,G153,G177,G201,G225,G249,G273,G297,G321,G345)</f>
        <v>9.6795500000000034E-2</v>
      </c>
      <c r="H375" s="4">
        <f t="shared" si="24"/>
        <v>3.8291499999999994</v>
      </c>
      <c r="I375" s="4">
        <f t="shared" si="24"/>
        <v>1.952101857142857</v>
      </c>
      <c r="J375" s="4">
        <f t="shared" si="24"/>
        <v>3.9161973571428583</v>
      </c>
      <c r="K375" s="4">
        <f t="shared" si="24"/>
        <v>1497.542477857143</v>
      </c>
      <c r="L375" s="4">
        <f t="shared" si="24"/>
        <v>8.4620423995792837</v>
      </c>
      <c r="M375" s="4">
        <f t="shared" si="24"/>
        <v>68.328208530328055</v>
      </c>
      <c r="N375" s="4">
        <f t="shared" si="24"/>
        <v>3.468960763287293</v>
      </c>
      <c r="O375" s="4">
        <f t="shared" si="24"/>
        <v>24.898575551021793</v>
      </c>
      <c r="P375" s="4">
        <f t="shared" si="24"/>
        <v>21.18102554745084</v>
      </c>
    </row>
    <row r="376" spans="2:16" x14ac:dyDescent="0.35">
      <c r="B376">
        <v>34</v>
      </c>
      <c r="E376" s="4">
        <f t="shared" si="17"/>
        <v>878.6</v>
      </c>
      <c r="F376" s="4">
        <f t="shared" si="17"/>
        <v>1.9368405999999996</v>
      </c>
      <c r="G376" s="4">
        <f t="shared" ref="G376:P376" si="25">AVERAGE(G10,G34,G58,G82,G106,G130,G154,G178,G202,G226,G250,G274,G298,G322,G346)</f>
        <v>0.14173806666666666</v>
      </c>
      <c r="H376" s="4">
        <f t="shared" si="25"/>
        <v>3.4811466666666671</v>
      </c>
      <c r="I376" s="4">
        <f t="shared" si="25"/>
        <v>1.5443060666666668</v>
      </c>
      <c r="J376" s="4">
        <f t="shared" si="25"/>
        <v>3.6100375333333332</v>
      </c>
      <c r="K376" s="4">
        <f t="shared" si="25"/>
        <v>477.71694739999998</v>
      </c>
      <c r="L376" s="4">
        <f t="shared" si="25"/>
        <v>4.4984396006694372</v>
      </c>
      <c r="M376" s="4">
        <f t="shared" si="25"/>
        <v>31.114533790071601</v>
      </c>
      <c r="N376" s="4">
        <f t="shared" si="25"/>
        <v>0.92551534110203326</v>
      </c>
      <c r="O376" s="4">
        <f t="shared" si="25"/>
        <v>6.2699090627144729</v>
      </c>
      <c r="P376" s="4">
        <f t="shared" si="25"/>
        <v>15.177508465085616</v>
      </c>
    </row>
    <row r="377" spans="2:16" x14ac:dyDescent="0.35">
      <c r="B377">
        <v>35</v>
      </c>
      <c r="E377" s="4">
        <f t="shared" si="17"/>
        <v>277.8</v>
      </c>
      <c r="F377" s="4">
        <f t="shared" si="17"/>
        <v>0.10498680000000002</v>
      </c>
      <c r="G377" s="4">
        <f t="shared" ref="G377:P377" si="26">AVERAGE(G11,G35,G59,G83,G107,G131,G155,G179,G203,G227,G251,G275,G299,G323,G347)</f>
        <v>0.2048546</v>
      </c>
      <c r="H377" s="4">
        <f t="shared" si="26"/>
        <v>0.84053333333333335</v>
      </c>
      <c r="I377" s="4">
        <f t="shared" si="26"/>
        <v>0.73554653333333342</v>
      </c>
      <c r="J377" s="4">
        <f t="shared" si="26"/>
        <v>1.0336406666666669</v>
      </c>
      <c r="K377" s="4">
        <f t="shared" si="26"/>
        <v>251.46742166666667</v>
      </c>
      <c r="L377" s="4">
        <f t="shared" si="26"/>
        <v>0.43251239565128735</v>
      </c>
      <c r="M377" s="4">
        <f t="shared" si="26"/>
        <v>4.2963788116173021</v>
      </c>
      <c r="N377" s="4">
        <f t="shared" si="26"/>
        <v>8.2339144727995084E-2</v>
      </c>
      <c r="O377" s="4">
        <f t="shared" si="26"/>
        <v>0.75672388421641967</v>
      </c>
      <c r="P377" s="4">
        <f t="shared" si="26"/>
        <v>4.7988980783072881</v>
      </c>
    </row>
    <row r="378" spans="2:16" x14ac:dyDescent="0.35">
      <c r="B378">
        <v>36</v>
      </c>
      <c r="E378" s="4">
        <f t="shared" si="17"/>
        <v>682.8</v>
      </c>
      <c r="F378" s="4">
        <f t="shared" si="17"/>
        <v>0.15937558333333335</v>
      </c>
      <c r="G378" s="4">
        <f t="shared" ref="G378:P378" si="27">AVERAGE(G12,G36,G60,G84,G108,G132,G156,G180,G204,G228,G252,G276,G300,G324,G348)</f>
        <v>1.5160720833333332</v>
      </c>
      <c r="H378" s="4">
        <f t="shared" si="27"/>
        <v>1.257325</v>
      </c>
      <c r="I378" s="4">
        <f t="shared" si="27"/>
        <v>1.0979494166666666</v>
      </c>
      <c r="J378" s="4">
        <f t="shared" si="27"/>
        <v>2.7620740000000001</v>
      </c>
      <c r="K378" s="4">
        <f t="shared" si="27"/>
        <v>220.88548700000001</v>
      </c>
      <c r="L378" s="4">
        <f t="shared" si="27"/>
        <v>4.122450434171669</v>
      </c>
      <c r="M378" s="4">
        <f t="shared" si="27"/>
        <v>20.062228460171568</v>
      </c>
      <c r="N378" s="4">
        <f t="shared" si="27"/>
        <v>0.24821486600920201</v>
      </c>
      <c r="O378" s="4">
        <f t="shared" si="27"/>
        <v>1.313242801675248</v>
      </c>
      <c r="P378" s="4">
        <f t="shared" si="27"/>
        <v>11.795131777783357</v>
      </c>
    </row>
    <row r="379" spans="2:16" x14ac:dyDescent="0.35">
      <c r="B379">
        <v>37</v>
      </c>
      <c r="E379" s="4">
        <f t="shared" si="17"/>
        <v>455.73333333333335</v>
      </c>
      <c r="F379" s="4">
        <f t="shared" si="17"/>
        <v>0.21754072727272727</v>
      </c>
      <c r="G379" s="4">
        <f t="shared" ref="G379:P379" si="28">AVERAGE(G13,G37,G61,G85,G109,G133,G157,G181,G205,G229,G253,G277,G301,G325,G349)</f>
        <v>0.90679172727272739</v>
      </c>
      <c r="H379" s="4">
        <f t="shared" si="28"/>
        <v>1.3110545454545455</v>
      </c>
      <c r="I379" s="4">
        <f t="shared" si="28"/>
        <v>1.093513818181818</v>
      </c>
      <c r="J379" s="4">
        <f t="shared" si="28"/>
        <v>2.2178462727272725</v>
      </c>
      <c r="K379" s="4">
        <f t="shared" si="28"/>
        <v>277.32174390909091</v>
      </c>
      <c r="L379" s="4">
        <f t="shared" si="28"/>
        <v>1.4363826755807834</v>
      </c>
      <c r="M379" s="4">
        <f t="shared" si="28"/>
        <v>12.687762579400129</v>
      </c>
      <c r="N379" s="4">
        <f t="shared" si="28"/>
        <v>0.2205408182452416</v>
      </c>
      <c r="O379" s="4">
        <f t="shared" si="28"/>
        <v>1.5902503514409139</v>
      </c>
      <c r="P379" s="4">
        <f t="shared" si="28"/>
        <v>7.8726343324474746</v>
      </c>
    </row>
    <row r="380" spans="2:16" x14ac:dyDescent="0.35">
      <c r="B380">
        <v>51</v>
      </c>
      <c r="E380" s="4">
        <f t="shared" si="17"/>
        <v>250.13333333333333</v>
      </c>
      <c r="F380" s="4">
        <f t="shared" si="17"/>
        <v>0.20335449999999997</v>
      </c>
      <c r="G380" s="4">
        <f t="shared" ref="G380:P380" si="29">AVERAGE(G14,G38,G62,G86,G110,G134,G158,G182,G206,G230,G254,G278,G302,G326,G350)</f>
        <v>1.1350319</v>
      </c>
      <c r="H380" s="4">
        <f t="shared" si="29"/>
        <v>1.5349299999999999</v>
      </c>
      <c r="I380" s="4">
        <f t="shared" si="29"/>
        <v>1.3315755</v>
      </c>
      <c r="J380" s="4">
        <f t="shared" si="29"/>
        <v>2.6699618999999992</v>
      </c>
      <c r="K380" s="4">
        <f t="shared" si="29"/>
        <v>151.80563549999999</v>
      </c>
      <c r="L380" s="4">
        <f t="shared" si="29"/>
        <v>1.2332714085553549</v>
      </c>
      <c r="M380" s="4">
        <f t="shared" si="29"/>
        <v>7.8527789577060547</v>
      </c>
      <c r="N380" s="4">
        <f t="shared" si="29"/>
        <v>5.2421509520395801E-2</v>
      </c>
      <c r="O380" s="4">
        <f t="shared" si="29"/>
        <v>0.31472939309076026</v>
      </c>
      <c r="P380" s="4">
        <f t="shared" si="29"/>
        <v>4.3209660642690055</v>
      </c>
    </row>
    <row r="381" spans="2:16" x14ac:dyDescent="0.35">
      <c r="B381">
        <v>52</v>
      </c>
      <c r="E381" s="4">
        <f t="shared" si="17"/>
        <v>225.33333333333334</v>
      </c>
      <c r="F381" s="4">
        <f t="shared" si="17"/>
        <v>0.15106074999999999</v>
      </c>
      <c r="G381" s="4">
        <f t="shared" ref="G381:P381" si="30">AVERAGE(G15,G39,G63,G87,G111,G135,G159,G183,G207,G231,G255,G279,G303,G327,G351)</f>
        <v>3.5716885</v>
      </c>
      <c r="H381" s="4">
        <f t="shared" si="30"/>
        <v>2.6706249999999998</v>
      </c>
      <c r="I381" s="4">
        <f t="shared" si="30"/>
        <v>2.5195642500000002</v>
      </c>
      <c r="J381" s="4">
        <f t="shared" si="30"/>
        <v>6.2423134999999998</v>
      </c>
      <c r="K381" s="4">
        <f t="shared" si="30"/>
        <v>1145.136925</v>
      </c>
      <c r="L381" s="4">
        <f t="shared" si="30"/>
        <v>2.1990596034462451</v>
      </c>
      <c r="M381" s="4">
        <f t="shared" si="30"/>
        <v>11.55914199223624</v>
      </c>
      <c r="N381" s="4">
        <f t="shared" si="30"/>
        <v>0.61954082657126341</v>
      </c>
      <c r="O381" s="4">
        <f t="shared" si="30"/>
        <v>3.9347351936843626</v>
      </c>
      <c r="P381" s="4">
        <f t="shared" si="30"/>
        <v>3.8925547167455323</v>
      </c>
    </row>
    <row r="382" spans="2:16" x14ac:dyDescent="0.35">
      <c r="B382">
        <v>53</v>
      </c>
      <c r="E382" s="4">
        <f t="shared" si="17"/>
        <v>208</v>
      </c>
      <c r="F382" s="4">
        <f t="shared" si="17"/>
        <v>2.9575585000000002</v>
      </c>
      <c r="G382" s="4">
        <f t="shared" ref="G382:P382" si="31">AVERAGE(G16,G40,G64,G88,G112,G136,G160,G184,G208,G232,G256,G280,G304,G328,G352)</f>
        <v>20.516215249999998</v>
      </c>
      <c r="H382" s="4">
        <f t="shared" si="31"/>
        <v>20.084925000000005</v>
      </c>
      <c r="I382" s="4">
        <f t="shared" si="31"/>
        <v>17.127366500000001</v>
      </c>
      <c r="J382" s="4">
        <f t="shared" si="31"/>
        <v>40.601140249999993</v>
      </c>
      <c r="K382" s="4">
        <f t="shared" si="31"/>
        <v>239.29772250000002</v>
      </c>
      <c r="L382" s="4">
        <f t="shared" si="31"/>
        <v>14.368258552609701</v>
      </c>
      <c r="M382" s="4">
        <f t="shared" si="31"/>
        <v>120.44705608648836</v>
      </c>
      <c r="N382" s="4">
        <f t="shared" si="31"/>
        <v>8.9639636341978843E-2</v>
      </c>
      <c r="O382" s="4">
        <f t="shared" si="31"/>
        <v>0.65996069825707904</v>
      </c>
      <c r="P382" s="4">
        <f t="shared" si="31"/>
        <v>3.5931274308420309</v>
      </c>
    </row>
    <row r="383" spans="2:16" x14ac:dyDescent="0.35">
      <c r="B383">
        <v>61</v>
      </c>
      <c r="E383" s="4">
        <f t="shared" si="17"/>
        <v>674.13333333333333</v>
      </c>
      <c r="F383" s="4">
        <f t="shared" si="17"/>
        <v>0.39492600000000005</v>
      </c>
      <c r="G383" s="4">
        <f t="shared" ref="G383:P383" si="32">AVERAGE(G17,G41,G65,G89,G113,G137,G161,G185,G209,G233,G257,G281,G305,G329,G353)</f>
        <v>0.34618277777777784</v>
      </c>
      <c r="H383" s="4">
        <f t="shared" si="32"/>
        <v>1.6650444444444448</v>
      </c>
      <c r="I383" s="4">
        <f t="shared" si="32"/>
        <v>1.2701184444444444</v>
      </c>
      <c r="J383" s="4">
        <f t="shared" si="32"/>
        <v>2.0112272222222223</v>
      </c>
      <c r="K383" s="4">
        <f t="shared" si="32"/>
        <v>815.37446666666665</v>
      </c>
      <c r="L383" s="4">
        <f t="shared" si="32"/>
        <v>2.0059491397908071</v>
      </c>
      <c r="M383" s="4">
        <f t="shared" si="32"/>
        <v>14.261187318248203</v>
      </c>
      <c r="N383" s="4">
        <f t="shared" si="32"/>
        <v>1.1408064752935383</v>
      </c>
      <c r="O383" s="4">
        <f t="shared" si="32"/>
        <v>7.4391556322494621</v>
      </c>
      <c r="P383" s="4">
        <f t="shared" si="32"/>
        <v>11.645418134831607</v>
      </c>
    </row>
    <row r="384" spans="2:16" x14ac:dyDescent="0.35">
      <c r="B384">
        <v>62</v>
      </c>
      <c r="E384" s="4">
        <f t="shared" si="17"/>
        <v>2.5333333333333332</v>
      </c>
      <c r="F384" s="4">
        <f t="shared" si="17"/>
        <v>1.6710145000000001</v>
      </c>
      <c r="G384" s="4">
        <f t="shared" ref="G384:P384" si="33">AVERAGE(G18,G42,G66,G90,G114,G138,G162,G186,G210,G234,G258,G282,G306,G330,G354)</f>
        <v>1.9026380000000001</v>
      </c>
      <c r="H384" s="4">
        <f t="shared" si="33"/>
        <v>4.5542499999999997</v>
      </c>
      <c r="I384" s="4">
        <f t="shared" si="33"/>
        <v>2.8832355000000001</v>
      </c>
      <c r="J384" s="4">
        <f t="shared" si="33"/>
        <v>6.4568880000000002</v>
      </c>
      <c r="K384" s="4">
        <f t="shared" si="33"/>
        <v>1033.6247499999999</v>
      </c>
      <c r="L384" s="4">
        <f t="shared" si="33"/>
        <v>2.8143952781789664E-2</v>
      </c>
      <c r="M384" s="4">
        <f t="shared" si="33"/>
        <v>0.34243769457918205</v>
      </c>
      <c r="N384" s="4">
        <f t="shared" si="33"/>
        <v>4.4501899899908404E-3</v>
      </c>
      <c r="O384" s="4">
        <f t="shared" si="33"/>
        <v>5.5001486138519816E-2</v>
      </c>
      <c r="P384" s="4">
        <f t="shared" si="33"/>
        <v>4.3762449478204214E-2</v>
      </c>
    </row>
    <row r="385" spans="2:16" x14ac:dyDescent="0.35">
      <c r="B385">
        <v>63</v>
      </c>
      <c r="E385" s="4">
        <f t="shared" si="17"/>
        <v>55.133333333333333</v>
      </c>
      <c r="F385" s="4">
        <f t="shared" si="17"/>
        <v>0.73321000000000003</v>
      </c>
      <c r="G385" s="4">
        <f t="shared" ref="G385:P385" si="34">AVERAGE(G19,G43,G67,G91,G115,G139,G163,G187,G211,G235,G259,G283,G307,G331,G355)</f>
        <v>2.0821156666666667</v>
      </c>
      <c r="H385" s="4">
        <f t="shared" si="34"/>
        <v>2.3494666666666668</v>
      </c>
      <c r="I385" s="4">
        <f t="shared" si="34"/>
        <v>1.6162566666666667</v>
      </c>
      <c r="J385" s="4">
        <f t="shared" si="34"/>
        <v>4.4230683333333332</v>
      </c>
      <c r="K385" s="4">
        <f t="shared" si="34"/>
        <v>569.27580333333333</v>
      </c>
      <c r="L385" s="4">
        <f t="shared" si="34"/>
        <v>9.0214485372473188E-2</v>
      </c>
      <c r="M385" s="4">
        <f t="shared" si="34"/>
        <v>1.0236195094020375</v>
      </c>
      <c r="N385" s="4">
        <f t="shared" si="34"/>
        <v>9.2278754093209472E-2</v>
      </c>
      <c r="O385" s="4">
        <f t="shared" si="34"/>
        <v>1.1819832753905437</v>
      </c>
      <c r="P385" s="4">
        <f t="shared" si="34"/>
        <v>0.95240909785460226</v>
      </c>
    </row>
    <row r="386" spans="2:16" x14ac:dyDescent="0.35">
      <c r="B386">
        <v>65</v>
      </c>
      <c r="E386" s="4">
        <f t="shared" si="17"/>
        <v>72</v>
      </c>
      <c r="F386" s="4">
        <f t="shared" si="17"/>
        <v>0.18721375000000001</v>
      </c>
      <c r="G386" s="4">
        <f t="shared" ref="G386:P386" si="35">AVERAGE(G20,G44,G68,G92,G116,G140,G164,G188,G212,G236,G260,G284,G308,G332,G356)</f>
        <v>3.4656257500000001</v>
      </c>
      <c r="H386" s="4">
        <f t="shared" si="35"/>
        <v>1.7532749999999999</v>
      </c>
      <c r="I386" s="4">
        <f t="shared" si="35"/>
        <v>1.56606125</v>
      </c>
      <c r="J386" s="4">
        <f t="shared" si="35"/>
        <v>5.2189007499999995</v>
      </c>
      <c r="K386" s="4">
        <f t="shared" si="35"/>
        <v>543.58086500000002</v>
      </c>
      <c r="L386" s="4">
        <f t="shared" si="35"/>
        <v>0.34284364327594863</v>
      </c>
      <c r="M386" s="4">
        <f t="shared" si="35"/>
        <v>1.4516500803303307</v>
      </c>
      <c r="N386" s="4">
        <f t="shared" si="35"/>
        <v>8.4968570962861797E-2</v>
      </c>
      <c r="O386" s="4">
        <f t="shared" si="35"/>
        <v>0.29230038323070945</v>
      </c>
      <c r="P386" s="4">
        <f t="shared" si="35"/>
        <v>1.2437748799068566</v>
      </c>
    </row>
    <row r="387" spans="2:16" x14ac:dyDescent="0.35">
      <c r="B387">
        <v>66</v>
      </c>
      <c r="E387" s="4">
        <f t="shared" si="17"/>
        <v>25.333333333333332</v>
      </c>
      <c r="F387" s="4">
        <f t="shared" si="17"/>
        <v>1.557882</v>
      </c>
      <c r="G387" s="4">
        <f t="shared" ref="G387:P387" si="36">AVERAGE(G21,G45,G69,G93,G117,G141,G165,G189,G213,G237,G261,G285,G309,G333,G357)</f>
        <v>7.4032219999999995</v>
      </c>
      <c r="H387" s="4">
        <f t="shared" si="36"/>
        <v>2.4962</v>
      </c>
      <c r="I387" s="4">
        <f t="shared" si="36"/>
        <v>0.93831799999999999</v>
      </c>
      <c r="J387" s="4">
        <f t="shared" si="36"/>
        <v>9.8994219999999995</v>
      </c>
      <c r="K387" s="4">
        <f t="shared" si="36"/>
        <v>333.54491999999999</v>
      </c>
      <c r="L387" s="4">
        <f t="shared" si="36"/>
        <v>0.43322656066246068</v>
      </c>
      <c r="M387" s="4">
        <f t="shared" si="36"/>
        <v>2.8376731794439056</v>
      </c>
      <c r="N387" s="4">
        <f t="shared" si="36"/>
        <v>1.4596864192478671E-2</v>
      </c>
      <c r="O387" s="4">
        <f t="shared" si="36"/>
        <v>0.10518937555967235</v>
      </c>
      <c r="P387" s="4">
        <f t="shared" si="36"/>
        <v>0.43762449478204218</v>
      </c>
    </row>
    <row r="388" spans="2:16" x14ac:dyDescent="0.35">
      <c r="B388">
        <v>67</v>
      </c>
      <c r="E388" s="4">
        <f t="shared" si="17"/>
        <v>119.2</v>
      </c>
      <c r="F388" s="4">
        <f t="shared" si="17"/>
        <v>0.29295400000000005</v>
      </c>
      <c r="G388" s="4">
        <f t="shared" ref="G388:P388" si="37">AVERAGE(G22,G46,G70,G94,G118,G142,G166,G190,G214,G238,G262,G286,G310,G334,G358)</f>
        <v>2.4922982000000005</v>
      </c>
      <c r="H388" s="4">
        <f t="shared" si="37"/>
        <v>1.2411999999999999</v>
      </c>
      <c r="I388" s="4">
        <f t="shared" si="37"/>
        <v>0.94824599999999992</v>
      </c>
      <c r="J388" s="4">
        <f t="shared" si="37"/>
        <v>3.7334981999999997</v>
      </c>
      <c r="K388" s="4">
        <f t="shared" si="37"/>
        <v>160.74177280000001</v>
      </c>
      <c r="L388" s="4">
        <f t="shared" si="37"/>
        <v>0.78778577012881235</v>
      </c>
      <c r="M388" s="4">
        <f t="shared" si="37"/>
        <v>9.5553500158527793</v>
      </c>
      <c r="N388" s="4">
        <f t="shared" si="37"/>
        <v>2.496981148492718E-2</v>
      </c>
      <c r="O388" s="4">
        <f t="shared" si="37"/>
        <v>0.15185867426120717</v>
      </c>
      <c r="P388" s="4">
        <f t="shared" si="37"/>
        <v>2.0591384122902405</v>
      </c>
    </row>
    <row r="389" spans="2:16" x14ac:dyDescent="0.35">
      <c r="B389">
        <v>68</v>
      </c>
      <c r="E389" s="4">
        <f t="shared" si="17"/>
        <v>719.33333333333337</v>
      </c>
      <c r="F389" s="4">
        <f t="shared" si="17"/>
        <v>0.26015881818181819</v>
      </c>
      <c r="G389" s="4">
        <f t="shared" ref="G389:P389" si="38">AVERAGE(G23,G47,G71,G95,G119,G143,G167,G191,G215,G239,G263,G287,G311,G335,G359)</f>
        <v>0.86802754545454519</v>
      </c>
      <c r="H389" s="4">
        <f t="shared" si="38"/>
        <v>2.9490909090909088</v>
      </c>
      <c r="I389" s="4">
        <f t="shared" si="38"/>
        <v>2.6889320909090912</v>
      </c>
      <c r="J389" s="4">
        <f t="shared" si="38"/>
        <v>3.8171184545454548</v>
      </c>
      <c r="K389" s="4">
        <f t="shared" si="38"/>
        <v>2539.5819881818179</v>
      </c>
      <c r="L389" s="4">
        <f t="shared" si="38"/>
        <v>3.6728567557783127</v>
      </c>
      <c r="M389" s="4">
        <f t="shared" si="38"/>
        <v>34.136519984526515</v>
      </c>
      <c r="N389" s="4">
        <f t="shared" si="38"/>
        <v>2.183905065008604</v>
      </c>
      <c r="O389" s="4">
        <f t="shared" si="38"/>
        <v>23.034368523148171</v>
      </c>
      <c r="P389" s="4">
        <f t="shared" si="38"/>
        <v>12.426232364995355</v>
      </c>
    </row>
    <row r="390" spans="2:16" x14ac:dyDescent="0.35">
      <c r="B390">
        <v>69</v>
      </c>
      <c r="E390" s="4">
        <f t="shared" si="17"/>
        <v>4</v>
      </c>
      <c r="F390" s="4">
        <f t="shared" si="17"/>
        <v>0.55176999999999998</v>
      </c>
      <c r="G390" s="4">
        <f t="shared" ref="G390:P390" si="39">AVERAGE(G24,G48,G72,G96,G120,G144,G168,G192,G216,G240,G264,G288,G312,G336,G360)</f>
        <v>6.6119999999999998E-3</v>
      </c>
      <c r="H390" s="4">
        <f t="shared" si="39"/>
        <v>2.5657000000000001</v>
      </c>
      <c r="I390" s="4">
        <f t="shared" si="39"/>
        <v>2.0139300000000002</v>
      </c>
      <c r="J390" s="4">
        <f t="shared" si="39"/>
        <v>2.5723120000000002</v>
      </c>
      <c r="K390" s="4">
        <f t="shared" si="39"/>
        <v>202.68192999999999</v>
      </c>
      <c r="L390" s="4">
        <f t="shared" si="39"/>
        <v>1.7774464866057868E-2</v>
      </c>
      <c r="M390" s="4">
        <f t="shared" si="39"/>
        <v>0.23106804325875221</v>
      </c>
      <c r="N390" s="4">
        <f t="shared" si="39"/>
        <v>1.4005155065831066E-3</v>
      </c>
      <c r="O390" s="4">
        <f t="shared" si="39"/>
        <v>1.8206701585580392E-2</v>
      </c>
      <c r="P390" s="4">
        <f t="shared" si="39"/>
        <v>6.9098604439269823E-2</v>
      </c>
    </row>
    <row r="391" spans="2:16" x14ac:dyDescent="0.35">
      <c r="B391">
        <v>70</v>
      </c>
      <c r="E391" s="4">
        <f>AVERAGE(E25,E49,E73,E97,E121,E145,E169,E193,E217,E241,E265,E289,E313,E337,E361)</f>
        <v>104</v>
      </c>
      <c r="F391" s="4">
        <f>AVERAGE(F25,F49,F73,F97,F121,F145,F169,F193,F217,F241,F265,F289,F313,F337,F361)</f>
        <v>1.6748195000000001</v>
      </c>
      <c r="G391" s="4">
        <f t="shared" ref="G391:P391" si="40">AVERAGE(G25,G49,G73,G97,G121,G145,G169,G193,G217,G241,G265,G289,G313,G337,G361)</f>
        <v>0.20403900000000003</v>
      </c>
      <c r="H391" s="4">
        <f t="shared" si="40"/>
        <v>2.6704999999999997</v>
      </c>
      <c r="I391" s="4">
        <f t="shared" si="40"/>
        <v>0.99568049999999975</v>
      </c>
      <c r="J391" s="4">
        <f t="shared" si="40"/>
        <v>2.8745389999999995</v>
      </c>
      <c r="K391" s="4">
        <f t="shared" si="40"/>
        <v>134.40364499999998</v>
      </c>
      <c r="L391" s="4">
        <f t="shared" si="40"/>
        <v>0.15737231952488645</v>
      </c>
      <c r="M391" s="4">
        <f t="shared" si="40"/>
        <v>1.2984728210543102</v>
      </c>
      <c r="N391" s="4">
        <f t="shared" si="40"/>
        <v>3.1453033589090823E-2</v>
      </c>
      <c r="O391" s="4">
        <f t="shared" si="40"/>
        <v>0.25237566589352201</v>
      </c>
      <c r="P391" s="4">
        <f t="shared" si="40"/>
        <v>1.7965637154210155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Radovanovic,Jovana</dc:creator>
  <cp:lastModifiedBy>Jovana R</cp:lastModifiedBy>
  <dcterms:created xsi:type="dcterms:W3CDTF">2020-01-29T15:21:59Z</dcterms:created>
  <dcterms:modified xsi:type="dcterms:W3CDTF">2020-05-22T15:21:00Z</dcterms:modified>
</cp:coreProperties>
</file>