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bolaji Moses\Documents\O.J_Electronics Sales Analytics\Raw_data\"/>
    </mc:Choice>
  </mc:AlternateContent>
  <xr:revisionPtr revIDLastSave="0" documentId="8_{270419F1-1635-47CC-9E43-DA2184B9C056}" xr6:coauthVersionLast="47" xr6:coauthVersionMax="47" xr10:uidLastSave="{00000000-0000-0000-0000-000000000000}"/>
  <bookViews>
    <workbookView xWindow="-120" yWindow="-120" windowWidth="20730" windowHeight="11160" firstSheet="4" activeTab="4" xr2:uid="{00000000-000D-0000-FFFF-FFFF00000000}"/>
  </bookViews>
  <sheets>
    <sheet name="README" sheetId="1" r:id="rId1"/>
    <sheet name="Products" sheetId="2" r:id="rId2"/>
    <sheet name="Suppliers" sheetId="3" r:id="rId3"/>
    <sheet name="OpeningStock" sheetId="4" r:id="rId4"/>
    <sheet name="Inventory Control" sheetId="9" r:id="rId5"/>
    <sheet name="Analysis" sheetId="12" r:id="rId6"/>
    <sheet name="Managerial Reports" sheetId="14" r:id="rId7"/>
    <sheet name="Purchases" sheetId="5" r:id="rId8"/>
    <sheet name="Sales" sheetId="6" r:id="rId9"/>
    <sheet name="StockAdjustments" sheetId="7" r:id="rId10"/>
    <sheet name="STEP3_ModelGuide" sheetId="8" r:id="rId11"/>
  </sheets>
  <definedNames>
    <definedName name="_xlcn.WorksheetConnection_GlowNest_Beauty_Inventory_Project_Step3.xlsxTable11" hidden="1">Table1[]</definedName>
    <definedName name="_xlcn.WorksheetConnection_GlowNest_Beauty_Inventory_Project_Step3.xlsxTable21" hidden="1">Table2[]</definedName>
    <definedName name="_xlcn.WorksheetConnection_GlowNest_Beauty_Inventory_Project_Step3.xlsxTable31" hidden="1">Table3[]</definedName>
    <definedName name="_xlcn.WorksheetConnection_GlowNest_Beauty_Inventory_Project_Step3.xlsxTable41" hidden="1">Table4[]</definedName>
    <definedName name="_xlcn.WorksheetConnection_GlowNest_Beauty_Inventory_Project_Step3.xlsxTable51" hidden="1">Table5[]</definedName>
    <definedName name="_xlcn.WorksheetConnection_GlowNest_Beauty_Inventory_Project_Step3.xlsxTable61" hidden="1">Table6[]</definedName>
    <definedName name="P001_">Table6[ProductID]</definedName>
    <definedName name="ProductID">Table6[ProductID]</definedName>
    <definedName name="Slicer_Brand">#N/A</definedName>
    <definedName name="Slicer_Category">#N/A</definedName>
    <definedName name="Slicer_ExpiryApplicable">#N/A</definedName>
    <definedName name="Slicer_ProductName">#N/A</definedName>
    <definedName name="Slicer_SaleDate__Month">#N/A</definedName>
    <definedName name="Slicer_SalesChannel">#N/A</definedName>
  </definedNames>
  <calcPr calcId="191029"/>
  <pivotCaches>
    <pivotCache cacheId="0" r:id="rId12"/>
    <pivotCache cacheId="1" r:id="rId13"/>
    <pivotCache cacheId="2" r:id="rId14"/>
    <pivotCache cacheId="3" r:id="rId15"/>
    <pivotCache cacheId="4" r:id="rId16"/>
    <pivotCache cacheId="5" r:id="rId17"/>
    <pivotCache cacheId="6" r:id="rId18"/>
  </pivotCaches>
  <extLst>
    <ext xmlns:x14="http://schemas.microsoft.com/office/spreadsheetml/2009/9/main" uri="{876F7934-8845-4945-9796-88D515C7AA90}">
      <x14:pivotCaches>
        <pivotCache cacheId="7"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All Measures_006692b0-cb44-40de-9d12-59147448a7d8" name="All Measures" connection="Query - All Measures"/>
          <x15:modelTable id="Table6" name="Product" connection="WorksheetConnection_GlowNest_Beauty_Inventory_Project_Step3.xlsx!Table6"/>
          <x15:modelTable id="Table5" name="Suppliers" connection="WorksheetConnection_GlowNest_Beauty_Inventory_Project_Step3.xlsx!Table5"/>
          <x15:modelTable id="Table4" name="Adjustment" connection="WorksheetConnection_GlowNest_Beauty_Inventory_Project_Step3.xlsx!Table4"/>
          <x15:modelTable id="Table3" name="Sales" connection="WorksheetConnection_GlowNest_Beauty_Inventory_Project_Step3.xlsx!Table3"/>
          <x15:modelTable id="Table2" name="Opening Stock" connection="WorksheetConnection_GlowNest_Beauty_Inventory_Project_Step3.xlsx!Table2"/>
          <x15:modelTable id="Table1" name="Purchase" connection="WorksheetConnection_GlowNest_Beauty_Inventory_Project_Step3.xlsx!Table1"/>
        </x15:modelTables>
        <x15:modelRelationships>
          <x15:modelRelationship fromTable="Purchase" fromColumn="SupplierID" toTable="Suppliers" toColumn="SupplierID"/>
          <x15:modelRelationship fromTable="Purchase" fromColumn="ProductID" toTable="Product" toColumn="ProductID"/>
          <x15:modelRelationship fromTable="Opening Stock" fromColumn="ProductID" toTable="Product" toColumn="ProductID"/>
          <x15:modelRelationship fromTable="Adjustment" fromColumn="ProductID" toTable="Product" toColumn="ProductID"/>
          <x15:modelRelationship fromTable="Sales" fromColumn="ProductID" toTable="Product" toColumn="ProductID"/>
        </x15:modelRelationships>
        <x15:extLst>
          <ext xmlns:x16="http://schemas.microsoft.com/office/spreadsheetml/2014/11/main" uri="{9835A34E-60A6-4A7C-AAB8-D5F71C897F49}">
            <x16:modelTimeGroupings>
              <x16:modelTimeGrouping tableName="Sales" columnName="SaleDate" columnId="SaleDate">
                <x16:calculatedTimeColumn columnName="SaleDate (Year)" columnId="SaleDate (Year)" contentType="years" isSelected="1"/>
                <x16:calculatedTimeColumn columnName="SaleDate (Month Index)" columnId="SaleDate (Month Index)" contentType="monthsindex" isSelected="1"/>
                <x16:calculatedTimeColumn columnName="SaleDate (Month)" columnId="Sal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9" l="1"/>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H9" i="9"/>
  <c r="H8" i="9"/>
  <c r="B2" i="9" a="1"/>
  <c r="A2" i="9" a="1"/>
  <c r="D2" i="9" l="1"/>
  <c r="D3" i="9"/>
  <c r="D4" i="9"/>
  <c r="D5" i="9"/>
  <c r="D6" i="9"/>
  <c r="D7" i="9"/>
  <c r="D8" i="9"/>
  <c r="D9" i="9"/>
  <c r="D10" i="9"/>
  <c r="D11" i="9"/>
  <c r="C10" i="9"/>
  <c r="C11" i="9"/>
  <c r="C3" i="9"/>
  <c r="C4" i="9"/>
  <c r="C5" i="9"/>
  <c r="C6" i="9"/>
  <c r="C7" i="9"/>
  <c r="C8" i="9"/>
  <c r="F8" i="9" s="1"/>
  <c r="C9" i="9"/>
  <c r="F9" i="9" s="1"/>
  <c r="H3" i="9" l="1"/>
  <c r="F3" i="9"/>
  <c r="F10" i="9"/>
  <c r="G10" i="9" s="1"/>
  <c r="H10" i="9"/>
  <c r="F11" i="9"/>
  <c r="H11" i="9"/>
  <c r="F4" i="9"/>
  <c r="H4" i="9"/>
  <c r="F5" i="9"/>
  <c r="H5" i="9"/>
  <c r="F6" i="9"/>
  <c r="H6" i="9"/>
  <c r="F7" i="9"/>
  <c r="H7" i="9"/>
  <c r="H2" i="9"/>
  <c r="E10" i="9"/>
  <c r="E8" i="9"/>
  <c r="G8" i="9"/>
  <c r="E9" i="9"/>
  <c r="G9" i="9"/>
  <c r="F2" i="9"/>
  <c r="E11" i="9" l="1"/>
  <c r="G11" i="9"/>
  <c r="E4" i="9"/>
  <c r="G4" i="9"/>
  <c r="E5" i="9"/>
  <c r="G5" i="9"/>
  <c r="E6" i="9"/>
  <c r="G6" i="9"/>
  <c r="E7" i="9"/>
  <c r="G7" i="9"/>
  <c r="E3" i="9"/>
  <c r="G3" i="9"/>
  <c r="E2" i="9"/>
  <c r="G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08F9AE-2ABC-4052-A76B-0F96DA584859}" name="Query - All Measures" description="Connection to the 'All Measures' query in the workbook." type="100" refreshedVersion="8" minRefreshableVersion="5">
    <extLst>
      <ext xmlns:x15="http://schemas.microsoft.com/office/spreadsheetml/2010/11/main" uri="{DE250136-89BD-433C-8126-D09CA5730AF9}">
        <x15:connection id="8ab97de7-35ef-4690-86e9-d382e7666b1d"/>
      </ext>
    </extLst>
  </connection>
  <connection id="2" xr16:uid="{A20ED28C-6DD2-43B9-9ADD-FBCECA4B45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1DD94A2-0B3D-408E-8DE4-F7243DBFDAFA}" name="WorksheetConnection_GlowNest_Beauty_Inventory_Project_Step3.xlsx!Table1" type="102" refreshedVersion="8" minRefreshableVersion="5">
    <extLst>
      <ext xmlns:x15="http://schemas.microsoft.com/office/spreadsheetml/2010/11/main" uri="{DE250136-89BD-433C-8126-D09CA5730AF9}">
        <x15:connection id="Table1">
          <x15:rangePr sourceName="_xlcn.WorksheetConnection_GlowNest_Beauty_Inventory_Project_Step3.xlsxTable11"/>
        </x15:connection>
      </ext>
    </extLst>
  </connection>
  <connection id="4" xr16:uid="{1422D993-8419-4FF5-BEA4-C9251DCD6BBC}" name="WorksheetConnection_GlowNest_Beauty_Inventory_Project_Step3.xlsx!Table2" type="102" refreshedVersion="8" minRefreshableVersion="5">
    <extLst>
      <ext xmlns:x15="http://schemas.microsoft.com/office/spreadsheetml/2010/11/main" uri="{DE250136-89BD-433C-8126-D09CA5730AF9}">
        <x15:connection id="Table2">
          <x15:rangePr sourceName="_xlcn.WorksheetConnection_GlowNest_Beauty_Inventory_Project_Step3.xlsxTable21"/>
        </x15:connection>
      </ext>
    </extLst>
  </connection>
  <connection id="5" xr16:uid="{3E4A91D4-F157-40E2-8F7B-5ED6133AEBCF}" name="WorksheetConnection_GlowNest_Beauty_Inventory_Project_Step3.xlsx!Table3" type="102" refreshedVersion="8" minRefreshableVersion="5">
    <extLst>
      <ext xmlns:x15="http://schemas.microsoft.com/office/spreadsheetml/2010/11/main" uri="{DE250136-89BD-433C-8126-D09CA5730AF9}">
        <x15:connection id="Table3">
          <x15:rangePr sourceName="_xlcn.WorksheetConnection_GlowNest_Beauty_Inventory_Project_Step3.xlsxTable31"/>
        </x15:connection>
      </ext>
    </extLst>
  </connection>
  <connection id="6" xr16:uid="{CD9C3ABD-7A57-4175-B77B-2783F5E48276}" name="WorksheetConnection_GlowNest_Beauty_Inventory_Project_Step3.xlsx!Table4" type="102" refreshedVersion="8" minRefreshableVersion="5">
    <extLst>
      <ext xmlns:x15="http://schemas.microsoft.com/office/spreadsheetml/2010/11/main" uri="{DE250136-89BD-433C-8126-D09CA5730AF9}">
        <x15:connection id="Table4">
          <x15:rangePr sourceName="_xlcn.WorksheetConnection_GlowNest_Beauty_Inventory_Project_Step3.xlsxTable41"/>
        </x15:connection>
      </ext>
    </extLst>
  </connection>
  <connection id="7" xr16:uid="{905E66AB-C0EE-4E99-9AE6-05CEB14856A4}" name="WorksheetConnection_GlowNest_Beauty_Inventory_Project_Step3.xlsx!Table5" type="102" refreshedVersion="8" minRefreshableVersion="5">
    <extLst>
      <ext xmlns:x15="http://schemas.microsoft.com/office/spreadsheetml/2010/11/main" uri="{DE250136-89BD-433C-8126-D09CA5730AF9}">
        <x15:connection id="Table5">
          <x15:rangePr sourceName="_xlcn.WorksheetConnection_GlowNest_Beauty_Inventory_Project_Step3.xlsxTable51"/>
        </x15:connection>
      </ext>
    </extLst>
  </connection>
  <connection id="8" xr16:uid="{80DF7FA3-9935-4AEB-95F0-6BA58AE45473}" name="WorksheetConnection_GlowNest_Beauty_Inventory_Project_Step3.xlsx!Table6" type="102" refreshedVersion="8" minRefreshableVersion="5">
    <extLst>
      <ext xmlns:x15="http://schemas.microsoft.com/office/spreadsheetml/2010/11/main" uri="{DE250136-89BD-433C-8126-D09CA5730AF9}">
        <x15:connection id="Table6">
          <x15:rangePr sourceName="_xlcn.WorksheetConnection_GlowNest_Beauty_Inventory_Project_Step3.xlsxTable6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<sst xmlns="http://schemas.openxmlformats.org/spreadsheetml/2006/main" count="4129" uniqueCount="1154">
  <si>
    <t>Step</t>
  </si>
  <si>
    <t>Instruction</t>
  </si>
  <si>
    <t>Business rule</t>
  </si>
  <si>
    <t>STEP 2</t>
  </si>
  <si>
    <t>Use these transactions with the Step 1 master data. Do not edit ProductIDs or SupplierIDs.</t>
  </si>
  <si>
    <t>Opening Stock + Purchases - Sales - Stock Adjustments = Expected Closing Stock</t>
  </si>
  <si>
    <t>ProductID</t>
  </si>
  <si>
    <t>ProductName</t>
  </si>
  <si>
    <t>Category</t>
  </si>
  <si>
    <t>Brand</t>
  </si>
  <si>
    <t>UnitCostNGN</t>
  </si>
  <si>
    <t>SellingPriceNGN</t>
  </si>
  <si>
    <t>ReorderPoint</t>
  </si>
  <si>
    <t>ReorderQty</t>
  </si>
  <si>
    <t>SupplierID</t>
  </si>
  <si>
    <t>ExpiryApplicable</t>
  </si>
  <si>
    <t>P001</t>
  </si>
  <si>
    <t>Nivea Radiant &amp; Beauty Lotion 400ml</t>
  </si>
  <si>
    <t>Body Care</t>
  </si>
  <si>
    <t>Nivea</t>
  </si>
  <si>
    <t>SUP001</t>
  </si>
  <si>
    <t>No</t>
  </si>
  <si>
    <t>P002</t>
  </si>
  <si>
    <t>Vaseline Cocoa Radiant 400ml</t>
  </si>
  <si>
    <t>Vaseline</t>
  </si>
  <si>
    <t>P003</t>
  </si>
  <si>
    <t>CeraVe Foaming Cleanser 236ml</t>
  </si>
  <si>
    <t>Skincare</t>
  </si>
  <si>
    <t>CeraVe</t>
  </si>
  <si>
    <t>SUP002</t>
  </si>
  <si>
    <t>P004</t>
  </si>
  <si>
    <t>Beauty of Joseon Sunscreen 50ml</t>
  </si>
  <si>
    <t>Beauty of Joseon</t>
  </si>
  <si>
    <t>Yes</t>
  </si>
  <si>
    <t>P005</t>
  </si>
  <si>
    <t>Shea Butter 500g</t>
  </si>
  <si>
    <t>Natural Care</t>
  </si>
  <si>
    <t>Local Blend</t>
  </si>
  <si>
    <t>SUP003</t>
  </si>
  <si>
    <t>P006</t>
  </si>
  <si>
    <t>Black Soap 250g</t>
  </si>
  <si>
    <t>P007</t>
  </si>
  <si>
    <t>Eco Styler Gel 473ml</t>
  </si>
  <si>
    <t>Hair Care</t>
  </si>
  <si>
    <t>Eco Style</t>
  </si>
  <si>
    <t>SUP004</t>
  </si>
  <si>
    <t>P008</t>
  </si>
  <si>
    <t>X-pression Hair Extension</t>
  </si>
  <si>
    <t>X-pression</t>
  </si>
  <si>
    <t>P009</t>
  </si>
  <si>
    <t>Maybelline Fit Me Foundation</t>
  </si>
  <si>
    <t>Makeup</t>
  </si>
  <si>
    <t>Maybelline</t>
  </si>
  <si>
    <t>SUP005</t>
  </si>
  <si>
    <t>P010</t>
  </si>
  <si>
    <t>MAC Matte Lipstick</t>
  </si>
  <si>
    <t>MAC</t>
  </si>
  <si>
    <t>SupplierName</t>
  </si>
  <si>
    <t>Location</t>
  </si>
  <si>
    <t>LeadTimeDays</t>
  </si>
  <si>
    <t>PaymentTerms</t>
  </si>
  <si>
    <t>Lagos Beauty Distributors</t>
  </si>
  <si>
    <t>Lagos</t>
  </si>
  <si>
    <t>2</t>
  </si>
  <si>
    <t>Bank Transfer</t>
  </si>
  <si>
    <t>Skincare Hub NG</t>
  </si>
  <si>
    <t>4</t>
  </si>
  <si>
    <t>Oyingbo Natural Care Supply</t>
  </si>
  <si>
    <t>1</t>
  </si>
  <si>
    <t>Cash/Transfer</t>
  </si>
  <si>
    <t>Hair &amp; Beauty Wholesale</t>
  </si>
  <si>
    <t>3</t>
  </si>
  <si>
    <t>Makeup Wholesale NG</t>
  </si>
  <si>
    <t>5</t>
  </si>
  <si>
    <t>OpeningStock</t>
  </si>
  <si>
    <t>PurchaseID</t>
  </si>
  <si>
    <t>PurchaseDate</t>
  </si>
  <si>
    <t>QuantityReceived</t>
  </si>
  <si>
    <t>PUR00001</t>
  </si>
  <si>
    <t>PUR00002</t>
  </si>
  <si>
    <t>PUR00003</t>
  </si>
  <si>
    <t>PUR00004</t>
  </si>
  <si>
    <t>PUR00005</t>
  </si>
  <si>
    <t>PUR00006</t>
  </si>
  <si>
    <t>PUR00007</t>
  </si>
  <si>
    <t>PUR00008</t>
  </si>
  <si>
    <t>PUR00009</t>
  </si>
  <si>
    <t>PUR00010</t>
  </si>
  <si>
    <t>PUR00011</t>
  </si>
  <si>
    <t>PUR00012</t>
  </si>
  <si>
    <t>PUR00013</t>
  </si>
  <si>
    <t>PUR00014</t>
  </si>
  <si>
    <t>PUR00015</t>
  </si>
  <si>
    <t>PUR00016</t>
  </si>
  <si>
    <t>PUR00017</t>
  </si>
  <si>
    <t>PUR00018</t>
  </si>
  <si>
    <t>PUR00019</t>
  </si>
  <si>
    <t>PUR00020</t>
  </si>
  <si>
    <t>PUR00021</t>
  </si>
  <si>
    <t>PUR00022</t>
  </si>
  <si>
    <t>PUR00023</t>
  </si>
  <si>
    <t>PUR00024</t>
  </si>
  <si>
    <t>PUR00025</t>
  </si>
  <si>
    <t>PUR00026</t>
  </si>
  <si>
    <t>PUR00027</t>
  </si>
  <si>
    <t>PUR00028</t>
  </si>
  <si>
    <t>PUR00029</t>
  </si>
  <si>
    <t>PUR00030</t>
  </si>
  <si>
    <t>PUR00031</t>
  </si>
  <si>
    <t>PUR00032</t>
  </si>
  <si>
    <t>PUR00033</t>
  </si>
  <si>
    <t>PUR00034</t>
  </si>
  <si>
    <t>PUR00035</t>
  </si>
  <si>
    <t>PUR00036</t>
  </si>
  <si>
    <t>PUR00037</t>
  </si>
  <si>
    <t>PUR00038</t>
  </si>
  <si>
    <t>PUR00039</t>
  </si>
  <si>
    <t>PUR00040</t>
  </si>
  <si>
    <t>PUR00041</t>
  </si>
  <si>
    <t>PUR00042</t>
  </si>
  <si>
    <t>PUR00043</t>
  </si>
  <si>
    <t>PUR00044</t>
  </si>
  <si>
    <t>PUR00045</t>
  </si>
  <si>
    <t>PUR00046</t>
  </si>
  <si>
    <t>PUR00047</t>
  </si>
  <si>
    <t>PUR00048</t>
  </si>
  <si>
    <t>PUR00049</t>
  </si>
  <si>
    <t>PUR00050</t>
  </si>
  <si>
    <t>PUR00051</t>
  </si>
  <si>
    <t>PUR00052</t>
  </si>
  <si>
    <t>PUR00053</t>
  </si>
  <si>
    <t>PUR00054</t>
  </si>
  <si>
    <t>PUR00055</t>
  </si>
  <si>
    <t>PUR00056</t>
  </si>
  <si>
    <t>PUR00057</t>
  </si>
  <si>
    <t>PUR00058</t>
  </si>
  <si>
    <t>PUR00059</t>
  </si>
  <si>
    <t>PUR00060</t>
  </si>
  <si>
    <t>PUR00061</t>
  </si>
  <si>
    <t>PUR00062</t>
  </si>
  <si>
    <t>PUR00063</t>
  </si>
  <si>
    <t>PUR00064</t>
  </si>
  <si>
    <t>PUR00065</t>
  </si>
  <si>
    <t>InvoiceID</t>
  </si>
  <si>
    <t>SaleDate</t>
  </si>
  <si>
    <t>QuantitySold</t>
  </si>
  <si>
    <t>UnitSellingPriceNGN</t>
  </si>
  <si>
    <t>SalesChannel</t>
  </si>
  <si>
    <t>PaymentMethod</t>
  </si>
  <si>
    <t>INV00001</t>
  </si>
  <si>
    <t>WhatsApp</t>
  </si>
  <si>
    <t>Cash</t>
  </si>
  <si>
    <t>INV00002</t>
  </si>
  <si>
    <t>Transfer</t>
  </si>
  <si>
    <t>INV00003</t>
  </si>
  <si>
    <t>Instagram</t>
  </si>
  <si>
    <t>INV00004</t>
  </si>
  <si>
    <t>INV00005</t>
  </si>
  <si>
    <t>Walk-in</t>
  </si>
  <si>
    <t>INV00006</t>
  </si>
  <si>
    <t>INV00007</t>
  </si>
  <si>
    <t>INV00008</t>
  </si>
  <si>
    <t>INV00009</t>
  </si>
  <si>
    <t>INV00010</t>
  </si>
  <si>
    <t>POS</t>
  </si>
  <si>
    <t>INV00011</t>
  </si>
  <si>
    <t>INV00012</t>
  </si>
  <si>
    <t>INV00013</t>
  </si>
  <si>
    <t>INV00014</t>
  </si>
  <si>
    <t>INV00015</t>
  </si>
  <si>
    <t>INV00016</t>
  </si>
  <si>
    <t>INV00017</t>
  </si>
  <si>
    <t>INV00018</t>
  </si>
  <si>
    <t>INV00019</t>
  </si>
  <si>
    <t>INV00020</t>
  </si>
  <si>
    <t>INV00021</t>
  </si>
  <si>
    <t>INV00022</t>
  </si>
  <si>
    <t>INV00023</t>
  </si>
  <si>
    <t>INV00024</t>
  </si>
  <si>
    <t>INV00025</t>
  </si>
  <si>
    <t>INV00026</t>
  </si>
  <si>
    <t>INV00027</t>
  </si>
  <si>
    <t>INV00028</t>
  </si>
  <si>
    <t>INV00029</t>
  </si>
  <si>
    <t>INV00030</t>
  </si>
  <si>
    <t>INV00031</t>
  </si>
  <si>
    <t>INV00032</t>
  </si>
  <si>
    <t>INV00033</t>
  </si>
  <si>
    <t>INV00034</t>
  </si>
  <si>
    <t>INV00035</t>
  </si>
  <si>
    <t>INV00036</t>
  </si>
  <si>
    <t>INV00037</t>
  </si>
  <si>
    <t>INV00038</t>
  </si>
  <si>
    <t>INV00039</t>
  </si>
  <si>
    <t>INV00040</t>
  </si>
  <si>
    <t>INV00041</t>
  </si>
  <si>
    <t>INV00042</t>
  </si>
  <si>
    <t>INV00043</t>
  </si>
  <si>
    <t>INV00044</t>
  </si>
  <si>
    <t>INV00045</t>
  </si>
  <si>
    <t>INV00046</t>
  </si>
  <si>
    <t>INV00047</t>
  </si>
  <si>
    <t>INV00048</t>
  </si>
  <si>
    <t>INV00049</t>
  </si>
  <si>
    <t>INV00050</t>
  </si>
  <si>
    <t>INV00051</t>
  </si>
  <si>
    <t>INV00052</t>
  </si>
  <si>
    <t>INV00053</t>
  </si>
  <si>
    <t>INV00054</t>
  </si>
  <si>
    <t>INV00055</t>
  </si>
  <si>
    <t>INV00056</t>
  </si>
  <si>
    <t>INV00057</t>
  </si>
  <si>
    <t>INV00058</t>
  </si>
  <si>
    <t>INV00059</t>
  </si>
  <si>
    <t>INV00060</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</si>
  <si>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</si>
  <si>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</si>
  <si>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</si>
  <si>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</si>
  <si>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</si>
  <si>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</si>
  <si>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</si>
  <si>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</si>
  <si>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</si>
  <si>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</si>
  <si>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</si>
  <si>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</si>
  <si>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</si>
  <si>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</si>
  <si>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</si>
  <si>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</si>
  <si>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</si>
  <si>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</si>
  <si>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</si>
  <si>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</si>
  <si>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</si>
  <si>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</si>
  <si>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</si>
  <si>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</si>
  <si>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</si>
  <si>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</si>
  <si>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</si>
  <si>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</si>
  <si>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</si>
  <si>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</si>
  <si>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</si>
  <si>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</si>
  <si>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</si>
  <si>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</si>
  <si>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</si>
  <si>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INV00096</t>
  </si>
  <si>
    <t>INV00097</t>
  </si>
  <si>
    <t>INV00098</t>
  </si>
  <si>
    <t>INV00099</t>
  </si>
  <si>
    <t>INV00100</t>
  </si>
  <si>
    <t>INV00101</t>
  </si>
  <si>
    <t>INV00102</t>
  </si>
  <si>
    <t>INV00103</t>
  </si>
  <si>
    <t>INV00104</t>
  </si>
  <si>
    <t>INV00105</t>
  </si>
  <si>
    <t>INV00106</t>
  </si>
  <si>
    <t>INV00107</t>
  </si>
  <si>
    <t>INV00108</t>
  </si>
  <si>
    <t>INV00109</t>
  </si>
  <si>
    <t>INV00110</t>
  </si>
  <si>
    <t>INV00111</t>
  </si>
  <si>
    <t>INV00112</t>
  </si>
  <si>
    <t>INV00113</t>
  </si>
  <si>
    <t>INV00114</t>
  </si>
  <si>
    <t>INV00115</t>
  </si>
  <si>
    <t>INV00116</t>
  </si>
  <si>
    <t>INV00117</t>
  </si>
  <si>
    <t>INV00118</t>
  </si>
  <si>
    <t>INV00119</t>
  </si>
  <si>
    <t>INV00120</t>
  </si>
  <si>
    <t>INV00121</t>
  </si>
  <si>
    <t>INV00122</t>
  </si>
  <si>
    <t>INV00123</t>
  </si>
  <si>
    <t>INV00124</t>
  </si>
  <si>
    <t>INV00125</t>
  </si>
  <si>
    <t>INV00126</t>
  </si>
  <si>
    <t>INV00127</t>
  </si>
  <si>
    <t>INV00128</t>
  </si>
  <si>
    <t>INV00129</t>
  </si>
  <si>
    <t>INV00130</t>
  </si>
  <si>
    <t>INV00131</t>
  </si>
  <si>
    <t>INV00132</t>
  </si>
  <si>
    <t>INV00133</t>
  </si>
  <si>
    <t>INV00134</t>
  </si>
  <si>
    <t>INV00135</t>
  </si>
  <si>
    <t>INV00136</t>
  </si>
  <si>
    <t>INV00137</t>
  </si>
  <si>
    <t>INV00138</t>
  </si>
  <si>
    <t>INV00139</t>
  </si>
  <si>
    <t>INV00140</t>
  </si>
  <si>
    <t>INV00141</t>
  </si>
  <si>
    <t>INV00142</t>
  </si>
  <si>
    <t>INV00143</t>
  </si>
  <si>
    <t>INV00144</t>
  </si>
  <si>
    <t>INV00145</t>
  </si>
  <si>
    <t>INV00146</t>
  </si>
  <si>
    <t>INV00147</t>
  </si>
  <si>
    <t>INV00148</t>
  </si>
  <si>
    <t>INV00149</t>
  </si>
  <si>
    <t>INV00150</t>
  </si>
  <si>
    <t>INV00151</t>
  </si>
  <si>
    <t>INV00152</t>
  </si>
  <si>
    <t>INV00153</t>
  </si>
  <si>
    <t>INV00154</t>
  </si>
  <si>
    <t>INV00155</t>
  </si>
  <si>
    <t>INV00156</t>
  </si>
  <si>
    <t>INV00157</t>
  </si>
  <si>
    <t>INV00158</t>
  </si>
  <si>
    <t>INV00159</t>
  </si>
  <si>
    <t>INV00160</t>
  </si>
  <si>
    <t>INV00161</t>
  </si>
  <si>
    <t>INV00162</t>
  </si>
  <si>
    <t>INV00163</t>
  </si>
  <si>
    <t>INV00164</t>
  </si>
  <si>
    <t>INV00165</t>
  </si>
  <si>
    <t>INV00166</t>
  </si>
  <si>
    <t>INV00167</t>
  </si>
  <si>
    <t>INV00168</t>
  </si>
  <si>
    <t>INV00169</t>
  </si>
  <si>
    <t>INV00170</t>
  </si>
  <si>
    <t>INV00171</t>
  </si>
  <si>
    <t>INV00172</t>
  </si>
  <si>
    <t>INV00173</t>
  </si>
  <si>
    <t>INV00174</t>
  </si>
  <si>
    <t>INV00175</t>
  </si>
  <si>
    <t>INV00176</t>
  </si>
  <si>
    <t>INV00177</t>
  </si>
  <si>
    <t>INV00178</t>
  </si>
  <si>
    <t>INV00179</t>
  </si>
  <si>
    <t>INV00180</t>
  </si>
  <si>
    <t>INV00181</t>
  </si>
  <si>
    <t>INV00182</t>
  </si>
  <si>
    <t>INV00183</t>
  </si>
  <si>
    <t>INV00184</t>
  </si>
  <si>
    <t>INV00185</t>
  </si>
  <si>
    <t>INV00186</t>
  </si>
  <si>
    <t>INV00187</t>
  </si>
  <si>
    <t>INV00188</t>
  </si>
  <si>
    <t>INV00189</t>
  </si>
  <si>
    <t>INV00190</t>
  </si>
  <si>
    <t>INV00191</t>
  </si>
  <si>
    <t>INV00192</t>
  </si>
  <si>
    <t>INV00193</t>
  </si>
  <si>
    <t>INV00194</t>
  </si>
  <si>
    <t>INV00195</t>
  </si>
  <si>
    <t>INV00196</t>
  </si>
  <si>
    <t>INV00197</t>
  </si>
  <si>
    <t>INV00198</t>
  </si>
  <si>
    <t>INV00199</t>
  </si>
  <si>
    <t>INV00200</t>
  </si>
  <si>
    <t>INV00201</t>
  </si>
  <si>
    <t>INV00202</t>
  </si>
  <si>
    <t>INV00203</t>
  </si>
  <si>
    <t>INV00204</t>
  </si>
  <si>
    <t>INV00205</t>
  </si>
  <si>
    <t>INV00206</t>
  </si>
  <si>
    <t>INV00207</t>
  </si>
  <si>
    <t>INV00208</t>
  </si>
  <si>
    <t>INV00209</t>
  </si>
  <si>
    <t>INV00210</t>
  </si>
  <si>
    <t>INV00211</t>
  </si>
  <si>
    <t>INV00212</t>
  </si>
  <si>
    <t>INV00213</t>
  </si>
  <si>
    <t>INV00214</t>
  </si>
  <si>
    <t>INV00215</t>
  </si>
  <si>
    <t>INV00216</t>
  </si>
  <si>
    <t>INV00217</t>
  </si>
  <si>
    <t>INV00218</t>
  </si>
  <si>
    <t>INV00219</t>
  </si>
  <si>
    <t>INV00220</t>
  </si>
  <si>
    <t>INV00221</t>
  </si>
  <si>
    <t>INV00222</t>
  </si>
  <si>
    <t>INV00223</t>
  </si>
  <si>
    <t>INV00224</t>
  </si>
  <si>
    <t>INV00225</t>
  </si>
  <si>
    <t>INV00226</t>
  </si>
  <si>
    <t>INV00227</t>
  </si>
  <si>
    <t>INV00228</t>
  </si>
  <si>
    <t>INV00229</t>
  </si>
  <si>
    <t>INV00230</t>
  </si>
  <si>
    <t>INV00231</t>
  </si>
  <si>
    <t>INV00232</t>
  </si>
  <si>
    <t>INV00233</t>
  </si>
  <si>
    <t>INV00234</t>
  </si>
  <si>
    <t>INV00235</t>
  </si>
  <si>
    <t>INV00236</t>
  </si>
  <si>
    <t>INV00237</t>
  </si>
  <si>
    <t>INV00238</t>
  </si>
  <si>
    <t>INV00239</t>
  </si>
  <si>
    <t>INV00240</t>
  </si>
  <si>
    <t>INV00241</t>
  </si>
  <si>
    <t>INV00242</t>
  </si>
  <si>
    <t>INV00243</t>
  </si>
  <si>
    <t>INV00244</t>
  </si>
  <si>
    <t>INV00245</t>
  </si>
  <si>
    <t>INV00246</t>
  </si>
  <si>
    <t>INV00247</t>
  </si>
  <si>
    <t>INV00248</t>
  </si>
  <si>
    <t>INV00249</t>
  </si>
  <si>
    <t>INV00250</t>
  </si>
  <si>
    <t>INV00251</t>
  </si>
  <si>
    <t>INV00252</t>
  </si>
  <si>
    <t>INV00253</t>
  </si>
  <si>
    <t>INV00254</t>
  </si>
  <si>
    <t>INV00255</t>
  </si>
  <si>
    <t>INV00256</t>
  </si>
  <si>
    <t>INV00257</t>
  </si>
  <si>
    <t>INV00258</t>
  </si>
  <si>
    <t>INV00259</t>
  </si>
  <si>
    <t>INV00260</t>
  </si>
  <si>
    <t>INV00261</t>
  </si>
  <si>
    <t>INV00262</t>
  </si>
  <si>
    <t>INV00263</t>
  </si>
  <si>
    <t>INV00264</t>
  </si>
  <si>
    <t>INV00265</t>
  </si>
  <si>
    <t>INV00266</t>
  </si>
  <si>
    <t>INV00267</t>
  </si>
  <si>
    <t>INV00268</t>
  </si>
  <si>
    <t>INV00269</t>
  </si>
  <si>
    <t>INV00270</t>
  </si>
  <si>
    <t>INV00271</t>
  </si>
  <si>
    <t>INV00272</t>
  </si>
  <si>
    <t>INV00273</t>
  </si>
  <si>
    <t>INV00274</t>
  </si>
  <si>
    <t>INV00275</t>
  </si>
  <si>
    <t>INV00276</t>
  </si>
  <si>
    <t>INV00277</t>
  </si>
  <si>
    <t>INV00278</t>
  </si>
  <si>
    <t>INV00279</t>
  </si>
  <si>
    <t>INV00280</t>
  </si>
  <si>
    <t>INV00281</t>
  </si>
  <si>
    <t>INV00282</t>
  </si>
  <si>
    <t>INV00283</t>
  </si>
  <si>
    <t>INV00284</t>
  </si>
  <si>
    <t>INV00285</t>
  </si>
  <si>
    <t>INV00286</t>
  </si>
  <si>
    <t>INV00287</t>
  </si>
  <si>
    <t>INV00288</t>
  </si>
  <si>
    <t>INV00289</t>
  </si>
  <si>
    <t>INV00290</t>
  </si>
  <si>
    <t>INV00291</t>
  </si>
  <si>
    <t>INV00292</t>
  </si>
  <si>
    <t>INV00293</t>
  </si>
  <si>
    <t>INV00294</t>
  </si>
  <si>
    <t>INV00295</t>
  </si>
  <si>
    <t>INV00296</t>
  </si>
  <si>
    <t>INV00297</t>
  </si>
  <si>
    <t>INV00298</t>
  </si>
  <si>
    <t>INV00299</t>
  </si>
  <si>
    <t>INV00300</t>
  </si>
  <si>
    <t>INV00301</t>
  </si>
  <si>
    <t>INV00302</t>
  </si>
  <si>
    <t>INV00303</t>
  </si>
  <si>
    <t>INV00304</t>
  </si>
  <si>
    <t>INV00305</t>
  </si>
  <si>
    <t>INV00306</t>
  </si>
  <si>
    <t>INV00307</t>
  </si>
  <si>
    <t>INV00308</t>
  </si>
  <si>
    <t>INV00309</t>
  </si>
  <si>
    <t>INV00310</t>
  </si>
  <si>
    <t>INV00311</t>
  </si>
  <si>
    <t>INV00312</t>
  </si>
  <si>
    <t>INV00313</t>
  </si>
  <si>
    <t>INV00314</t>
  </si>
  <si>
    <t>INV00315</t>
  </si>
  <si>
    <t>INV00316</t>
  </si>
  <si>
    <t>INV00317</t>
  </si>
  <si>
    <t>INV00318</t>
  </si>
  <si>
    <t>INV00319</t>
  </si>
  <si>
    <t>INV00320</t>
  </si>
  <si>
    <t>INV00321</t>
  </si>
  <si>
    <t>INV00322</t>
  </si>
  <si>
    <t>INV00323</t>
  </si>
  <si>
    <t>INV00324</t>
  </si>
  <si>
    <t>INV00325</t>
  </si>
  <si>
    <t>INV00326</t>
  </si>
  <si>
    <t>INV00327</t>
  </si>
  <si>
    <t>INV00328</t>
  </si>
  <si>
    <t>INV00329</t>
  </si>
  <si>
    <t>INV00330</t>
  </si>
  <si>
    <t>INV00331</t>
  </si>
  <si>
    <t>INV00332</t>
  </si>
  <si>
    <t>INV00333</t>
  </si>
  <si>
    <t>INV00334</t>
  </si>
  <si>
    <t>INV00335</t>
  </si>
  <si>
    <t>INV00336</t>
  </si>
  <si>
    <t>INV00337</t>
  </si>
  <si>
    <t>INV00338</t>
  </si>
  <si>
    <t>INV00339</t>
  </si>
  <si>
    <t>INV00340</t>
  </si>
  <si>
    <t>INV00341</t>
  </si>
  <si>
    <t>INV00342</t>
  </si>
  <si>
    <t>INV00343</t>
  </si>
  <si>
    <t>INV00344</t>
  </si>
  <si>
    <t>INV00345</t>
  </si>
  <si>
    <t>INV00346</t>
  </si>
  <si>
    <t>INV00347</t>
  </si>
  <si>
    <t>INV00348</t>
  </si>
  <si>
    <t>INV00349</t>
  </si>
  <si>
    <t>INV00350</t>
  </si>
  <si>
    <t>INV00351</t>
  </si>
  <si>
    <t>INV00352</t>
  </si>
  <si>
    <t>INV00353</t>
  </si>
  <si>
    <t>INV00354</t>
  </si>
  <si>
    <t>INV00355</t>
  </si>
  <si>
    <t>INV00356</t>
  </si>
  <si>
    <t>INV00357</t>
  </si>
  <si>
    <t>INV00358</t>
  </si>
  <si>
    <t>INV00359</t>
  </si>
  <si>
    <t>INV00360</t>
  </si>
  <si>
    <t>INV00361</t>
  </si>
  <si>
    <t>INV00362</t>
  </si>
  <si>
    <t>INV00363</t>
  </si>
  <si>
    <t>INV00364</t>
  </si>
  <si>
    <t>INV00365</t>
  </si>
  <si>
    <t>INV00366</t>
  </si>
  <si>
    <t>INV00367</t>
  </si>
  <si>
    <t>INV00368</t>
  </si>
  <si>
    <t>INV00369</t>
  </si>
  <si>
    <t>INV00370</t>
  </si>
  <si>
    <t>INV00371</t>
  </si>
  <si>
    <t>INV00372</t>
  </si>
  <si>
    <t>INV00373</t>
  </si>
  <si>
    <t>INV00374</t>
  </si>
  <si>
    <t>INV00375</t>
  </si>
  <si>
    <t>INV00376</t>
  </si>
  <si>
    <t>INV00377</t>
  </si>
  <si>
    <t>INV00378</t>
  </si>
  <si>
    <t>INV00379</t>
  </si>
  <si>
    <t>INV00380</t>
  </si>
  <si>
    <t>INV00381</t>
  </si>
  <si>
    <t>INV00382</t>
  </si>
  <si>
    <t>INV00383</t>
  </si>
  <si>
    <t>INV00384</t>
  </si>
  <si>
    <t>INV00385</t>
  </si>
  <si>
    <t>INV00386</t>
  </si>
  <si>
    <t>INV00387</t>
  </si>
  <si>
    <t>INV00388</t>
  </si>
  <si>
    <t>INV00389</t>
  </si>
  <si>
    <t>INV00390</t>
  </si>
  <si>
    <t>INV00391</t>
  </si>
  <si>
    <t>INV00392</t>
  </si>
  <si>
    <t>INV00393</t>
  </si>
  <si>
    <t>INV00394</t>
  </si>
  <si>
    <t>INV00395</t>
  </si>
  <si>
    <t>INV00396</t>
  </si>
  <si>
    <t>INV00397</t>
  </si>
  <si>
    <t>INV00398</t>
  </si>
  <si>
    <t>INV00399</t>
  </si>
  <si>
    <t>INV00400</t>
  </si>
  <si>
    <t>INV00401</t>
  </si>
  <si>
    <t>INV00402</t>
  </si>
  <si>
    <t>INV00403</t>
  </si>
  <si>
    <t>INV00404</t>
  </si>
  <si>
    <t>INV00405</t>
  </si>
  <si>
    <t>INV00406</t>
  </si>
  <si>
    <t>INV00407</t>
  </si>
  <si>
    <t>INV00408</t>
  </si>
  <si>
    <t>INV00409</t>
  </si>
  <si>
    <t>INV00410</t>
  </si>
  <si>
    <t>INV00411</t>
  </si>
  <si>
    <t>INV00412</t>
  </si>
  <si>
    <t>INV00413</t>
  </si>
  <si>
    <t>INV00414</t>
  </si>
  <si>
    <t>INV00415</t>
  </si>
  <si>
    <t>INV00416</t>
  </si>
  <si>
    <t>INV00417</t>
  </si>
  <si>
    <t>INV00418</t>
  </si>
  <si>
    <t>INV00419</t>
  </si>
  <si>
    <t>INV00420</t>
  </si>
  <si>
    <t>INV00421</t>
  </si>
  <si>
    <t>INV00422</t>
  </si>
  <si>
    <t>INV00423</t>
  </si>
  <si>
    <t>INV00424</t>
  </si>
  <si>
    <t>INV00425</t>
  </si>
  <si>
    <t>INV00426</t>
  </si>
  <si>
    <t>INV00427</t>
  </si>
  <si>
    <t>INV00428</t>
  </si>
  <si>
    <t>INV00429</t>
  </si>
  <si>
    <t>INV00430</t>
  </si>
  <si>
    <t>INV00431</t>
  </si>
  <si>
    <t>INV00432</t>
  </si>
  <si>
    <t>INV00433</t>
  </si>
  <si>
    <t>INV00434</t>
  </si>
  <si>
    <t>INV00435</t>
  </si>
  <si>
    <t>INV00436</t>
  </si>
  <si>
    <t>INV00437</t>
  </si>
  <si>
    <t>INV00438</t>
  </si>
  <si>
    <t>INV00439</t>
  </si>
  <si>
    <t>INV00440</t>
  </si>
  <si>
    <t>INV00441</t>
  </si>
  <si>
    <t>INV00442</t>
  </si>
  <si>
    <t>INV00443</t>
  </si>
  <si>
    <t>INV00444</t>
  </si>
  <si>
    <t>INV00445</t>
  </si>
  <si>
    <t>INV00446</t>
  </si>
  <si>
    <t>INV00447</t>
  </si>
  <si>
    <t>INV00448</t>
  </si>
  <si>
    <t>INV00449</t>
  </si>
  <si>
    <t>INV00450</t>
  </si>
  <si>
    <t>INV00451</t>
  </si>
  <si>
    <t>INV00452</t>
  </si>
  <si>
    <t>INV00453</t>
  </si>
  <si>
    <t>INV00454</t>
  </si>
  <si>
    <t>INV00455</t>
  </si>
  <si>
    <t>INV00456</t>
  </si>
  <si>
    <t>INV00457</t>
  </si>
  <si>
    <t>INV00458</t>
  </si>
  <si>
    <t>INV00459</t>
  </si>
  <si>
    <t>INV00460</t>
  </si>
  <si>
    <t>INV00461</t>
  </si>
  <si>
    <t>INV00462</t>
  </si>
  <si>
    <t>INV00463</t>
  </si>
  <si>
    <t>INV00464</t>
  </si>
  <si>
    <t>INV00465</t>
  </si>
  <si>
    <t>INV00466</t>
  </si>
  <si>
    <t>INV00467</t>
  </si>
  <si>
    <t>INV00468</t>
  </si>
  <si>
    <t>INV00469</t>
  </si>
  <si>
    <t>INV00470</t>
  </si>
  <si>
    <t>INV00471</t>
  </si>
  <si>
    <t>INV00472</t>
  </si>
  <si>
    <t>INV00473</t>
  </si>
  <si>
    <t>INV00474</t>
  </si>
  <si>
    <t>INV00475</t>
  </si>
  <si>
    <t>INV00476</t>
  </si>
  <si>
    <t>INV00477</t>
  </si>
  <si>
    <t>INV00478</t>
  </si>
  <si>
    <t>INV00479</t>
  </si>
  <si>
    <t>INV00480</t>
  </si>
  <si>
    <t>INV00481</t>
  </si>
  <si>
    <t>INV00482</t>
  </si>
  <si>
    <t>INV00483</t>
  </si>
  <si>
    <t>INV00484</t>
  </si>
  <si>
    <t>INV00485</t>
  </si>
  <si>
    <t>INV00486</t>
  </si>
  <si>
    <t>INV00487</t>
  </si>
  <si>
    <t>INV00488</t>
  </si>
  <si>
    <t>INV00489</t>
  </si>
  <si>
    <t>INV00490</t>
  </si>
  <si>
    <t>INV00491</t>
  </si>
  <si>
    <t>INV00492</t>
  </si>
  <si>
    <t>INV00493</t>
  </si>
  <si>
    <t>INV00494</t>
  </si>
  <si>
    <t>INV00495</t>
  </si>
  <si>
    <t>INV00496</t>
  </si>
  <si>
    <t>INV00497</t>
  </si>
  <si>
    <t>INV00498</t>
  </si>
  <si>
    <t>INV00499</t>
  </si>
  <si>
    <t>INV00500</t>
  </si>
  <si>
    <t>INV00501</t>
  </si>
  <si>
    <t>INV00502</t>
  </si>
  <si>
    <t>INV00503</t>
  </si>
  <si>
    <t>INV00504</t>
  </si>
  <si>
    <t>INV00505</t>
  </si>
  <si>
    <t>INV00506</t>
  </si>
  <si>
    <t>INV00507</t>
  </si>
  <si>
    <t>INV00508</t>
  </si>
  <si>
    <t>INV00509</t>
  </si>
  <si>
    <t>INV00510</t>
  </si>
  <si>
    <t>INV00511</t>
  </si>
  <si>
    <t>INV00512</t>
  </si>
  <si>
    <t>INV00513</t>
  </si>
  <si>
    <t>INV00514</t>
  </si>
  <si>
    <t>INV00515</t>
  </si>
  <si>
    <t>INV00516</t>
  </si>
  <si>
    <t>INV00517</t>
  </si>
  <si>
    <t>INV00518</t>
  </si>
  <si>
    <t>INV00519</t>
  </si>
  <si>
    <t>INV00520</t>
  </si>
  <si>
    <t>INV00521</t>
  </si>
  <si>
    <t>INV00522</t>
  </si>
  <si>
    <t>INV00523</t>
  </si>
  <si>
    <t>INV00524</t>
  </si>
  <si>
    <t>INV00525</t>
  </si>
  <si>
    <t>INV00526</t>
  </si>
  <si>
    <t>INV00527</t>
  </si>
  <si>
    <t>INV00528</t>
  </si>
  <si>
    <t>INV00529</t>
  </si>
  <si>
    <t>INV00530</t>
  </si>
  <si>
    <t>INV00531</t>
  </si>
  <si>
    <t>INV00532</t>
  </si>
  <si>
    <t>INV00533</t>
  </si>
  <si>
    <t>INV00534</t>
  </si>
  <si>
    <t>INV00535</t>
  </si>
  <si>
    <t>INV00536</t>
  </si>
  <si>
    <t>INV00537</t>
  </si>
  <si>
    <t>INV00538</t>
  </si>
  <si>
    <t>INV00539</t>
  </si>
  <si>
    <t>INV00540</t>
  </si>
  <si>
    <t>INV00541</t>
  </si>
  <si>
    <t>INV00542</t>
  </si>
  <si>
    <t>INV00543</t>
  </si>
  <si>
    <t>INV00544</t>
  </si>
  <si>
    <t>INV00545</t>
  </si>
  <si>
    <t>INV00546</t>
  </si>
  <si>
    <t>INV00547</t>
  </si>
  <si>
    <t>INV00548</t>
  </si>
  <si>
    <t>INV00549</t>
  </si>
  <si>
    <t>INV00550</t>
  </si>
  <si>
    <t>INV00551</t>
  </si>
  <si>
    <t>INV00552</t>
  </si>
  <si>
    <t>INV00553</t>
  </si>
  <si>
    <t>INV00554</t>
  </si>
  <si>
    <t>INV00555</t>
  </si>
  <si>
    <t>INV00556</t>
  </si>
  <si>
    <t>INV00557</t>
  </si>
  <si>
    <t>INV00558</t>
  </si>
  <si>
    <t>INV00559</t>
  </si>
  <si>
    <t>INV00560</t>
  </si>
  <si>
    <t>INV00561</t>
  </si>
  <si>
    <t>INV00562</t>
  </si>
  <si>
    <t>INV00563</t>
  </si>
  <si>
    <t>INV00564</t>
  </si>
  <si>
    <t>INV00565</t>
  </si>
  <si>
    <t>INV00566</t>
  </si>
  <si>
    <t>INV00567</t>
  </si>
  <si>
    <t>INV00568</t>
  </si>
  <si>
    <t>INV00569</t>
  </si>
  <si>
    <t>INV00570</t>
  </si>
  <si>
    <t>INV00571</t>
  </si>
  <si>
    <t>INV00572</t>
  </si>
  <si>
    <t>INV00573</t>
  </si>
  <si>
    <t>INV00574</t>
  </si>
  <si>
    <t>INV00575</t>
  </si>
  <si>
    <t>INV00576</t>
  </si>
  <si>
    <t>INV00577</t>
  </si>
  <si>
    <t>INV00578</t>
  </si>
  <si>
    <t>INV00579</t>
  </si>
  <si>
    <t>INV00580</t>
  </si>
  <si>
    <t>INV00581</t>
  </si>
  <si>
    <t>INV00582</t>
  </si>
  <si>
    <t>INV00583</t>
  </si>
  <si>
    <t>INV00584</t>
  </si>
  <si>
    <t>INV00585</t>
  </si>
  <si>
    <t>INV00586</t>
  </si>
  <si>
    <t>INV00587</t>
  </si>
  <si>
    <t>INV00588</t>
  </si>
  <si>
    <t>INV00589</t>
  </si>
  <si>
    <t>INV00590</t>
  </si>
  <si>
    <t>INV00591</t>
  </si>
  <si>
    <t>INV00592</t>
  </si>
  <si>
    <t>INV00593</t>
  </si>
  <si>
    <t>INV00594</t>
  </si>
  <si>
    <t>INV00595</t>
  </si>
  <si>
    <t>INV00596</t>
  </si>
  <si>
    <t>INV00597</t>
  </si>
  <si>
    <t>INV00598</t>
  </si>
  <si>
    <t>INV00599</t>
  </si>
  <si>
    <t>INV00600</t>
  </si>
  <si>
    <t>INV00601</t>
  </si>
  <si>
    <t>INV00602</t>
  </si>
  <si>
    <t>INV00603</t>
  </si>
  <si>
    <t>INV00604</t>
  </si>
  <si>
    <t>INV00605</t>
  </si>
  <si>
    <t>INV00606</t>
  </si>
  <si>
    <t>INV00607</t>
  </si>
  <si>
    <t>INV00608</t>
  </si>
  <si>
    <t>INV00609</t>
  </si>
  <si>
    <t>INV00610</t>
  </si>
  <si>
    <t>INV00611</t>
  </si>
  <si>
    <t>INV00612</t>
  </si>
  <si>
    <t>INV00613</t>
  </si>
  <si>
    <t>INV00614</t>
  </si>
  <si>
    <t>INV00615</t>
  </si>
  <si>
    <t>INV00616</t>
  </si>
  <si>
    <t>INV00617</t>
  </si>
  <si>
    <t>INV00618</t>
  </si>
  <si>
    <t>INV00619</t>
  </si>
  <si>
    <t>INV00620</t>
  </si>
  <si>
    <t>INV00621</t>
  </si>
  <si>
    <t>INV00622</t>
  </si>
  <si>
    <t>INV00623</t>
  </si>
  <si>
    <t>INV00624</t>
  </si>
  <si>
    <t>INV00625</t>
  </si>
  <si>
    <t>INV00626</t>
  </si>
  <si>
    <t>INV00627</t>
  </si>
  <si>
    <t>INV00628</t>
  </si>
  <si>
    <t>INV00629</t>
  </si>
  <si>
    <t>INV00630</t>
  </si>
  <si>
    <t>INV00631</t>
  </si>
  <si>
    <t>INV00632</t>
  </si>
  <si>
    <t>INV00633</t>
  </si>
  <si>
    <t>INV00634</t>
  </si>
  <si>
    <t>INV00635</t>
  </si>
  <si>
    <t>INV00636</t>
  </si>
  <si>
    <t>INV00637</t>
  </si>
  <si>
    <t>INV00638</t>
  </si>
  <si>
    <t>INV00639</t>
  </si>
  <si>
    <t>INV00640</t>
  </si>
  <si>
    <t>INV00641</t>
  </si>
  <si>
    <t>INV00642</t>
  </si>
  <si>
    <t>INV00643</t>
  </si>
  <si>
    <t>INV00644</t>
  </si>
  <si>
    <t>INV00645</t>
  </si>
  <si>
    <t>INV00646</t>
  </si>
  <si>
    <t>INV00647</t>
  </si>
  <si>
    <t>INV00648</t>
  </si>
  <si>
    <t>INV00649</t>
  </si>
  <si>
    <t>INV00650</t>
  </si>
  <si>
    <t>INV00651</t>
  </si>
  <si>
    <t>INV00652</t>
  </si>
  <si>
    <t>INV00653</t>
  </si>
  <si>
    <t>INV00654</t>
  </si>
  <si>
    <t>INV00655</t>
  </si>
  <si>
    <t>INV00656</t>
  </si>
  <si>
    <t>INV00657</t>
  </si>
  <si>
    <t>INV00658</t>
  </si>
  <si>
    <t>INV00659</t>
  </si>
  <si>
    <t>INV00660</t>
  </si>
  <si>
    <t>INV00661</t>
  </si>
  <si>
    <t>INV00662</t>
  </si>
  <si>
    <t>INV00663</t>
  </si>
  <si>
    <t>INV00664</t>
  </si>
  <si>
    <t>INV00665</t>
  </si>
  <si>
    <t>INV00666</t>
  </si>
  <si>
    <t>INV00667</t>
  </si>
  <si>
    <t>INV00668</t>
  </si>
  <si>
    <t>INV00669</t>
  </si>
  <si>
    <t>INV00670</t>
  </si>
  <si>
    <t>INV00671</t>
  </si>
  <si>
    <t>INV00672</t>
  </si>
  <si>
    <t>INV00673</t>
  </si>
  <si>
    <t>INV00674</t>
  </si>
  <si>
    <t>INV00675</t>
  </si>
  <si>
    <t>INV00676</t>
  </si>
  <si>
    <t>INV00677</t>
  </si>
  <si>
    <t>INV00678</t>
  </si>
  <si>
    <t>INV00679</t>
  </si>
  <si>
    <t>INV00680</t>
  </si>
  <si>
    <t>INV00681</t>
  </si>
  <si>
    <t>INV00682</t>
  </si>
  <si>
    <t>INV00683</t>
  </si>
  <si>
    <t>INV00684</t>
  </si>
  <si>
    <t>INV00685</t>
  </si>
  <si>
    <t>INV00686</t>
  </si>
  <si>
    <t>INV00687</t>
  </si>
  <si>
    <t>INV00688</t>
  </si>
  <si>
    <t>INV00689</t>
  </si>
  <si>
    <t>INV00690</t>
  </si>
  <si>
    <t>INV00691</t>
  </si>
  <si>
    <t>INV00692</t>
  </si>
  <si>
    <t>INV00693</t>
  </si>
  <si>
    <t>INV00694</t>
  </si>
  <si>
    <t>INV00695</t>
  </si>
  <si>
    <t>INV00696</t>
  </si>
  <si>
    <t>INV00697</t>
  </si>
  <si>
    <t>INV00698</t>
  </si>
  <si>
    <t>INV00699</t>
  </si>
  <si>
    <t>INV00700</t>
  </si>
  <si>
    <t>INV00701</t>
  </si>
  <si>
    <t>INV00702</t>
  </si>
  <si>
    <t>INV00703</t>
  </si>
  <si>
    <t>INV00704</t>
  </si>
  <si>
    <t>INV00705</t>
  </si>
  <si>
    <t>INV00706</t>
  </si>
  <si>
    <t>INV00707</t>
  </si>
  <si>
    <t>INV00708</t>
  </si>
  <si>
    <t>INV00709</t>
  </si>
  <si>
    <t>INV00710</t>
  </si>
  <si>
    <t>INV00711</t>
  </si>
  <si>
    <t>INV00712</t>
  </si>
  <si>
    <t>INV00713</t>
  </si>
  <si>
    <t>INV00714</t>
  </si>
  <si>
    <t>INV00715</t>
  </si>
  <si>
    <t>INV00716</t>
  </si>
  <si>
    <t>INV00717</t>
  </si>
  <si>
    <t>INV00718</t>
  </si>
  <si>
    <t>INV00719</t>
  </si>
  <si>
    <t>INV00720</t>
  </si>
  <si>
    <t>INV00721</t>
  </si>
  <si>
    <t>INV00722</t>
  </si>
  <si>
    <t>INV00723</t>
  </si>
  <si>
    <t>INV00724</t>
  </si>
  <si>
    <t>INV00725</t>
  </si>
  <si>
    <t>INV00726</t>
  </si>
  <si>
    <t>INV00727</t>
  </si>
  <si>
    <t>INV00728</t>
  </si>
  <si>
    <t>INV00729</t>
  </si>
  <si>
    <t>INV00730</t>
  </si>
  <si>
    <t>INV00731</t>
  </si>
  <si>
    <t>INV00732</t>
  </si>
  <si>
    <t>INV00733</t>
  </si>
  <si>
    <t>INV00734</t>
  </si>
  <si>
    <t>INV00735</t>
  </si>
  <si>
    <t>INV00736</t>
  </si>
  <si>
    <t>INV00737</t>
  </si>
  <si>
    <t>INV00738</t>
  </si>
  <si>
    <t>INV00739</t>
  </si>
  <si>
    <t>INV00740</t>
  </si>
  <si>
    <t>INV00741</t>
  </si>
  <si>
    <t>INV00742</t>
  </si>
  <si>
    <t>INV00743</t>
  </si>
  <si>
    <t>INV00744</t>
  </si>
  <si>
    <t>INV00745</t>
  </si>
  <si>
    <t>INV00746</t>
  </si>
  <si>
    <t>INV00747</t>
  </si>
  <si>
    <t>INV00748</t>
  </si>
  <si>
    <t>INV00749</t>
  </si>
  <si>
    <t>INV00750</t>
  </si>
  <si>
    <t>INV00751</t>
  </si>
  <si>
    <t>INV00752</t>
  </si>
  <si>
    <t>INV00753</t>
  </si>
  <si>
    <t>INV00754</t>
  </si>
  <si>
    <t>INV00755</t>
  </si>
  <si>
    <t>INV00756</t>
  </si>
  <si>
    <t>INV00757</t>
  </si>
  <si>
    <t>INV00758</t>
  </si>
  <si>
    <t>INV00759</t>
  </si>
  <si>
    <t>INV00760</t>
  </si>
  <si>
    <t>INV00761</t>
  </si>
  <si>
    <t>INV00762</t>
  </si>
  <si>
    <t>INV00763</t>
  </si>
  <si>
    <t>INV00764</t>
  </si>
  <si>
    <t>INV00765</t>
  </si>
  <si>
    <t>INV00766</t>
  </si>
  <si>
    <t>INV00767</t>
  </si>
  <si>
    <t>INV00768</t>
  </si>
  <si>
    <t>INV00769</t>
  </si>
  <si>
    <t>INV00770</t>
  </si>
  <si>
    <t>INV00771</t>
  </si>
  <si>
    <t>INV00772</t>
  </si>
  <si>
    <t>INV00773</t>
  </si>
  <si>
    <t>INV00774</t>
  </si>
  <si>
    <t>INV00775</t>
  </si>
  <si>
    <t>INV00776</t>
  </si>
  <si>
    <t>INV00777</t>
  </si>
  <si>
    <t>INV00778</t>
  </si>
  <si>
    <t>INV00779</t>
  </si>
  <si>
    <t>INV00780</t>
  </si>
  <si>
    <t>INV00781</t>
  </si>
  <si>
    <t>INV00782</t>
  </si>
  <si>
    <t>INV00783</t>
  </si>
  <si>
    <t>INV00784</t>
  </si>
  <si>
    <t>INV00785</t>
  </si>
  <si>
    <t>INV00786</t>
  </si>
  <si>
    <t>INV00787</t>
  </si>
  <si>
    <t>INV00788</t>
  </si>
  <si>
    <t>INV00789</t>
  </si>
  <si>
    <t>INV00790</t>
  </si>
  <si>
    <t>INV00791</t>
  </si>
  <si>
    <t>INV00792</t>
  </si>
  <si>
    <t>INV00793</t>
  </si>
  <si>
    <t>INV00794</t>
  </si>
  <si>
    <t>INV00795</t>
  </si>
  <si>
    <t>INV00796</t>
  </si>
  <si>
    <t>INV00797</t>
  </si>
  <si>
    <t>INV00798</t>
  </si>
  <si>
    <t>INV00799</t>
  </si>
  <si>
    <t>INV00800</t>
  </si>
  <si>
    <t>INV00801</t>
  </si>
  <si>
    <t>INV00802</t>
  </si>
  <si>
    <t>INV00803</t>
  </si>
  <si>
    <t>INV00804</t>
  </si>
  <si>
    <t>INV00805</t>
  </si>
  <si>
    <t>INV00806</t>
  </si>
  <si>
    <t>INV00807</t>
  </si>
  <si>
    <t>INV00808</t>
  </si>
  <si>
    <t>INV00809</t>
  </si>
  <si>
    <t>INV00810</t>
  </si>
  <si>
    <t>INV00811</t>
  </si>
  <si>
    <t>INV00812</t>
  </si>
  <si>
    <t>INV00813</t>
  </si>
  <si>
    <t>INV00814</t>
  </si>
  <si>
    <t>INV00815</t>
  </si>
  <si>
    <t>INV00816</t>
  </si>
  <si>
    <t>INV00817</t>
  </si>
  <si>
    <t>INV00818</t>
  </si>
  <si>
    <t>INV00819</t>
  </si>
  <si>
    <t>INV00820</t>
  </si>
  <si>
    <t>INV00821</t>
  </si>
  <si>
    <t>INV00822</t>
  </si>
  <si>
    <t>INV00823</t>
  </si>
  <si>
    <t>INV00824</t>
  </si>
  <si>
    <t>INV00825</t>
  </si>
  <si>
    <t>INV00826</t>
  </si>
  <si>
    <t>INV00827</t>
  </si>
  <si>
    <t>INV00828</t>
  </si>
  <si>
    <t>INV00829</t>
  </si>
  <si>
    <t>INV00830</t>
  </si>
  <si>
    <t>INV00831</t>
  </si>
  <si>
    <t>INV00832</t>
  </si>
  <si>
    <t>INV00833</t>
  </si>
  <si>
    <t>INV00834</t>
  </si>
  <si>
    <t>INV00835</t>
  </si>
  <si>
    <t>INV00836</t>
  </si>
  <si>
    <t>INV00837</t>
  </si>
  <si>
    <t>INV00838</t>
  </si>
  <si>
    <t>INV00839</t>
  </si>
  <si>
    <t>INV00840</t>
  </si>
  <si>
    <t>INV00841</t>
  </si>
  <si>
    <t>INV00842</t>
  </si>
  <si>
    <t>INV00843</t>
  </si>
  <si>
    <t>INV00844</t>
  </si>
  <si>
    <t>INV00845</t>
  </si>
  <si>
    <t>INV00846</t>
  </si>
  <si>
    <t>INV00847</t>
  </si>
  <si>
    <t>INV00848</t>
  </si>
  <si>
    <t>INV00849</t>
  </si>
  <si>
    <t>INV00850</t>
  </si>
  <si>
    <t>INV00851</t>
  </si>
  <si>
    <t>INV00852</t>
  </si>
  <si>
    <t>INV00853</t>
  </si>
  <si>
    <t>INV00854</t>
  </si>
  <si>
    <t>INV00855</t>
  </si>
  <si>
    <t>INV00856</t>
  </si>
  <si>
    <t>INV00857</t>
  </si>
  <si>
    <t>INV00858</t>
  </si>
  <si>
    <t>INV00859</t>
  </si>
  <si>
    <t>INV00860</t>
  </si>
  <si>
    <t>INV00861</t>
  </si>
  <si>
    <t>INV00862</t>
  </si>
  <si>
    <t>INV00863</t>
  </si>
  <si>
    <t>INV00864</t>
  </si>
  <si>
    <t>INV00865</t>
  </si>
  <si>
    <t>INV00866</t>
  </si>
  <si>
    <t>INV00867</t>
  </si>
  <si>
    <t>INV00868</t>
  </si>
  <si>
    <t>INV00869</t>
  </si>
  <si>
    <t>INV00870</t>
  </si>
  <si>
    <t>INV00871</t>
  </si>
  <si>
    <t>INV00872</t>
  </si>
  <si>
    <t>INV00873</t>
  </si>
  <si>
    <t>INV00874</t>
  </si>
  <si>
    <t>INV00875</t>
  </si>
  <si>
    <t>INV00876</t>
  </si>
  <si>
    <t>INV00877</t>
  </si>
  <si>
    <t>INV00878</t>
  </si>
  <si>
    <t>INV00879</t>
  </si>
  <si>
    <t>INV00880</t>
  </si>
  <si>
    <t>INV00881</t>
  </si>
  <si>
    <t>INV00882</t>
  </si>
  <si>
    <t>INV00883</t>
  </si>
  <si>
    <t>INV00884</t>
  </si>
  <si>
    <t>INV00885</t>
  </si>
  <si>
    <t>INV00886</t>
  </si>
  <si>
    <t>INV00887</t>
  </si>
  <si>
    <t>INV00888</t>
  </si>
  <si>
    <t>INV00889</t>
  </si>
  <si>
    <t>INV00890</t>
  </si>
  <si>
    <t>INV00891</t>
  </si>
  <si>
    <t>INV00892</t>
  </si>
  <si>
    <t>INV00893</t>
  </si>
  <si>
    <t>INV00894</t>
  </si>
  <si>
    <t>INV00895</t>
  </si>
  <si>
    <t>INV00896</t>
  </si>
  <si>
    <t>INV00897</t>
  </si>
  <si>
    <t>INV00898</t>
  </si>
  <si>
    <t>INV00899</t>
  </si>
  <si>
    <t>INV00900</t>
  </si>
  <si>
    <t>INV00901</t>
  </si>
  <si>
    <t>INV00902</t>
  </si>
  <si>
    <t>INV00903</t>
  </si>
  <si>
    <t>INV00904</t>
  </si>
  <si>
    <t>INV00905</t>
  </si>
  <si>
    <t>INV00906</t>
  </si>
  <si>
    <t>INV00907</t>
  </si>
  <si>
    <t>INV00908</t>
  </si>
  <si>
    <t>INV00909</t>
  </si>
  <si>
    <t>AdjustmentID</t>
  </si>
  <si>
    <t>AdjustmentDate</t>
  </si>
  <si>
    <t>AdjustmentType</t>
  </si>
  <si>
    <t>Quantity</t>
  </si>
  <si>
    <t>Reason</t>
  </si>
  <si>
    <t>ADJ0001</t>
  </si>
  <si>
    <t>Expired</t>
  </si>
  <si>
    <t>Stock adjustment</t>
  </si>
  <si>
    <t>ADJ0002</t>
  </si>
  <si>
    <t>Damaged</t>
  </si>
  <si>
    <t>ADJ0003</t>
  </si>
  <si>
    <t>ADJ0004</t>
  </si>
  <si>
    <t>ADJ0005</t>
  </si>
  <si>
    <t>ADJ0006</t>
  </si>
  <si>
    <t>STEP 3 — POWER QUERY + DATA MODEL</t>
  </si>
  <si>
    <t>Goal</t>
  </si>
  <si>
    <t>Load the clean tables into Power BI and create a star-style model. Do not merge Sales and Purchases.</t>
  </si>
  <si>
    <t>TABLE</t>
  </si>
  <si>
    <t>TYPE</t>
  </si>
  <si>
    <t>RELATIONSHIP / PURPOSE</t>
  </si>
  <si>
    <t>Products</t>
  </si>
  <si>
    <t>Dimension</t>
  </si>
  <si>
    <t>1 Product → many Sales and many Purchases</t>
  </si>
  <si>
    <t>Suppliers</t>
  </si>
  <si>
    <t>1 Supplier → many Purchases</t>
  </si>
  <si>
    <t>Supporting fact</t>
  </si>
  <si>
    <t>Starting stock by ProductID</t>
  </si>
  <si>
    <t>Sales</t>
  </si>
  <si>
    <t>Fact</t>
  </si>
  <si>
    <t>Each row is a sales transaction</t>
  </si>
  <si>
    <t>Purchases</t>
  </si>
  <si>
    <t>Each row is stock received</t>
  </si>
  <si>
    <t>StockAdjustments</t>
  </si>
  <si>
    <t>Damaged/expired stock movements</t>
  </si>
  <si>
    <t>RELATIONSHIP</t>
  </si>
  <si>
    <t>CARDINALITY</t>
  </si>
  <si>
    <t>CROSS FILTER</t>
  </si>
  <si>
    <t>Products[ProductID] → Sales[ProductID]</t>
  </si>
  <si>
    <t>1 : *</t>
  </si>
  <si>
    <t>Single</t>
  </si>
  <si>
    <t>Products[ProductID] → Purchases[ProductID]</t>
  </si>
  <si>
    <t>Products[ProductID] → OpeningStock[ProductID]</t>
  </si>
  <si>
    <t>1 : 1</t>
  </si>
  <si>
    <t>Products[ProductID] → StockAdjustments[ProductID]</t>
  </si>
  <si>
    <t>Suppliers[SupplierID] → Purchases[SupplierID]</t>
  </si>
  <si>
    <t>POWER QUERY CHECKS</t>
  </si>
  <si>
    <t>Products/ProductID</t>
  </si>
  <si>
    <t>Text</t>
  </si>
  <si>
    <t>Remove duplicates; must be unique</t>
  </si>
  <si>
    <t>Suppliers/SupplierID</t>
  </si>
  <si>
    <t>Sales/SaleDate</t>
  </si>
  <si>
    <t>Date</t>
  </si>
  <si>
    <t>Set data type to Date</t>
  </si>
  <si>
    <t>Purchases/PurchaseDate</t>
  </si>
  <si>
    <t>StockAdjustments/AdjustmentDate</t>
  </si>
  <si>
    <t>Sales/QuantitySold</t>
  </si>
  <si>
    <t>Whole Number</t>
  </si>
  <si>
    <t>Must be &gt; 0</t>
  </si>
  <si>
    <t>Purchases/QuantityReceived</t>
  </si>
  <si>
    <t>IMPORTANT</t>
  </si>
  <si>
    <t>Do not create relationships between Sales and Purchases.</t>
  </si>
  <si>
    <t>Both are fact tables connected through Products.</t>
  </si>
  <si>
    <t>Do not connect Supplier directly to Sales.</t>
  </si>
  <si>
    <t>Supplier information flows through Purchases.</t>
  </si>
  <si>
    <t xml:space="preserve">Product Name </t>
  </si>
  <si>
    <t>Current Stock</t>
  </si>
  <si>
    <t>Reorder Point</t>
  </si>
  <si>
    <t>Reoder Quantity</t>
  </si>
  <si>
    <t>Inventory Satus</t>
  </si>
  <si>
    <t>Reorder Needed?</t>
  </si>
  <si>
    <t>Total Sales</t>
  </si>
  <si>
    <t>Current Stock Value</t>
  </si>
  <si>
    <t>Total Profit</t>
  </si>
  <si>
    <t>Revenue</t>
  </si>
  <si>
    <t>CGOS</t>
  </si>
  <si>
    <t>Apr</t>
  </si>
  <si>
    <t>Sum of Revenue</t>
  </si>
  <si>
    <t>2026</t>
  </si>
  <si>
    <t>Row Labels</t>
  </si>
  <si>
    <t>Grand Total</t>
  </si>
  <si>
    <t>Sum of UnitCostNGN</t>
  </si>
  <si>
    <t>Cost of Goods Sold</t>
  </si>
  <si>
    <t>Profit Margin</t>
  </si>
  <si>
    <t>Total Quantity Sold</t>
  </si>
  <si>
    <t>Total Orders</t>
  </si>
  <si>
    <t>Jan</t>
  </si>
  <si>
    <t>Feb</t>
  </si>
  <si>
    <t>Mar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</si>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</sst>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yyyy\-mm\-dd\ hh:mm:ss"/>
    <numFmt numFmtId="165" formatCode="_-[$₦-46A]* #,##0_-;\-[$₦-46A]* #,##0_-;_-[$₦-46A]* &quot;-&quot;??_-;_-@_-"/>
    <numFmt numFmtId="166" formatCode="[&lt;999999]0\ &quot;K&quot;;[&lt;999999999]0,,\ &quot;M&quot;;0\ &quot;B&quot;"/>
    <numFmt numFmtId="167" formatCode="_(* #,##0_);_(* \(#,##0\);_(* &quot;-&quot;??_);_(@_)"/>
  </numFmts>
  <fonts count="6" x14ac:knownFonts="1">
    <font>
      <sz val="11"/>
      <color theme="1"/>
      <name val="Garamond"/>
      <family val="2"/>
      <scheme val="minor"/>
    </font>
    <font>
      <b/>
      <sz val="11"/>
      <name val="Calibri"/>
      <family val="2"/>
    </font>
    <font>
      <b/>
      <sz val="14"/>
      <name val="Calibri"/>
      <family val="2"/>
    </font>
    <font>
      <b/>
      <sz val="11"/>
      <color theme="1"/>
      <name val="Garamond"/>
      <family val="2"/>
      <scheme val="minor"/>
    </font>
    <font>
      <sz val="11"/>
      <color theme="1"/>
      <name val="Garamond"/>
      <family val="2"/>
      <scheme val="minor"/>
    </font>
    <font>
      <sz val="12"/>
      <color theme="1"/>
      <name val="Arial Black"/>
      <family val="2"/>
    </font>
  </fonts>
  <fills count="3">
    <fill>
      <patternFill patternType="none"/>
    </fill>
    <fill>
      <patternFill patternType="gray125"/>
    </fill>
    <fill>
      <patternFill patternType="solid">
        <fgColor theme="6"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4">
    <xf numFmtId="0" fontId="0" fillId="0" borderId="0"/>
    <xf numFmtId="44"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xf numFmtId="0" fontId="1" fillId="0" borderId="2" xfId="0" applyFont="1" applyBorder="1" applyAlignment="1">
      <alignment wrapText="1"/>
    </xf>
    <xf numFmtId="165"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43" fontId="0" fillId="0" borderId="0" xfId="0" applyNumberFormat="1"/>
    <xf numFmtId="166" fontId="0" fillId="0" borderId="0" xfId="0" applyNumberFormat="1"/>
    <xf numFmtId="9" fontId="0" fillId="0" borderId="0" xfId="0" applyNumberFormat="1"/>
    <xf numFmtId="167" fontId="0" fillId="0" borderId="0" xfId="0" applyNumberFormat="1"/>
    <xf numFmtId="167" fontId="0" fillId="0" borderId="0" xfId="3" applyNumberFormat="1" applyFont="1"/>
    <xf numFmtId="166" fontId="5" fillId="0" borderId="0" xfId="0" applyNumberFormat="1" applyFont="1"/>
    <xf numFmtId="9" fontId="0" fillId="0" borderId="0" xfId="2" applyFont="1"/>
    <xf numFmtId="0" fontId="3" fillId="2" borderId="0" xfId="0" applyFont="1" applyFill="1"/>
    <xf numFmtId="165" fontId="3" fillId="2" borderId="0" xfId="1" applyNumberFormat="1" applyFont="1" applyFill="1"/>
  </cellXfs>
  <cellStyles count="4">
    <cellStyle name="Comma" xfId="3" builtinId="3"/>
    <cellStyle name="Currency" xfId="1" builtinId="4"/>
    <cellStyle name="Normal" xfId="0" builtinId="0"/>
    <cellStyle name="Percent" xfId="2" builtinId="5"/>
  </cellStyles>
  <dxfs count="38">
    <dxf>
      <font>
        <color rgb="FF006100"/>
      </font>
      <fill>
        <patternFill>
          <bgColor rgb="FFC6EFCE"/>
        </patternFill>
      </fill>
    </dxf>
    <dxf>
      <fill>
        <patternFill>
          <bgColor theme="9"/>
        </patternFill>
      </fill>
    </dxf>
    <dxf>
      <font>
        <color rgb="FF9C0006"/>
      </font>
      <fill>
        <patternFill>
          <bgColor rgb="FFFFC7CE"/>
        </patternFill>
      </fil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thin">
          <color auto="1"/>
        </left>
        <right style="thin">
          <color auto="1"/>
        </right>
        <top/>
        <bottom/>
      </border>
    </dxf>
    <dxf>
      <numFmt numFmtId="166" formatCode="[&lt;999999]0\ &quot;K&quot;;[&lt;999999999]0,,\ &quot;M&quot;;0\ &quot;B&quot;"/>
    </dxf>
    <dxf>
      <numFmt numFmtId="166" formatCode="[&lt;999999]0\ &quot;K&quot;;[&lt;999999999]0,,\ &quot;M&quot;;0\ &quot;B&quot;"/>
    </dxf>
    <dxf>
      <numFmt numFmtId="167" formatCode="_(* #,##0_);_(* \(#,##0\);_(* &quot;-&quot;??_);_(@_)"/>
    </dxf>
    <dxf>
      <numFmt numFmtId="166" formatCode="[&lt;999999]0\ &quot;K&quot;;[&lt;999999999]0,,\ &quot;M&quot;;0\ &quot;B&quot;"/>
    </dxf>
    <dxf>
      <numFmt numFmtId="166" formatCode="[&lt;999999]0\ &quot;K&quot;;[&lt;999999999]0,,\ &quot;M&quot;;0\ &quot;B&quot;"/>
    </dxf>
    <dxf>
      <numFmt numFmtId="35" formatCode="_(* #,##0.00_);_(* \(#,##0.00\);_(* &quot;-&quot;??_);_(@_)"/>
    </dxf>
    <dxf>
      <numFmt numFmtId="167" formatCode="_(* #,##0_);_(* \(#,##0\);_(* &quot;-&quot;??_);_(@_)"/>
    </dxf>
    <dxf>
      <numFmt numFmtId="0" formatCode="General"/>
    </dxf>
    <dxf>
      <numFmt numFmtId="166" formatCode="[&lt;999999]0\ &quot;K&quot;;[&lt;999999999]0,,\ &quot;M&quot;;0\ &quot;B&quot;"/>
    </dxf>
    <dxf>
      <numFmt numFmtId="167" formatCode="_(* #,##0_);_(* \(#,##0\);_(* &quot;-&quot;??_);_(@_)"/>
    </dxf>
    <dxf>
      <numFmt numFmtId="13" formatCode="0%"/>
    </dxf>
    <dxf>
      <numFmt numFmtId="13"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theme" Target="theme/theme1.xml"/><Relationship Id="rId39" Type="http://schemas.openxmlformats.org/officeDocument/2006/relationships/customXml" Target="../customXml/item7.xml"/><Relationship Id="rId21" Type="http://schemas.microsoft.com/office/2007/relationships/slicerCache" Target="slicerCaches/slicerCache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1.xml"/><Relationship Id="rId29" Type="http://schemas.openxmlformats.org/officeDocument/2006/relationships/sharedStrings" Target="sharedStrings.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4.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61" Type="http://schemas.openxmlformats.org/officeDocument/2006/relationships/customXml" Target="../customXml/item29.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6.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[Beauty_Inventory_Project.xlsx]Analysis!PivotTable1</c:name>
    <c:fmtId val="2"/>
  </c:pivotSource>
  <c:chart>
    <c:title>
      <c:tx>
        <c:rich>
          <a:bodyPr rot="0" spcFirstLastPara="1" vertOverflow="ellipsis" vert="horz" wrap="square" anchor="ctr" anchorCtr="1"/>
          <a:lstStyle/>
          <a:p>
            <a:pPr>
              <a:defRPr lang="en-US" sz="1080" b="0" i="0" u="none" strike="noStrike" kern="1200" spc="0" baseline="0">
                <a:solidFill>
                  <a:sysClr val="windowText" lastClr="000000"/>
                </a:solidFill>
                <a:latin typeface="Aptos" panose="020B0004020202020204" pitchFamily="34" charset="0"/>
                <a:ea typeface="+mn-ea"/>
                <a:cs typeface="+mn-cs"/>
              </a:defRPr>
            </a:pPr>
            <a:r>
              <a:rPr lang="en-US"/>
              <a:t>Monthly Revenue</a:t>
            </a:r>
          </a:p>
        </c:rich>
      </c:tx>
      <c:layout>
        <c:manualLayout>
          <c:xMode val="edge"/>
          <c:yMode val="edge"/>
          <c:x val="1.6950608446671435E-2"/>
          <c:y val="4.3290043290043288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ysClr val="windowText" lastClr="000000"/>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90909090909088E-2"/>
          <c:y val="0.30952380952380953"/>
          <c:w val="0.91666666666666663"/>
          <c:h val="0.36935133108361456"/>
        </c:manualLayout>
      </c:layout>
      <c:lineChart>
        <c:grouping val="standard"/>
        <c:varyColors val="0"/>
        <c:ser>
          <c:idx val="0"/>
          <c:order val="0"/>
          <c:tx>
            <c:strRef>
              <c:f>Analysis!$B$1</c:f>
              <c:strCache>
                <c:ptCount val="1"/>
                <c:pt idx="0">
                  <c:v>Total</c:v>
                </c:pt>
              </c:strCache>
            </c:strRef>
          </c:tx>
          <c:spPr>
            <a:ln w="28575" cap="rnd">
              <a:solidFill>
                <a:schemeClr val="accent1"/>
              </a:solidFill>
              <a:round/>
            </a:ln>
            <a:effectLst/>
          </c:spPr>
          <c:marker>
            <c:symbol val="none"/>
          </c:marker>
          <c:cat>
            <c:multiLvlStrRef>
              <c:f>Analysis!$A$2:$A$8</c:f>
              <c:multiLvlStrCache>
                <c:ptCount val="6"/>
                <c:lvl>
                  <c:pt idx="0">
                    <c:v>Jan</c:v>
                  </c:pt>
                  <c:pt idx="1">
                    <c:v>Feb</c:v>
                  </c:pt>
                  <c:pt idx="2">
                    <c:v>Mar</c:v>
                  </c:pt>
                  <c:pt idx="3">
                    <c:v>Apr</c:v>
                  </c:pt>
                  <c:pt idx="4">
                    <c:v>May</c:v>
                  </c:pt>
                  <c:pt idx="5">
                    <c:v>Jun</c:v>
                  </c:pt>
                </c:lvl>
                <c:lvl>
                  <c:pt idx="0">
                    <c:v>2026</c:v>
                  </c:pt>
                </c:lvl>
              </c:multiLvlStrCache>
            </c:multiLvlStrRef>
          </c:cat>
          <c:val>
            <c:numRef>
              <c:f>Analysis!$B$2:$B$8</c:f>
              <c:numCache>
                <c:formatCode>General</c:formatCode>
                <c:ptCount val="6"/>
                <c:pt idx="0">
                  <c:v>1937500</c:v>
                </c:pt>
                <c:pt idx="1">
                  <c:v>1713500</c:v>
                </c:pt>
                <c:pt idx="2">
                  <c:v>1817000</c:v>
                </c:pt>
                <c:pt idx="3">
                  <c:v>1870000</c:v>
                </c:pt>
                <c:pt idx="4">
                  <c:v>1789500</c:v>
                </c:pt>
                <c:pt idx="5">
                  <c:v>1886500</c:v>
                </c:pt>
              </c:numCache>
            </c:numRef>
          </c:val>
          <c:smooth val="0"/>
          <c:extLst>
            <c:ext xmlns:c16="http://schemas.microsoft.com/office/drawing/2014/chart" uri="{C3380CC4-5D6E-409C-BE32-E72D297353CC}">
              <c16:uniqueId val="{00000001-017F-49BF-8E57-495358FB5799}"/>
            </c:ext>
          </c:extLst>
        </c:ser>
        <c:dLbls>
          <c:showLegendKey val="0"/>
          <c:showVal val="0"/>
          <c:showCatName val="0"/>
          <c:showSerName val="0"/>
          <c:showPercent val="0"/>
          <c:showBubbleSize val="0"/>
        </c:dLbls>
        <c:smooth val="0"/>
        <c:axId val="954761488"/>
        <c:axId val="954757968"/>
      </c:lineChart>
      <c:catAx>
        <c:axId val="95476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spc="0" baseline="0">
                <a:solidFill>
                  <a:sysClr val="windowText" lastClr="000000"/>
                </a:solidFill>
                <a:latin typeface="Aptos" panose="020B0004020202020204" pitchFamily="34" charset="0"/>
                <a:ea typeface="+mn-ea"/>
                <a:cs typeface="+mn-cs"/>
              </a:defRPr>
            </a:pPr>
            <a:endParaRPr lang="en-US"/>
          </a:p>
        </c:txPr>
        <c:crossAx val="954757968"/>
        <c:crosses val="autoZero"/>
        <c:auto val="1"/>
        <c:lblAlgn val="ctr"/>
        <c:lblOffset val="100"/>
        <c:noMultiLvlLbl val="0"/>
      </c:catAx>
      <c:valAx>
        <c:axId val="954757968"/>
        <c:scaling>
          <c:orientation val="minMax"/>
        </c:scaling>
        <c:delete val="1"/>
        <c:axPos val="l"/>
        <c:numFmt formatCode="General" sourceLinked="1"/>
        <c:majorTickMark val="none"/>
        <c:minorTickMark val="none"/>
        <c:tickLblPos val="nextTo"/>
        <c:crossAx val="95476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spc="0" baseline="0">
          <a:solidFill>
            <a:sysClr val="windowText" lastClr="000000"/>
          </a:solidFill>
          <a:latin typeface="Aptos"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[Beauty_Inventory_Project.xlsx]Analysis!PivotTable2</c:name>
    <c:fmtId val="2"/>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solidFill>
                <a:latin typeface="Aptos" panose="020B0004020202020204" pitchFamily="34" charset="0"/>
                <a:ea typeface="+mn-ea"/>
                <a:cs typeface="+mn-cs"/>
              </a:defRPr>
            </a:pPr>
            <a:r>
              <a:rPr lang="en-US" sz="1200" b="0" i="0" u="none" strike="noStrike" kern="1200" spc="0" baseline="0">
                <a:solidFill>
                  <a:sysClr val="windowText" lastClr="000000"/>
                </a:solidFill>
                <a:latin typeface="Aptos" panose="020B0004020202020204" pitchFamily="34" charset="0"/>
                <a:ea typeface="+mn-ea"/>
                <a:cs typeface="+mn-cs"/>
              </a:rPr>
              <a:t>SalesChannel</a:t>
            </a:r>
          </a:p>
        </c:rich>
      </c:tx>
      <c:layout>
        <c:manualLayout>
          <c:xMode val="edge"/>
          <c:yMode val="edge"/>
          <c:x val="1.6557459586610573E-2"/>
          <c:y val="3.375525183211945E-2"/>
        </c:manualLayout>
      </c:layout>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00B0F0"/>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
        <c:idx val="6"/>
        <c:spPr>
          <a:solidFill>
            <a:srgbClr val="00B0F0"/>
          </a:solidFill>
          <a:ln>
            <a:noFill/>
          </a:ln>
          <a:effectLst/>
        </c:spPr>
      </c:pivotFmt>
      <c:pivotFmt>
        <c:idx val="7"/>
        <c:spPr>
          <a:solidFill>
            <a:srgbClr val="00B05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pivotFmt>
      <c:pivotFmt>
        <c:idx val="10"/>
        <c:spPr>
          <a:solidFill>
            <a:srgbClr val="00B0F0"/>
          </a:solidFill>
          <a:ln>
            <a:noFill/>
          </a:ln>
          <a:effectLst/>
        </c:spPr>
      </c:pivotFmt>
      <c:pivotFmt>
        <c:idx val="11"/>
        <c:spPr>
          <a:solidFill>
            <a:srgbClr val="00B050"/>
          </a:solidFill>
          <a:ln>
            <a:noFill/>
          </a:ln>
          <a:effectLst/>
        </c:spPr>
      </c:pivotFmt>
    </c:pivotFmts>
    <c:plotArea>
      <c:layout>
        <c:manualLayout>
          <c:layoutTarget val="inner"/>
          <c:xMode val="edge"/>
          <c:yMode val="edge"/>
          <c:x val="4.9921988703348408E-2"/>
          <c:y val="0.2924048689957347"/>
          <c:w val="0.90847635404386129"/>
          <c:h val="0.51250439383076263"/>
        </c:manualLayout>
      </c:layout>
      <c:barChart>
        <c:barDir val="col"/>
        <c:grouping val="clustered"/>
        <c:varyColors val="0"/>
        <c:ser>
          <c:idx val="0"/>
          <c:order val="0"/>
          <c:tx>
            <c:strRef>
              <c:f>Analysis!$E$1</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F09F-430C-BBBD-79CB620F925D}"/>
              </c:ext>
            </c:extLst>
          </c:dPt>
          <c:dPt>
            <c:idx val="1"/>
            <c:invertIfNegative val="0"/>
            <c:bubble3D val="0"/>
            <c:spPr>
              <a:solidFill>
                <a:srgbClr val="00B0F0"/>
              </a:solidFill>
              <a:ln>
                <a:noFill/>
              </a:ln>
              <a:effectLst/>
            </c:spPr>
            <c:extLst>
              <c:ext xmlns:c16="http://schemas.microsoft.com/office/drawing/2014/chart" uri="{C3380CC4-5D6E-409C-BE32-E72D297353CC}">
                <c16:uniqueId val="{00000003-F09F-430C-BBBD-79CB620F925D}"/>
              </c:ext>
            </c:extLst>
          </c:dPt>
          <c:dPt>
            <c:idx val="2"/>
            <c:invertIfNegative val="0"/>
            <c:bubble3D val="0"/>
            <c:spPr>
              <a:solidFill>
                <a:srgbClr val="00B050"/>
              </a:solidFill>
              <a:ln>
                <a:noFill/>
              </a:ln>
              <a:effectLst/>
            </c:spPr>
            <c:extLst>
              <c:ext xmlns:c16="http://schemas.microsoft.com/office/drawing/2014/chart" uri="{C3380CC4-5D6E-409C-BE32-E72D297353CC}">
                <c16:uniqueId val="{00000005-F09F-430C-BBBD-79CB620F925D}"/>
              </c:ext>
            </c:extLst>
          </c:dPt>
          <c:cat>
            <c:strRef>
              <c:f>Analysis!$D$2:$D$5</c:f>
              <c:strCache>
                <c:ptCount val="3"/>
                <c:pt idx="0">
                  <c:v>Instagram</c:v>
                </c:pt>
                <c:pt idx="1">
                  <c:v>Walk-in</c:v>
                </c:pt>
                <c:pt idx="2">
                  <c:v>WhatsApp</c:v>
                </c:pt>
              </c:strCache>
            </c:strRef>
          </c:cat>
          <c:val>
            <c:numRef>
              <c:f>Analysis!$E$2:$E$5</c:f>
              <c:numCache>
                <c:formatCode>General</c:formatCode>
                <c:ptCount val="3"/>
                <c:pt idx="0">
                  <c:v>2284500</c:v>
                </c:pt>
                <c:pt idx="1">
                  <c:v>4796500</c:v>
                </c:pt>
                <c:pt idx="2">
                  <c:v>3933000</c:v>
                </c:pt>
              </c:numCache>
            </c:numRef>
          </c:val>
          <c:extLst>
            <c:ext xmlns:c16="http://schemas.microsoft.com/office/drawing/2014/chart" uri="{C3380CC4-5D6E-409C-BE32-E72D297353CC}">
              <c16:uniqueId val="{00000007-C073-472B-A88D-1E6B85204A29}"/>
            </c:ext>
          </c:extLst>
        </c:ser>
        <c:dLbls>
          <c:showLegendKey val="0"/>
          <c:showVal val="0"/>
          <c:showCatName val="0"/>
          <c:showSerName val="0"/>
          <c:showPercent val="0"/>
          <c:showBubbleSize val="0"/>
        </c:dLbls>
        <c:gapWidth val="219"/>
        <c:overlap val="-27"/>
        <c:axId val="789659312"/>
        <c:axId val="789659664"/>
      </c:barChart>
      <c:catAx>
        <c:axId val="7896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Aptos" panose="020B0004020202020204" pitchFamily="34" charset="0"/>
                <a:ea typeface="+mn-ea"/>
                <a:cs typeface="+mn-cs"/>
              </a:defRPr>
            </a:pPr>
            <a:endParaRPr lang="en-US"/>
          </a:p>
        </c:txPr>
        <c:crossAx val="789659664"/>
        <c:crosses val="autoZero"/>
        <c:auto val="1"/>
        <c:lblAlgn val="ctr"/>
        <c:lblOffset val="100"/>
        <c:noMultiLvlLbl val="0"/>
      </c:catAx>
      <c:valAx>
        <c:axId val="789659664"/>
        <c:scaling>
          <c:orientation val="minMax"/>
        </c:scaling>
        <c:delete val="1"/>
        <c:axPos val="l"/>
        <c:numFmt formatCode="General" sourceLinked="1"/>
        <c:majorTickMark val="none"/>
        <c:minorTickMark val="none"/>
        <c:tickLblPos val="nextTo"/>
        <c:crossAx val="78965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[Beauty_Inventory_Project.xlsx]Analysis!PivotTable4</c:name>
    <c:fmtId val="2"/>
  </c:pivotSource>
  <c:chart>
    <c:title>
      <c:tx>
        <c:rich>
          <a:bodyPr rot="0" spcFirstLastPara="1" vertOverflow="ellipsis" vert="horz" wrap="square" anchor="ctr" anchorCtr="1"/>
          <a:lstStyle/>
          <a:p>
            <a:pPr>
              <a:defRPr lang="en-US" sz="1440" b="0" i="0" u="none" strike="noStrike" kern="1200" spc="0" baseline="0">
                <a:solidFill>
                  <a:sysClr val="windowText" lastClr="000000"/>
                </a:solidFill>
                <a:latin typeface="Aptos" panose="020B0004020202020204" pitchFamily="34" charset="0"/>
                <a:ea typeface="+mn-ea"/>
                <a:cs typeface="+mn-cs"/>
              </a:defRPr>
            </a:pPr>
            <a:r>
              <a:rPr lang="en-US"/>
              <a:t>Sales By Product</a:t>
            </a:r>
          </a:p>
        </c:rich>
      </c:tx>
      <c:layout>
        <c:manualLayout>
          <c:xMode val="edge"/>
          <c:yMode val="edge"/>
          <c:x val="1.4267419657375735E-2"/>
          <c:y val="2.9739788558689639E-2"/>
        </c:manualLayout>
      </c:layout>
      <c:overlay val="0"/>
      <c:spPr>
        <a:noFill/>
        <a:ln>
          <a:noFill/>
        </a:ln>
        <a:effectLst/>
      </c:spPr>
      <c:txPr>
        <a:bodyPr rot="0" spcFirstLastPara="1" vertOverflow="ellipsis" vert="horz" wrap="square" anchor="ctr" anchorCtr="1"/>
        <a:lstStyle/>
        <a:p>
          <a:pPr>
            <a:defRPr lang="en-US" sz="1440" b="0"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lt;999999]0\ &quot;K&quot;;[&lt;999999999]0,,\ &quot;M&quot;;0\ &quot;B&quot;"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lt;999999]0\ &quot;K&quot;;[&lt;999999999]0,,\ &quot;M&quot;;0\ &quot;B&quot;"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2555555555555549E-2"/>
                  <c:h val="4.6875182268883063E-2"/>
                </c:manualLayout>
              </c15:layout>
            </c:ext>
          </c:extLst>
        </c:dLbl>
      </c:pivotFmt>
      <c:pivotFmt>
        <c:idx val="2"/>
        <c:spPr>
          <a:solidFill>
            <a:schemeClr val="accent1"/>
          </a:solidFill>
          <a:ln>
            <a:noFill/>
          </a:ln>
          <a:effectLst/>
        </c:spPr>
        <c:dLbl>
          <c:idx val="0"/>
          <c:numFmt formatCode="[&lt;999999]0\ &quot;K&quot;;[&lt;999999999]0,,\ &quot;M&quot;;0\ &quot;B&quot;"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8666666666666668E-2"/>
                  <c:h val="6.5393700787401574E-2"/>
                </c:manualLayout>
              </c15:layout>
            </c:ext>
          </c:extLst>
        </c:dLbl>
      </c:pivotFmt>
      <c:pivotFmt>
        <c:idx val="3"/>
        <c:spPr>
          <a:solidFill>
            <a:schemeClr val="accent1"/>
          </a:solidFill>
          <a:ln>
            <a:noFill/>
          </a:ln>
          <a:effectLst/>
        </c:spPr>
        <c:marker>
          <c:symbol val="none"/>
        </c:marker>
        <c:dLbl>
          <c:idx val="0"/>
          <c:numFmt formatCode="[&lt;999999]0\ &quot;K&quot;;[&lt;999999999]0,,\ &quot;M&quot;;0\ &quot;B&quot;"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numFmt formatCode="[&lt;999999]0\ &quot;K&quot;;[&lt;999999999]0,,\ &quot;M&quot;;0\ &quot;B&quot;"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8666666666666668E-2"/>
                  <c:h val="6.5393700787401574E-2"/>
                </c:manualLayout>
              </c15:layout>
            </c:ext>
          </c:extLst>
        </c:dLbl>
      </c:pivotFmt>
      <c:pivotFmt>
        <c:idx val="5"/>
        <c:spPr>
          <a:solidFill>
            <a:schemeClr val="accent1"/>
          </a:solidFill>
          <a:ln>
            <a:noFill/>
          </a:ln>
          <a:effectLst/>
        </c:spPr>
        <c:dLbl>
          <c:idx val="0"/>
          <c:numFmt formatCode="[&lt;999999]0\ &quot;K&quot;;[&lt;999999999]0,,\ &quot;M&quot;;0\ &quot;B&quot;"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2555555555555549E-2"/>
                  <c:h val="4.6875182268883063E-2"/>
                </c:manualLayout>
              </c15:layout>
            </c:ext>
          </c:extLst>
        </c:dLbl>
      </c:pivotFmt>
      <c:pivotFmt>
        <c:idx val="6"/>
        <c:spPr>
          <a:solidFill>
            <a:schemeClr val="accent1"/>
          </a:solidFill>
          <a:ln>
            <a:noFill/>
          </a:ln>
          <a:effectLst/>
        </c:spPr>
        <c:marker>
          <c:symbol val="none"/>
        </c:marker>
        <c:dLbl>
          <c:idx val="0"/>
          <c:numFmt formatCode="[&lt;999999]0\ &quot;K&quot;;[&lt;999999999]0,,\ &quot;M&quot;;0\ &quot;B&quot;" sourceLinked="0"/>
          <c:spPr>
            <a:noFill/>
            <a:ln>
              <a:noFill/>
            </a:ln>
            <a:effectLst/>
          </c:spPr>
          <c:txPr>
            <a:bodyPr rot="0" spcFirstLastPara="1" vertOverflow="ellipsis" vert="horz" wrap="square" anchor="ctr" anchorCtr="0"/>
            <a:lstStyle/>
            <a:p>
              <a:pPr algn="ctr">
                <a:defRPr lang="en-US" sz="900" b="0" i="0" u="none" strike="noStrike" kern="1200" spc="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numFmt formatCode="[&lt;999999]0\ &quot;K&quot;;[&lt;999999999]0,,\ &quot;M&quot;;0\ &quot;B&quot;" sourceLinked="0"/>
          <c:spPr>
            <a:noFill/>
            <a:ln>
              <a:noFill/>
            </a:ln>
            <a:effectLst/>
          </c:spPr>
          <c:txPr>
            <a:bodyPr rot="0" spcFirstLastPara="1" vertOverflow="ellipsis" vert="horz" wrap="square" anchor="ctr" anchorCtr="0"/>
            <a:lstStyle/>
            <a:p>
              <a:pPr algn="ctr">
                <a:defRPr lang="en-US" sz="900" b="0" i="0" u="none" strike="noStrike" kern="1200" spc="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8666666666666668E-2"/>
                  <c:h val="6.5393700787401574E-2"/>
                </c:manualLayout>
              </c15:layout>
            </c:ext>
          </c:extLst>
        </c:dLbl>
      </c:pivotFmt>
      <c:pivotFmt>
        <c:idx val="8"/>
        <c:spPr>
          <a:solidFill>
            <a:schemeClr val="accent1"/>
          </a:solidFill>
          <a:ln>
            <a:noFill/>
          </a:ln>
          <a:effectLst/>
        </c:spPr>
        <c:dLbl>
          <c:idx val="0"/>
          <c:numFmt formatCode="[&lt;999999]0\ &quot;K&quot;;[&lt;999999999]0,,\ &quot;M&quot;;0\ &quot;B&quot;" sourceLinked="0"/>
          <c:spPr>
            <a:noFill/>
            <a:ln>
              <a:noFill/>
            </a:ln>
            <a:effectLst/>
          </c:spPr>
          <c:txPr>
            <a:bodyPr rot="0" spcFirstLastPara="1" vertOverflow="ellipsis" vert="horz" wrap="square" anchor="ctr" anchorCtr="0"/>
            <a:lstStyle/>
            <a:p>
              <a:pPr algn="ctr">
                <a:defRPr lang="en-US" sz="900" b="0" i="0" u="none" strike="noStrike" kern="1200" spc="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2555555555555549E-2"/>
                  <c:h val="4.6875182268883063E-2"/>
                </c:manualLayout>
              </c15:layout>
            </c:ext>
          </c:extLst>
        </c:dLbl>
      </c:pivotFmt>
    </c:pivotFmts>
    <c:plotArea>
      <c:layout/>
      <c:barChart>
        <c:barDir val="bar"/>
        <c:grouping val="clustered"/>
        <c:varyColors val="0"/>
        <c:ser>
          <c:idx val="0"/>
          <c:order val="0"/>
          <c:tx>
            <c:strRef>
              <c:f>Analysis!$H$1</c:f>
              <c:strCache>
                <c:ptCount val="1"/>
                <c:pt idx="0">
                  <c:v>Total</c:v>
                </c:pt>
              </c:strCache>
            </c:strRef>
          </c:tx>
          <c:spPr>
            <a:solidFill>
              <a:schemeClr val="accent1"/>
            </a:solidFill>
            <a:ln>
              <a:noFill/>
            </a:ln>
            <a:effectLst/>
          </c:spPr>
          <c:invertIfNegative val="0"/>
          <c:dPt>
            <c:idx val="8"/>
            <c:invertIfNegative val="0"/>
            <c:bubble3D val="0"/>
            <c:extLst>
              <c:ext xmlns:c16="http://schemas.microsoft.com/office/drawing/2014/chart" uri="{C3380CC4-5D6E-409C-BE32-E72D297353CC}">
                <c16:uniqueId val="{00000000-D2CA-4BB0-A357-16EDF2AA8C0C}"/>
              </c:ext>
            </c:extLst>
          </c:dPt>
          <c:dPt>
            <c:idx val="9"/>
            <c:invertIfNegative val="0"/>
            <c:bubble3D val="0"/>
            <c:extLst>
              <c:ext xmlns:c16="http://schemas.microsoft.com/office/drawing/2014/chart" uri="{C3380CC4-5D6E-409C-BE32-E72D297353CC}">
                <c16:uniqueId val="{00000001-D2CA-4BB0-A357-16EDF2AA8C0C}"/>
              </c:ext>
            </c:extLst>
          </c:dPt>
          <c:dLbls>
            <c:dLbl>
              <c:idx val="8"/>
              <c:dLblPos val="outEnd"/>
              <c:showLegendKey val="0"/>
              <c:showVal val="1"/>
              <c:showCatName val="0"/>
              <c:showSerName val="0"/>
              <c:showPercent val="0"/>
              <c:showBubbleSize val="0"/>
              <c:extLst>
                <c:ext xmlns:c15="http://schemas.microsoft.com/office/drawing/2012/chart" uri="{CE6537A1-D6FC-4f65-9D91-7224C49458BB}">
                  <c15:layout>
                    <c:manualLayout>
                      <c:w val="6.8666666666666668E-2"/>
                      <c:h val="6.5393700787401574E-2"/>
                    </c:manualLayout>
                  </c15:layout>
                </c:ext>
                <c:ext xmlns:c16="http://schemas.microsoft.com/office/drawing/2014/chart" uri="{C3380CC4-5D6E-409C-BE32-E72D297353CC}">
                  <c16:uniqueId val="{00000000-D2CA-4BB0-A357-16EDF2AA8C0C}"/>
                </c:ext>
              </c:extLst>
            </c:dLbl>
            <c:dLbl>
              <c:idx val="9"/>
              <c:dLblPos val="outEnd"/>
              <c:showLegendKey val="0"/>
              <c:showVal val="1"/>
              <c:showCatName val="0"/>
              <c:showSerName val="0"/>
              <c:showPercent val="0"/>
              <c:showBubbleSize val="0"/>
              <c:extLst>
                <c:ext xmlns:c15="http://schemas.microsoft.com/office/drawing/2012/chart" uri="{CE6537A1-D6FC-4f65-9D91-7224C49458BB}">
                  <c15:layout>
                    <c:manualLayout>
                      <c:w val="8.2555555555555549E-2"/>
                      <c:h val="4.6875182268883063E-2"/>
                    </c:manualLayout>
                  </c15:layout>
                </c:ext>
                <c:ext xmlns:c16="http://schemas.microsoft.com/office/drawing/2014/chart" uri="{C3380CC4-5D6E-409C-BE32-E72D297353CC}">
                  <c16:uniqueId val="{00000001-D2CA-4BB0-A357-16EDF2AA8C0C}"/>
                </c:ext>
              </c:extLst>
            </c:dLbl>
            <c:numFmt formatCode="[&lt;999999]0\ &quot;K&quot;;[&lt;999999999]0,,\ &quot;M&quot;;0\ &quot;B&quot;" sourceLinked="0"/>
            <c:spPr>
              <a:noFill/>
              <a:ln>
                <a:noFill/>
              </a:ln>
              <a:effectLst/>
            </c:spPr>
            <c:txPr>
              <a:bodyPr rot="0" spcFirstLastPara="1" vertOverflow="ellipsis" vert="horz" wrap="square" anchor="ctr" anchorCtr="0"/>
              <a:lstStyle/>
              <a:p>
                <a:pPr algn="ctr">
                  <a:defRPr lang="en-US" sz="900" b="0" i="0" u="none" strike="noStrike" kern="1200" spc="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Analysis!$G$2:$G$12</c:f>
              <c:strCache>
                <c:ptCount val="10"/>
                <c:pt idx="0">
                  <c:v>P001</c:v>
                </c:pt>
                <c:pt idx="1">
                  <c:v>P002</c:v>
                </c:pt>
                <c:pt idx="2">
                  <c:v>P003</c:v>
                </c:pt>
                <c:pt idx="3">
                  <c:v>P004</c:v>
                </c:pt>
                <c:pt idx="4">
                  <c:v>P005</c:v>
                </c:pt>
                <c:pt idx="5">
                  <c:v>P006</c:v>
                </c:pt>
                <c:pt idx="6">
                  <c:v>P007</c:v>
                </c:pt>
                <c:pt idx="7">
                  <c:v>P008</c:v>
                </c:pt>
                <c:pt idx="8">
                  <c:v>P009</c:v>
                </c:pt>
                <c:pt idx="9">
                  <c:v>P010</c:v>
                </c:pt>
              </c:strCache>
            </c:strRef>
          </c:cat>
          <c:val>
            <c:numRef>
              <c:f>Analysis!$H$2:$H$12</c:f>
              <c:numCache>
                <c:formatCode>General</c:formatCode>
                <c:ptCount val="10"/>
                <c:pt idx="0">
                  <c:v>1491000</c:v>
                </c:pt>
                <c:pt idx="1">
                  <c:v>955500</c:v>
                </c:pt>
                <c:pt idx="2">
                  <c:v>1232500</c:v>
                </c:pt>
                <c:pt idx="3">
                  <c:v>1734000</c:v>
                </c:pt>
                <c:pt idx="4">
                  <c:v>742500</c:v>
                </c:pt>
                <c:pt idx="5">
                  <c:v>846000</c:v>
                </c:pt>
                <c:pt idx="6">
                  <c:v>948000</c:v>
                </c:pt>
                <c:pt idx="7">
                  <c:v>770000</c:v>
                </c:pt>
                <c:pt idx="8">
                  <c:v>1262500</c:v>
                </c:pt>
                <c:pt idx="9">
                  <c:v>1032000</c:v>
                </c:pt>
              </c:numCache>
            </c:numRef>
          </c:val>
          <c:extLst>
            <c:ext xmlns:c16="http://schemas.microsoft.com/office/drawing/2014/chart" uri="{C3380CC4-5D6E-409C-BE32-E72D297353CC}">
              <c16:uniqueId val="{00000003-3E3B-45AD-8DAC-54623E522212}"/>
            </c:ext>
          </c:extLst>
        </c:ser>
        <c:dLbls>
          <c:dLblPos val="outEnd"/>
          <c:showLegendKey val="0"/>
          <c:showVal val="1"/>
          <c:showCatName val="0"/>
          <c:showSerName val="0"/>
          <c:showPercent val="0"/>
          <c:showBubbleSize val="0"/>
        </c:dLbls>
        <c:gapWidth val="182"/>
        <c:axId val="954750576"/>
        <c:axId val="954754800"/>
      </c:barChart>
      <c:catAx>
        <c:axId val="954750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spc="0" baseline="0">
                <a:solidFill>
                  <a:sysClr val="windowText" lastClr="000000"/>
                </a:solidFill>
                <a:latin typeface="Aptos" panose="020B0004020202020204" pitchFamily="34" charset="0"/>
                <a:ea typeface="+mn-ea"/>
                <a:cs typeface="+mn-cs"/>
              </a:defRPr>
            </a:pPr>
            <a:endParaRPr lang="en-US"/>
          </a:p>
        </c:txPr>
        <c:crossAx val="954754800"/>
        <c:crosses val="autoZero"/>
        <c:auto val="1"/>
        <c:lblAlgn val="ctr"/>
        <c:lblOffset val="100"/>
        <c:noMultiLvlLbl val="0"/>
      </c:catAx>
      <c:valAx>
        <c:axId val="954754800"/>
        <c:scaling>
          <c:orientation val="minMax"/>
        </c:scaling>
        <c:delete val="1"/>
        <c:axPos val="b"/>
        <c:numFmt formatCode="General" sourceLinked="1"/>
        <c:majorTickMark val="out"/>
        <c:minorTickMark val="none"/>
        <c:tickLblPos val="nextTo"/>
        <c:crossAx val="95475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200" b="0" i="0" u="none" strike="noStrike" kern="1200" spc="0" baseline="0">
          <a:solidFill>
            <a:sysClr val="windowText" lastClr="000000"/>
          </a:solidFill>
          <a:latin typeface="Aptos"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[Beauty_Inventory_Project.xlsx]Analysis!PivotTable5</c:name>
    <c:fmtId val="2"/>
  </c:pivotSource>
  <c:chart>
    <c:title>
      <c:tx>
        <c:rich>
          <a:bodyPr rot="0" spcFirstLastPara="1" vertOverflow="ellipsis" vert="horz" wrap="square" anchor="ctr" anchorCtr="1"/>
          <a:lstStyle/>
          <a:p>
            <a:pPr algn="ctr" rtl="0">
              <a:defRPr lang="en-US" sz="1440" b="0" i="0" u="none" strike="noStrike" kern="1200" spc="0" baseline="0">
                <a:solidFill>
                  <a:sysClr val="windowText" lastClr="000000"/>
                </a:solidFill>
                <a:latin typeface="Aptos" panose="020B0004020202020204" pitchFamily="34" charset="0"/>
                <a:ea typeface="+mn-ea"/>
                <a:cs typeface="+mn-cs"/>
              </a:defRPr>
            </a:pPr>
            <a:r>
              <a:rPr lang="en-US" sz="1440" b="0" i="0" u="none" strike="noStrike" kern="1200" spc="0" baseline="0">
                <a:solidFill>
                  <a:sysClr val="windowText" lastClr="000000"/>
                </a:solidFill>
                <a:latin typeface="Aptos" panose="020B0004020202020204" pitchFamily="34" charset="0"/>
                <a:ea typeface="+mn-ea"/>
                <a:cs typeface="+mn-cs"/>
              </a:rPr>
              <a:t>Profit By Category</a:t>
            </a:r>
          </a:p>
        </c:rich>
      </c:tx>
      <c:layout>
        <c:manualLayout>
          <c:xMode val="edge"/>
          <c:yMode val="edge"/>
          <c:x val="2.9657687525901352E-2"/>
          <c:y val="2.3809523809523808E-2"/>
        </c:manualLayout>
      </c:layout>
      <c:overlay val="0"/>
      <c:spPr>
        <a:noFill/>
        <a:ln>
          <a:noFill/>
        </a:ln>
        <a:effectLst/>
      </c:spPr>
      <c:txPr>
        <a:bodyPr rot="0" spcFirstLastPara="1" vertOverflow="ellipsis" vert="horz" wrap="square" anchor="ctr" anchorCtr="1"/>
        <a:lstStyle/>
        <a:p>
          <a:pPr algn="ctr" rtl="0">
            <a:defRPr lang="en-US" sz="1440" b="0"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rgbClr val="FFC00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7030A0"/>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Analysis!$F$24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CD-4F2E-A515-CF1C7EC97547}"/>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D0CD-4F2E-A515-CF1C7EC975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CD-4F2E-A515-CF1C7EC97547}"/>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D0CD-4F2E-A515-CF1C7EC975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CD-4F2E-A515-CF1C7EC975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Analysis!$E$25:$E$30</c:f>
              <c:strCache>
                <c:ptCount val="5"/>
                <c:pt idx="0">
                  <c:v>Body Care</c:v>
                </c:pt>
                <c:pt idx="1">
                  <c:v>Hair Care</c:v>
                </c:pt>
                <c:pt idx="2">
                  <c:v>Makeup</c:v>
                </c:pt>
                <c:pt idx="3">
                  <c:v>Natural Care</c:v>
                </c:pt>
                <c:pt idx="4">
                  <c:v>Skincare</c:v>
                </c:pt>
              </c:strCache>
            </c:strRef>
          </c:cat>
          <c:val>
            <c:numRef>
              <c:f>Analysis!$F$25:$F$30</c:f>
              <c:numCache>
                <c:formatCode>General</c:formatCode>
                <c:ptCount val="5"/>
                <c:pt idx="0">
                  <c:v>633300</c:v>
                </c:pt>
                <c:pt idx="1">
                  <c:v>412000</c:v>
                </c:pt>
                <c:pt idx="2">
                  <c:v>611500</c:v>
                </c:pt>
                <c:pt idx="3">
                  <c:v>585900</c:v>
                </c:pt>
                <c:pt idx="4">
                  <c:v>799000</c:v>
                </c:pt>
              </c:numCache>
            </c:numRef>
          </c:val>
          <c:extLst>
            <c:ext xmlns:c16="http://schemas.microsoft.com/office/drawing/2014/chart" uri="{C3380CC4-5D6E-409C-BE32-E72D297353CC}">
              <c16:uniqueId val="{0000000B-FBFA-4AE1-905B-59CBDB773422}"/>
            </c:ext>
          </c:extLst>
        </c:ser>
        <c:dLbls>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900" b="0" i="0" u="none" strike="noStrike" kern="1200" spc="0" baseline="0">
              <a:solidFill>
                <a:sysClr val="windowText" lastClr="000000"/>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[Beauty_Inventory_Project.xlsx]Analysis!PivotTable3</c:name>
    <c:fmtId val="2"/>
  </c:pivotSource>
  <c:chart>
    <c:title>
      <c:tx>
        <c:rich>
          <a:bodyPr rot="0" spcFirstLastPara="1" vertOverflow="ellipsis" vert="horz" wrap="square" anchor="ctr" anchorCtr="1"/>
          <a:lstStyle/>
          <a:p>
            <a:pPr algn="ctr" rtl="0">
              <a:defRPr lang="en-US" sz="1440" b="0" i="0" u="none" strike="noStrike" kern="1200" spc="0" baseline="0">
                <a:solidFill>
                  <a:sysClr val="windowText" lastClr="000000"/>
                </a:solidFill>
                <a:latin typeface="Aptos" panose="020B0004020202020204" pitchFamily="34" charset="0"/>
                <a:ea typeface="+mn-ea"/>
                <a:cs typeface="+mn-cs"/>
              </a:defRPr>
            </a:pPr>
            <a:r>
              <a:rPr lang="en-US" sz="1440" b="0" i="0" u="none" strike="noStrike" kern="1200" spc="0" baseline="0">
                <a:solidFill>
                  <a:sysClr val="windowText" lastClr="000000"/>
                </a:solidFill>
                <a:latin typeface="Aptos" panose="020B0004020202020204" pitchFamily="34" charset="0"/>
                <a:ea typeface="+mn-ea"/>
                <a:cs typeface="+mn-cs"/>
              </a:rPr>
              <a:t>Cost By Category</a:t>
            </a:r>
          </a:p>
        </c:rich>
      </c:tx>
      <c:layout>
        <c:manualLayout>
          <c:xMode val="edge"/>
          <c:yMode val="edge"/>
          <c:x val="2.2836399948721067E-2"/>
          <c:y val="1.8979841017678151E-2"/>
        </c:manualLayout>
      </c:layout>
      <c:overlay val="0"/>
      <c:spPr>
        <a:noFill/>
        <a:ln>
          <a:noFill/>
        </a:ln>
        <a:effectLst/>
      </c:spPr>
      <c:txPr>
        <a:bodyPr rot="0" spcFirstLastPara="1" vertOverflow="ellipsis" vert="horz" wrap="square" anchor="ctr" anchorCtr="1"/>
        <a:lstStyle/>
        <a:p>
          <a:pPr algn="ctr" rtl="0">
            <a:defRPr lang="en-US" sz="1440" b="0"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lt;999999]0,\ &quot;K&quot;;[&lt;999999999]0,\ &quot;M&quot;;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lt;999999]0,\ &quot;K&quot;;[&lt;999999999]0,\ &quot;M&quot;;0\ &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lt;999999]0,\ &quot;K&quot;;[&lt;999999999]0,\ &quot;M&quot;;0\ &quot;B&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Analysis!$D$13</c:f>
              <c:strCache>
                <c:ptCount val="1"/>
                <c:pt idx="0">
                  <c:v>Total</c:v>
                </c:pt>
              </c:strCache>
            </c:strRef>
          </c:tx>
          <c:spPr>
            <a:solidFill>
              <a:schemeClr val="accent1"/>
            </a:solidFill>
            <a:ln>
              <a:noFill/>
            </a:ln>
            <a:effectLst/>
          </c:spPr>
          <c:invertIfNegative val="0"/>
          <c:dLbls>
            <c:numFmt formatCode="[&lt;999999]0,\ &quot;K&quot;;[&lt;999999999]0,\ &quot;M&quot;;0\ &quot;B&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Analysis!$C$14:$C$19</c:f>
              <c:strCache>
                <c:ptCount val="5"/>
                <c:pt idx="0">
                  <c:v>Body Care</c:v>
                </c:pt>
                <c:pt idx="1">
                  <c:v>Hair Care</c:v>
                </c:pt>
                <c:pt idx="2">
                  <c:v>Makeup</c:v>
                </c:pt>
                <c:pt idx="3">
                  <c:v>Natural Care</c:v>
                </c:pt>
                <c:pt idx="4">
                  <c:v>Skincare</c:v>
                </c:pt>
              </c:strCache>
            </c:strRef>
          </c:cat>
          <c:val>
            <c:numRef>
              <c:f>Analysis!$D$14:$D$19</c:f>
              <c:numCache>
                <c:formatCode>General</c:formatCode>
                <c:ptCount val="5"/>
                <c:pt idx="0">
                  <c:v>10000</c:v>
                </c:pt>
                <c:pt idx="1">
                  <c:v>13000</c:v>
                </c:pt>
                <c:pt idx="2">
                  <c:v>27000</c:v>
                </c:pt>
                <c:pt idx="3">
                  <c:v>4800</c:v>
                </c:pt>
                <c:pt idx="4">
                  <c:v>23000</c:v>
                </c:pt>
              </c:numCache>
            </c:numRef>
          </c:val>
          <c:extLst>
            <c:ext xmlns:c16="http://schemas.microsoft.com/office/drawing/2014/chart" uri="{C3380CC4-5D6E-409C-BE32-E72D297353CC}">
              <c16:uniqueId val="{00000001-DBB1-47C7-BF55-2D9D45F8ADCB}"/>
            </c:ext>
          </c:extLst>
        </c:ser>
        <c:dLbls>
          <c:dLblPos val="outEnd"/>
          <c:showLegendKey val="0"/>
          <c:showVal val="1"/>
          <c:showCatName val="0"/>
          <c:showSerName val="0"/>
          <c:showPercent val="0"/>
          <c:showBubbleSize val="0"/>
        </c:dLbls>
        <c:gapWidth val="182"/>
        <c:axId val="1026925552"/>
        <c:axId val="1026924848"/>
      </c:barChart>
      <c:catAx>
        <c:axId val="102692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Aptos" panose="020B0004020202020204" pitchFamily="34" charset="0"/>
                <a:ea typeface="+mn-ea"/>
                <a:cs typeface="+mn-cs"/>
              </a:defRPr>
            </a:pPr>
            <a:endParaRPr lang="en-US"/>
          </a:p>
        </c:txPr>
        <c:crossAx val="1026924848"/>
        <c:crosses val="autoZero"/>
        <c:auto val="1"/>
        <c:lblAlgn val="ctr"/>
        <c:lblOffset val="100"/>
        <c:noMultiLvlLbl val="0"/>
      </c:catAx>
      <c:valAx>
        <c:axId val="1026924848"/>
        <c:scaling>
          <c:orientation val="minMax"/>
        </c:scaling>
        <c:delete val="1"/>
        <c:axPos val="b"/>
        <c:numFmt formatCode="General" sourceLinked="1"/>
        <c:majorTickMark val="none"/>
        <c:minorTickMark val="none"/>
        <c:tickLblPos val="nextTo"/>
        <c:crossAx val="102692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[Beauty_Inventory_Project.xlsx]Analysis!PivotTable7</c:name>
    <c:fmtId val="2"/>
  </c:pivotSource>
  <c:chart>
    <c:title>
      <c:tx>
        <c:rich>
          <a:bodyPr rot="0" spcFirstLastPara="1" vertOverflow="ellipsis" vert="horz" wrap="square" anchor="ctr" anchorCtr="1"/>
          <a:lstStyle/>
          <a:p>
            <a:pPr algn="ctr" rtl="0">
              <a:defRPr lang="en-US" sz="1440" b="0" i="0" u="none" strike="noStrike" kern="1200" spc="0" baseline="0">
                <a:solidFill>
                  <a:sysClr val="windowText" lastClr="000000"/>
                </a:solidFill>
                <a:latin typeface="Aptos" panose="020B0004020202020204" pitchFamily="34" charset="0"/>
                <a:ea typeface="+mn-ea"/>
                <a:cs typeface="+mn-cs"/>
              </a:defRPr>
            </a:pPr>
            <a:r>
              <a:rPr lang="en-US" sz="1440" b="0" i="0" u="none" strike="noStrike" kern="1200" spc="0" baseline="0">
                <a:solidFill>
                  <a:sysClr val="windowText" lastClr="000000"/>
                </a:solidFill>
                <a:latin typeface="Aptos" panose="020B0004020202020204" pitchFamily="34" charset="0"/>
                <a:ea typeface="+mn-ea"/>
                <a:cs typeface="+mn-cs"/>
              </a:rPr>
              <a:t>Payment Method</a:t>
            </a:r>
          </a:p>
        </c:rich>
      </c:tx>
      <c:layout>
        <c:manualLayout>
          <c:xMode val="edge"/>
          <c:yMode val="edge"/>
          <c:x val="1.665818045235706E-2"/>
          <c:y val="4.4444444444444446E-2"/>
        </c:manualLayout>
      </c:layout>
      <c:overlay val="0"/>
      <c:spPr>
        <a:noFill/>
        <a:ln>
          <a:noFill/>
        </a:ln>
        <a:effectLst/>
      </c:spPr>
      <c:txPr>
        <a:bodyPr rot="0" spcFirstLastPara="1" vertOverflow="ellipsis" vert="horz" wrap="square" anchor="ctr" anchorCtr="1"/>
        <a:lstStyle/>
        <a:p>
          <a:pPr algn="ctr" rtl="0">
            <a:defRPr lang="en-US" sz="1440" b="0" i="0" u="none" strike="noStrike" kern="1200" spc="0" baseline="0">
              <a:solidFill>
                <a:sysClr val="windowText" lastClr="000000"/>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c:v>
                </c:pt>
              </c:strCache>
            </c:strRef>
          </c:tx>
          <c:spPr>
            <a:solidFill>
              <a:schemeClr val="accent4">
                <a:lumMod val="75000"/>
              </a:schemeClr>
            </a:solidFill>
            <a:ln>
              <a:noFill/>
            </a:ln>
            <a:effectLst/>
          </c:spPr>
          <c:invertIfNegative val="0"/>
          <c:cat>
            <c:strRef>
              <c:f>Analysis!$A$13:$A$16</c:f>
              <c:strCache>
                <c:ptCount val="3"/>
                <c:pt idx="0">
                  <c:v>Cash</c:v>
                </c:pt>
                <c:pt idx="1">
                  <c:v>POS</c:v>
                </c:pt>
                <c:pt idx="2">
                  <c:v>Transfer</c:v>
                </c:pt>
              </c:strCache>
            </c:strRef>
          </c:cat>
          <c:val>
            <c:numRef>
              <c:f>Analysis!$B$13:$B$16</c:f>
              <c:numCache>
                <c:formatCode>General</c:formatCode>
                <c:ptCount val="3"/>
                <c:pt idx="0">
                  <c:v>1830500</c:v>
                </c:pt>
                <c:pt idx="1">
                  <c:v>2766500</c:v>
                </c:pt>
                <c:pt idx="2">
                  <c:v>6417000</c:v>
                </c:pt>
              </c:numCache>
            </c:numRef>
          </c:val>
          <c:extLst>
            <c:ext xmlns:c16="http://schemas.microsoft.com/office/drawing/2014/chart" uri="{C3380CC4-5D6E-409C-BE32-E72D297353CC}">
              <c16:uniqueId val="{00000001-50C2-4D65-9E0F-9EABDE41958E}"/>
            </c:ext>
          </c:extLst>
        </c:ser>
        <c:dLbls>
          <c:showLegendKey val="0"/>
          <c:showVal val="0"/>
          <c:showCatName val="0"/>
          <c:showSerName val="0"/>
          <c:showPercent val="0"/>
          <c:showBubbleSize val="0"/>
        </c:dLbls>
        <c:gapWidth val="219"/>
        <c:overlap val="-27"/>
        <c:axId val="636040936"/>
        <c:axId val="636035656"/>
      </c:barChart>
      <c:catAx>
        <c:axId val="636040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ysClr val="windowText" lastClr="000000"/>
                </a:solidFill>
                <a:latin typeface="Aptos" panose="020B0004020202020204" pitchFamily="34" charset="0"/>
                <a:ea typeface="+mn-ea"/>
                <a:cs typeface="+mn-cs"/>
              </a:defRPr>
            </a:pPr>
            <a:endParaRPr lang="en-US"/>
          </a:p>
        </c:txPr>
        <c:crossAx val="636035656"/>
        <c:crosses val="autoZero"/>
        <c:auto val="1"/>
        <c:lblAlgn val="ctr"/>
        <c:lblOffset val="100"/>
        <c:noMultiLvlLbl val="0"/>
      </c:catAx>
      <c:valAx>
        <c:axId val="636035656"/>
        <c:scaling>
          <c:orientation val="minMax"/>
        </c:scaling>
        <c:delete val="1"/>
        <c:axPos val="l"/>
        <c:numFmt formatCode="General" sourceLinked="1"/>
        <c:majorTickMark val="none"/>
        <c:minorTickMark val="none"/>
        <c:tickLblPos val="nextTo"/>
        <c:crossAx val="636040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svg"/><Relationship Id="rId17" Type="http://schemas.openxmlformats.org/officeDocument/2006/relationships/chart" Target="../charts/chart5.xml"/><Relationship Id="rId2" Type="http://schemas.openxmlformats.org/officeDocument/2006/relationships/image" Target="../media/image4.svg"/><Relationship Id="rId16" Type="http://schemas.openxmlformats.org/officeDocument/2006/relationships/chart" Target="../charts/chart4.xm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chart" Target="../charts/chart3.xml"/><Relationship Id="rId10" Type="http://schemas.openxmlformats.org/officeDocument/2006/relationships/image" Target="../media/image12.svg"/><Relationship Id="rId4" Type="http://schemas.openxmlformats.org/officeDocument/2006/relationships/image" Target="../media/image6.svg"/><Relationship Id="rId9" Type="http://schemas.openxmlformats.org/officeDocument/2006/relationships/image" Target="../media/image11.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38100</xdr:rowOff>
    </xdr:from>
    <xdr:to>
      <xdr:col>23</xdr:col>
      <xdr:colOff>228600</xdr:colOff>
      <xdr:row>2</xdr:row>
      <xdr:rowOff>171450</xdr:rowOff>
    </xdr:to>
    <xdr:sp macro="" textlink="">
      <xdr:nvSpPr>
        <xdr:cNvPr id="4" name="Rectangle: Rounded Corners 3">
          <a:extLst>
            <a:ext uri="{FF2B5EF4-FFF2-40B4-BE49-F238E27FC236}">
              <a16:creationId xmlns:a16="http://schemas.microsoft.com/office/drawing/2014/main" id="{630DD142-6CB3-B23E-4E8B-BFCA0907168B}"/>
            </a:ext>
          </a:extLst>
        </xdr:cNvPr>
        <xdr:cNvSpPr/>
      </xdr:nvSpPr>
      <xdr:spPr>
        <a:xfrm>
          <a:off x="28575" y="38100"/>
          <a:ext cx="14430375" cy="514350"/>
        </a:xfrm>
        <a:prstGeom prst="roundRect">
          <a:avLst>
            <a:gd name="adj" fmla="val 813"/>
          </a:avLst>
        </a:prstGeom>
        <a:solidFill>
          <a:srgbClr val="00B050"/>
        </a:solidFill>
        <a:ln>
          <a:solidFill>
            <a:schemeClr val="accent2">
              <a:lumMod val="60000"/>
              <a:lumOff val="40000"/>
            </a:schemeClr>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xdr:colOff>
      <xdr:row>0</xdr:row>
      <xdr:rowOff>66675</xdr:rowOff>
    </xdr:from>
    <xdr:ext cx="14398830" cy="476249"/>
    <xdr:sp macro="" textlink="">
      <xdr:nvSpPr>
        <xdr:cNvPr id="5" name="TextBox 4">
          <a:extLst>
            <a:ext uri="{FF2B5EF4-FFF2-40B4-BE49-F238E27FC236}">
              <a16:creationId xmlns:a16="http://schemas.microsoft.com/office/drawing/2014/main" id="{051DAD0B-396E-D1EC-6272-C32F876C39CD}"/>
            </a:ext>
          </a:extLst>
        </xdr:cNvPr>
        <xdr:cNvSpPr txBox="1"/>
      </xdr:nvSpPr>
      <xdr:spPr>
        <a:xfrm>
          <a:off x="1" y="66675"/>
          <a:ext cx="14398830" cy="476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baseline="0">
              <a:latin typeface="Arial Black" panose="020B0A04020102020204" pitchFamily="34" charset="0"/>
            </a:rPr>
            <a:t> Beauty And Cosmetic Store Inventory Management &amp; Sales Report</a:t>
          </a:r>
          <a:endParaRPr lang="en-US" sz="2400" b="1">
            <a:latin typeface="Arial Black" panose="020B0A04020102020204" pitchFamily="34" charset="0"/>
          </a:endParaRPr>
        </a:p>
      </xdr:txBody>
    </xdr:sp>
    <xdr:clientData/>
  </xdr:oneCellAnchor>
  <xdr:twoCellAnchor>
    <xdr:from>
      <xdr:col>0</xdr:col>
      <xdr:colOff>9525</xdr:colOff>
      <xdr:row>9</xdr:row>
      <xdr:rowOff>76200</xdr:rowOff>
    </xdr:from>
    <xdr:to>
      <xdr:col>6</xdr:col>
      <xdr:colOff>114300</xdr:colOff>
      <xdr:row>18</xdr:row>
      <xdr:rowOff>133349</xdr:rowOff>
    </xdr:to>
    <xdr:sp macro="" textlink="">
      <xdr:nvSpPr>
        <xdr:cNvPr id="6" name="Rectangle: Rounded Corners 5">
          <a:extLst>
            <a:ext uri="{FF2B5EF4-FFF2-40B4-BE49-F238E27FC236}">
              <a16:creationId xmlns:a16="http://schemas.microsoft.com/office/drawing/2014/main" id="{2DB0482A-29FD-054E-3D70-F87FFAEF2DCC}"/>
            </a:ext>
          </a:extLst>
        </xdr:cNvPr>
        <xdr:cNvSpPr/>
      </xdr:nvSpPr>
      <xdr:spPr>
        <a:xfrm>
          <a:off x="9525" y="1847850"/>
          <a:ext cx="3762375" cy="1771649"/>
        </a:xfrm>
        <a:prstGeom prst="roundRect">
          <a:avLst>
            <a:gd name="adj" fmla="val 2216"/>
          </a:avLst>
        </a:prstGeom>
        <a:solidFill>
          <a:schemeClr val="bg1">
            <a:lumMod val="95000"/>
          </a:schemeClr>
        </a:solidFill>
        <a:ln>
          <a:no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7</xdr:col>
      <xdr:colOff>352425</xdr:colOff>
      <xdr:row>1</xdr:row>
      <xdr:rowOff>57150</xdr:rowOff>
    </xdr:from>
    <xdr:ext cx="885825" cy="708232"/>
    <xdr:sp macro="" textlink="">
      <xdr:nvSpPr>
        <xdr:cNvPr id="9" name="TextBox 8">
          <a:extLst>
            <a:ext uri="{FF2B5EF4-FFF2-40B4-BE49-F238E27FC236}">
              <a16:creationId xmlns:a16="http://schemas.microsoft.com/office/drawing/2014/main" id="{63A53BD8-DE54-E50D-E8FB-4C71E0841B34}"/>
            </a:ext>
          </a:extLst>
        </xdr:cNvPr>
        <xdr:cNvSpPr txBox="1"/>
      </xdr:nvSpPr>
      <xdr:spPr>
        <a:xfrm>
          <a:off x="4619625" y="247650"/>
          <a:ext cx="885825" cy="708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6</xdr:col>
      <xdr:colOff>550544</xdr:colOff>
      <xdr:row>3</xdr:row>
      <xdr:rowOff>57149</xdr:rowOff>
    </xdr:from>
    <xdr:to>
      <xdr:col>10</xdr:col>
      <xdr:colOff>87248</xdr:colOff>
      <xdr:row>8</xdr:row>
      <xdr:rowOff>153923</xdr:rowOff>
    </xdr:to>
    <xdr:grpSp>
      <xdr:nvGrpSpPr>
        <xdr:cNvPr id="24" name="Group 23">
          <a:extLst>
            <a:ext uri="{FF2B5EF4-FFF2-40B4-BE49-F238E27FC236}">
              <a16:creationId xmlns:a16="http://schemas.microsoft.com/office/drawing/2014/main" id="{A0C7B8CD-75C8-E678-D108-E26349685FBF}"/>
            </a:ext>
          </a:extLst>
        </xdr:cNvPr>
        <xdr:cNvGrpSpPr/>
      </xdr:nvGrpSpPr>
      <xdr:grpSpPr>
        <a:xfrm>
          <a:off x="4210713" y="635070"/>
          <a:ext cx="1976816" cy="1113488"/>
          <a:chOff x="3045803" y="-1759757"/>
          <a:chExt cx="2032837" cy="1304923"/>
        </a:xfrm>
        <a:effectLst>
          <a:outerShdw blurRad="50800" dist="50800" dir="5400000" algn="ctr" rotWithShape="0">
            <a:schemeClr val="accent5"/>
          </a:outerShdw>
        </a:effectLst>
      </xdr:grpSpPr>
      <xdr:sp macro="" textlink="">
        <xdr:nvSpPr>
          <xdr:cNvPr id="11" name="Rectangle: Rounded Corners 10">
            <a:extLst>
              <a:ext uri="{FF2B5EF4-FFF2-40B4-BE49-F238E27FC236}">
                <a16:creationId xmlns:a16="http://schemas.microsoft.com/office/drawing/2014/main" id="{59ED4680-92D9-4B17-A09B-6DDF2A8FD08F}"/>
              </a:ext>
            </a:extLst>
          </xdr:cNvPr>
          <xdr:cNvSpPr/>
        </xdr:nvSpPr>
        <xdr:spPr>
          <a:xfrm>
            <a:off x="3045803" y="-1759757"/>
            <a:ext cx="2032837" cy="1304923"/>
          </a:xfrm>
          <a:prstGeom prst="roundRect">
            <a:avLst>
              <a:gd name="adj" fmla="val 12350"/>
            </a:avLst>
          </a:prstGeom>
          <a:solidFill>
            <a:sysClr val="window" lastClr="FFFFFF"/>
          </a:solidFill>
          <a:ln>
            <a:no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hhvy</a:t>
            </a:r>
          </a:p>
          <a:p>
            <a:pPr marL="0" indent="0" algn="l"/>
            <a:endParaRPr lang="en-US" sz="1100">
              <a:solidFill>
                <a:schemeClr val="lt1"/>
              </a:solidFill>
              <a:latin typeface="+mn-lt"/>
              <a:ea typeface="+mn-ea"/>
              <a:cs typeface="+mn-cs"/>
            </a:endParaRP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wss</a:t>
            </a: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a:t>
            </a:r>
          </a:p>
        </xdr:txBody>
      </xdr:sp>
      <xdr:sp macro="" textlink="">
        <xdr:nvSpPr>
          <xdr:cNvPr id="12" name="Oval 11">
            <a:extLst>
              <a:ext uri="{FF2B5EF4-FFF2-40B4-BE49-F238E27FC236}">
                <a16:creationId xmlns:a16="http://schemas.microsoft.com/office/drawing/2014/main" id="{F33A68B2-C905-7539-91EA-B23C02EA57E1}"/>
              </a:ext>
            </a:extLst>
          </xdr:cNvPr>
          <xdr:cNvSpPr/>
        </xdr:nvSpPr>
        <xdr:spPr>
          <a:xfrm>
            <a:off x="3202173" y="-1265467"/>
            <a:ext cx="402426" cy="461834"/>
          </a:xfrm>
          <a:prstGeom prst="ellipse">
            <a:avLst/>
          </a:prstGeom>
          <a:solidFill>
            <a:srgbClr val="92D05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308609</xdr:colOff>
      <xdr:row>3</xdr:row>
      <xdr:rowOff>57149</xdr:rowOff>
    </xdr:from>
    <xdr:to>
      <xdr:col>6</xdr:col>
      <xdr:colOff>454913</xdr:colOff>
      <xdr:row>8</xdr:row>
      <xdr:rowOff>153923</xdr:rowOff>
    </xdr:to>
    <xdr:grpSp>
      <xdr:nvGrpSpPr>
        <xdr:cNvPr id="25" name="Group 24">
          <a:extLst>
            <a:ext uri="{FF2B5EF4-FFF2-40B4-BE49-F238E27FC236}">
              <a16:creationId xmlns:a16="http://schemas.microsoft.com/office/drawing/2014/main" id="{14D5714F-6207-F12C-F8D4-7CA2C17FE1BB}"/>
            </a:ext>
          </a:extLst>
        </xdr:cNvPr>
        <xdr:cNvGrpSpPr/>
      </xdr:nvGrpSpPr>
      <xdr:grpSpPr>
        <a:xfrm>
          <a:off x="2138693" y="635070"/>
          <a:ext cx="1976389" cy="1113488"/>
          <a:chOff x="6068141" y="28873"/>
          <a:chExt cx="2001972" cy="1304925"/>
        </a:xfrm>
        <a:effectLst>
          <a:outerShdw blurRad="50800" dist="50800" dir="5400000" algn="ctr" rotWithShape="0">
            <a:schemeClr val="accent5"/>
          </a:outerShdw>
        </a:effectLst>
      </xdr:grpSpPr>
      <xdr:sp macro="" textlink="">
        <xdr:nvSpPr>
          <xdr:cNvPr id="2" name="Rectangle: Rounded Corners 1">
            <a:extLst>
              <a:ext uri="{FF2B5EF4-FFF2-40B4-BE49-F238E27FC236}">
                <a16:creationId xmlns:a16="http://schemas.microsoft.com/office/drawing/2014/main" id="{0820941B-126A-472E-A095-770CE9576CD8}"/>
              </a:ext>
            </a:extLst>
          </xdr:cNvPr>
          <xdr:cNvSpPr/>
        </xdr:nvSpPr>
        <xdr:spPr>
          <a:xfrm>
            <a:off x="6068141" y="28873"/>
            <a:ext cx="2001972" cy="1304925"/>
          </a:xfrm>
          <a:prstGeom prst="roundRect">
            <a:avLst>
              <a:gd name="adj" fmla="val 12350"/>
            </a:avLst>
          </a:prstGeom>
          <a:solidFill>
            <a:sysClr val="window" lastClr="FFFFFF"/>
          </a:solidFill>
          <a:ln>
            <a:no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hhvy</a:t>
            </a:r>
          </a:p>
          <a:p>
            <a:pPr marL="0" indent="0" algn="l"/>
            <a:endParaRPr lang="en-US" sz="1100">
              <a:solidFill>
                <a:schemeClr val="lt1"/>
              </a:solidFill>
              <a:latin typeface="+mn-lt"/>
              <a:ea typeface="+mn-ea"/>
              <a:cs typeface="+mn-cs"/>
            </a:endParaRP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wss</a:t>
            </a: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a:t>
            </a:r>
          </a:p>
        </xdr:txBody>
      </xdr:sp>
      <xdr:sp macro="" textlink="">
        <xdr:nvSpPr>
          <xdr:cNvPr id="20" name="Oval 19">
            <a:extLst>
              <a:ext uri="{FF2B5EF4-FFF2-40B4-BE49-F238E27FC236}">
                <a16:creationId xmlns:a16="http://schemas.microsoft.com/office/drawing/2014/main" id="{C2AA7FFF-B493-47A2-9EB4-454B289FCF77}"/>
              </a:ext>
            </a:extLst>
          </xdr:cNvPr>
          <xdr:cNvSpPr/>
        </xdr:nvSpPr>
        <xdr:spPr>
          <a:xfrm>
            <a:off x="6196379" y="495355"/>
            <a:ext cx="413078" cy="494258"/>
          </a:xfrm>
          <a:prstGeom prst="ellipse">
            <a:avLst/>
          </a:prstGeom>
          <a:solidFill>
            <a:srgbClr val="92D05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76199</xdr:colOff>
      <xdr:row>3</xdr:row>
      <xdr:rowOff>66674</xdr:rowOff>
    </xdr:from>
    <xdr:to>
      <xdr:col>3</xdr:col>
      <xdr:colOff>222503</xdr:colOff>
      <xdr:row>8</xdr:row>
      <xdr:rowOff>163448</xdr:rowOff>
    </xdr:to>
    <xdr:grpSp>
      <xdr:nvGrpSpPr>
        <xdr:cNvPr id="26" name="Group 25">
          <a:extLst>
            <a:ext uri="{FF2B5EF4-FFF2-40B4-BE49-F238E27FC236}">
              <a16:creationId xmlns:a16="http://schemas.microsoft.com/office/drawing/2014/main" id="{8A0D0F3E-B79A-8D94-7FC9-676FF10AC039}"/>
            </a:ext>
          </a:extLst>
        </xdr:cNvPr>
        <xdr:cNvGrpSpPr/>
      </xdr:nvGrpSpPr>
      <xdr:grpSpPr>
        <a:xfrm>
          <a:off x="76199" y="644595"/>
          <a:ext cx="1976388" cy="1113488"/>
          <a:chOff x="8425348" y="304800"/>
          <a:chExt cx="1295400" cy="1304925"/>
        </a:xfrm>
        <a:effectLst>
          <a:outerShdw blurRad="50800" dist="50800" dir="5400000" algn="ctr" rotWithShape="0">
            <a:schemeClr val="accent5"/>
          </a:outerShdw>
        </a:effectLst>
      </xdr:grpSpPr>
      <xdr:sp macro="" textlink="">
        <xdr:nvSpPr>
          <xdr:cNvPr id="3" name="Rectangle: Rounded Corners 2">
            <a:extLst>
              <a:ext uri="{FF2B5EF4-FFF2-40B4-BE49-F238E27FC236}">
                <a16:creationId xmlns:a16="http://schemas.microsoft.com/office/drawing/2014/main" id="{60770D44-9663-4227-A3C6-081695D561D0}"/>
              </a:ext>
            </a:extLst>
          </xdr:cNvPr>
          <xdr:cNvSpPr/>
        </xdr:nvSpPr>
        <xdr:spPr>
          <a:xfrm>
            <a:off x="8425348" y="304800"/>
            <a:ext cx="1295400" cy="1304925"/>
          </a:xfrm>
          <a:prstGeom prst="roundRect">
            <a:avLst>
              <a:gd name="adj" fmla="val 12350"/>
            </a:avLst>
          </a:prstGeom>
          <a:solidFill>
            <a:sysClr val="window" lastClr="FFFFFF"/>
          </a:solidFill>
          <a:ln>
            <a:no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hhvy</a:t>
            </a:r>
          </a:p>
          <a:p>
            <a:pPr marL="0" indent="0" algn="l"/>
            <a:endParaRPr lang="en-US" sz="1100">
              <a:solidFill>
                <a:schemeClr val="lt1"/>
              </a:solidFill>
              <a:latin typeface="+mn-lt"/>
              <a:ea typeface="+mn-ea"/>
              <a:cs typeface="+mn-cs"/>
            </a:endParaRP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wss</a:t>
            </a: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a:t>
            </a:r>
          </a:p>
        </xdr:txBody>
      </xdr:sp>
      <xdr:sp macro="" textlink="">
        <xdr:nvSpPr>
          <xdr:cNvPr id="21" name="Oval 20">
            <a:extLst>
              <a:ext uri="{FF2B5EF4-FFF2-40B4-BE49-F238E27FC236}">
                <a16:creationId xmlns:a16="http://schemas.microsoft.com/office/drawing/2014/main" id="{2F62D09E-0195-4884-8350-653A84D4E5B2}"/>
              </a:ext>
            </a:extLst>
          </xdr:cNvPr>
          <xdr:cNvSpPr/>
        </xdr:nvSpPr>
        <xdr:spPr>
          <a:xfrm>
            <a:off x="8489317" y="821336"/>
            <a:ext cx="298743" cy="489345"/>
          </a:xfrm>
          <a:prstGeom prst="ellipse">
            <a:avLst/>
          </a:prstGeom>
          <a:solidFill>
            <a:srgbClr val="FFFF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13</xdr:col>
      <xdr:colOff>215264</xdr:colOff>
      <xdr:row>3</xdr:row>
      <xdr:rowOff>57149</xdr:rowOff>
    </xdr:from>
    <xdr:to>
      <xdr:col>16</xdr:col>
      <xdr:colOff>361568</xdr:colOff>
      <xdr:row>8</xdr:row>
      <xdr:rowOff>153923</xdr:rowOff>
    </xdr:to>
    <xdr:grpSp>
      <xdr:nvGrpSpPr>
        <xdr:cNvPr id="27" name="Group 26">
          <a:extLst>
            <a:ext uri="{FF2B5EF4-FFF2-40B4-BE49-F238E27FC236}">
              <a16:creationId xmlns:a16="http://schemas.microsoft.com/office/drawing/2014/main" id="{BEE37AED-0B88-4111-A757-FD03987DBD65}"/>
            </a:ext>
          </a:extLst>
        </xdr:cNvPr>
        <xdr:cNvGrpSpPr/>
      </xdr:nvGrpSpPr>
      <xdr:grpSpPr>
        <a:xfrm>
          <a:off x="8359674" y="635070"/>
          <a:ext cx="1976388" cy="1113488"/>
          <a:chOff x="8372475" y="304798"/>
          <a:chExt cx="1582268" cy="1391918"/>
        </a:xfrm>
        <a:effectLst>
          <a:outerShdw blurRad="50800" dist="50800" dir="5400000" algn="ctr" rotWithShape="0">
            <a:schemeClr val="accent5"/>
          </a:outerShdw>
        </a:effectLst>
      </xdr:grpSpPr>
      <xdr:sp macro="" textlink="">
        <xdr:nvSpPr>
          <xdr:cNvPr id="28" name="Rectangle: Rounded Corners 27">
            <a:extLst>
              <a:ext uri="{FF2B5EF4-FFF2-40B4-BE49-F238E27FC236}">
                <a16:creationId xmlns:a16="http://schemas.microsoft.com/office/drawing/2014/main" id="{0FDFCA50-07D7-9DCC-DB4D-90067BB2E8D3}"/>
              </a:ext>
            </a:extLst>
          </xdr:cNvPr>
          <xdr:cNvSpPr/>
        </xdr:nvSpPr>
        <xdr:spPr>
          <a:xfrm>
            <a:off x="8372475" y="304798"/>
            <a:ext cx="1582268" cy="1391918"/>
          </a:xfrm>
          <a:prstGeom prst="roundRect">
            <a:avLst>
              <a:gd name="adj" fmla="val 12350"/>
            </a:avLst>
          </a:prstGeom>
          <a:solidFill>
            <a:sysClr val="window" lastClr="FFFFFF"/>
          </a:solidFill>
          <a:ln>
            <a:no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hhvy</a:t>
            </a:r>
          </a:p>
          <a:p>
            <a:pPr marL="0" indent="0" algn="l"/>
            <a:endParaRPr lang="en-US" sz="1100">
              <a:solidFill>
                <a:schemeClr val="lt1"/>
              </a:solidFill>
              <a:latin typeface="+mn-lt"/>
              <a:ea typeface="+mn-ea"/>
              <a:cs typeface="+mn-cs"/>
            </a:endParaRP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wss</a:t>
            </a: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a:t>
            </a:r>
          </a:p>
        </xdr:txBody>
      </xdr:sp>
      <xdr:sp macro="" textlink="">
        <xdr:nvSpPr>
          <xdr:cNvPr id="29" name="Oval 28">
            <a:extLst>
              <a:ext uri="{FF2B5EF4-FFF2-40B4-BE49-F238E27FC236}">
                <a16:creationId xmlns:a16="http://schemas.microsoft.com/office/drawing/2014/main" id="{82E3FE70-94B4-2A48-0850-1E30678A1914}"/>
              </a:ext>
            </a:extLst>
          </xdr:cNvPr>
          <xdr:cNvSpPr/>
        </xdr:nvSpPr>
        <xdr:spPr>
          <a:xfrm>
            <a:off x="8450339" y="861564"/>
            <a:ext cx="316892" cy="470282"/>
          </a:xfrm>
          <a:prstGeom prst="ellipse">
            <a:avLst/>
          </a:prstGeom>
          <a:solidFill>
            <a:schemeClr val="accent4">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050"/>
              </a:solidFill>
            </a:endParaRPr>
          </a:p>
        </xdr:txBody>
      </xdr:sp>
    </xdr:grpSp>
    <xdr:clientData/>
  </xdr:twoCellAnchor>
  <xdr:twoCellAnchor>
    <xdr:from>
      <xdr:col>10</xdr:col>
      <xdr:colOff>182879</xdr:colOff>
      <xdr:row>3</xdr:row>
      <xdr:rowOff>57149</xdr:rowOff>
    </xdr:from>
    <xdr:to>
      <xdr:col>13</xdr:col>
      <xdr:colOff>119633</xdr:colOff>
      <xdr:row>8</xdr:row>
      <xdr:rowOff>153923</xdr:rowOff>
    </xdr:to>
    <xdr:grpSp>
      <xdr:nvGrpSpPr>
        <xdr:cNvPr id="30" name="Group 29">
          <a:extLst>
            <a:ext uri="{FF2B5EF4-FFF2-40B4-BE49-F238E27FC236}">
              <a16:creationId xmlns:a16="http://schemas.microsoft.com/office/drawing/2014/main" id="{05EE9188-883E-4A15-AC3A-D4F40C6BB42A}"/>
            </a:ext>
          </a:extLst>
        </xdr:cNvPr>
        <xdr:cNvGrpSpPr/>
      </xdr:nvGrpSpPr>
      <xdr:grpSpPr>
        <a:xfrm>
          <a:off x="6283160" y="635070"/>
          <a:ext cx="1980883" cy="1113488"/>
          <a:chOff x="7502201" y="-548848"/>
          <a:chExt cx="1775070" cy="1211593"/>
        </a:xfrm>
        <a:effectLst>
          <a:outerShdw blurRad="50800" dist="50800" dir="5400000" algn="ctr" rotWithShape="0">
            <a:schemeClr val="accent5"/>
          </a:outerShdw>
        </a:effectLst>
      </xdr:grpSpPr>
      <xdr:sp macro="" textlink="">
        <xdr:nvSpPr>
          <xdr:cNvPr id="31" name="Rectangle: Rounded Corners 30">
            <a:extLst>
              <a:ext uri="{FF2B5EF4-FFF2-40B4-BE49-F238E27FC236}">
                <a16:creationId xmlns:a16="http://schemas.microsoft.com/office/drawing/2014/main" id="{17E66F5E-4509-D811-CE76-FBC6F22C269F}"/>
              </a:ext>
            </a:extLst>
          </xdr:cNvPr>
          <xdr:cNvSpPr/>
        </xdr:nvSpPr>
        <xdr:spPr>
          <a:xfrm>
            <a:off x="7502201" y="-548848"/>
            <a:ext cx="1775070" cy="1211593"/>
          </a:xfrm>
          <a:prstGeom prst="roundRect">
            <a:avLst>
              <a:gd name="adj" fmla="val 12350"/>
            </a:avLst>
          </a:prstGeom>
          <a:solidFill>
            <a:sysClr val="window" lastClr="FFFFFF"/>
          </a:solidFill>
          <a:ln>
            <a:no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hhvy</a:t>
            </a:r>
          </a:p>
          <a:p>
            <a:pPr marL="0" indent="0" algn="l"/>
            <a:endParaRPr lang="en-US" sz="1100">
              <a:solidFill>
                <a:schemeClr val="lt1"/>
              </a:solidFill>
              <a:latin typeface="+mn-lt"/>
              <a:ea typeface="+mn-ea"/>
              <a:cs typeface="+mn-cs"/>
            </a:endParaRP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wss</a:t>
            </a: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a:t>
            </a:r>
          </a:p>
        </xdr:txBody>
      </xdr:sp>
      <xdr:sp macro="" textlink="">
        <xdr:nvSpPr>
          <xdr:cNvPr id="32" name="Oval 31">
            <a:extLst>
              <a:ext uri="{FF2B5EF4-FFF2-40B4-BE49-F238E27FC236}">
                <a16:creationId xmlns:a16="http://schemas.microsoft.com/office/drawing/2014/main" id="{A33E91D5-B679-D996-D21C-38B7E7C2A6D6}"/>
              </a:ext>
            </a:extLst>
          </xdr:cNvPr>
          <xdr:cNvSpPr/>
        </xdr:nvSpPr>
        <xdr:spPr>
          <a:xfrm>
            <a:off x="7646888" y="-69049"/>
            <a:ext cx="360373" cy="413598"/>
          </a:xfrm>
          <a:prstGeom prst="ellipse">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16</xdr:col>
      <xdr:colOff>409574</xdr:colOff>
      <xdr:row>3</xdr:row>
      <xdr:rowOff>47624</xdr:rowOff>
    </xdr:from>
    <xdr:to>
      <xdr:col>19</xdr:col>
      <xdr:colOff>555878</xdr:colOff>
      <xdr:row>8</xdr:row>
      <xdr:rowOff>144398</xdr:rowOff>
    </xdr:to>
    <xdr:grpSp>
      <xdr:nvGrpSpPr>
        <xdr:cNvPr id="33" name="Group 32">
          <a:extLst>
            <a:ext uri="{FF2B5EF4-FFF2-40B4-BE49-F238E27FC236}">
              <a16:creationId xmlns:a16="http://schemas.microsoft.com/office/drawing/2014/main" id="{D084FF91-8E75-4FF7-85E3-6A253A8BA604}"/>
            </a:ext>
          </a:extLst>
        </xdr:cNvPr>
        <xdr:cNvGrpSpPr/>
      </xdr:nvGrpSpPr>
      <xdr:grpSpPr>
        <a:xfrm>
          <a:off x="10384068" y="625545"/>
          <a:ext cx="1976389" cy="1113488"/>
          <a:chOff x="6954874" y="-1762482"/>
          <a:chExt cx="1803642" cy="2291725"/>
        </a:xfrm>
        <a:effectLst>
          <a:outerShdw blurRad="50800" dist="50800" dir="5400000" algn="ctr" rotWithShape="0">
            <a:schemeClr val="accent5"/>
          </a:outerShdw>
        </a:effectLst>
      </xdr:grpSpPr>
      <xdr:sp macro="" textlink="">
        <xdr:nvSpPr>
          <xdr:cNvPr id="34" name="Rectangle: Rounded Corners 33">
            <a:extLst>
              <a:ext uri="{FF2B5EF4-FFF2-40B4-BE49-F238E27FC236}">
                <a16:creationId xmlns:a16="http://schemas.microsoft.com/office/drawing/2014/main" id="{27BE53ED-6182-8C13-1E6B-154FE907D83E}"/>
              </a:ext>
            </a:extLst>
          </xdr:cNvPr>
          <xdr:cNvSpPr/>
        </xdr:nvSpPr>
        <xdr:spPr>
          <a:xfrm>
            <a:off x="6954874" y="-1762482"/>
            <a:ext cx="1803642" cy="2291725"/>
          </a:xfrm>
          <a:prstGeom prst="roundRect">
            <a:avLst>
              <a:gd name="adj" fmla="val 12350"/>
            </a:avLst>
          </a:prstGeom>
          <a:solidFill>
            <a:sysClr val="window" lastClr="FFFFFF"/>
          </a:solidFill>
          <a:ln>
            <a:no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hhvy</a:t>
            </a:r>
          </a:p>
          <a:p>
            <a:pPr marL="0" indent="0" algn="l"/>
            <a:endParaRPr lang="en-US" sz="1100">
              <a:solidFill>
                <a:schemeClr val="lt1"/>
              </a:solidFill>
              <a:latin typeface="+mn-lt"/>
              <a:ea typeface="+mn-ea"/>
              <a:cs typeface="+mn-cs"/>
            </a:endParaRP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wss</a:t>
            </a: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a:t>
            </a:r>
          </a:p>
        </xdr:txBody>
      </xdr:sp>
      <xdr:sp macro="" textlink="">
        <xdr:nvSpPr>
          <xdr:cNvPr id="35" name="Oval 34">
            <a:extLst>
              <a:ext uri="{FF2B5EF4-FFF2-40B4-BE49-F238E27FC236}">
                <a16:creationId xmlns:a16="http://schemas.microsoft.com/office/drawing/2014/main" id="{AA8C5740-DB19-7E00-4E69-060092039D44}"/>
              </a:ext>
            </a:extLst>
          </xdr:cNvPr>
          <xdr:cNvSpPr/>
        </xdr:nvSpPr>
        <xdr:spPr>
          <a:xfrm>
            <a:off x="7047186" y="-794535"/>
            <a:ext cx="366398" cy="748481"/>
          </a:xfrm>
          <a:prstGeom prst="ellipse">
            <a:avLst/>
          </a:prstGeom>
          <a:solidFill>
            <a:srgbClr val="FFFF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276225</xdr:colOff>
      <xdr:row>6</xdr:row>
      <xdr:rowOff>0</xdr:rowOff>
    </xdr:from>
    <xdr:to>
      <xdr:col>0</xdr:col>
      <xdr:colOff>533400</xdr:colOff>
      <xdr:row>7</xdr:row>
      <xdr:rowOff>98258</xdr:rowOff>
    </xdr:to>
    <xdr:pic>
      <xdr:nvPicPr>
        <xdr:cNvPr id="47" name="Graphic 46" descr="Dollar with solid fill">
          <a:extLst>
            <a:ext uri="{FF2B5EF4-FFF2-40B4-BE49-F238E27FC236}">
              <a16:creationId xmlns:a16="http://schemas.microsoft.com/office/drawing/2014/main" id="{985168C6-3979-BF30-6F63-27580B8D45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6225" y="1143000"/>
          <a:ext cx="257175" cy="288758"/>
        </a:xfrm>
        <a:prstGeom prst="rect">
          <a:avLst/>
        </a:prstGeom>
      </xdr:spPr>
    </xdr:pic>
    <xdr:clientData/>
  </xdr:twoCellAnchor>
  <xdr:twoCellAnchor editAs="oneCell">
    <xdr:from>
      <xdr:col>7</xdr:col>
      <xdr:colOff>142875</xdr:colOff>
      <xdr:row>5</xdr:row>
      <xdr:rowOff>152401</xdr:rowOff>
    </xdr:from>
    <xdr:to>
      <xdr:col>7</xdr:col>
      <xdr:colOff>438150</xdr:colOff>
      <xdr:row>7</xdr:row>
      <xdr:rowOff>38101</xdr:rowOff>
    </xdr:to>
    <xdr:pic>
      <xdr:nvPicPr>
        <xdr:cNvPr id="49" name="Graphic 48" descr="Lightbulb and gear with solid fill">
          <a:extLst>
            <a:ext uri="{FF2B5EF4-FFF2-40B4-BE49-F238E27FC236}">
              <a16:creationId xmlns:a16="http://schemas.microsoft.com/office/drawing/2014/main" id="{8AF5B4F9-573D-7A78-571B-3D1AFB59C9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10075" y="1104901"/>
          <a:ext cx="295275" cy="266700"/>
        </a:xfrm>
        <a:prstGeom prst="rect">
          <a:avLst/>
        </a:prstGeom>
      </xdr:spPr>
    </xdr:pic>
    <xdr:clientData/>
  </xdr:twoCellAnchor>
  <xdr:twoCellAnchor editAs="oneCell">
    <xdr:from>
      <xdr:col>3</xdr:col>
      <xdr:colOff>504825</xdr:colOff>
      <xdr:row>5</xdr:row>
      <xdr:rowOff>171450</xdr:rowOff>
    </xdr:from>
    <xdr:to>
      <xdr:col>4</xdr:col>
      <xdr:colOff>160193</xdr:colOff>
      <xdr:row>7</xdr:row>
      <xdr:rowOff>19050</xdr:rowOff>
    </xdr:to>
    <xdr:pic>
      <xdr:nvPicPr>
        <xdr:cNvPr id="51" name="Graphic 50" descr="Shopping cart with solid fill">
          <a:extLst>
            <a:ext uri="{FF2B5EF4-FFF2-40B4-BE49-F238E27FC236}">
              <a16:creationId xmlns:a16="http://schemas.microsoft.com/office/drawing/2014/main" id="{0654C29D-7129-629E-B6F1-E95304F45DE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33625" y="1123950"/>
          <a:ext cx="264968" cy="228600"/>
        </a:xfrm>
        <a:prstGeom prst="rect">
          <a:avLst/>
        </a:prstGeom>
      </xdr:spPr>
    </xdr:pic>
    <xdr:clientData/>
  </xdr:twoCellAnchor>
  <xdr:twoCellAnchor editAs="oneCell">
    <xdr:from>
      <xdr:col>10</xdr:col>
      <xdr:colOff>437771</xdr:colOff>
      <xdr:row>6</xdr:row>
      <xdr:rowOff>9525</xdr:rowOff>
    </xdr:from>
    <xdr:to>
      <xdr:col>11</xdr:col>
      <xdr:colOff>47625</xdr:colOff>
      <xdr:row>7</xdr:row>
      <xdr:rowOff>47624</xdr:rowOff>
    </xdr:to>
    <xdr:pic>
      <xdr:nvPicPr>
        <xdr:cNvPr id="53" name="Graphic 52" descr="Bar graph with upward trend with solid fill">
          <a:extLst>
            <a:ext uri="{FF2B5EF4-FFF2-40B4-BE49-F238E27FC236}">
              <a16:creationId xmlns:a16="http://schemas.microsoft.com/office/drawing/2014/main" id="{6B99D928-BF59-5A69-2C21-C5767AA8CA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33771" y="1152525"/>
          <a:ext cx="219454" cy="228599"/>
        </a:xfrm>
        <a:prstGeom prst="rect">
          <a:avLst/>
        </a:prstGeom>
      </xdr:spPr>
    </xdr:pic>
    <xdr:clientData/>
  </xdr:twoCellAnchor>
  <xdr:twoCellAnchor editAs="oneCell">
    <xdr:from>
      <xdr:col>13</xdr:col>
      <xdr:colOff>381001</xdr:colOff>
      <xdr:row>5</xdr:row>
      <xdr:rowOff>180975</xdr:rowOff>
    </xdr:from>
    <xdr:to>
      <xdr:col>14</xdr:col>
      <xdr:colOff>19051</xdr:colOff>
      <xdr:row>7</xdr:row>
      <xdr:rowOff>47624</xdr:rowOff>
    </xdr:to>
    <xdr:pic>
      <xdr:nvPicPr>
        <xdr:cNvPr id="55" name="Graphic 54" descr="Upward trend with solid fill">
          <a:extLst>
            <a:ext uri="{FF2B5EF4-FFF2-40B4-BE49-F238E27FC236}">
              <a16:creationId xmlns:a16="http://schemas.microsoft.com/office/drawing/2014/main" id="{97EBB982-852B-FAF1-FC65-E9EDCA2BB80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15351" y="1133475"/>
          <a:ext cx="247650" cy="247649"/>
        </a:xfrm>
        <a:prstGeom prst="rect">
          <a:avLst/>
        </a:prstGeom>
      </xdr:spPr>
    </xdr:pic>
    <xdr:clientData/>
  </xdr:twoCellAnchor>
  <xdr:twoCellAnchor editAs="oneCell">
    <xdr:from>
      <xdr:col>16</xdr:col>
      <xdr:colOff>571501</xdr:colOff>
      <xdr:row>6</xdr:row>
      <xdr:rowOff>28575</xdr:rowOff>
    </xdr:from>
    <xdr:to>
      <xdr:col>17</xdr:col>
      <xdr:colOff>261688</xdr:colOff>
      <xdr:row>7</xdr:row>
      <xdr:rowOff>2383</xdr:rowOff>
    </xdr:to>
    <xdr:pic>
      <xdr:nvPicPr>
        <xdr:cNvPr id="57" name="Graphic 56" descr="Checklist with solid fill">
          <a:extLst>
            <a:ext uri="{FF2B5EF4-FFF2-40B4-BE49-F238E27FC236}">
              <a16:creationId xmlns:a16="http://schemas.microsoft.com/office/drawing/2014/main" id="{6150EF25-8BE3-1D3E-EF61-3BC91D6B150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534651" y="1171575"/>
          <a:ext cx="299787" cy="164308"/>
        </a:xfrm>
        <a:prstGeom prst="rect">
          <a:avLst/>
        </a:prstGeom>
      </xdr:spPr>
    </xdr:pic>
    <xdr:clientData/>
  </xdr:twoCellAnchor>
  <xdr:twoCellAnchor>
    <xdr:from>
      <xdr:col>0</xdr:col>
      <xdr:colOff>314324</xdr:colOff>
      <xdr:row>3</xdr:row>
      <xdr:rowOff>85725</xdr:rowOff>
    </xdr:from>
    <xdr:to>
      <xdr:col>2</xdr:col>
      <xdr:colOff>495299</xdr:colOff>
      <xdr:row>4</xdr:row>
      <xdr:rowOff>161925</xdr:rowOff>
    </xdr:to>
    <xdr:sp macro="" textlink="">
      <xdr:nvSpPr>
        <xdr:cNvPr id="58" name="TextBox 57">
          <a:extLst>
            <a:ext uri="{FF2B5EF4-FFF2-40B4-BE49-F238E27FC236}">
              <a16:creationId xmlns:a16="http://schemas.microsoft.com/office/drawing/2014/main" id="{6BB0D47B-F694-603B-580A-ED9EB6250A1F}"/>
            </a:ext>
          </a:extLst>
        </xdr:cNvPr>
        <xdr:cNvSpPr txBox="1"/>
      </xdr:nvSpPr>
      <xdr:spPr>
        <a:xfrm>
          <a:off x="314324" y="657225"/>
          <a:ext cx="1400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0B050"/>
              </a:solidFill>
              <a:latin typeface="Aptos" panose="020B0004020202020204" pitchFamily="34" charset="0"/>
            </a:rPr>
            <a:t>Total Sales</a:t>
          </a:r>
        </a:p>
      </xdr:txBody>
    </xdr:sp>
    <xdr:clientData/>
  </xdr:twoCellAnchor>
  <xdr:twoCellAnchor>
    <xdr:from>
      <xdr:col>6</xdr:col>
      <xdr:colOff>590676</xdr:colOff>
      <xdr:row>3</xdr:row>
      <xdr:rowOff>85725</xdr:rowOff>
    </xdr:from>
    <xdr:to>
      <xdr:col>9</xdr:col>
      <xdr:colOff>533525</xdr:colOff>
      <xdr:row>5</xdr:row>
      <xdr:rowOff>9525</xdr:rowOff>
    </xdr:to>
    <xdr:sp macro="" textlink="">
      <xdr:nvSpPr>
        <xdr:cNvPr id="64" name="TextBox 63">
          <a:extLst>
            <a:ext uri="{FF2B5EF4-FFF2-40B4-BE49-F238E27FC236}">
              <a16:creationId xmlns:a16="http://schemas.microsoft.com/office/drawing/2014/main" id="{8BB43C10-75AA-43BD-A7C0-CD489A5622B6}"/>
            </a:ext>
          </a:extLst>
        </xdr:cNvPr>
        <xdr:cNvSpPr txBox="1"/>
      </xdr:nvSpPr>
      <xdr:spPr>
        <a:xfrm>
          <a:off x="4248276" y="657225"/>
          <a:ext cx="17716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0B050"/>
              </a:solidFill>
              <a:latin typeface="Aptos" panose="020B0004020202020204" pitchFamily="34" charset="0"/>
            </a:rPr>
            <a:t>Total CGOS</a:t>
          </a:r>
        </a:p>
      </xdr:txBody>
    </xdr:sp>
    <xdr:clientData/>
  </xdr:twoCellAnchor>
  <xdr:twoCellAnchor>
    <xdr:from>
      <xdr:col>3</xdr:col>
      <xdr:colOff>347725</xdr:colOff>
      <xdr:row>3</xdr:row>
      <xdr:rowOff>85725</xdr:rowOff>
    </xdr:from>
    <xdr:to>
      <xdr:col>6</xdr:col>
      <xdr:colOff>128650</xdr:colOff>
      <xdr:row>4</xdr:row>
      <xdr:rowOff>171449</xdr:rowOff>
    </xdr:to>
    <xdr:sp macro="" textlink="">
      <xdr:nvSpPr>
        <xdr:cNvPr id="65" name="TextBox 64">
          <a:extLst>
            <a:ext uri="{FF2B5EF4-FFF2-40B4-BE49-F238E27FC236}">
              <a16:creationId xmlns:a16="http://schemas.microsoft.com/office/drawing/2014/main" id="{81AAF714-38E1-4735-9213-69D4ACFAC5CA}"/>
            </a:ext>
          </a:extLst>
        </xdr:cNvPr>
        <xdr:cNvSpPr txBox="1"/>
      </xdr:nvSpPr>
      <xdr:spPr>
        <a:xfrm>
          <a:off x="2176525" y="657225"/>
          <a:ext cx="160972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0B050"/>
              </a:solidFill>
              <a:latin typeface="Aptos" panose="020B0004020202020204" pitchFamily="34" charset="0"/>
            </a:rPr>
            <a:t>Total Orders</a:t>
          </a:r>
        </a:p>
      </xdr:txBody>
    </xdr:sp>
    <xdr:clientData/>
  </xdr:twoCellAnchor>
  <xdr:twoCellAnchor>
    <xdr:from>
      <xdr:col>10</xdr:col>
      <xdr:colOff>385951</xdr:colOff>
      <xdr:row>3</xdr:row>
      <xdr:rowOff>85725</xdr:rowOff>
    </xdr:from>
    <xdr:to>
      <xdr:col>12</xdr:col>
      <xdr:colOff>638045</xdr:colOff>
      <xdr:row>5</xdr:row>
      <xdr:rowOff>19051</xdr:rowOff>
    </xdr:to>
    <xdr:sp macro="" textlink="">
      <xdr:nvSpPr>
        <xdr:cNvPr id="66" name="TextBox 65">
          <a:extLst>
            <a:ext uri="{FF2B5EF4-FFF2-40B4-BE49-F238E27FC236}">
              <a16:creationId xmlns:a16="http://schemas.microsoft.com/office/drawing/2014/main" id="{8488C226-D85D-40CF-A9AB-9B9311F12D06}"/>
            </a:ext>
          </a:extLst>
        </xdr:cNvPr>
        <xdr:cNvSpPr txBox="1"/>
      </xdr:nvSpPr>
      <xdr:spPr>
        <a:xfrm>
          <a:off x="6481951" y="657225"/>
          <a:ext cx="1471294"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1">
              <a:solidFill>
                <a:srgbClr val="00B050"/>
              </a:solidFill>
              <a:latin typeface="Aptos" panose="020B0004020202020204" pitchFamily="34" charset="0"/>
            </a:rPr>
            <a:t>Total Profit</a:t>
          </a:r>
        </a:p>
      </xdr:txBody>
    </xdr:sp>
    <xdr:clientData/>
  </xdr:twoCellAnchor>
  <xdr:twoCellAnchor>
    <xdr:from>
      <xdr:col>13</xdr:col>
      <xdr:colOff>280921</xdr:colOff>
      <xdr:row>3</xdr:row>
      <xdr:rowOff>85725</xdr:rowOff>
    </xdr:from>
    <xdr:to>
      <xdr:col>16</xdr:col>
      <xdr:colOff>80896</xdr:colOff>
      <xdr:row>4</xdr:row>
      <xdr:rowOff>171451</xdr:rowOff>
    </xdr:to>
    <xdr:sp macro="" textlink="">
      <xdr:nvSpPr>
        <xdr:cNvPr id="67" name="TextBox 66">
          <a:extLst>
            <a:ext uri="{FF2B5EF4-FFF2-40B4-BE49-F238E27FC236}">
              <a16:creationId xmlns:a16="http://schemas.microsoft.com/office/drawing/2014/main" id="{1CF606F6-5AFA-43C4-BB09-A6468D7D5032}"/>
            </a:ext>
          </a:extLst>
        </xdr:cNvPr>
        <xdr:cNvSpPr txBox="1"/>
      </xdr:nvSpPr>
      <xdr:spPr>
        <a:xfrm>
          <a:off x="8415271" y="657225"/>
          <a:ext cx="162877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0B050"/>
              </a:solidFill>
              <a:latin typeface="Aptos" panose="020B0004020202020204" pitchFamily="34" charset="0"/>
            </a:rPr>
            <a:t>Profit</a:t>
          </a:r>
          <a:r>
            <a:rPr lang="en-US" sz="1800" b="1" baseline="0">
              <a:solidFill>
                <a:srgbClr val="00B050"/>
              </a:solidFill>
              <a:latin typeface="Aptos" panose="020B0004020202020204" pitchFamily="34" charset="0"/>
            </a:rPr>
            <a:t> Margin</a:t>
          </a:r>
          <a:endParaRPr lang="en-US" sz="1800" b="1">
            <a:solidFill>
              <a:srgbClr val="00B050"/>
            </a:solidFill>
            <a:latin typeface="Aptos" panose="020B0004020202020204" pitchFamily="34" charset="0"/>
          </a:endParaRPr>
        </a:p>
      </xdr:txBody>
    </xdr:sp>
    <xdr:clientData/>
  </xdr:twoCellAnchor>
  <xdr:twoCellAnchor>
    <xdr:from>
      <xdr:col>0</xdr:col>
      <xdr:colOff>561974</xdr:colOff>
      <xdr:row>5</xdr:row>
      <xdr:rowOff>57149</xdr:rowOff>
    </xdr:from>
    <xdr:to>
      <xdr:col>2</xdr:col>
      <xdr:colOff>171449</xdr:colOff>
      <xdr:row>7</xdr:row>
      <xdr:rowOff>123701</xdr:rowOff>
    </xdr:to>
    <xdr:sp macro="" textlink="Analysis!F18">
      <xdr:nvSpPr>
        <xdr:cNvPr id="70" name="TextBox 69">
          <a:extLst>
            <a:ext uri="{FF2B5EF4-FFF2-40B4-BE49-F238E27FC236}">
              <a16:creationId xmlns:a16="http://schemas.microsoft.com/office/drawing/2014/main" id="{7CE76ED7-2001-43F5-B31A-FF95D91B6DA0}"/>
            </a:ext>
          </a:extLst>
        </xdr:cNvPr>
        <xdr:cNvSpPr txBox="1"/>
      </xdr:nvSpPr>
      <xdr:spPr>
        <a:xfrm>
          <a:off x="561974" y="984909"/>
          <a:ext cx="821748" cy="43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F6DAE0-51DD-4401-BAC0-9F27B85B5A32}" type="TxLink">
            <a:rPr lang="en-US" sz="1800" b="0" i="0" u="none" strike="noStrike">
              <a:solidFill>
                <a:srgbClr val="000000"/>
              </a:solidFill>
              <a:effectLst/>
              <a:latin typeface="Arial Black" panose="020B0A04020102020204" pitchFamily="34" charset="0"/>
              <a:ea typeface="+mn-ea"/>
              <a:cs typeface="+mn-cs"/>
            </a:rPr>
            <a:pPr algn="ctr"/>
            <a:t>11 M</a:t>
          </a:fld>
          <a:endParaRPr lang="en-US" sz="1800" b="1">
            <a:solidFill>
              <a:sysClr val="windowText" lastClr="000000"/>
            </a:solidFill>
            <a:latin typeface="Arial Black" panose="020B0A04020102020204" pitchFamily="34" charset="0"/>
          </a:endParaRPr>
        </a:p>
      </xdr:txBody>
    </xdr:sp>
    <xdr:clientData/>
  </xdr:twoCellAnchor>
  <xdr:twoCellAnchor>
    <xdr:from>
      <xdr:col>7</xdr:col>
      <xdr:colOff>547176</xdr:colOff>
      <xdr:row>5</xdr:row>
      <xdr:rowOff>57149</xdr:rowOff>
    </xdr:from>
    <xdr:to>
      <xdr:col>9</xdr:col>
      <xdr:colOff>118551</xdr:colOff>
      <xdr:row>7</xdr:row>
      <xdr:rowOff>38099</xdr:rowOff>
    </xdr:to>
    <xdr:sp macro="" textlink="Analysis!J18">
      <xdr:nvSpPr>
        <xdr:cNvPr id="71" name="TextBox 70">
          <a:extLst>
            <a:ext uri="{FF2B5EF4-FFF2-40B4-BE49-F238E27FC236}">
              <a16:creationId xmlns:a16="http://schemas.microsoft.com/office/drawing/2014/main" id="{41A5AABA-8E44-4AA9-9105-5CAE225D436E}"/>
            </a:ext>
          </a:extLst>
        </xdr:cNvPr>
        <xdr:cNvSpPr txBox="1"/>
      </xdr:nvSpPr>
      <xdr:spPr>
        <a:xfrm>
          <a:off x="4814376" y="1009649"/>
          <a:ext cx="790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F9D132-3CDF-44F8-8F79-0E252BB8CBE4}" type="TxLink">
            <a:rPr lang="en-US" sz="1800" b="0" i="0" u="none" strike="noStrike">
              <a:solidFill>
                <a:srgbClr val="000000"/>
              </a:solidFill>
              <a:effectLst/>
              <a:latin typeface="Arial Black" panose="020B0A04020102020204" pitchFamily="34" charset="0"/>
            </a:rPr>
            <a:pPr algn="ctr"/>
            <a:t>8 M</a:t>
          </a:fld>
          <a:endParaRPr lang="en-US" sz="1800" b="1">
            <a:solidFill>
              <a:sysClr val="windowText" lastClr="000000"/>
            </a:solidFill>
            <a:latin typeface="Arial Black" panose="020B0A04020102020204" pitchFamily="34" charset="0"/>
          </a:endParaRPr>
        </a:p>
      </xdr:txBody>
    </xdr:sp>
    <xdr:clientData/>
  </xdr:twoCellAnchor>
  <xdr:twoCellAnchor>
    <xdr:from>
      <xdr:col>4</xdr:col>
      <xdr:colOff>261449</xdr:colOff>
      <xdr:row>5</xdr:row>
      <xdr:rowOff>57149</xdr:rowOff>
    </xdr:from>
    <xdr:to>
      <xdr:col>5</xdr:col>
      <xdr:colOff>457176</xdr:colOff>
      <xdr:row>7</xdr:row>
      <xdr:rowOff>0</xdr:rowOff>
    </xdr:to>
    <xdr:sp macro="" textlink="Analysis!I18">
      <xdr:nvSpPr>
        <xdr:cNvPr id="73" name="TextBox 72">
          <a:extLst>
            <a:ext uri="{FF2B5EF4-FFF2-40B4-BE49-F238E27FC236}">
              <a16:creationId xmlns:a16="http://schemas.microsoft.com/office/drawing/2014/main" id="{99D367F2-4B0D-4AF9-8E89-3AD4D2814F17}"/>
            </a:ext>
          </a:extLst>
        </xdr:cNvPr>
        <xdr:cNvSpPr txBox="1"/>
      </xdr:nvSpPr>
      <xdr:spPr>
        <a:xfrm>
          <a:off x="2699849" y="1009649"/>
          <a:ext cx="805327"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8B044A-5D73-4303-9187-C70C59E49F62}" type="TxLink">
            <a:rPr lang="en-US" sz="1800" b="0" i="0" u="none" strike="noStrike">
              <a:solidFill>
                <a:srgbClr val="000000"/>
              </a:solidFill>
              <a:effectLst/>
              <a:latin typeface="Arial Black" panose="020B0A04020102020204" pitchFamily="34" charset="0"/>
            </a:rPr>
            <a:pPr algn="ctr"/>
            <a:t>909</a:t>
          </a:fld>
          <a:endParaRPr lang="en-US" sz="1800" b="0">
            <a:solidFill>
              <a:sysClr val="windowText" lastClr="000000"/>
            </a:solidFill>
            <a:latin typeface="Arial Black" panose="020B0A04020102020204" pitchFamily="34" charset="0"/>
          </a:endParaRPr>
        </a:p>
      </xdr:txBody>
    </xdr:sp>
    <xdr:clientData/>
  </xdr:twoCellAnchor>
  <xdr:twoCellAnchor>
    <xdr:from>
      <xdr:col>11</xdr:col>
      <xdr:colOff>208551</xdr:colOff>
      <xdr:row>5</xdr:row>
      <xdr:rowOff>57149</xdr:rowOff>
    </xdr:from>
    <xdr:to>
      <xdr:col>12</xdr:col>
      <xdr:colOff>308883</xdr:colOff>
      <xdr:row>7</xdr:row>
      <xdr:rowOff>57150</xdr:rowOff>
    </xdr:to>
    <xdr:sp macro="" textlink="Analysis!K18">
      <xdr:nvSpPr>
        <xdr:cNvPr id="74" name="TextBox 73">
          <a:extLst>
            <a:ext uri="{FF2B5EF4-FFF2-40B4-BE49-F238E27FC236}">
              <a16:creationId xmlns:a16="http://schemas.microsoft.com/office/drawing/2014/main" id="{ADD7B2B5-79F8-4D23-9114-D5CD2D7AB85E}"/>
            </a:ext>
          </a:extLst>
        </xdr:cNvPr>
        <xdr:cNvSpPr txBox="1"/>
      </xdr:nvSpPr>
      <xdr:spPr>
        <a:xfrm>
          <a:off x="6914151" y="1009649"/>
          <a:ext cx="709932"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09FC93-7828-41B8-90E8-C108D7EACBB0}" type="TxLink">
            <a:rPr lang="en-US" sz="1800" b="0" i="0" u="none" strike="noStrike">
              <a:solidFill>
                <a:srgbClr val="000000"/>
              </a:solidFill>
              <a:effectLst/>
              <a:latin typeface="Arial Black" panose="020B0A04020102020204" pitchFamily="34" charset="0"/>
            </a:rPr>
            <a:pPr algn="ctr"/>
            <a:t>3 M</a:t>
          </a:fld>
          <a:endParaRPr lang="en-US" sz="1800" b="1">
            <a:solidFill>
              <a:sysClr val="windowText" lastClr="000000"/>
            </a:solidFill>
            <a:latin typeface="Arial Black" panose="020B0A04020102020204" pitchFamily="34" charset="0"/>
          </a:endParaRPr>
        </a:p>
      </xdr:txBody>
    </xdr:sp>
    <xdr:clientData/>
  </xdr:twoCellAnchor>
  <xdr:twoCellAnchor>
    <xdr:from>
      <xdr:col>14</xdr:col>
      <xdr:colOff>189333</xdr:colOff>
      <xdr:row>5</xdr:row>
      <xdr:rowOff>57149</xdr:rowOff>
    </xdr:from>
    <xdr:to>
      <xdr:col>15</xdr:col>
      <xdr:colOff>400216</xdr:colOff>
      <xdr:row>7</xdr:row>
      <xdr:rowOff>0</xdr:rowOff>
    </xdr:to>
    <xdr:sp macro="" textlink="Analysis!L18">
      <xdr:nvSpPr>
        <xdr:cNvPr id="75" name="TextBox 74">
          <a:extLst>
            <a:ext uri="{FF2B5EF4-FFF2-40B4-BE49-F238E27FC236}">
              <a16:creationId xmlns:a16="http://schemas.microsoft.com/office/drawing/2014/main" id="{F369F93B-41A9-4814-B215-930C7B938B2A}"/>
            </a:ext>
          </a:extLst>
        </xdr:cNvPr>
        <xdr:cNvSpPr txBox="1"/>
      </xdr:nvSpPr>
      <xdr:spPr>
        <a:xfrm>
          <a:off x="8933283" y="1009649"/>
          <a:ext cx="820483"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DD05A4-2A2F-4ABD-A004-DFCABB3F1CE3}" type="TxLink">
            <a:rPr lang="en-US" sz="1800" b="0" i="0" u="none" strike="noStrike">
              <a:solidFill>
                <a:srgbClr val="000000"/>
              </a:solidFill>
              <a:effectLst/>
              <a:latin typeface="Arial Black" panose="020B0A04020102020204" pitchFamily="34" charset="0"/>
            </a:rPr>
            <a:pPr algn="ctr"/>
            <a:t>28%</a:t>
          </a:fld>
          <a:endParaRPr lang="en-US" sz="1800" b="1">
            <a:solidFill>
              <a:sysClr val="windowText" lastClr="000000"/>
            </a:solidFill>
            <a:latin typeface="Arial Black" panose="020B0A04020102020204" pitchFamily="34" charset="0"/>
          </a:endParaRPr>
        </a:p>
      </xdr:txBody>
    </xdr:sp>
    <xdr:clientData/>
  </xdr:twoCellAnchor>
  <xdr:twoCellAnchor>
    <xdr:from>
      <xdr:col>16</xdr:col>
      <xdr:colOff>395844</xdr:colOff>
      <xdr:row>3</xdr:row>
      <xdr:rowOff>85725</xdr:rowOff>
    </xdr:from>
    <xdr:to>
      <xdr:col>19</xdr:col>
      <xdr:colOff>590549</xdr:colOff>
      <xdr:row>5</xdr:row>
      <xdr:rowOff>104775</xdr:rowOff>
    </xdr:to>
    <xdr:sp macro="" textlink="">
      <xdr:nvSpPr>
        <xdr:cNvPr id="76" name="TextBox 75">
          <a:extLst>
            <a:ext uri="{FF2B5EF4-FFF2-40B4-BE49-F238E27FC236}">
              <a16:creationId xmlns:a16="http://schemas.microsoft.com/office/drawing/2014/main" id="{FBAD0639-48C2-4BA1-9829-AC74DC42D428}"/>
            </a:ext>
          </a:extLst>
        </xdr:cNvPr>
        <xdr:cNvSpPr txBox="1"/>
      </xdr:nvSpPr>
      <xdr:spPr>
        <a:xfrm flipH="1">
          <a:off x="10304318" y="642381"/>
          <a:ext cx="2013114" cy="390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0B050"/>
              </a:solidFill>
              <a:latin typeface="Arial Black" panose="020B0A04020102020204" pitchFamily="34" charset="0"/>
            </a:rPr>
            <a:t>Quantity Sold</a:t>
          </a:r>
        </a:p>
      </xdr:txBody>
    </xdr:sp>
    <xdr:clientData/>
  </xdr:twoCellAnchor>
  <xdr:twoCellAnchor>
    <xdr:from>
      <xdr:col>17</xdr:col>
      <xdr:colOff>490217</xdr:colOff>
      <xdr:row>5</xdr:row>
      <xdr:rowOff>57149</xdr:rowOff>
    </xdr:from>
    <xdr:to>
      <xdr:col>19</xdr:col>
      <xdr:colOff>257174</xdr:colOff>
      <xdr:row>7</xdr:row>
      <xdr:rowOff>114300</xdr:rowOff>
    </xdr:to>
    <xdr:sp macro="" textlink="Analysis!H18">
      <xdr:nvSpPr>
        <xdr:cNvPr id="8" name="TextBox 7">
          <a:extLst>
            <a:ext uri="{FF2B5EF4-FFF2-40B4-BE49-F238E27FC236}">
              <a16:creationId xmlns:a16="http://schemas.microsoft.com/office/drawing/2014/main" id="{F309EB9C-60F7-4D44-BE32-CA2F31374586}"/>
            </a:ext>
          </a:extLst>
        </xdr:cNvPr>
        <xdr:cNvSpPr txBox="1"/>
      </xdr:nvSpPr>
      <xdr:spPr>
        <a:xfrm>
          <a:off x="11062967" y="1009649"/>
          <a:ext cx="986157"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10572E-3A8F-476F-9747-6822AC6044DC}" type="TxLink">
            <a:rPr lang="en-US" sz="1800" b="0" i="0" u="none" strike="noStrike">
              <a:solidFill>
                <a:srgbClr val="000000"/>
              </a:solidFill>
              <a:effectLst/>
              <a:latin typeface="Arial Black" panose="020B0A04020102020204" pitchFamily="34" charset="0"/>
              <a:ea typeface="+mn-ea"/>
              <a:cs typeface="+mn-cs"/>
            </a:rPr>
            <a:pPr algn="ctr"/>
            <a:t> 1,366 </a:t>
          </a:fld>
          <a:endParaRPr lang="en-US" sz="1800" b="1">
            <a:solidFill>
              <a:sysClr val="windowText" lastClr="000000"/>
            </a:solidFill>
            <a:latin typeface="Arial Black" panose="020B0A04020102020204" pitchFamily="34" charset="0"/>
          </a:endParaRPr>
        </a:p>
      </xdr:txBody>
    </xdr:sp>
    <xdr:clientData/>
  </xdr:twoCellAnchor>
  <xdr:twoCellAnchor>
    <xdr:from>
      <xdr:col>6</xdr:col>
      <xdr:colOff>114299</xdr:colOff>
      <xdr:row>9</xdr:row>
      <xdr:rowOff>95250</xdr:rowOff>
    </xdr:from>
    <xdr:to>
      <xdr:col>12</xdr:col>
      <xdr:colOff>123824</xdr:colOff>
      <xdr:row>18</xdr:row>
      <xdr:rowOff>123826</xdr:rowOff>
    </xdr:to>
    <xdr:sp macro="" textlink="">
      <xdr:nvSpPr>
        <xdr:cNvPr id="14" name="Rectangle: Rounded Corners 13">
          <a:extLst>
            <a:ext uri="{FF2B5EF4-FFF2-40B4-BE49-F238E27FC236}">
              <a16:creationId xmlns:a16="http://schemas.microsoft.com/office/drawing/2014/main" id="{520FC97A-DB23-45C2-8D2F-902FE5F19443}"/>
            </a:ext>
          </a:extLst>
        </xdr:cNvPr>
        <xdr:cNvSpPr/>
      </xdr:nvSpPr>
      <xdr:spPr>
        <a:xfrm>
          <a:off x="3771899" y="1866900"/>
          <a:ext cx="3667125" cy="1743076"/>
        </a:xfrm>
        <a:prstGeom prst="roundRect">
          <a:avLst>
            <a:gd name="adj" fmla="val 2216"/>
          </a:avLst>
        </a:prstGeom>
        <a:solidFill>
          <a:schemeClr val="bg1">
            <a:lumMod val="95000"/>
          </a:schemeClr>
        </a:solidFill>
        <a:ln>
          <a:no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xdr:colOff>
      <xdr:row>19</xdr:row>
      <xdr:rowOff>19051</xdr:rowOff>
    </xdr:from>
    <xdr:to>
      <xdr:col>6</xdr:col>
      <xdr:colOff>161925</xdr:colOff>
      <xdr:row>33</xdr:row>
      <xdr:rowOff>76201</xdr:rowOff>
    </xdr:to>
    <xdr:sp macro="" textlink="">
      <xdr:nvSpPr>
        <xdr:cNvPr id="15" name="Rectangle: Rounded Corners 14">
          <a:extLst>
            <a:ext uri="{FF2B5EF4-FFF2-40B4-BE49-F238E27FC236}">
              <a16:creationId xmlns:a16="http://schemas.microsoft.com/office/drawing/2014/main" id="{A601E6AA-F971-4748-803C-EE16CE5090E2}"/>
            </a:ext>
          </a:extLst>
        </xdr:cNvPr>
        <xdr:cNvSpPr/>
      </xdr:nvSpPr>
      <xdr:spPr>
        <a:xfrm>
          <a:off x="9525" y="3695701"/>
          <a:ext cx="3810000" cy="2724150"/>
        </a:xfrm>
        <a:prstGeom prst="roundRect">
          <a:avLst>
            <a:gd name="adj" fmla="val 1869"/>
          </a:avLst>
        </a:prstGeom>
        <a:solidFill>
          <a:schemeClr val="bg1">
            <a:lumMod val="95000"/>
          </a:schemeClr>
        </a:solidFill>
        <a:ln>
          <a:no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xdr:colOff>
      <xdr:row>9</xdr:row>
      <xdr:rowOff>123826</xdr:rowOff>
    </xdr:from>
    <xdr:to>
      <xdr:col>6</xdr:col>
      <xdr:colOff>95250</xdr:colOff>
      <xdr:row>18</xdr:row>
      <xdr:rowOff>114300</xdr:rowOff>
    </xdr:to>
    <xdr:graphicFrame macro="">
      <xdr:nvGraphicFramePr>
        <xdr:cNvPr id="16" name="Chart 15">
          <a:extLst>
            <a:ext uri="{FF2B5EF4-FFF2-40B4-BE49-F238E27FC236}">
              <a16:creationId xmlns:a16="http://schemas.microsoft.com/office/drawing/2014/main" id="{0926AF03-3E0C-4E24-A7B6-21354AD2A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104774</xdr:colOff>
      <xdr:row>9</xdr:row>
      <xdr:rowOff>123825</xdr:rowOff>
    </xdr:from>
    <xdr:to>
      <xdr:col>12</xdr:col>
      <xdr:colOff>76199</xdr:colOff>
      <xdr:row>18</xdr:row>
      <xdr:rowOff>95250</xdr:rowOff>
    </xdr:to>
    <xdr:graphicFrame macro="">
      <xdr:nvGraphicFramePr>
        <xdr:cNvPr id="17" name="Chart 16">
          <a:extLst>
            <a:ext uri="{FF2B5EF4-FFF2-40B4-BE49-F238E27FC236}">
              <a16:creationId xmlns:a16="http://schemas.microsoft.com/office/drawing/2014/main" id="{41ACEBA1-DEE2-4FDB-8594-1FDD70D47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142874</xdr:colOff>
      <xdr:row>19</xdr:row>
      <xdr:rowOff>0</xdr:rowOff>
    </xdr:from>
    <xdr:to>
      <xdr:col>12</xdr:col>
      <xdr:colOff>123825</xdr:colOff>
      <xdr:row>33</xdr:row>
      <xdr:rowOff>66675</xdr:rowOff>
    </xdr:to>
    <xdr:sp macro="" textlink="">
      <xdr:nvSpPr>
        <xdr:cNvPr id="18" name="Rectangle: Rounded Corners 17">
          <a:extLst>
            <a:ext uri="{FF2B5EF4-FFF2-40B4-BE49-F238E27FC236}">
              <a16:creationId xmlns:a16="http://schemas.microsoft.com/office/drawing/2014/main" id="{2EB20BA4-AAFA-4BD2-AB4B-7E6D1C56E929}"/>
            </a:ext>
          </a:extLst>
        </xdr:cNvPr>
        <xdr:cNvSpPr/>
      </xdr:nvSpPr>
      <xdr:spPr>
        <a:xfrm>
          <a:off x="3800474" y="3676650"/>
          <a:ext cx="3638551" cy="2733675"/>
        </a:xfrm>
        <a:prstGeom prst="roundRect">
          <a:avLst>
            <a:gd name="adj" fmla="val 1392"/>
          </a:avLst>
        </a:prstGeom>
        <a:solidFill>
          <a:schemeClr val="bg1">
            <a:lumMod val="95000"/>
          </a:schemeClr>
        </a:solidFill>
        <a:ln>
          <a:no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19</xdr:row>
      <xdr:rowOff>38100</xdr:rowOff>
    </xdr:from>
    <xdr:to>
      <xdr:col>6</xdr:col>
      <xdr:colOff>114300</xdr:colOff>
      <xdr:row>33</xdr:row>
      <xdr:rowOff>47626</xdr:rowOff>
    </xdr:to>
    <xdr:graphicFrame macro="">
      <xdr:nvGraphicFramePr>
        <xdr:cNvPr id="19" name="Chart 18">
          <a:extLst>
            <a:ext uri="{FF2B5EF4-FFF2-40B4-BE49-F238E27FC236}">
              <a16:creationId xmlns:a16="http://schemas.microsoft.com/office/drawing/2014/main" id="{1FDAEF3B-C9B7-4822-A647-EE7D45E27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581024</xdr:colOff>
      <xdr:row>9</xdr:row>
      <xdr:rowOff>76201</xdr:rowOff>
    </xdr:from>
    <xdr:to>
      <xdr:col>23</xdr:col>
      <xdr:colOff>346363</xdr:colOff>
      <xdr:row>33</xdr:row>
      <xdr:rowOff>76203</xdr:rowOff>
    </xdr:to>
    <xdr:sp macro="" textlink="">
      <xdr:nvSpPr>
        <xdr:cNvPr id="22" name="Rectangle: Rounded Corners 21">
          <a:extLst>
            <a:ext uri="{FF2B5EF4-FFF2-40B4-BE49-F238E27FC236}">
              <a16:creationId xmlns:a16="http://schemas.microsoft.com/office/drawing/2014/main" id="{A3428B24-435F-4BCA-88DA-3B591E3AAAD2}"/>
            </a:ext>
          </a:extLst>
        </xdr:cNvPr>
        <xdr:cNvSpPr/>
      </xdr:nvSpPr>
      <xdr:spPr>
        <a:xfrm>
          <a:off x="11101819" y="1822451"/>
          <a:ext cx="3402158" cy="4502729"/>
        </a:xfrm>
        <a:prstGeom prst="roundRect">
          <a:avLst>
            <a:gd name="adj" fmla="val 1066"/>
          </a:avLst>
        </a:prstGeom>
        <a:solidFill>
          <a:schemeClr val="bg1">
            <a:lumMod val="95000"/>
          </a:schemeClr>
        </a:solidFill>
        <a:ln>
          <a:no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180974</xdr:colOff>
      <xdr:row>19</xdr:row>
      <xdr:rowOff>28575</xdr:rowOff>
    </xdr:from>
    <xdr:to>
      <xdr:col>17</xdr:col>
      <xdr:colOff>561975</xdr:colOff>
      <xdr:row>33</xdr:row>
      <xdr:rowOff>85726</xdr:rowOff>
    </xdr:to>
    <xdr:sp macro="" textlink="">
      <xdr:nvSpPr>
        <xdr:cNvPr id="23" name="Rectangle: Rounded Corners 22">
          <a:extLst>
            <a:ext uri="{FF2B5EF4-FFF2-40B4-BE49-F238E27FC236}">
              <a16:creationId xmlns:a16="http://schemas.microsoft.com/office/drawing/2014/main" id="{C3A202F7-0A44-4F54-8ADA-623B08BBEF98}"/>
            </a:ext>
          </a:extLst>
        </xdr:cNvPr>
        <xdr:cNvSpPr/>
      </xdr:nvSpPr>
      <xdr:spPr>
        <a:xfrm>
          <a:off x="7496174" y="3705225"/>
          <a:ext cx="3638551" cy="2724151"/>
        </a:xfrm>
        <a:prstGeom prst="roundRect">
          <a:avLst>
            <a:gd name="adj" fmla="val 613"/>
          </a:avLst>
        </a:prstGeom>
        <a:solidFill>
          <a:schemeClr val="bg1">
            <a:lumMod val="95000"/>
          </a:schemeClr>
        </a:solidFill>
        <a:ln>
          <a:no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114300</xdr:colOff>
      <xdr:row>19</xdr:row>
      <xdr:rowOff>38100</xdr:rowOff>
    </xdr:from>
    <xdr:to>
      <xdr:col>12</xdr:col>
      <xdr:colOff>76200</xdr:colOff>
      <xdr:row>33</xdr:row>
      <xdr:rowOff>38100</xdr:rowOff>
    </xdr:to>
    <xdr:graphicFrame macro="">
      <xdr:nvGraphicFramePr>
        <xdr:cNvPr id="36" name="Chart 35">
          <a:extLst>
            <a:ext uri="{FF2B5EF4-FFF2-40B4-BE49-F238E27FC236}">
              <a16:creationId xmlns:a16="http://schemas.microsoft.com/office/drawing/2014/main" id="{E6ECC838-60E1-471B-9825-F2831197B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95250</xdr:colOff>
      <xdr:row>19</xdr:row>
      <xdr:rowOff>57151</xdr:rowOff>
    </xdr:from>
    <xdr:to>
      <xdr:col>17</xdr:col>
      <xdr:colOff>542925</xdr:colOff>
      <xdr:row>33</xdr:row>
      <xdr:rowOff>66675</xdr:rowOff>
    </xdr:to>
    <xdr:graphicFrame macro="">
      <xdr:nvGraphicFramePr>
        <xdr:cNvPr id="37" name="Chart 36">
          <a:extLst>
            <a:ext uri="{FF2B5EF4-FFF2-40B4-BE49-F238E27FC236}">
              <a16:creationId xmlns:a16="http://schemas.microsoft.com/office/drawing/2014/main" id="{AE401F16-5231-470A-9DE1-686428572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18</xdr:col>
      <xdr:colOff>9526</xdr:colOff>
      <xdr:row>9</xdr:row>
      <xdr:rowOff>114300</xdr:rowOff>
    </xdr:from>
    <xdr:to>
      <xdr:col>23</xdr:col>
      <xdr:colOff>360795</xdr:colOff>
      <xdr:row>12</xdr:row>
      <xdr:rowOff>152400</xdr:rowOff>
    </xdr:to>
    <mc:AlternateContent xmlns:mc="http://schemas.openxmlformats.org/markup-compatibility/2006" xmlns:a14="http://schemas.microsoft.com/office/drawing/2010/main">
      <mc:Choice Requires="a14">
        <xdr:graphicFrame macro="">
          <xdr:nvGraphicFramePr>
            <xdr:cNvPr id="38" name="SalesChannel">
              <a:extLst>
                <a:ext uri="{FF2B5EF4-FFF2-40B4-BE49-F238E27FC236}">
                  <a16:creationId xmlns:a16="http://schemas.microsoft.com/office/drawing/2014/main" id="{4D310458-E8FA-461B-B07A-8F6D92797198}"/>
                </a:ext>
              </a:extLst>
            </xdr:cNvPr>
            <xdr:cNvGraphicFramePr/>
          </xdr:nvGraphicFramePr>
          <xdr:xfrm>
            <a:off x="0" y="0"/>
            <a:ext cx="0" cy="0"/>
          </xdr:xfrm>
          <a:graphic>
            <a:graphicData uri="http://schemas.microsoft.com/office/drawing/2010/slicer">
              <sle:slicer xmlns:sle="http://schemas.microsoft.com/office/drawing/2010/slicer" name="SalesChannel"/>
            </a:graphicData>
          </a:graphic>
        </xdr:graphicFrame>
      </mc:Choice>
      <mc:Fallback xmlns="">
        <xdr:sp macro="" textlink="">
          <xdr:nvSpPr>
            <xdr:cNvPr id="0" name=""/>
            <xdr:cNvSpPr>
              <a:spLocks noTextEdit="1"/>
            </xdr:cNvSpPr>
          </xdr:nvSpPr>
          <xdr:spPr>
            <a:xfrm>
              <a:off x="11130273" y="1846118"/>
              <a:ext cx="3381951" cy="594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38101</xdr:colOff>
      <xdr:row>3</xdr:row>
      <xdr:rowOff>38100</xdr:rowOff>
    </xdr:from>
    <xdr:to>
      <xdr:col>23</xdr:col>
      <xdr:colOff>304801</xdr:colOff>
      <xdr:row>8</xdr:row>
      <xdr:rowOff>152400</xdr:rowOff>
    </xdr:to>
    <xdr:sp macro="" textlink="">
      <xdr:nvSpPr>
        <xdr:cNvPr id="40" name="Rectangle: Rounded Corners 39">
          <a:extLst>
            <a:ext uri="{FF2B5EF4-FFF2-40B4-BE49-F238E27FC236}">
              <a16:creationId xmlns:a16="http://schemas.microsoft.com/office/drawing/2014/main" id="{FAB70A6A-41BE-47C3-9B8A-46274F2C529A}"/>
            </a:ext>
          </a:extLst>
        </xdr:cNvPr>
        <xdr:cNvSpPr/>
      </xdr:nvSpPr>
      <xdr:spPr>
        <a:xfrm>
          <a:off x="12439651" y="609600"/>
          <a:ext cx="2095500" cy="1123950"/>
        </a:xfrm>
        <a:prstGeom prst="roundRect">
          <a:avLst>
            <a:gd name="adj" fmla="val 1066"/>
          </a:avLst>
        </a:prstGeom>
        <a:solidFill>
          <a:schemeClr val="bg1">
            <a:lumMod val="95000"/>
          </a:schemeClr>
        </a:solidFill>
        <a:ln>
          <a:no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57149</xdr:colOff>
      <xdr:row>3</xdr:row>
      <xdr:rowOff>104775</xdr:rowOff>
    </xdr:from>
    <xdr:to>
      <xdr:col>23</xdr:col>
      <xdr:colOff>228600</xdr:colOff>
      <xdr:row>8</xdr:row>
      <xdr:rowOff>114300</xdr:rowOff>
    </xdr:to>
    <mc:AlternateContent xmlns:mc="http://schemas.openxmlformats.org/markup-compatibility/2006" xmlns:a14="http://schemas.microsoft.com/office/drawing/2010/main">
      <mc:Choice Requires="a14">
        <xdr:graphicFrame macro="">
          <xdr:nvGraphicFramePr>
            <xdr:cNvPr id="39" name=" Month">
              <a:extLst>
                <a:ext uri="{FF2B5EF4-FFF2-40B4-BE49-F238E27FC236}">
                  <a16:creationId xmlns:a16="http://schemas.microsoft.com/office/drawing/2014/main" id="{049EC003-F478-4829-8472-0EFE6DB46B0E}"/>
                </a:ext>
              </a:extLst>
            </xdr:cNvPr>
            <xdr:cNvGraphicFramePr/>
          </xdr:nvGraphicFramePr>
          <xdr:xfrm>
            <a:off x="0" y="0"/>
            <a:ext cx="0" cy="0"/>
          </xdr:xfrm>
          <a:graphic>
            <a:graphicData uri="http://schemas.microsoft.com/office/drawing/2010/slicer">
              <sle:slicer xmlns:sle="http://schemas.microsoft.com/office/drawing/2010/slicer" name=" Month"/>
            </a:graphicData>
          </a:graphic>
        </xdr:graphicFrame>
      </mc:Choice>
      <mc:Fallback xmlns="">
        <xdr:sp macro="" textlink="">
          <xdr:nvSpPr>
            <xdr:cNvPr id="0" name=""/>
            <xdr:cNvSpPr>
              <a:spLocks noTextEdit="1"/>
            </xdr:cNvSpPr>
          </xdr:nvSpPr>
          <xdr:spPr>
            <a:xfrm>
              <a:off x="12390168" y="661431"/>
              <a:ext cx="1989861" cy="99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12</xdr:row>
      <xdr:rowOff>161926</xdr:rowOff>
    </xdr:from>
    <xdr:to>
      <xdr:col>23</xdr:col>
      <xdr:colOff>346363</xdr:colOff>
      <xdr:row>21</xdr:row>
      <xdr:rowOff>76200</xdr:rowOff>
    </xdr:to>
    <mc:AlternateContent xmlns:mc="http://schemas.openxmlformats.org/markup-compatibility/2006" xmlns:a14="http://schemas.microsoft.com/office/drawing/2010/main">
      <mc:Choice Requires="a14">
        <xdr:graphicFrame macro="">
          <xdr:nvGraphicFramePr>
            <xdr:cNvPr id="41" name="ProductName">
              <a:extLst>
                <a:ext uri="{FF2B5EF4-FFF2-40B4-BE49-F238E27FC236}">
                  <a16:creationId xmlns:a16="http://schemas.microsoft.com/office/drawing/2014/main" id="{697D0154-61FD-41CA-BF8D-0692B91F29C1}"/>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11120747" y="2450400"/>
              <a:ext cx="3377045" cy="1584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600074</xdr:colOff>
      <xdr:row>21</xdr:row>
      <xdr:rowOff>95250</xdr:rowOff>
    </xdr:from>
    <xdr:to>
      <xdr:col>23</xdr:col>
      <xdr:colOff>346363</xdr:colOff>
      <xdr:row>25</xdr:row>
      <xdr:rowOff>161925</xdr:rowOff>
    </xdr:to>
    <mc:AlternateContent xmlns:mc="http://schemas.openxmlformats.org/markup-compatibility/2006" xmlns:a14="http://schemas.microsoft.com/office/drawing/2010/main">
      <mc:Choice Requires="a14">
        <xdr:graphicFrame macro="">
          <xdr:nvGraphicFramePr>
            <xdr:cNvPr id="42" name="Category">
              <a:extLst>
                <a:ext uri="{FF2B5EF4-FFF2-40B4-BE49-F238E27FC236}">
                  <a16:creationId xmlns:a16="http://schemas.microsoft.com/office/drawing/2014/main" id="{959A38A6-6343-44BE-9458-297E30FD84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114684" y="4053692"/>
              <a:ext cx="3383108" cy="808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9525</xdr:colOff>
      <xdr:row>25</xdr:row>
      <xdr:rowOff>152401</xdr:rowOff>
    </xdr:from>
    <xdr:to>
      <xdr:col>23</xdr:col>
      <xdr:colOff>360795</xdr:colOff>
      <xdr:row>28</xdr:row>
      <xdr:rowOff>133350</xdr:rowOff>
    </xdr:to>
    <mc:AlternateContent xmlns:mc="http://schemas.openxmlformats.org/markup-compatibility/2006" xmlns:a14="http://schemas.microsoft.com/office/drawing/2010/main">
      <mc:Choice Requires="a14">
        <xdr:graphicFrame macro="">
          <xdr:nvGraphicFramePr>
            <xdr:cNvPr id="43" name="ExpiryApplicable">
              <a:extLst>
                <a:ext uri="{FF2B5EF4-FFF2-40B4-BE49-F238E27FC236}">
                  <a16:creationId xmlns:a16="http://schemas.microsoft.com/office/drawing/2014/main" id="{F540F27B-B8B5-4E39-B381-DF0E728E63EF}"/>
                </a:ext>
              </a:extLst>
            </xdr:cNvPr>
            <xdr:cNvGraphicFramePr/>
          </xdr:nvGraphicFramePr>
          <xdr:xfrm>
            <a:off x="0" y="0"/>
            <a:ext cx="0" cy="0"/>
          </xdr:xfrm>
          <a:graphic>
            <a:graphicData uri="http://schemas.microsoft.com/office/drawing/2010/slicer">
              <sle:slicer xmlns:sle="http://schemas.microsoft.com/office/drawing/2010/slicer" name="ExpiryApplicable"/>
            </a:graphicData>
          </a:graphic>
        </xdr:graphicFrame>
      </mc:Choice>
      <mc:Fallback xmlns="">
        <xdr:sp macro="" textlink="">
          <xdr:nvSpPr>
            <xdr:cNvPr id="0" name=""/>
            <xdr:cNvSpPr>
              <a:spLocks noTextEdit="1"/>
            </xdr:cNvSpPr>
          </xdr:nvSpPr>
          <xdr:spPr>
            <a:xfrm>
              <a:off x="11130272" y="4853050"/>
              <a:ext cx="3381952" cy="537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600075</xdr:colOff>
      <xdr:row>28</xdr:row>
      <xdr:rowOff>114301</xdr:rowOff>
    </xdr:from>
    <xdr:to>
      <xdr:col>23</xdr:col>
      <xdr:colOff>346363</xdr:colOff>
      <xdr:row>33</xdr:row>
      <xdr:rowOff>76200</xdr:rowOff>
    </xdr:to>
    <mc:AlternateContent xmlns:mc="http://schemas.openxmlformats.org/markup-compatibility/2006" xmlns:a14="http://schemas.microsoft.com/office/drawing/2010/main">
      <mc:Choice Requires="a14">
        <xdr:graphicFrame macro="">
          <xdr:nvGraphicFramePr>
            <xdr:cNvPr id="44" name="Brand">
              <a:extLst>
                <a:ext uri="{FF2B5EF4-FFF2-40B4-BE49-F238E27FC236}">
                  <a16:creationId xmlns:a16="http://schemas.microsoft.com/office/drawing/2014/main" id="{77177AA9-8EEB-4BCC-8B2E-EB76FFC3BC8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1114685" y="5371606"/>
              <a:ext cx="3383107" cy="889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104774</xdr:colOff>
      <xdr:row>9</xdr:row>
      <xdr:rowOff>104775</xdr:rowOff>
    </xdr:from>
    <xdr:to>
      <xdr:col>17</xdr:col>
      <xdr:colOff>514349</xdr:colOff>
      <xdr:row>18</xdr:row>
      <xdr:rowOff>133351</xdr:rowOff>
    </xdr:to>
    <xdr:sp macro="" textlink="">
      <xdr:nvSpPr>
        <xdr:cNvPr id="45" name="Rectangle: Rounded Corners 44">
          <a:extLst>
            <a:ext uri="{FF2B5EF4-FFF2-40B4-BE49-F238E27FC236}">
              <a16:creationId xmlns:a16="http://schemas.microsoft.com/office/drawing/2014/main" id="{B786445C-A1C2-4BAC-81EC-917AB1BE66C2}"/>
            </a:ext>
          </a:extLst>
        </xdr:cNvPr>
        <xdr:cNvSpPr/>
      </xdr:nvSpPr>
      <xdr:spPr>
        <a:xfrm>
          <a:off x="7419974" y="1876425"/>
          <a:ext cx="3667125" cy="1743076"/>
        </a:xfrm>
        <a:prstGeom prst="roundRect">
          <a:avLst>
            <a:gd name="adj" fmla="val 2216"/>
          </a:avLst>
        </a:prstGeom>
        <a:solidFill>
          <a:schemeClr val="bg1">
            <a:lumMod val="95000"/>
          </a:schemeClr>
        </a:solidFill>
        <a:ln>
          <a:no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104774</xdr:colOff>
      <xdr:row>9</xdr:row>
      <xdr:rowOff>104775</xdr:rowOff>
    </xdr:from>
    <xdr:to>
      <xdr:col>17</xdr:col>
      <xdr:colOff>590550</xdr:colOff>
      <xdr:row>18</xdr:row>
      <xdr:rowOff>104775</xdr:rowOff>
    </xdr:to>
    <xdr:graphicFrame macro="">
      <xdr:nvGraphicFramePr>
        <xdr:cNvPr id="46" name="Chart 45">
          <a:extLst>
            <a:ext uri="{FF2B5EF4-FFF2-40B4-BE49-F238E27FC236}">
              <a16:creationId xmlns:a16="http://schemas.microsoft.com/office/drawing/2014/main" id="{083D5298-67D0-4946-A4B6-F006F3CF4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olaji Moses" refreshedDate="46281.60357013889" backgroundQuery="1" createdVersion="8" refreshedVersion="8" minRefreshableVersion="3" recordCount="0" supportSubquery="1" supportAdvancedDrill="1" xr:uid="{E6C95BBA-BE41-486C-95B4-67F9341B4047}">
  <cacheSource type="external" connectionId="2"/>
  <cacheFields count="3">
    <cacheField name="[Product].[ProductID].[ProductID]" caption="ProductID" numFmtId="0" hierarchy="9" level="1">
      <sharedItems count="10">
        <s v="P001"/>
        <s v="P002"/>
        <s v="P003"/>
        <s v="P004"/>
        <s v="P005"/>
        <s v="P006"/>
        <s v="P007"/>
        <s v="P008"/>
        <s v="P009"/>
        <s v="P010"/>
      </sharedItems>
    </cacheField>
    <cacheField name="[Measures].[Sum of Revenue]" caption="Sum of Revenue" numFmtId="0" hierarchy="42" level="32767"/>
    <cacheField name="[Sales].[SaleDate (Month)].[SaleDate (Month)]" caption="SaleDate (Month)" numFmtId="0" hierarchy="34" level="1">
      <sharedItems containsSemiMixedTypes="0" containsNonDate="0" containsString="0"/>
    </cacheField>
  </cacheFields>
  <cacheHierarchies count="59">
    <cacheHierarchy uniqueName="[Adjustment].[AdjustmentID]" caption="AdjustmentID" attribute="1" defaultMemberUniqueName="[Adjustment].[AdjustmentID].[All]" allUniqueName="[Adjustment].[AdjustmentID].[All]" dimensionUniqueName="[Adjustment]" displayFolder="" count="2" memberValueDatatype="130" unbalanced="0"/>
    <cacheHierarchy uniqueName="[Adjustment].[AdjustmentDate]" caption="AdjustmentDate" attribute="1" time="1" defaultMemberUniqueName="[Adjustment].[AdjustmentDate].[All]" allUniqueName="[Adjustment].[AdjustmentDate].[All]" dimensionUniqueName="[Adjustment]" displayFolder="" count="2" memberValueDatatype="7" unbalanced="0"/>
    <cacheHierarchy uniqueName="[Adjustment].[ProductID]" caption="ProductID" attribute="1" defaultMemberUniqueName="[Adjustment].[ProductID].[All]" allUniqueName="[Adjustment].[ProductID].[All]" dimensionUniqueName="[Adjustment]" displayFolder="" count="2" memberValueDatatype="130" unbalanced="0"/>
    <cacheHierarchy uniqueName="[Adjustment].[AdjustmentType]" caption="AdjustmentType" attribute="1" defaultMemberUniqueName="[Adjustment].[AdjustmentType].[All]" allUniqueName="[Adjustment].[AdjustmentType].[All]" dimensionUniqueName="[Adjustment]" displayFolder="" count="2" memberValueDatatype="130" unbalanced="0"/>
    <cacheHierarchy uniqueName="[Adjustment].[Quantity]" caption="Quantity" attribute="1" defaultMemberUniqueName="[Adjustment].[Quantity].[All]" allUniqueName="[Adjustment].[Quantity].[All]" dimensionUniqueName="[Adjustment]" displayFolder="" count="2" memberValueDatatype="20" unbalanced="0"/>
    <cacheHierarchy uniqueName="[Adjustment].[Reason]" caption="Reason" attribute="1" defaultMemberUniqueName="[Adjustment].[Reason].[All]" allUniqueName="[Adjustment].[Reason].[All]" dimensionUniqueName="[Adjustment]" displayFolder="" count="2" memberValueDatatype="130" unbalanced="0"/>
    <cacheHierarchy uniqueName="[All Measures].[All Measures]" caption="All Measures" attribute="1" defaultMemberUniqueName="[All Measures].[All Measures].[All]" allUniqueName="[All Measures].[All Measures].[All]" dimensionUniqueName="[All Measures]" displayFolder="" count="2" memberValueDatatype="130" unbalanced="0"/>
    <cacheHierarchy uniqueName="[Opening Stock].[ProductID]" caption="ProductID" attribute="1" defaultMemberUniqueName="[Opening Stock].[ProductID].[All]" allUniqueName="[Opening Stock].[ProductID].[All]" dimensionUniqueName="[Opening Stock]" displayFolder="" count="2" memberValueDatatype="130" unbalanced="0"/>
    <cacheHierarchy uniqueName="[Opening Stock].[OpeningStock]" caption="OpeningStock" attribute="1" defaultMemberUniqueName="[Opening Stock].[OpeningStock].[All]" allUniqueName="[Opening Stock].[OpeningStock].[All]" dimensionUniqueName="[Opening Stock]" displayFolder="" count="2" memberValueDatatype="20" unbalanced="0"/>
    <cacheHierarchy uniqueName="[Product].[ProductID]" caption="ProductID" attribute="1" defaultMemberUniqueName="[Product].[ProductID].[All]" allUniqueName="[Product].[ProductID].[All]" dimensionUniqueName="[Product]" displayFolder="" count="2" memberValueDatatype="130" unbalanced="0">
      <fieldsUsage count="2">
        <fieldUsage x="-1"/>
        <fieldUsage x="0"/>
      </fieldsUsage>
    </cacheHierarchy>
    <cacheHierarchy uniqueName="[Product].[ProductName]" caption="ProductName" attribute="1" defaultMemberUniqueName="[Product].[ProductName].[All]" allUniqueName="[Product].[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UnitCostNGN]" caption="UnitCostNGN" attribute="1" defaultMemberUniqueName="[Product].[UnitCostNGN].[All]" allUniqueName="[Product].[UnitCostNGN].[All]" dimensionUniqueName="[Product]" displayFolder="" count="2" memberValueDatatype="20" unbalanced="0"/>
    <cacheHierarchy uniqueName="[Product].[SellingPriceNGN]" caption="SellingPriceNGN" attribute="1" defaultMemberUniqueName="[Product].[SellingPriceNGN].[All]" allUniqueName="[Product].[SellingPriceNGN].[All]" dimensionUniqueName="[Product]" displayFolder="" count="2" memberValueDatatype="20" unbalanced="0"/>
    <cacheHierarchy uniqueName="[Product].[ReorderPoint]" caption="ReorderPoint" attribute="1" defaultMemberUniqueName="[Product].[ReorderPoint].[All]" allUniqueName="[Product].[ReorderPoint].[All]" dimensionUniqueName="[Product]" displayFolder="" count="2" memberValueDatatype="20" unbalanced="0"/>
    <cacheHierarchy uniqueName="[Product].[ReorderQty]" caption="ReorderQty" attribute="1" defaultMemberUniqueName="[Product].[ReorderQty].[All]" allUniqueName="[Product].[ReorderQty].[All]" dimensionUniqueName="[Product]" displayFolder="" count="2" memberValueDatatype="20" unbalanced="0"/>
    <cacheHierarchy uniqueName="[Product].[SupplierID]" caption="SupplierID" attribute="1" defaultMemberUniqueName="[Product].[SupplierID].[All]" allUniqueName="[Product].[SupplierID].[All]" dimensionUniqueName="[Product]" displayFolder="" count="2" memberValueDatatype="130" unbalanced="0"/>
    <cacheHierarchy uniqueName="[Product].[ExpiryApplicable]" caption="ExpiryApplicable" attribute="1" defaultMemberUniqueName="[Product].[ExpiryApplicable].[All]" allUniqueName="[Product].[ExpiryApplicable].[All]" dimensionUniqueName="[Product]" displayFolder="" count="2" memberValueDatatype="130" unbalanced="0"/>
    <cacheHierarchy uniqueName="[Purchase].[PurchaseID]" caption="PurchaseID" attribute="1" defaultMemberUniqueName="[Purchase].[PurchaseID].[All]" allUniqueName="[Purchase].[PurchaseID].[All]" dimensionUniqueName="[Purchase]" displayFolder="" count="2" memberValueDatatype="130" unbalanced="0"/>
    <cacheHierarchy uniqueName="[Purchase].[PurchaseDate]" caption="PurchaseDate" attribute="1" time="1" defaultMemberUniqueName="[Purchase].[PurchaseDate].[All]" allUniqueName="[Purchase].[PurchaseDate].[All]" dimensionUniqueName="[Purchase]" displayFolder="" count="2" memberValueDatatype="7" unbalanced="0"/>
    <cacheHierarchy uniqueName="[Purchase].[ProductID]" caption="ProductID" attribute="1" defaultMemberUniqueName="[Purchase].[ProductID].[All]" allUniqueName="[Purchase].[ProductID].[All]" dimensionUniqueName="[Purchase]" displayFolder="" count="2" memberValueDatatype="130" unbalanced="0"/>
    <cacheHierarchy uniqueName="[Purchase].[SupplierID]" caption="SupplierID" attribute="1" defaultMemberUniqueName="[Purchase].[SupplierID].[All]" allUniqueName="[Purchase].[SupplierID].[All]" dimensionUniqueName="[Purchase]" displayFolder="" count="2" memberValueDatatype="130" unbalanced="0"/>
    <cacheHierarchy uniqueName="[Purchase].[QuantityReceived]" caption="QuantityReceived" attribute="1" defaultMemberUniqueName="[Purchase].[QuantityReceived].[All]" allUniqueName="[Purchase].[QuantityReceived].[All]" dimensionUniqueName="[Purchase]" displayFolder="" count="2" memberValueDatatype="20" unbalanced="0"/>
    <cacheHierarchy uniqueName="[Purchase].[UnitCostNGN]" caption="UnitCostNGN" attribute="1" defaultMemberUniqueName="[Purchase].[UnitCostNGN].[All]" allUniqueName="[Purchase].[UnitCostNGN].[All]" dimensionUniqueName="[Purchase]" displayFolder="" count="2" memberValueDatatype="20" unbalanced="0"/>
    <cacheHierarchy uniqueName="[Sales].[InvoiceID]" caption="InvoiceID" attribute="1" defaultMemberUniqueName="[Sales].[InvoiceID].[All]" allUniqueName="[Sales].[InvoiceID].[All]" dimensionUniqueName="[Sales]" displayFolder="" count="2" memberValueDatatype="130" unbalanced="0"/>
    <cacheHierarchy uniqueName="[Sales].[SaleDate]" caption="SaleDate" attribute="1" time="1" defaultMemberUniqueName="[Sales].[SaleDate].[All]" allUniqueName="[Sales].[SaleDate].[All]" dimensionUniqueName="[Sales]" displayFolder="" count="2" memberValueDatatype="7" unbalanced="0"/>
    <cacheHierarchy uniqueName="[Sales].[ProductID]" caption="ProductID" attribute="1" defaultMemberUniqueName="[Sales].[ProductID].[All]" allUniqueName="[Sales].[ProductID].[All]" dimensionUniqueName="[Sales]" displayFolder="" count="2" memberValueDatatype="130" unbalanced="0"/>
    <cacheHierarchy uniqueName="[Sales].[QuantitySold]" caption="QuantitySold" attribute="1" defaultMemberUniqueName="[Sales].[QuantitySold].[All]" allUniqueName="[Sales].[QuantitySold].[All]" dimensionUniqueName="[Sales]" displayFolder="" count="2" memberValueDatatype="20" unbalanced="0"/>
    <cacheHierarchy uniqueName="[Sales].[UnitSellingPriceNGN]" caption="UnitSellingPriceNGN" attribute="1" defaultMemberUniqueName="[Sales].[UnitSellingPriceNGN].[All]" allUniqueName="[Sales].[UnitSellingPriceNGN].[All]" dimensionUniqueName="[Sales]" displayFolder="" count="2" memberValueDatatype="20" unbalanced="0"/>
    <cacheHierarchy uniqueName="[Sales].[Revenue]" caption="Revenue" attribute="1" defaultMemberUniqueName="[Sales].[Revenue].[All]" allUniqueName="[Sales].[Revenue].[All]" dimensionUniqueName="[Sales]" displayFolder="" count="2" memberValueDatatype="20" unbalanced="0"/>
    <cacheHierarchy uniqueName="[Sales].[SalesChannel]" caption="SalesChannel" attribute="1" defaultMemberUniqueName="[Sales].[SalesChannel].[All]" allUniqueName="[Sales].[SalesChannel].[All]" dimensionUniqueName="[Sales]" displayFolder="" count="2" memberValueDatatype="130" unbalanced="0"/>
    <cacheHierarchy uniqueName="[Sales].[PaymentMethod]" caption="PaymentMethod" attribute="1" defaultMemberUniqueName="[Sales].[PaymentMethod].[All]" allUniqueName="[Sales].[PaymentMethod].[All]" dimensionUniqueName="[Sales]" displayFolder="" count="2" memberValueDatatype="130" unbalanced="0"/>
    <cacheHierarchy uniqueName="[Sales].[CGOS]" caption="CGOS" attribute="1" defaultMemberUniqueName="[Sales].[CGOS].[All]" allUniqueName="[Sales].[CGOS].[All]" dimensionUniqueName="[Sales]" displayFolder="" count="2" memberValueDatatype="20" unbalanced="0"/>
    <cacheHierarchy uniqueName="[Sales].[SaleDate (Month)]" caption="SaleDate (Month)" attribute="1" defaultMemberUniqueName="[Sales].[SaleDate (Month)].[All]" allUniqueName="[Sales].[SaleDate (Month)].[All]" dimensionUniqueName="[Sales]" displayFolder="" count="2" memberValueDatatype="130" unbalanced="0">
      <fieldsUsage count="2">
        <fieldUsage x="-1"/>
        <fieldUsage x="2"/>
      </fieldsUsage>
    </cacheHierarchy>
    <cacheHierarchy uniqueName="[Sales].[SaleDate (Year)]" caption="SaleDate (Year)" attribute="1" defaultMemberUniqueName="[Sales].[SaleDate (Year)].[All]" allUniqueName="[Sales].[SaleDate (Year)].[All]" dimensionUniqueName="[Sales]" displayFolder="" count="2" memberValueDatatype="130" unbalanced="0"/>
    <cacheHierarchy uniqueName="[Suppliers].[SupplierID]" caption="SupplierID" attribute="1" defaultMemberUniqueName="[Suppliers].[SupplierID].[All]" allUniqueName="[Suppliers].[SupplierID].[All]" dimensionUniqueName="[Suppliers]" displayFolder="" count="2" memberValueDatatype="130" unbalanced="0"/>
    <cacheHierarchy uniqueName="[Suppliers].[SupplierName]" caption="SupplierName" attribute="1" defaultMemberUniqueName="[Suppliers].[SupplierName].[All]" allUniqueName="[Suppliers].[SupplierName].[All]" dimensionUniqueName="[Suppliers]" displayFolder="" count="2" memberValueDatatype="130" unbalanced="0"/>
    <cacheHierarchy uniqueName="[Suppliers].[Location]" caption="Location" attribute="1" defaultMemberUniqueName="[Suppliers].[Location].[All]" allUniqueName="[Suppliers].[Location].[All]" dimensionUniqueName="[Suppliers]" displayFolder="" count="2" memberValueDatatype="130" unbalanced="0"/>
    <cacheHierarchy uniqueName="[Suppliers].[LeadTimeDays]" caption="LeadTimeDays" attribute="1" defaultMemberUniqueName="[Suppliers].[LeadTimeDays].[All]" allUniqueName="[Suppliers].[LeadTimeDays].[All]" dimensionUniqueName="[Suppliers]" displayFolder="" count="2" memberValueDatatype="130" unbalanced="0"/>
    <cacheHierarchy uniqueName="[Suppliers].[PaymentTerms]" caption="PaymentTerms" attribute="1" defaultMemberUniqueName="[Suppliers].[PaymentTerms].[All]" allUniqueName="[Suppliers].[PaymentTerms].[All]" dimensionUniqueName="[Suppliers]" displayFolder="" count="2" memberValueDatatype="130" unbalanced="0"/>
    <cacheHierarchy uniqueName="[Sales].[SaleDate (Month Index)]" caption="SaleDate (Month Index)" attribute="1" defaultMemberUniqueName="[Sales].[SaleDate (Month Index)].[All]" allUniqueName="[Sales].[SaleDate (Month Index)].[All]" dimensionUniqueName="[Sales]" displayFolder="" count="2"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30"/>
        </ext>
      </extLst>
    </cacheHierarchy>
    <cacheHierarchy uniqueName="[Measures].[Sum of UnitCostNGN]" caption="Sum of UnitCostNGN" measure="1" displayFolder="" measureGroup="Product" count="0">
      <extLst>
        <ext xmlns:x15="http://schemas.microsoft.com/office/spreadsheetml/2010/11/main" uri="{B97F6D7D-B522-45F9-BDA1-12C45D357490}">
          <x15:cacheHierarchy aggregatedColumn="13"/>
        </ext>
      </extLst>
    </cacheHierarchy>
    <cacheHierarchy uniqueName="[Measures].[Count of ExpiryApplicable]" caption="Count of ExpiryApplicable" measure="1" displayFolder="" measureGroup="Product" count="0">
      <extLst>
        <ext xmlns:x15="http://schemas.microsoft.com/office/spreadsheetml/2010/11/main" uri="{B97F6D7D-B522-45F9-BDA1-12C45D357490}">
          <x15:cacheHierarchy aggregatedColumn="18"/>
        </ext>
      </extLst>
    </cacheHierarchy>
    <cacheHierarchy uniqueName="[Measures].[Total Sales]" caption="Total Sales" measure="1" displayFolder="" measureGroup="All Measures" count="0"/>
    <cacheHierarchy uniqueName="[Measures].[Total Quantity Sold]" caption="Total Quantity Sold" measure="1" displayFolder="" measureGroup="All Measures" count="0"/>
    <cacheHierarchy uniqueName="[Measures].[Total Orders]" caption="Total Orders" measure="1" displayFolder="" measureGroup="All Measures" count="0"/>
    <cacheHierarchy uniqueName="[Measures].[Cost of Goods Sold]" caption="Cost of Goods Sold" measure="1" displayFolder="" measureGroup="All Measures" count="0"/>
    <cacheHierarchy uniqueName="[Measures].[Total Profit]" caption="Total Profit" measure="1" displayFolder="" measureGroup="All Measures" count="0"/>
    <cacheHierarchy uniqueName="[Measures].[Profit Margin]" caption="Profit Margin" measure="1" displayFolder="" measureGroup="All Measures" count="0"/>
    <cacheHierarchy uniqueName="[Measures].[__XL_Count Table1]" caption="__XL_Count Table1" measure="1" displayFolder="" measureGroup="Purchase" count="0" hidden="1"/>
    <cacheHierarchy uniqueName="[Measures].[__XL_Count Table6]" caption="__XL_Count Table6" measure="1" displayFolder="" measureGroup="Product" count="0" hidden="1"/>
    <cacheHierarchy uniqueName="[Measures].[__XL_Count Table5]" caption="__XL_Count Table5" measure="1" displayFolder="" measureGroup="Suppliers" count="0" hidden="1"/>
    <cacheHierarchy uniqueName="[Measures].[__XL_Count Table2]" caption="__XL_Count Table2" measure="1" displayFolder="" measureGroup="Opening Stock" count="0" hidden="1"/>
    <cacheHierarchy uniqueName="[Measures].[__XL_Count Table4]" caption="__XL_Count Table4" measure="1" displayFolder="" measureGroup="Adjustment" count="0" hidden="1"/>
    <cacheHierarchy uniqueName="[Measures].[__XL_Count Table3]" caption="__XL_Count Table3" measure="1" displayFolder="" measureGroup="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djustment" uniqueName="[Adjustment]" caption="Adjustment"/>
    <dimension name="All Measures" uniqueName="[All Measures]" caption="All Measures"/>
    <dimension measure="1" name="Measures" uniqueName="[Measures]" caption="Measures"/>
    <dimension name="Opening Stock" uniqueName="[Opening Stock]" caption="Opening Stock"/>
    <dimension name="Product" uniqueName="[Product]" caption="Product"/>
    <dimension name="Purchase" uniqueName="[Purchase]" caption="Purchase"/>
    <dimension name="Sales" uniqueName="[Sales]" caption="Sales"/>
    <dimension name="Suppliers" uniqueName="[Suppliers]" caption="Suppliers"/>
  </dimensions>
  <measureGroups count="7">
    <measureGroup name="Adjustment" caption="Adjustment"/>
    <measureGroup name="All Measures" caption="All Measures"/>
    <measureGroup name="Opening Stock" caption="Opening Stock"/>
    <measureGroup name="Product" caption="Product"/>
    <measureGroup name="Purchase" caption="Purchase"/>
    <measureGroup name="Sales" caption="Sales"/>
    <measureGroup name="Suppliers" caption="Suppliers"/>
  </measureGroups>
  <maps count="12">
    <map measureGroup="0" dimension="0"/>
    <map measureGroup="0" dimension="4"/>
    <map measureGroup="1" dimension="1"/>
    <map measureGroup="2" dimension="3"/>
    <map measureGroup="2" dimension="4"/>
    <map measureGroup="3" dimension="4"/>
    <map measureGroup="4" dimension="4"/>
    <map measureGroup="4" dimension="5"/>
    <map measureGroup="4" dimension="7"/>
    <map measureGroup="5"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olaji Moses" refreshedDate="46281.603573842593" backgroundQuery="1" createdVersion="8" refreshedVersion="8" minRefreshableVersion="3" recordCount="0" supportSubquery="1" supportAdvancedDrill="1" xr:uid="{43EB7847-9C67-4859-A02E-6F07E9FA7200}">
  <cacheSource type="external" connectionId="2"/>
  <cacheFields count="4">
    <cacheField name="[Sales].[SaleDate].[SaleDate]" caption="SaleDate" numFmtId="0" hierarchy="26" level="1">
      <sharedItems containsSemiMixedTypes="0" containsNonDate="0" containsDate="1" containsString="0" minDate="2026-01-01T00:00:00" maxDate="2026-07-01T00:00:00" count="181">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cacheField>
    <cacheField name="[Sales].[SaleDate (Month)].[SaleDate (Month)]" caption="SaleDate (Month)" numFmtId="0" hierarchy="34" level="1">
      <sharedItems count="6">
        <s v="Jan"/>
        <s v="Feb"/>
        <s v="Mar"/>
        <s v="Apr"/>
        <s v="May"/>
        <s v="Jun"/>
      </sharedItems>
    </cacheField>
    <cacheField name="[Measures].[Sum of Revenue]" caption="Sum of Revenue" numFmtId="0" hierarchy="42" level="32767"/>
    <cacheField name="[Sales].[SaleDate (Year)].[SaleDate (Year)]" caption="SaleDate (Year)" numFmtId="0" hierarchy="35" level="1">
      <sharedItems count="1">
        <s v="2026"/>
      </sharedItems>
    </cacheField>
  </cacheFields>
  <cacheHierarchies count="59">
    <cacheHierarchy uniqueName="[Adjustment].[AdjustmentID]" caption="AdjustmentID" attribute="1" defaultMemberUniqueName="[Adjustment].[AdjustmentID].[All]" allUniqueName="[Adjustment].[AdjustmentID].[All]" dimensionUniqueName="[Adjustment]" displayFolder="" count="0" memberValueDatatype="130" unbalanced="0"/>
    <cacheHierarchy uniqueName="[Adjustment].[AdjustmentDate]" caption="AdjustmentDate" attribute="1" time="1" defaultMemberUniqueName="[Adjustment].[AdjustmentDate].[All]" allUniqueName="[Adjustment].[AdjustmentDate].[All]" dimensionUniqueName="[Adjustment]" displayFolder="" count="0" memberValueDatatype="7" unbalanced="0"/>
    <cacheHierarchy uniqueName="[Adjustment].[ProductID]" caption="ProductID" attribute="1" defaultMemberUniqueName="[Adjustment].[ProductID].[All]" allUniqueName="[Adjustment].[ProductID].[All]" dimensionUniqueName="[Adjustment]" displayFolder="" count="0" memberValueDatatype="130" unbalanced="0"/>
    <cacheHierarchy uniqueName="[Adjustment].[AdjustmentType]" caption="AdjustmentType" attribute="1" defaultMemberUniqueName="[Adjustment].[AdjustmentType].[All]" allUniqueName="[Adjustment].[AdjustmentType].[All]" dimensionUniqueName="[Adjustment]" displayFolder="" count="0" memberValueDatatype="130" unbalanced="0"/>
    <cacheHierarchy uniqueName="[Adjustment].[Quantity]" caption="Quantity" attribute="1" defaultMemberUniqueName="[Adjustment].[Quantity].[All]" allUniqueName="[Adjustment].[Quantity].[All]" dimensionUniqueName="[Adjustment]" displayFolder="" count="0" memberValueDatatype="20" unbalanced="0"/>
    <cacheHierarchy uniqueName="[Adjustment].[Reason]" caption="Reason" attribute="1" defaultMemberUniqueName="[Adjustment].[Reason].[All]" allUniqueName="[Adjustment].[Reason].[All]" dimensionUniqueName="[Adjustment]" displayFolder="" count="0" memberValueDatatype="130" unbalanced="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Opening Stock].[ProductID]" caption="ProductID" attribute="1" defaultMemberUniqueName="[Opening Stock].[ProductID].[All]" allUniqueName="[Opening Stock].[ProductID].[All]" dimensionUniqueName="[Opening Stock]" displayFolder="" count="0" memberValueDatatype="130" unbalanced="0"/>
    <cacheHierarchy uniqueName="[Opening Stock].[OpeningStock]" caption="OpeningStock" attribute="1" defaultMemberUniqueName="[Opening Stock].[OpeningStock].[All]" allUniqueName="[Opening Stock].[OpeningStock].[All]" dimensionUniqueName="[Opening Stock]" displayFolder="" count="0" memberValueDatatype="2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UnitCostNGN]" caption="UnitCostNGN" attribute="1" defaultMemberUniqueName="[Product].[UnitCostNGN].[All]" allUniqueName="[Product].[UnitCostNGN].[All]" dimensionUniqueName="[Product]" displayFolder="" count="0" memberValueDatatype="20" unbalanced="0"/>
    <cacheHierarchy uniqueName="[Product].[SellingPriceNGN]" caption="SellingPriceNGN" attribute="1" defaultMemberUniqueName="[Product].[SellingPriceNGN].[All]" allUniqueName="[Product].[SellingPriceNGN].[All]" dimensionUniqueName="[Product]" displayFolder="" count="0" memberValueDatatype="20" unbalanced="0"/>
    <cacheHierarchy uniqueName="[Product].[ReorderPoint]" caption="ReorderPoint" attribute="1" defaultMemberUniqueName="[Product].[ReorderPoint].[All]" allUniqueName="[Product].[ReorderPoint].[All]" dimensionUniqueName="[Product]" displayFolder="" count="0" memberValueDatatype="20" unbalanced="0"/>
    <cacheHierarchy uniqueName="[Product].[ReorderQty]" caption="ReorderQty" attribute="1" defaultMemberUniqueName="[Product].[ReorderQty].[All]" allUniqueName="[Product].[ReorderQty].[All]" dimensionUniqueName="[Product]" displayFolder="" count="0" memberValueDatatype="20" unbalanced="0"/>
    <cacheHierarchy uniqueName="[Product].[SupplierID]" caption="SupplierID" attribute="1" defaultMemberUniqueName="[Product].[SupplierID].[All]" allUniqueName="[Product].[SupplierID].[All]" dimensionUniqueName="[Product]" displayFolder="" count="0" memberValueDatatype="130" unbalanced="0"/>
    <cacheHierarchy uniqueName="[Product].[ExpiryApplicable]" caption="ExpiryApplicable" attribute="1" defaultMemberUniqueName="[Product].[ExpiryApplicable].[All]" allUniqueName="[Product].[ExpiryApplicable].[All]" dimensionUniqueName="[Product]" displayFolder="" count="2" memberValueDatatype="130" unbalanced="0"/>
    <cacheHierarchy uniqueName="[Purchase].[PurchaseID]" caption="PurchaseID" attribute="1" defaultMemberUniqueName="[Purchase].[PurchaseID].[All]" allUniqueName="[Purchase].[PurchaseID].[All]" dimensionUniqueName="[Purchase]" displayFolder="" count="0" memberValueDatatype="130" unbalanced="0"/>
    <cacheHierarchy uniqueName="[Purchase].[PurchaseDate]" caption="PurchaseDate" attribute="1" time="1" defaultMemberUniqueName="[Purchase].[PurchaseDate].[All]" allUniqueName="[Purchase].[PurchaseDate].[All]" dimensionUniqueName="[Purchase]" displayFolder="" count="0" memberValueDatatype="7" unbalanced="0"/>
    <cacheHierarchy uniqueName="[Purchase].[ProductID]" caption="ProductID" attribute="1" defaultMemberUniqueName="[Purchase].[ProductID].[All]" allUniqueName="[Purchase].[ProductID].[All]" dimensionUniqueName="[Purchase]" displayFolder="" count="0" memberValueDatatype="130" unbalanced="0"/>
    <cacheHierarchy uniqueName="[Purchase].[SupplierID]" caption="SupplierID" attribute="1" defaultMemberUniqueName="[Purchase].[SupplierID].[All]" allUniqueName="[Purchase].[SupplierID].[All]" dimensionUniqueName="[Purchase]" displayFolder="" count="0" memberValueDatatype="130" unbalanced="0"/>
    <cacheHierarchy uniqueName="[Purchase].[QuantityReceived]" caption="QuantityReceived" attribute="1" defaultMemberUniqueName="[Purchase].[QuantityReceived].[All]" allUniqueName="[Purchase].[QuantityReceived].[All]" dimensionUniqueName="[Purchase]" displayFolder="" count="0" memberValueDatatype="20" unbalanced="0"/>
    <cacheHierarchy uniqueName="[Purchase].[UnitCostNGN]" caption="UnitCostNGN" attribute="1" defaultMemberUniqueName="[Purchase].[UnitCostNGN].[All]" allUniqueName="[Purchase].[UnitCostNGN].[All]" dimensionUniqueName="[Purchase]" displayFolder="" count="0" memberValueDatatype="20" unbalanced="0"/>
    <cacheHierarchy uniqueName="[Sales].[InvoiceID]" caption="InvoiceID" attribute="1" defaultMemberUniqueName="[Sales].[InvoiceID].[All]" allUniqueName="[Sales].[InvoiceID].[All]" dimensionUniqueName="[Sales]" displayFolder="" count="0" memberValueDatatype="130" unbalanced="0"/>
    <cacheHierarchy uniqueName="[Sales].[SaleDate]" caption="SaleDate" attribute="1" time="1" defaultMemberUniqueName="[Sales].[SaleDate].[All]" allUniqueName="[Sales].[SaleDate].[All]" dimensionUniqueName="[Sales]" displayFolder="" count="2" memberValueDatatype="7" unbalanced="0">
      <fieldsUsage count="2">
        <fieldUsage x="-1"/>
        <fieldUsage x="0"/>
      </fieldsUsage>
    </cacheHierarchy>
    <cacheHierarchy uniqueName="[Sales].[ProductID]" caption="ProductID" attribute="1" defaultMemberUniqueName="[Sales].[ProductID].[All]" allUniqueName="[Sales].[ProductID].[All]" dimensionUniqueName="[Sales]" displayFolder="" count="0" memberValueDatatype="130" unbalanced="0"/>
    <cacheHierarchy uniqueName="[Sales].[QuantitySold]" caption="QuantitySold" attribute="1" defaultMemberUniqueName="[Sales].[QuantitySold].[All]" allUniqueName="[Sales].[QuantitySold].[All]" dimensionUniqueName="[Sales]" displayFolder="" count="0" memberValueDatatype="20" unbalanced="0"/>
    <cacheHierarchy uniqueName="[Sales].[UnitSellingPriceNGN]" caption="UnitSellingPriceNGN" attribute="1" defaultMemberUniqueName="[Sales].[UnitSellingPriceNGN].[All]" allUniqueName="[Sales].[UnitSellingPriceNGN].[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20" unbalanced="0"/>
    <cacheHierarchy uniqueName="[Sales].[SalesChannel]" caption="SalesChannel" attribute="1" defaultMemberUniqueName="[Sales].[SalesChannel].[All]" allUniqueName="[Sales].[SalesChannel].[All]" dimensionUniqueName="[Sales]" displayFolder="" count="2"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CGOS]" caption="CGOS" attribute="1" defaultMemberUniqueName="[Sales].[CGOS].[All]" allUniqueName="[Sales].[CGOS].[All]" dimensionUniqueName="[Sales]" displayFolder="" count="0" memberValueDatatype="20" unbalanced="0"/>
    <cacheHierarchy uniqueName="[Sales].[SaleDate (Month)]" caption="SaleDate (Month)" attribute="1" defaultMemberUniqueName="[Sales].[SaleDate (Month)].[All]" allUniqueName="[Sales].[SaleDate (Month)].[All]" dimensionUniqueName="[Sales]" displayFolder="" count="2" memberValueDatatype="130" unbalanced="0">
      <fieldsUsage count="2">
        <fieldUsage x="-1"/>
        <fieldUsage x="1"/>
      </fieldsUsage>
    </cacheHierarchy>
    <cacheHierarchy uniqueName="[Sales].[SaleDate (Year)]" caption="SaleDate (Year)" attribute="1" defaultMemberUniqueName="[Sales].[SaleDate (Year)].[All]" allUniqueName="[Sales].[SaleDate (Year)].[All]" dimensionUniqueName="[Sales]" displayFolder="" count="2" memberValueDatatype="130" unbalanced="0">
      <fieldsUsage count="2">
        <fieldUsage x="-1"/>
        <fieldUsage x="3"/>
      </fieldsUsage>
    </cacheHierarchy>
    <cacheHierarchy uniqueName="[Suppliers].[SupplierID]" caption="SupplierID" attribute="1" defaultMemberUniqueName="[Suppliers].[SupplierID].[All]" allUniqueName="[Suppliers].[SupplierID].[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Suppliers].[LeadTimeDays]" caption="LeadTimeDays" attribute="1" defaultMemberUniqueName="[Suppliers].[LeadTimeDays].[All]" allUniqueName="[Suppliers].[LeadTimeDays].[All]" dimensionUniqueName="[Suppliers]" displayFolder="" count="0" memberValueDatatype="130" unbalanced="0"/>
    <cacheHierarchy uniqueName="[Suppliers].[PaymentTerms]" caption="PaymentTerms" attribute="1" defaultMemberUniqueName="[Suppliers].[PaymentTerms].[All]" allUniqueName="[Suppliers].[PaymentTerms].[All]" dimensionUniqueName="[Suppliers]" displayFolder="" count="0" memberValueDatatype="130" unbalanced="0"/>
    <cacheHierarchy uniqueName="[Sales].[SaleDate (Month Index)]" caption="SaleDate (Month Index)" attribute="1" defaultMemberUniqueName="[Sales].[SaleDate (Month Index)].[All]" allUniqueName="[Sales].[SaleDate (Month Index)].[All]" dimensionUniqueName="[Sales]" displayFolder="" count="0" memberValueDatatype="20" unbalanced="0" hidden="1"/>
    <cacheHierarchy uniqueName="[Measures].[Sum of Revenue]" caption="Sum of Revenue" measure="1" displayFolder="" measureGroup="Sales" count="0" oneField="1">
      <fieldsUsage count="1">
        <fieldUsage x="2"/>
      </fieldsUsage>
      <extLst>
        <ext xmlns:x15="http://schemas.microsoft.com/office/spreadsheetml/2010/11/main" uri="{B97F6D7D-B522-45F9-BDA1-12C45D357490}">
          <x15:cacheHierarchy aggregatedColumn="30"/>
        </ext>
      </extLst>
    </cacheHierarchy>
    <cacheHierarchy uniqueName="[Measures].[Sum of UnitCostNGN]" caption="Sum of UnitCostNGN" measure="1" displayFolder="" measureGroup="Product" count="0">
      <extLst>
        <ext xmlns:x15="http://schemas.microsoft.com/office/spreadsheetml/2010/11/main" uri="{B97F6D7D-B522-45F9-BDA1-12C45D357490}">
          <x15:cacheHierarchy aggregatedColumn="13"/>
        </ext>
      </extLst>
    </cacheHierarchy>
    <cacheHierarchy uniqueName="[Measures].[Count of ExpiryApplicable]" caption="Count of ExpiryApplicable" measure="1" displayFolder="" measureGroup="Product" count="0">
      <extLst>
        <ext xmlns:x15="http://schemas.microsoft.com/office/spreadsheetml/2010/11/main" uri="{B97F6D7D-B522-45F9-BDA1-12C45D357490}">
          <x15:cacheHierarchy aggregatedColumn="18"/>
        </ext>
      </extLst>
    </cacheHierarchy>
    <cacheHierarchy uniqueName="[Measures].[Total Sales]" caption="Total Sales" measure="1" displayFolder="" measureGroup="All Measures" count="0"/>
    <cacheHierarchy uniqueName="[Measures].[Total Quantity Sold]" caption="Total Quantity Sold" measure="1" displayFolder="" measureGroup="All Measures" count="0"/>
    <cacheHierarchy uniqueName="[Measures].[Total Orders]" caption="Total Orders" measure="1" displayFolder="" measureGroup="All Measures" count="0"/>
    <cacheHierarchy uniqueName="[Measures].[Cost of Goods Sold]" caption="Cost of Goods Sold" measure="1" displayFolder="" measureGroup="All Measures" count="0"/>
    <cacheHierarchy uniqueName="[Measures].[Total Profit]" caption="Total Profit" measure="1" displayFolder="" measureGroup="All Measures" count="0"/>
    <cacheHierarchy uniqueName="[Measures].[Profit Margin]" caption="Profit Margin" measure="1" displayFolder="" measureGroup="All Measures" count="0"/>
    <cacheHierarchy uniqueName="[Measures].[__XL_Count Table1]" caption="__XL_Count Table1" measure="1" displayFolder="" measureGroup="Purchase" count="0" hidden="1"/>
    <cacheHierarchy uniqueName="[Measures].[__XL_Count Table6]" caption="__XL_Count Table6" measure="1" displayFolder="" measureGroup="Product" count="0" hidden="1"/>
    <cacheHierarchy uniqueName="[Measures].[__XL_Count Table5]" caption="__XL_Count Table5" measure="1" displayFolder="" measureGroup="Suppliers" count="0" hidden="1"/>
    <cacheHierarchy uniqueName="[Measures].[__XL_Count Table2]" caption="__XL_Count Table2" measure="1" displayFolder="" measureGroup="Opening Stock" count="0" hidden="1"/>
    <cacheHierarchy uniqueName="[Measures].[__XL_Count Table4]" caption="__XL_Count Table4" measure="1" displayFolder="" measureGroup="Adjustment" count="0" hidden="1"/>
    <cacheHierarchy uniqueName="[Measures].[__XL_Count Table3]" caption="__XL_Count Table3" measure="1" displayFolder="" measureGroup="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djustment" uniqueName="[Adjustment]" caption="Adjustment"/>
    <dimension name="All Measures" uniqueName="[All Measures]" caption="All Measures"/>
    <dimension measure="1" name="Measures" uniqueName="[Measures]" caption="Measures"/>
    <dimension name="Opening Stock" uniqueName="[Opening Stock]" caption="Opening Stock"/>
    <dimension name="Product" uniqueName="[Product]" caption="Product"/>
    <dimension name="Purchase" uniqueName="[Purchase]" caption="Purchase"/>
    <dimension name="Sales" uniqueName="[Sales]" caption="Sales"/>
    <dimension name="Suppliers" uniqueName="[Suppliers]" caption="Suppliers"/>
  </dimensions>
  <measureGroups count="7">
    <measureGroup name="Adjustment" caption="Adjustment"/>
    <measureGroup name="All Measures" caption="All Measures"/>
    <measureGroup name="Opening Stock" caption="Opening Stock"/>
    <measureGroup name="Product" caption="Product"/>
    <measureGroup name="Purchase" caption="Purchase"/>
    <measureGroup name="Sales" caption="Sales"/>
    <measureGroup name="Suppliers" caption="Suppliers"/>
  </measureGroups>
  <maps count="12">
    <map measureGroup="0" dimension="0"/>
    <map measureGroup="0" dimension="4"/>
    <map measureGroup="1" dimension="1"/>
    <map measureGroup="2" dimension="3"/>
    <map measureGroup="2" dimension="4"/>
    <map measureGroup="3" dimension="4"/>
    <map measureGroup="4" dimension="4"/>
    <map measureGroup="4" dimension="5"/>
    <map measureGroup="4" dimension="7"/>
    <map measureGroup="5"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olaji Moses" refreshedDate="46281.603576851849" backgroundQuery="1" createdVersion="8" refreshedVersion="8" minRefreshableVersion="3" recordCount="0" supportSubquery="1" supportAdvancedDrill="1" xr:uid="{7E6E0666-CF47-4A59-8276-C3980408C134}">
  <cacheSource type="external" connectionId="2"/>
  <cacheFields count="3">
    <cacheField name="[Sales].[SalesChannel].[SalesChannel]" caption="SalesChannel" numFmtId="0" hierarchy="31" level="1">
      <sharedItems count="3">
        <s v="Instagram"/>
        <s v="Walk-in"/>
        <s v="WhatsApp"/>
      </sharedItems>
    </cacheField>
    <cacheField name="[Measures].[Sum of Revenue]" caption="Sum of Revenue" numFmtId="0" hierarchy="42" level="32767"/>
    <cacheField name="[Sales].[SaleDate (Month)].[SaleDate (Month)]" caption="SaleDate (Month)" numFmtId="0" hierarchy="34" level="1">
      <sharedItems containsSemiMixedTypes="0" containsNonDate="0" containsString="0"/>
    </cacheField>
  </cacheFields>
  <cacheHierarchies count="59">
    <cacheHierarchy uniqueName="[Adjustment].[AdjustmentID]" caption="AdjustmentID" attribute="1" defaultMemberUniqueName="[Adjustment].[AdjustmentID].[All]" allUniqueName="[Adjustment].[AdjustmentID].[All]" dimensionUniqueName="[Adjustment]" displayFolder="" count="0" memberValueDatatype="130" unbalanced="0"/>
    <cacheHierarchy uniqueName="[Adjustment].[AdjustmentDate]" caption="AdjustmentDate" attribute="1" time="1" defaultMemberUniqueName="[Adjustment].[AdjustmentDate].[All]" allUniqueName="[Adjustment].[AdjustmentDate].[All]" dimensionUniqueName="[Adjustment]" displayFolder="" count="0" memberValueDatatype="7" unbalanced="0"/>
    <cacheHierarchy uniqueName="[Adjustment].[ProductID]" caption="ProductID" attribute="1" defaultMemberUniqueName="[Adjustment].[ProductID].[All]" allUniqueName="[Adjustment].[ProductID].[All]" dimensionUniqueName="[Adjustment]" displayFolder="" count="0" memberValueDatatype="130" unbalanced="0"/>
    <cacheHierarchy uniqueName="[Adjustment].[AdjustmentType]" caption="AdjustmentType" attribute="1" defaultMemberUniqueName="[Adjustment].[AdjustmentType].[All]" allUniqueName="[Adjustment].[AdjustmentType].[All]" dimensionUniqueName="[Adjustment]" displayFolder="" count="0" memberValueDatatype="130" unbalanced="0"/>
    <cacheHierarchy uniqueName="[Adjustment].[Quantity]" caption="Quantity" attribute="1" defaultMemberUniqueName="[Adjustment].[Quantity].[All]" allUniqueName="[Adjustment].[Quantity].[All]" dimensionUniqueName="[Adjustment]" displayFolder="" count="0" memberValueDatatype="20" unbalanced="0"/>
    <cacheHierarchy uniqueName="[Adjustment].[Reason]" caption="Reason" attribute="1" defaultMemberUniqueName="[Adjustment].[Reason].[All]" allUniqueName="[Adjustment].[Reason].[All]" dimensionUniqueName="[Adjustment]" displayFolder="" count="0" memberValueDatatype="130" unbalanced="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Opening Stock].[ProductID]" caption="ProductID" attribute="1" defaultMemberUniqueName="[Opening Stock].[ProductID].[All]" allUniqueName="[Opening Stock].[ProductID].[All]" dimensionUniqueName="[Opening Stock]" displayFolder="" count="0" memberValueDatatype="130" unbalanced="0"/>
    <cacheHierarchy uniqueName="[Opening Stock].[OpeningStock]" caption="OpeningStock" attribute="1" defaultMemberUniqueName="[Opening Stock].[OpeningStock].[All]" allUniqueName="[Opening Stock].[OpeningStock].[All]" dimensionUniqueName="[Opening Stock]" displayFolder="" count="0" memberValueDatatype="2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UnitCostNGN]" caption="UnitCostNGN" attribute="1" defaultMemberUniqueName="[Product].[UnitCostNGN].[All]" allUniqueName="[Product].[UnitCostNGN].[All]" dimensionUniqueName="[Product]" displayFolder="" count="0" memberValueDatatype="20" unbalanced="0"/>
    <cacheHierarchy uniqueName="[Product].[SellingPriceNGN]" caption="SellingPriceNGN" attribute="1" defaultMemberUniqueName="[Product].[SellingPriceNGN].[All]" allUniqueName="[Product].[SellingPriceNGN].[All]" dimensionUniqueName="[Product]" displayFolder="" count="0" memberValueDatatype="20" unbalanced="0"/>
    <cacheHierarchy uniqueName="[Product].[ReorderPoint]" caption="ReorderPoint" attribute="1" defaultMemberUniqueName="[Product].[ReorderPoint].[All]" allUniqueName="[Product].[ReorderPoint].[All]" dimensionUniqueName="[Product]" displayFolder="" count="0" memberValueDatatype="20" unbalanced="0"/>
    <cacheHierarchy uniqueName="[Product].[ReorderQty]" caption="ReorderQty" attribute="1" defaultMemberUniqueName="[Product].[ReorderQty].[All]" allUniqueName="[Product].[ReorderQty].[All]" dimensionUniqueName="[Product]" displayFolder="" count="0" memberValueDatatype="20" unbalanced="0"/>
    <cacheHierarchy uniqueName="[Product].[SupplierID]" caption="SupplierID" attribute="1" defaultMemberUniqueName="[Product].[SupplierID].[All]" allUniqueName="[Product].[SupplierID].[All]" dimensionUniqueName="[Product]" displayFolder="" count="0" memberValueDatatype="130" unbalanced="0"/>
    <cacheHierarchy uniqueName="[Product].[ExpiryApplicable]" caption="ExpiryApplicable" attribute="1" defaultMemberUniqueName="[Product].[ExpiryApplicable].[All]" allUniqueName="[Product].[ExpiryApplicable].[All]" dimensionUniqueName="[Product]" displayFolder="" count="2" memberValueDatatype="130" unbalanced="0"/>
    <cacheHierarchy uniqueName="[Purchase].[PurchaseID]" caption="PurchaseID" attribute="1" defaultMemberUniqueName="[Purchase].[PurchaseID].[All]" allUniqueName="[Purchase].[PurchaseID].[All]" dimensionUniqueName="[Purchase]" displayFolder="" count="0" memberValueDatatype="130" unbalanced="0"/>
    <cacheHierarchy uniqueName="[Purchase].[PurchaseDate]" caption="PurchaseDate" attribute="1" time="1" defaultMemberUniqueName="[Purchase].[PurchaseDate].[All]" allUniqueName="[Purchase].[PurchaseDate].[All]" dimensionUniqueName="[Purchase]" displayFolder="" count="0" memberValueDatatype="7" unbalanced="0"/>
    <cacheHierarchy uniqueName="[Purchase].[ProductID]" caption="ProductID" attribute="1" defaultMemberUniqueName="[Purchase].[ProductID].[All]" allUniqueName="[Purchase].[ProductID].[All]" dimensionUniqueName="[Purchase]" displayFolder="" count="0" memberValueDatatype="130" unbalanced="0"/>
    <cacheHierarchy uniqueName="[Purchase].[SupplierID]" caption="SupplierID" attribute="1" defaultMemberUniqueName="[Purchase].[SupplierID].[All]" allUniqueName="[Purchase].[SupplierID].[All]" dimensionUniqueName="[Purchase]" displayFolder="" count="0" memberValueDatatype="130" unbalanced="0"/>
    <cacheHierarchy uniqueName="[Purchase].[QuantityReceived]" caption="QuantityReceived" attribute="1" defaultMemberUniqueName="[Purchase].[QuantityReceived].[All]" allUniqueName="[Purchase].[QuantityReceived].[All]" dimensionUniqueName="[Purchase]" displayFolder="" count="0" memberValueDatatype="20" unbalanced="0"/>
    <cacheHierarchy uniqueName="[Purchase].[UnitCostNGN]" caption="UnitCostNGN" attribute="1" defaultMemberUniqueName="[Purchase].[UnitCostNGN].[All]" allUniqueName="[Purchase].[UnitCostNGN].[All]" dimensionUniqueName="[Purchase]" displayFolder="" count="0" memberValueDatatype="20" unbalanced="0"/>
    <cacheHierarchy uniqueName="[Sales].[InvoiceID]" caption="InvoiceID" attribute="1" defaultMemberUniqueName="[Sales].[InvoiceID].[All]" allUniqueName="[Sales].[Invoic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QuantitySold]" caption="QuantitySold" attribute="1" defaultMemberUniqueName="[Sales].[QuantitySold].[All]" allUniqueName="[Sales].[QuantitySold].[All]" dimensionUniqueName="[Sales]" displayFolder="" count="0" memberValueDatatype="20" unbalanced="0"/>
    <cacheHierarchy uniqueName="[Sales].[UnitSellingPriceNGN]" caption="UnitSellingPriceNGN" attribute="1" defaultMemberUniqueName="[Sales].[UnitSellingPriceNGN].[All]" allUniqueName="[Sales].[UnitSellingPriceNGN].[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20" unbalanced="0"/>
    <cacheHierarchy uniqueName="[Sales].[SalesChannel]" caption="SalesChannel" attribute="1" defaultMemberUniqueName="[Sales].[SalesChannel].[All]" allUniqueName="[Sales].[SalesChannel].[All]" dimensionUniqueName="[Sales]" displayFolder="" count="2" memberValueDatatype="130" unbalanced="0">
      <fieldsUsage count="2">
        <fieldUsage x="-1"/>
        <fieldUsage x="0"/>
      </fieldsUsage>
    </cacheHierarchy>
    <cacheHierarchy uniqueName="[Sales].[PaymentMethod]" caption="PaymentMethod" attribute="1" defaultMemberUniqueName="[Sales].[PaymentMethod].[All]" allUniqueName="[Sales].[PaymentMethod].[All]" dimensionUniqueName="[Sales]" displayFolder="" count="0" memberValueDatatype="130" unbalanced="0"/>
    <cacheHierarchy uniqueName="[Sales].[CGOS]" caption="CGOS" attribute="1" defaultMemberUniqueName="[Sales].[CGOS].[All]" allUniqueName="[Sales].[CGOS].[All]" dimensionUniqueName="[Sales]" displayFolder="" count="0" memberValueDatatype="20" unbalanced="0"/>
    <cacheHierarchy uniqueName="[Sales].[SaleDate (Month)]" caption="SaleDate (Month)" attribute="1" defaultMemberUniqueName="[Sales].[SaleDate (Month)].[All]" allUniqueName="[Sales].[SaleDate (Month)].[All]" dimensionUniqueName="[Sales]" displayFolder="" count="2" memberValueDatatype="130" unbalanced="0">
      <fieldsUsage count="2">
        <fieldUsage x="-1"/>
        <fieldUsage x="2"/>
      </fieldsUsage>
    </cacheHierarchy>
    <cacheHierarchy uniqueName="[Sales].[SaleDate (Year)]" caption="SaleDate (Year)" attribute="1" defaultMemberUniqueName="[Sales].[SaleDate (Year)].[All]" allUniqueName="[Sales].[SaleDate (Year)].[All]" dimensionUniqueName="[Sale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Suppliers].[LeadTimeDays]" caption="LeadTimeDays" attribute="1" defaultMemberUniqueName="[Suppliers].[LeadTimeDays].[All]" allUniqueName="[Suppliers].[LeadTimeDays].[All]" dimensionUniqueName="[Suppliers]" displayFolder="" count="0" memberValueDatatype="130" unbalanced="0"/>
    <cacheHierarchy uniqueName="[Suppliers].[PaymentTerms]" caption="PaymentTerms" attribute="1" defaultMemberUniqueName="[Suppliers].[PaymentTerms].[All]" allUniqueName="[Suppliers].[PaymentTerms].[All]" dimensionUniqueName="[Suppliers]" displayFolder="" count="0" memberValueDatatype="130" unbalanced="0"/>
    <cacheHierarchy uniqueName="[Sales].[SaleDate (Month Index)]" caption="SaleDate (Month Index)" attribute="1" defaultMemberUniqueName="[Sales].[SaleDate (Month Index)].[All]" allUniqueName="[Sales].[SaleDate (Month Index)].[All]" dimensionUniqueName="[Sales]" displayFolder="" count="0"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30"/>
        </ext>
      </extLst>
    </cacheHierarchy>
    <cacheHierarchy uniqueName="[Measures].[Sum of UnitCostNGN]" caption="Sum of UnitCostNGN" measure="1" displayFolder="" measureGroup="Product" count="0">
      <extLst>
        <ext xmlns:x15="http://schemas.microsoft.com/office/spreadsheetml/2010/11/main" uri="{B97F6D7D-B522-45F9-BDA1-12C45D357490}">
          <x15:cacheHierarchy aggregatedColumn="13"/>
        </ext>
      </extLst>
    </cacheHierarchy>
    <cacheHierarchy uniqueName="[Measures].[Count of ExpiryApplicable]" caption="Count of ExpiryApplicable" measure="1" displayFolder="" measureGroup="Product" count="0">
      <extLst>
        <ext xmlns:x15="http://schemas.microsoft.com/office/spreadsheetml/2010/11/main" uri="{B97F6D7D-B522-45F9-BDA1-12C45D357490}">
          <x15:cacheHierarchy aggregatedColumn="18"/>
        </ext>
      </extLst>
    </cacheHierarchy>
    <cacheHierarchy uniqueName="[Measures].[Total Sales]" caption="Total Sales" measure="1" displayFolder="" measureGroup="All Measures" count="0"/>
    <cacheHierarchy uniqueName="[Measures].[Total Quantity Sold]" caption="Total Quantity Sold" measure="1" displayFolder="" measureGroup="All Measures" count="0"/>
    <cacheHierarchy uniqueName="[Measures].[Total Orders]" caption="Total Orders" measure="1" displayFolder="" measureGroup="All Measures" count="0"/>
    <cacheHierarchy uniqueName="[Measures].[Cost of Goods Sold]" caption="Cost of Goods Sold" measure="1" displayFolder="" measureGroup="All Measures" count="0"/>
    <cacheHierarchy uniqueName="[Measures].[Total Profit]" caption="Total Profit" measure="1" displayFolder="" measureGroup="All Measures" count="0"/>
    <cacheHierarchy uniqueName="[Measures].[Profit Margin]" caption="Profit Margin" measure="1" displayFolder="" measureGroup="All Measures" count="0"/>
    <cacheHierarchy uniqueName="[Measures].[__XL_Count Table1]" caption="__XL_Count Table1" measure="1" displayFolder="" measureGroup="Purchase" count="0" hidden="1"/>
    <cacheHierarchy uniqueName="[Measures].[__XL_Count Table6]" caption="__XL_Count Table6" measure="1" displayFolder="" measureGroup="Product" count="0" hidden="1"/>
    <cacheHierarchy uniqueName="[Measures].[__XL_Count Table5]" caption="__XL_Count Table5" measure="1" displayFolder="" measureGroup="Suppliers" count="0" hidden="1"/>
    <cacheHierarchy uniqueName="[Measures].[__XL_Count Table2]" caption="__XL_Count Table2" measure="1" displayFolder="" measureGroup="Opening Stock" count="0" hidden="1"/>
    <cacheHierarchy uniqueName="[Measures].[__XL_Count Table4]" caption="__XL_Count Table4" measure="1" displayFolder="" measureGroup="Adjustment" count="0" hidden="1"/>
    <cacheHierarchy uniqueName="[Measures].[__XL_Count Table3]" caption="__XL_Count Table3" measure="1" displayFolder="" measureGroup="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djustment" uniqueName="[Adjustment]" caption="Adjustment"/>
    <dimension name="All Measures" uniqueName="[All Measures]" caption="All Measures"/>
    <dimension measure="1" name="Measures" uniqueName="[Measures]" caption="Measures"/>
    <dimension name="Opening Stock" uniqueName="[Opening Stock]" caption="Opening Stock"/>
    <dimension name="Product" uniqueName="[Product]" caption="Product"/>
    <dimension name="Purchase" uniqueName="[Purchase]" caption="Purchase"/>
    <dimension name="Sales" uniqueName="[Sales]" caption="Sales"/>
    <dimension name="Suppliers" uniqueName="[Suppliers]" caption="Suppliers"/>
  </dimensions>
  <measureGroups count="7">
    <measureGroup name="Adjustment" caption="Adjustment"/>
    <measureGroup name="All Measures" caption="All Measures"/>
    <measureGroup name="Opening Stock" caption="Opening Stock"/>
    <measureGroup name="Product" caption="Product"/>
    <measureGroup name="Purchase" caption="Purchase"/>
    <measureGroup name="Sales" caption="Sales"/>
    <measureGroup name="Suppliers" caption="Suppliers"/>
  </measureGroups>
  <maps count="12">
    <map measureGroup="0" dimension="0"/>
    <map measureGroup="0" dimension="4"/>
    <map measureGroup="1" dimension="1"/>
    <map measureGroup="2" dimension="3"/>
    <map measureGroup="2" dimension="4"/>
    <map measureGroup="3" dimension="4"/>
    <map measureGroup="4" dimension="4"/>
    <map measureGroup="4" dimension="5"/>
    <map measureGroup="4" dimension="7"/>
    <map measureGroup="5"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olaji Moses" refreshedDate="46281.603580092589" backgroundQuery="1" createdVersion="8" refreshedVersion="8" minRefreshableVersion="3" recordCount="0" supportSubquery="1" supportAdvancedDrill="1" xr:uid="{64B2CFBE-9D69-40E1-8BB9-CF0443000662}">
  <cacheSource type="external" connectionId="2"/>
  <cacheFields count="3">
    <cacheField name="[Product].[Category].[Category]" caption="Category" numFmtId="0" hierarchy="11" level="1">
      <sharedItems count="5">
        <s v="Body Care"/>
        <s v="Hair Care"/>
        <s v="Makeup"/>
        <s v="Natural Care"/>
        <s v="Skincare"/>
      </sharedItems>
    </cacheField>
    <cacheField name="[Measures].[Sum of UnitCostNGN]" caption="Sum of UnitCostNGN" numFmtId="0" hierarchy="43" level="32767"/>
    <cacheField name="[Sales].[SaleDate (Month)].[SaleDate (Month)]" caption="SaleDate (Month)" numFmtId="0" hierarchy="34" level="1">
      <sharedItems containsSemiMixedTypes="0" containsNonDate="0" containsString="0"/>
    </cacheField>
  </cacheFields>
  <cacheHierarchies count="59">
    <cacheHierarchy uniqueName="[Adjustment].[AdjustmentID]" caption="AdjustmentID" attribute="1" defaultMemberUniqueName="[Adjustment].[AdjustmentID].[All]" allUniqueName="[Adjustment].[AdjustmentID].[All]" dimensionUniqueName="[Adjustment]" displayFolder="" count="0" memberValueDatatype="130" unbalanced="0"/>
    <cacheHierarchy uniqueName="[Adjustment].[AdjustmentDate]" caption="AdjustmentDate" attribute="1" time="1" defaultMemberUniqueName="[Adjustment].[AdjustmentDate].[All]" allUniqueName="[Adjustment].[AdjustmentDate].[All]" dimensionUniqueName="[Adjustment]" displayFolder="" count="0" memberValueDatatype="7" unbalanced="0"/>
    <cacheHierarchy uniqueName="[Adjustment].[ProductID]" caption="ProductID" attribute="1" defaultMemberUniqueName="[Adjustment].[ProductID].[All]" allUniqueName="[Adjustment].[ProductID].[All]" dimensionUniqueName="[Adjustment]" displayFolder="" count="0" memberValueDatatype="130" unbalanced="0"/>
    <cacheHierarchy uniqueName="[Adjustment].[AdjustmentType]" caption="AdjustmentType" attribute="1" defaultMemberUniqueName="[Adjustment].[AdjustmentType].[All]" allUniqueName="[Adjustment].[AdjustmentType].[All]" dimensionUniqueName="[Adjustment]" displayFolder="" count="0" memberValueDatatype="130" unbalanced="0"/>
    <cacheHierarchy uniqueName="[Adjustment].[Quantity]" caption="Quantity" attribute="1" defaultMemberUniqueName="[Adjustment].[Quantity].[All]" allUniqueName="[Adjustment].[Quantity].[All]" dimensionUniqueName="[Adjustment]" displayFolder="" count="0" memberValueDatatype="20" unbalanced="0"/>
    <cacheHierarchy uniqueName="[Adjustment].[Reason]" caption="Reason" attribute="1" defaultMemberUniqueName="[Adjustment].[Reason].[All]" allUniqueName="[Adjustment].[Reason].[All]" dimensionUniqueName="[Adjustment]" displayFolder="" count="0" memberValueDatatype="130" unbalanced="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Opening Stock].[ProductID]" caption="ProductID" attribute="1" defaultMemberUniqueName="[Opening Stock].[ProductID].[All]" allUniqueName="[Opening Stock].[ProductID].[All]" dimensionUniqueName="[Opening Stock]" displayFolder="" count="0" memberValueDatatype="130" unbalanced="0"/>
    <cacheHierarchy uniqueName="[Opening Stock].[OpeningStock]" caption="OpeningStock" attribute="1" defaultMemberUniqueName="[Opening Stock].[OpeningStock].[All]" allUniqueName="[Opening Stock].[OpeningStock].[All]" dimensionUniqueName="[Opening Stock]" displayFolder="" count="0" memberValueDatatype="2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Brand]" caption="Brand" attribute="1" defaultMemberUniqueName="[Product].[Brand].[All]" allUniqueName="[Product].[Brand].[All]" dimensionUniqueName="[Product]" displayFolder="" count="2" memberValueDatatype="130" unbalanced="0"/>
    <cacheHierarchy uniqueName="[Product].[UnitCostNGN]" caption="UnitCostNGN" attribute="1" defaultMemberUniqueName="[Product].[UnitCostNGN].[All]" allUniqueName="[Product].[UnitCostNGN].[All]" dimensionUniqueName="[Product]" displayFolder="" count="0" memberValueDatatype="20" unbalanced="0"/>
    <cacheHierarchy uniqueName="[Product].[SellingPriceNGN]" caption="SellingPriceNGN" attribute="1" defaultMemberUniqueName="[Product].[SellingPriceNGN].[All]" allUniqueName="[Product].[SellingPriceNGN].[All]" dimensionUniqueName="[Product]" displayFolder="" count="0" memberValueDatatype="20" unbalanced="0"/>
    <cacheHierarchy uniqueName="[Product].[ReorderPoint]" caption="ReorderPoint" attribute="1" defaultMemberUniqueName="[Product].[ReorderPoint].[All]" allUniqueName="[Product].[ReorderPoint].[All]" dimensionUniqueName="[Product]" displayFolder="" count="0" memberValueDatatype="20" unbalanced="0"/>
    <cacheHierarchy uniqueName="[Product].[ReorderQty]" caption="ReorderQty" attribute="1" defaultMemberUniqueName="[Product].[ReorderQty].[All]" allUniqueName="[Product].[ReorderQty].[All]" dimensionUniqueName="[Product]" displayFolder="" count="0" memberValueDatatype="20" unbalanced="0"/>
    <cacheHierarchy uniqueName="[Product].[SupplierID]" caption="SupplierID" attribute="1" defaultMemberUniqueName="[Product].[SupplierID].[All]" allUniqueName="[Product].[SupplierID].[All]" dimensionUniqueName="[Product]" displayFolder="" count="0" memberValueDatatype="130" unbalanced="0"/>
    <cacheHierarchy uniqueName="[Product].[ExpiryApplicable]" caption="ExpiryApplicable" attribute="1" defaultMemberUniqueName="[Product].[ExpiryApplicable].[All]" allUniqueName="[Product].[ExpiryApplicable].[All]" dimensionUniqueName="[Product]" displayFolder="" count="2" memberValueDatatype="130" unbalanced="0"/>
    <cacheHierarchy uniqueName="[Purchase].[PurchaseID]" caption="PurchaseID" attribute="1" defaultMemberUniqueName="[Purchase].[PurchaseID].[All]" allUniqueName="[Purchase].[PurchaseID].[All]" dimensionUniqueName="[Purchase]" displayFolder="" count="0" memberValueDatatype="130" unbalanced="0"/>
    <cacheHierarchy uniqueName="[Purchase].[PurchaseDate]" caption="PurchaseDate" attribute="1" time="1" defaultMemberUniqueName="[Purchase].[PurchaseDate].[All]" allUniqueName="[Purchase].[PurchaseDate].[All]" dimensionUniqueName="[Purchase]" displayFolder="" count="0" memberValueDatatype="7" unbalanced="0"/>
    <cacheHierarchy uniqueName="[Purchase].[ProductID]" caption="ProductID" attribute="1" defaultMemberUniqueName="[Purchase].[ProductID].[All]" allUniqueName="[Purchase].[ProductID].[All]" dimensionUniqueName="[Purchase]" displayFolder="" count="0" memberValueDatatype="130" unbalanced="0"/>
    <cacheHierarchy uniqueName="[Purchase].[SupplierID]" caption="SupplierID" attribute="1" defaultMemberUniqueName="[Purchase].[SupplierID].[All]" allUniqueName="[Purchase].[SupplierID].[All]" dimensionUniqueName="[Purchase]" displayFolder="" count="0" memberValueDatatype="130" unbalanced="0"/>
    <cacheHierarchy uniqueName="[Purchase].[QuantityReceived]" caption="QuantityReceived" attribute="1" defaultMemberUniqueName="[Purchase].[QuantityReceived].[All]" allUniqueName="[Purchase].[QuantityReceived].[All]" dimensionUniqueName="[Purchase]" displayFolder="" count="0" memberValueDatatype="20" unbalanced="0"/>
    <cacheHierarchy uniqueName="[Purchase].[UnitCostNGN]" caption="UnitCostNGN" attribute="1" defaultMemberUniqueName="[Purchase].[UnitCostNGN].[All]" allUniqueName="[Purchase].[UnitCostNGN].[All]" dimensionUniqueName="[Purchase]" displayFolder="" count="0" memberValueDatatype="20" unbalanced="0"/>
    <cacheHierarchy uniqueName="[Sales].[InvoiceID]" caption="InvoiceID" attribute="1" defaultMemberUniqueName="[Sales].[InvoiceID].[All]" allUniqueName="[Sales].[Invoic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QuantitySold]" caption="QuantitySold" attribute="1" defaultMemberUniqueName="[Sales].[QuantitySold].[All]" allUniqueName="[Sales].[QuantitySold].[All]" dimensionUniqueName="[Sales]" displayFolder="" count="0" memberValueDatatype="20" unbalanced="0"/>
    <cacheHierarchy uniqueName="[Sales].[UnitSellingPriceNGN]" caption="UnitSellingPriceNGN" attribute="1" defaultMemberUniqueName="[Sales].[UnitSellingPriceNGN].[All]" allUniqueName="[Sales].[UnitSellingPriceNGN].[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20" unbalanced="0"/>
    <cacheHierarchy uniqueName="[Sales].[SalesChannel]" caption="SalesChannel" attribute="1" defaultMemberUniqueName="[Sales].[SalesChannel].[All]" allUniqueName="[Sales].[SalesChannel].[All]" dimensionUniqueName="[Sales]" displayFolder="" count="2"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CGOS]" caption="CGOS" attribute="1" defaultMemberUniqueName="[Sales].[CGOS].[All]" allUniqueName="[Sales].[CGOS].[All]" dimensionUniqueName="[Sales]" displayFolder="" count="0" memberValueDatatype="20" unbalanced="0"/>
    <cacheHierarchy uniqueName="[Sales].[SaleDate (Month)]" caption="SaleDate (Month)" attribute="1" defaultMemberUniqueName="[Sales].[SaleDate (Month)].[All]" allUniqueName="[Sales].[SaleDate (Month)].[All]" dimensionUniqueName="[Sales]" displayFolder="" count="2" memberValueDatatype="130" unbalanced="0">
      <fieldsUsage count="2">
        <fieldUsage x="-1"/>
        <fieldUsage x="2"/>
      </fieldsUsage>
    </cacheHierarchy>
    <cacheHierarchy uniqueName="[Sales].[SaleDate (Year)]" caption="SaleDate (Year)" attribute="1" defaultMemberUniqueName="[Sales].[SaleDate (Year)].[All]" allUniqueName="[Sales].[SaleDate (Year)].[All]" dimensionUniqueName="[Sale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Suppliers].[LeadTimeDays]" caption="LeadTimeDays" attribute="1" defaultMemberUniqueName="[Suppliers].[LeadTimeDays].[All]" allUniqueName="[Suppliers].[LeadTimeDays].[All]" dimensionUniqueName="[Suppliers]" displayFolder="" count="0" memberValueDatatype="130" unbalanced="0"/>
    <cacheHierarchy uniqueName="[Suppliers].[PaymentTerms]" caption="PaymentTerms" attribute="1" defaultMemberUniqueName="[Suppliers].[PaymentTerms].[All]" allUniqueName="[Suppliers].[PaymentTerms].[All]" dimensionUniqueName="[Suppliers]" displayFolder="" count="0" memberValueDatatype="130" unbalanced="0"/>
    <cacheHierarchy uniqueName="[Sales].[SaleDate (Month Index)]" caption="SaleDate (Month Index)" attribute="1" defaultMemberUniqueName="[Sales].[SaleDate (Month Index)].[All]" allUniqueName="[Sales].[SaleDate (Month Index)].[All]" dimensionUniqueName="[Sales]"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30"/>
        </ext>
      </extLst>
    </cacheHierarchy>
    <cacheHierarchy uniqueName="[Measures].[Sum of UnitCostNGN]" caption="Sum of UnitCostNGN" measure="1" displayFolder="" measureGroup="Product" count="0" oneField="1">
      <fieldsUsage count="1">
        <fieldUsage x="1"/>
      </fieldsUsage>
      <extLst>
        <ext xmlns:x15="http://schemas.microsoft.com/office/spreadsheetml/2010/11/main" uri="{B97F6D7D-B522-45F9-BDA1-12C45D357490}">
          <x15:cacheHierarchy aggregatedColumn="13"/>
        </ext>
      </extLst>
    </cacheHierarchy>
    <cacheHierarchy uniqueName="[Measures].[Count of ExpiryApplicable]" caption="Count of ExpiryApplicable" measure="1" displayFolder="" measureGroup="Product" count="0">
      <extLst>
        <ext xmlns:x15="http://schemas.microsoft.com/office/spreadsheetml/2010/11/main" uri="{B97F6D7D-B522-45F9-BDA1-12C45D357490}">
          <x15:cacheHierarchy aggregatedColumn="18"/>
        </ext>
      </extLst>
    </cacheHierarchy>
    <cacheHierarchy uniqueName="[Measures].[Total Sales]" caption="Total Sales" measure="1" displayFolder="" measureGroup="All Measures" count="0"/>
    <cacheHierarchy uniqueName="[Measures].[Total Quantity Sold]" caption="Total Quantity Sold" measure="1" displayFolder="" measureGroup="All Measures" count="0"/>
    <cacheHierarchy uniqueName="[Measures].[Total Orders]" caption="Total Orders" measure="1" displayFolder="" measureGroup="All Measures" count="0"/>
    <cacheHierarchy uniqueName="[Measures].[Cost of Goods Sold]" caption="Cost of Goods Sold" measure="1" displayFolder="" measureGroup="All Measures" count="0"/>
    <cacheHierarchy uniqueName="[Measures].[Total Profit]" caption="Total Profit" measure="1" displayFolder="" measureGroup="All Measures" count="0"/>
    <cacheHierarchy uniqueName="[Measures].[Profit Margin]" caption="Profit Margin" measure="1" displayFolder="" measureGroup="All Measures" count="0"/>
    <cacheHierarchy uniqueName="[Measures].[__XL_Count Table1]" caption="__XL_Count Table1" measure="1" displayFolder="" measureGroup="Purchase" count="0" hidden="1"/>
    <cacheHierarchy uniqueName="[Measures].[__XL_Count Table6]" caption="__XL_Count Table6" measure="1" displayFolder="" measureGroup="Product" count="0" hidden="1"/>
    <cacheHierarchy uniqueName="[Measures].[__XL_Count Table5]" caption="__XL_Count Table5" measure="1" displayFolder="" measureGroup="Suppliers" count="0" hidden="1"/>
    <cacheHierarchy uniqueName="[Measures].[__XL_Count Table2]" caption="__XL_Count Table2" measure="1" displayFolder="" measureGroup="Opening Stock" count="0" hidden="1"/>
    <cacheHierarchy uniqueName="[Measures].[__XL_Count Table4]" caption="__XL_Count Table4" measure="1" displayFolder="" measureGroup="Adjustment" count="0" hidden="1"/>
    <cacheHierarchy uniqueName="[Measures].[__XL_Count Table3]" caption="__XL_Count Table3" measure="1" displayFolder="" measureGroup="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djustment" uniqueName="[Adjustment]" caption="Adjustment"/>
    <dimension name="All Measures" uniqueName="[All Measures]" caption="All Measures"/>
    <dimension measure="1" name="Measures" uniqueName="[Measures]" caption="Measures"/>
    <dimension name="Opening Stock" uniqueName="[Opening Stock]" caption="Opening Stock"/>
    <dimension name="Product" uniqueName="[Product]" caption="Product"/>
    <dimension name="Purchase" uniqueName="[Purchase]" caption="Purchase"/>
    <dimension name="Sales" uniqueName="[Sales]" caption="Sales"/>
    <dimension name="Suppliers" uniqueName="[Suppliers]" caption="Suppliers"/>
  </dimensions>
  <measureGroups count="7">
    <measureGroup name="Adjustment" caption="Adjustment"/>
    <measureGroup name="All Measures" caption="All Measures"/>
    <measureGroup name="Opening Stock" caption="Opening Stock"/>
    <measureGroup name="Product" caption="Product"/>
    <measureGroup name="Purchase" caption="Purchase"/>
    <measureGroup name="Sales" caption="Sales"/>
    <measureGroup name="Suppliers" caption="Suppliers"/>
  </measureGroups>
  <maps count="12">
    <map measureGroup="0" dimension="0"/>
    <map measureGroup="0" dimension="4"/>
    <map measureGroup="1" dimension="1"/>
    <map measureGroup="2" dimension="3"/>
    <map measureGroup="2" dimension="4"/>
    <map measureGroup="3" dimension="4"/>
    <map measureGroup="4" dimension="4"/>
    <map measureGroup="4" dimension="5"/>
    <map measureGroup="4" dimension="7"/>
    <map measureGroup="5"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olaji Moses" refreshedDate="46281.603583101853" backgroundQuery="1" createdVersion="8" refreshedVersion="8" minRefreshableVersion="3" recordCount="0" supportSubquery="1" supportAdvancedDrill="1" xr:uid="{2160D8AE-B774-403C-A697-6FA4A5B08527}">
  <cacheSource type="external" connectionId="2"/>
  <cacheFields count="3">
    <cacheField name="[Measures].[Total Profit]" caption="Total Profit" numFmtId="0" hierarchy="49" level="32767"/>
    <cacheField name="[Product].[Category].[Category]" caption="Category" numFmtId="0" hierarchy="11" level="1">
      <sharedItems count="5">
        <s v="Body Care"/>
        <s v="Hair Care"/>
        <s v="Makeup"/>
        <s v="Natural Care"/>
        <s v="Skincare"/>
      </sharedItems>
    </cacheField>
    <cacheField name="[Sales].[SaleDate (Month)].[SaleDate (Month)]" caption="SaleDate (Month)" numFmtId="0" hierarchy="34" level="1">
      <sharedItems containsSemiMixedTypes="0" containsNonDate="0" containsString="0"/>
    </cacheField>
  </cacheFields>
  <cacheHierarchies count="59">
    <cacheHierarchy uniqueName="[Adjustment].[AdjustmentID]" caption="AdjustmentID" attribute="1" defaultMemberUniqueName="[Adjustment].[AdjustmentID].[All]" allUniqueName="[Adjustment].[AdjustmentID].[All]" dimensionUniqueName="[Adjustment]" displayFolder="" count="0" memberValueDatatype="130" unbalanced="0"/>
    <cacheHierarchy uniqueName="[Adjustment].[AdjustmentDate]" caption="AdjustmentDate" attribute="1" time="1" defaultMemberUniqueName="[Adjustment].[AdjustmentDate].[All]" allUniqueName="[Adjustment].[AdjustmentDate].[All]" dimensionUniqueName="[Adjustment]" displayFolder="" count="0" memberValueDatatype="7" unbalanced="0"/>
    <cacheHierarchy uniqueName="[Adjustment].[ProductID]" caption="ProductID" attribute="1" defaultMemberUniqueName="[Adjustment].[ProductID].[All]" allUniqueName="[Adjustment].[ProductID].[All]" dimensionUniqueName="[Adjustment]" displayFolder="" count="0" memberValueDatatype="130" unbalanced="0"/>
    <cacheHierarchy uniqueName="[Adjustment].[AdjustmentType]" caption="AdjustmentType" attribute="1" defaultMemberUniqueName="[Adjustment].[AdjustmentType].[All]" allUniqueName="[Adjustment].[AdjustmentType].[All]" dimensionUniqueName="[Adjustment]" displayFolder="" count="0" memberValueDatatype="130" unbalanced="0"/>
    <cacheHierarchy uniqueName="[Adjustment].[Quantity]" caption="Quantity" attribute="1" defaultMemberUniqueName="[Adjustment].[Quantity].[All]" allUniqueName="[Adjustment].[Quantity].[All]" dimensionUniqueName="[Adjustment]" displayFolder="" count="0" memberValueDatatype="20" unbalanced="0"/>
    <cacheHierarchy uniqueName="[Adjustment].[Reason]" caption="Reason" attribute="1" defaultMemberUniqueName="[Adjustment].[Reason].[All]" allUniqueName="[Adjustment].[Reason].[All]" dimensionUniqueName="[Adjustment]" displayFolder="" count="0" memberValueDatatype="130" unbalanced="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Opening Stock].[ProductID]" caption="ProductID" attribute="1" defaultMemberUniqueName="[Opening Stock].[ProductID].[All]" allUniqueName="[Opening Stock].[ProductID].[All]" dimensionUniqueName="[Opening Stock]" displayFolder="" count="0" memberValueDatatype="130" unbalanced="0"/>
    <cacheHierarchy uniqueName="[Opening Stock].[OpeningStock]" caption="OpeningStock" attribute="1" defaultMemberUniqueName="[Opening Stock].[OpeningStock].[All]" allUniqueName="[Opening Stock].[OpeningStock].[All]" dimensionUniqueName="[Opening Stock]" displayFolder="" count="0" memberValueDatatype="2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Brand]" caption="Brand" attribute="1" defaultMemberUniqueName="[Product].[Brand].[All]" allUniqueName="[Product].[Brand].[All]" dimensionUniqueName="[Product]" displayFolder="" count="2" memberValueDatatype="130" unbalanced="0"/>
    <cacheHierarchy uniqueName="[Product].[UnitCostNGN]" caption="UnitCostNGN" attribute="1" defaultMemberUniqueName="[Product].[UnitCostNGN].[All]" allUniqueName="[Product].[UnitCostNGN].[All]" dimensionUniqueName="[Product]" displayFolder="" count="0" memberValueDatatype="20" unbalanced="0"/>
    <cacheHierarchy uniqueName="[Product].[SellingPriceNGN]" caption="SellingPriceNGN" attribute="1" defaultMemberUniqueName="[Product].[SellingPriceNGN].[All]" allUniqueName="[Product].[SellingPriceNGN].[All]" dimensionUniqueName="[Product]" displayFolder="" count="0" memberValueDatatype="20" unbalanced="0"/>
    <cacheHierarchy uniqueName="[Product].[ReorderPoint]" caption="ReorderPoint" attribute="1" defaultMemberUniqueName="[Product].[ReorderPoint].[All]" allUniqueName="[Product].[ReorderPoint].[All]" dimensionUniqueName="[Product]" displayFolder="" count="0" memberValueDatatype="20" unbalanced="0"/>
    <cacheHierarchy uniqueName="[Product].[ReorderQty]" caption="ReorderQty" attribute="1" defaultMemberUniqueName="[Product].[ReorderQty].[All]" allUniqueName="[Product].[ReorderQty].[All]" dimensionUniqueName="[Product]" displayFolder="" count="0" memberValueDatatype="20" unbalanced="0"/>
    <cacheHierarchy uniqueName="[Product].[SupplierID]" caption="SupplierID" attribute="1" defaultMemberUniqueName="[Product].[SupplierID].[All]" allUniqueName="[Product].[SupplierID].[All]" dimensionUniqueName="[Product]" displayFolder="" count="0" memberValueDatatype="130" unbalanced="0"/>
    <cacheHierarchy uniqueName="[Product].[ExpiryApplicable]" caption="ExpiryApplicable" attribute="1" defaultMemberUniqueName="[Product].[ExpiryApplicable].[All]" allUniqueName="[Product].[ExpiryApplicable].[All]" dimensionUniqueName="[Product]" displayFolder="" count="2" memberValueDatatype="130" unbalanced="0"/>
    <cacheHierarchy uniqueName="[Purchase].[PurchaseID]" caption="PurchaseID" attribute="1" defaultMemberUniqueName="[Purchase].[PurchaseID].[All]" allUniqueName="[Purchase].[PurchaseID].[All]" dimensionUniqueName="[Purchase]" displayFolder="" count="0" memberValueDatatype="130" unbalanced="0"/>
    <cacheHierarchy uniqueName="[Purchase].[PurchaseDate]" caption="PurchaseDate" attribute="1" time="1" defaultMemberUniqueName="[Purchase].[PurchaseDate].[All]" allUniqueName="[Purchase].[PurchaseDate].[All]" dimensionUniqueName="[Purchase]" displayFolder="" count="0" memberValueDatatype="7" unbalanced="0"/>
    <cacheHierarchy uniqueName="[Purchase].[ProductID]" caption="ProductID" attribute="1" defaultMemberUniqueName="[Purchase].[ProductID].[All]" allUniqueName="[Purchase].[ProductID].[All]" dimensionUniqueName="[Purchase]" displayFolder="" count="0" memberValueDatatype="130" unbalanced="0"/>
    <cacheHierarchy uniqueName="[Purchase].[SupplierID]" caption="SupplierID" attribute="1" defaultMemberUniqueName="[Purchase].[SupplierID].[All]" allUniqueName="[Purchase].[SupplierID].[All]" dimensionUniqueName="[Purchase]" displayFolder="" count="0" memberValueDatatype="130" unbalanced="0"/>
    <cacheHierarchy uniqueName="[Purchase].[QuantityReceived]" caption="QuantityReceived" attribute="1" defaultMemberUniqueName="[Purchase].[QuantityReceived].[All]" allUniqueName="[Purchase].[QuantityReceived].[All]" dimensionUniqueName="[Purchase]" displayFolder="" count="0" memberValueDatatype="20" unbalanced="0"/>
    <cacheHierarchy uniqueName="[Purchase].[UnitCostNGN]" caption="UnitCostNGN" attribute="1" defaultMemberUniqueName="[Purchase].[UnitCostNGN].[All]" allUniqueName="[Purchase].[UnitCostNGN].[All]" dimensionUniqueName="[Purchase]" displayFolder="" count="0" memberValueDatatype="20" unbalanced="0"/>
    <cacheHierarchy uniqueName="[Sales].[InvoiceID]" caption="InvoiceID" attribute="1" defaultMemberUniqueName="[Sales].[InvoiceID].[All]" allUniqueName="[Sales].[Invoic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QuantitySold]" caption="QuantitySold" attribute="1" defaultMemberUniqueName="[Sales].[QuantitySold].[All]" allUniqueName="[Sales].[QuantitySold].[All]" dimensionUniqueName="[Sales]" displayFolder="" count="0" memberValueDatatype="20" unbalanced="0"/>
    <cacheHierarchy uniqueName="[Sales].[UnitSellingPriceNGN]" caption="UnitSellingPriceNGN" attribute="1" defaultMemberUniqueName="[Sales].[UnitSellingPriceNGN].[All]" allUniqueName="[Sales].[UnitSellingPriceNGN].[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20" unbalanced="0"/>
    <cacheHierarchy uniqueName="[Sales].[SalesChannel]" caption="SalesChannel" attribute="1" defaultMemberUniqueName="[Sales].[SalesChannel].[All]" allUniqueName="[Sales].[SalesChannel].[All]" dimensionUniqueName="[Sales]" displayFolder="" count="2"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CGOS]" caption="CGOS" attribute="1" defaultMemberUniqueName="[Sales].[CGOS].[All]" allUniqueName="[Sales].[CGOS].[All]" dimensionUniqueName="[Sales]" displayFolder="" count="0" memberValueDatatype="20" unbalanced="0"/>
    <cacheHierarchy uniqueName="[Sales].[SaleDate (Month)]" caption="SaleDate (Month)" attribute="1" defaultMemberUniqueName="[Sales].[SaleDate (Month)].[All]" allUniqueName="[Sales].[SaleDate (Month)].[All]" dimensionUniqueName="[Sales]" displayFolder="" count="2" memberValueDatatype="130" unbalanced="0">
      <fieldsUsage count="2">
        <fieldUsage x="-1"/>
        <fieldUsage x="2"/>
      </fieldsUsage>
    </cacheHierarchy>
    <cacheHierarchy uniqueName="[Sales].[SaleDate (Year)]" caption="SaleDate (Year)" attribute="1" defaultMemberUniqueName="[Sales].[SaleDate (Year)].[All]" allUniqueName="[Sales].[SaleDate (Year)].[All]" dimensionUniqueName="[Sale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Suppliers].[LeadTimeDays]" caption="LeadTimeDays" attribute="1" defaultMemberUniqueName="[Suppliers].[LeadTimeDays].[All]" allUniqueName="[Suppliers].[LeadTimeDays].[All]" dimensionUniqueName="[Suppliers]" displayFolder="" count="0" memberValueDatatype="130" unbalanced="0"/>
    <cacheHierarchy uniqueName="[Suppliers].[PaymentTerms]" caption="PaymentTerms" attribute="1" defaultMemberUniqueName="[Suppliers].[PaymentTerms].[All]" allUniqueName="[Suppliers].[PaymentTerms].[All]" dimensionUniqueName="[Suppliers]" displayFolder="" count="0" memberValueDatatype="130" unbalanced="0"/>
    <cacheHierarchy uniqueName="[Sales].[SaleDate (Month Index)]" caption="SaleDate (Month Index)" attribute="1" defaultMemberUniqueName="[Sales].[SaleDate (Month Index)].[All]" allUniqueName="[Sales].[SaleDate (Month Index)].[All]" dimensionUniqueName="[Sales]"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30"/>
        </ext>
      </extLst>
    </cacheHierarchy>
    <cacheHierarchy uniqueName="[Measures].[Sum of UnitCostNGN]" caption="Sum of UnitCostNGN" measure="1" displayFolder="" measureGroup="Product" count="0">
      <extLst>
        <ext xmlns:x15="http://schemas.microsoft.com/office/spreadsheetml/2010/11/main" uri="{B97F6D7D-B522-45F9-BDA1-12C45D357490}">
          <x15:cacheHierarchy aggregatedColumn="13"/>
        </ext>
      </extLst>
    </cacheHierarchy>
    <cacheHierarchy uniqueName="[Measures].[Count of ExpiryApplicable]" caption="Count of ExpiryApplicable" measure="1" displayFolder="" measureGroup="Product" count="0">
      <extLst>
        <ext xmlns:x15="http://schemas.microsoft.com/office/spreadsheetml/2010/11/main" uri="{B97F6D7D-B522-45F9-BDA1-12C45D357490}">
          <x15:cacheHierarchy aggregatedColumn="18"/>
        </ext>
      </extLst>
    </cacheHierarchy>
    <cacheHierarchy uniqueName="[Measures].[Total Sales]" caption="Total Sales" measure="1" displayFolder="" measureGroup="All Measures" count="0"/>
    <cacheHierarchy uniqueName="[Measures].[Total Quantity Sold]" caption="Total Quantity Sold" measure="1" displayFolder="" measureGroup="All Measures" count="0"/>
    <cacheHierarchy uniqueName="[Measures].[Total Orders]" caption="Total Orders" measure="1" displayFolder="" measureGroup="All Measures" count="0"/>
    <cacheHierarchy uniqueName="[Measures].[Cost of Goods Sold]" caption="Cost of Goods Sold" measure="1" displayFolder="" measureGroup="All Measures" count="0"/>
    <cacheHierarchy uniqueName="[Measures].[Total Profit]" caption="Total Profit" measure="1" displayFolder="" measureGroup="All Measures" count="0" oneField="1">
      <fieldsUsage count="1">
        <fieldUsage x="0"/>
      </fieldsUsage>
    </cacheHierarchy>
    <cacheHierarchy uniqueName="[Measures].[Profit Margin]" caption="Profit Margin" measure="1" displayFolder="" measureGroup="All Measures" count="0"/>
    <cacheHierarchy uniqueName="[Measures].[__XL_Count Table1]" caption="__XL_Count Table1" measure="1" displayFolder="" measureGroup="Purchase" count="0" hidden="1"/>
    <cacheHierarchy uniqueName="[Measures].[__XL_Count Table6]" caption="__XL_Count Table6" measure="1" displayFolder="" measureGroup="Product" count="0" hidden="1"/>
    <cacheHierarchy uniqueName="[Measures].[__XL_Count Table5]" caption="__XL_Count Table5" measure="1" displayFolder="" measureGroup="Suppliers" count="0" hidden="1"/>
    <cacheHierarchy uniqueName="[Measures].[__XL_Count Table2]" caption="__XL_Count Table2" measure="1" displayFolder="" measureGroup="Opening Stock" count="0" hidden="1"/>
    <cacheHierarchy uniqueName="[Measures].[__XL_Count Table4]" caption="__XL_Count Table4" measure="1" displayFolder="" measureGroup="Adjustment" count="0" hidden="1"/>
    <cacheHierarchy uniqueName="[Measures].[__XL_Count Table3]" caption="__XL_Count Table3" measure="1" displayFolder="" measureGroup="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djustment" uniqueName="[Adjustment]" caption="Adjustment"/>
    <dimension name="All Measures" uniqueName="[All Measures]" caption="All Measures"/>
    <dimension measure="1" name="Measures" uniqueName="[Measures]" caption="Measures"/>
    <dimension name="Opening Stock" uniqueName="[Opening Stock]" caption="Opening Stock"/>
    <dimension name="Product" uniqueName="[Product]" caption="Product"/>
    <dimension name="Purchase" uniqueName="[Purchase]" caption="Purchase"/>
    <dimension name="Sales" uniqueName="[Sales]" caption="Sales"/>
    <dimension name="Suppliers" uniqueName="[Suppliers]" caption="Suppliers"/>
  </dimensions>
  <measureGroups count="7">
    <measureGroup name="Adjustment" caption="Adjustment"/>
    <measureGroup name="All Measures" caption="All Measures"/>
    <measureGroup name="Opening Stock" caption="Opening Stock"/>
    <measureGroup name="Product" caption="Product"/>
    <measureGroup name="Purchase" caption="Purchase"/>
    <measureGroup name="Sales" caption="Sales"/>
    <measureGroup name="Suppliers" caption="Suppliers"/>
  </measureGroups>
  <maps count="12">
    <map measureGroup="0" dimension="0"/>
    <map measureGroup="0" dimension="4"/>
    <map measureGroup="1" dimension="1"/>
    <map measureGroup="2" dimension="3"/>
    <map measureGroup="2" dimension="4"/>
    <map measureGroup="3" dimension="4"/>
    <map measureGroup="4" dimension="4"/>
    <map measureGroup="4" dimension="5"/>
    <map measureGroup="4" dimension="7"/>
    <map measureGroup="5"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olaji Moses" refreshedDate="46281.603586111109" backgroundQuery="1" createdVersion="8" refreshedVersion="8" minRefreshableVersion="3" recordCount="0" supportSubquery="1" supportAdvancedDrill="1" xr:uid="{4EC706A8-0839-4A1F-A1A8-BFBA2002E7AD}">
  <cacheSource type="external" connectionId="2"/>
  <cacheFields count="8">
    <cacheField name="[Measures].[Sum of Revenue]" caption="Sum of Revenue" numFmtId="0" hierarchy="42" level="32767"/>
    <cacheField name="[Measures].[Total Sales]" caption="Total Sales" numFmtId="0" hierarchy="45" level="32767"/>
    <cacheField name="[Measures].[Total Quantity Sold]" caption="Total Quantity Sold" numFmtId="0" hierarchy="46" level="32767"/>
    <cacheField name="[Measures].[Total Orders]" caption="Total Orders" numFmtId="0" hierarchy="47" level="32767"/>
    <cacheField name="[Measures].[Cost of Goods Sold]" caption="Cost of Goods Sold" numFmtId="0" hierarchy="48" level="32767"/>
    <cacheField name="[Measures].[Total Profit]" caption="Total Profit" numFmtId="0" hierarchy="49" level="32767"/>
    <cacheField name="[Measures].[Profit Margin]" caption="Profit Margin" numFmtId="0" hierarchy="50" level="32767"/>
    <cacheField name="[Sales].[SaleDate (Month)].[SaleDate (Month)]" caption="SaleDate (Month)" numFmtId="0" hierarchy="34" level="1">
      <sharedItems containsSemiMixedTypes="0" containsNonDate="0" containsString="0"/>
    </cacheField>
  </cacheFields>
  <cacheHierarchies count="59">
    <cacheHierarchy uniqueName="[Adjustment].[AdjustmentID]" caption="AdjustmentID" attribute="1" defaultMemberUniqueName="[Adjustment].[AdjustmentID].[All]" allUniqueName="[Adjustment].[AdjustmentID].[All]" dimensionUniqueName="[Adjustment]" displayFolder="" count="0" memberValueDatatype="130" unbalanced="0"/>
    <cacheHierarchy uniqueName="[Adjustment].[AdjustmentDate]" caption="AdjustmentDate" attribute="1" time="1" defaultMemberUniqueName="[Adjustment].[AdjustmentDate].[All]" allUniqueName="[Adjustment].[AdjustmentDate].[All]" dimensionUniqueName="[Adjustment]" displayFolder="" count="0" memberValueDatatype="7" unbalanced="0"/>
    <cacheHierarchy uniqueName="[Adjustment].[ProductID]" caption="ProductID" attribute="1" defaultMemberUniqueName="[Adjustment].[ProductID].[All]" allUniqueName="[Adjustment].[ProductID].[All]" dimensionUniqueName="[Adjustment]" displayFolder="" count="0" memberValueDatatype="130" unbalanced="0"/>
    <cacheHierarchy uniqueName="[Adjustment].[AdjustmentType]" caption="AdjustmentType" attribute="1" defaultMemberUniqueName="[Adjustment].[AdjustmentType].[All]" allUniqueName="[Adjustment].[AdjustmentType].[All]" dimensionUniqueName="[Adjustment]" displayFolder="" count="0" memberValueDatatype="130" unbalanced="0"/>
    <cacheHierarchy uniqueName="[Adjustment].[Quantity]" caption="Quantity" attribute="1" defaultMemberUniqueName="[Adjustment].[Quantity].[All]" allUniqueName="[Adjustment].[Quantity].[All]" dimensionUniqueName="[Adjustment]" displayFolder="" count="0" memberValueDatatype="20" unbalanced="0"/>
    <cacheHierarchy uniqueName="[Adjustment].[Reason]" caption="Reason" attribute="1" defaultMemberUniqueName="[Adjustment].[Reason].[All]" allUniqueName="[Adjustment].[Reason].[All]" dimensionUniqueName="[Adjustment]" displayFolder="" count="0" memberValueDatatype="130" unbalanced="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Opening Stock].[ProductID]" caption="ProductID" attribute="1" defaultMemberUniqueName="[Opening Stock].[ProductID].[All]" allUniqueName="[Opening Stock].[ProductID].[All]" dimensionUniqueName="[Opening Stock]" displayFolder="" count="0" memberValueDatatype="130" unbalanced="0"/>
    <cacheHierarchy uniqueName="[Opening Stock].[OpeningStock]" caption="OpeningStock" attribute="1" defaultMemberUniqueName="[Opening Stock].[OpeningStock].[All]" allUniqueName="[Opening Stock].[OpeningStock].[All]" dimensionUniqueName="[Opening Stock]" displayFolder="" count="0" memberValueDatatype="2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UnitCostNGN]" caption="UnitCostNGN" attribute="1" defaultMemberUniqueName="[Product].[UnitCostNGN].[All]" allUniqueName="[Product].[UnitCostNGN].[All]" dimensionUniqueName="[Product]" displayFolder="" count="0" memberValueDatatype="20" unbalanced="0"/>
    <cacheHierarchy uniqueName="[Product].[SellingPriceNGN]" caption="SellingPriceNGN" attribute="1" defaultMemberUniqueName="[Product].[SellingPriceNGN].[All]" allUniqueName="[Product].[SellingPriceNGN].[All]" dimensionUniqueName="[Product]" displayFolder="" count="0" memberValueDatatype="20" unbalanced="0"/>
    <cacheHierarchy uniqueName="[Product].[ReorderPoint]" caption="ReorderPoint" attribute="1" defaultMemberUniqueName="[Product].[ReorderPoint].[All]" allUniqueName="[Product].[ReorderPoint].[All]" dimensionUniqueName="[Product]" displayFolder="" count="0" memberValueDatatype="20" unbalanced="0"/>
    <cacheHierarchy uniqueName="[Product].[ReorderQty]" caption="ReorderQty" attribute="1" defaultMemberUniqueName="[Product].[ReorderQty].[All]" allUniqueName="[Product].[ReorderQty].[All]" dimensionUniqueName="[Product]" displayFolder="" count="0" memberValueDatatype="20" unbalanced="0"/>
    <cacheHierarchy uniqueName="[Product].[SupplierID]" caption="SupplierID" attribute="1" defaultMemberUniqueName="[Product].[SupplierID].[All]" allUniqueName="[Product].[SupplierID].[All]" dimensionUniqueName="[Product]" displayFolder="" count="0" memberValueDatatype="130" unbalanced="0"/>
    <cacheHierarchy uniqueName="[Product].[ExpiryApplicable]" caption="ExpiryApplicable" attribute="1" defaultMemberUniqueName="[Product].[ExpiryApplicable].[All]" allUniqueName="[Product].[ExpiryApplicable].[All]" dimensionUniqueName="[Product]" displayFolder="" count="2" memberValueDatatype="130" unbalanced="0"/>
    <cacheHierarchy uniqueName="[Purchase].[PurchaseID]" caption="PurchaseID" attribute="1" defaultMemberUniqueName="[Purchase].[PurchaseID].[All]" allUniqueName="[Purchase].[PurchaseID].[All]" dimensionUniqueName="[Purchase]" displayFolder="" count="0" memberValueDatatype="130" unbalanced="0"/>
    <cacheHierarchy uniqueName="[Purchase].[PurchaseDate]" caption="PurchaseDate" attribute="1" time="1" defaultMemberUniqueName="[Purchase].[PurchaseDate].[All]" allUniqueName="[Purchase].[PurchaseDate].[All]" dimensionUniqueName="[Purchase]" displayFolder="" count="0" memberValueDatatype="7" unbalanced="0"/>
    <cacheHierarchy uniqueName="[Purchase].[ProductID]" caption="ProductID" attribute="1" defaultMemberUniqueName="[Purchase].[ProductID].[All]" allUniqueName="[Purchase].[ProductID].[All]" dimensionUniqueName="[Purchase]" displayFolder="" count="0" memberValueDatatype="130" unbalanced="0"/>
    <cacheHierarchy uniqueName="[Purchase].[SupplierID]" caption="SupplierID" attribute="1" defaultMemberUniqueName="[Purchase].[SupplierID].[All]" allUniqueName="[Purchase].[SupplierID].[All]" dimensionUniqueName="[Purchase]" displayFolder="" count="0" memberValueDatatype="130" unbalanced="0"/>
    <cacheHierarchy uniqueName="[Purchase].[QuantityReceived]" caption="QuantityReceived" attribute="1" defaultMemberUniqueName="[Purchase].[QuantityReceived].[All]" allUniqueName="[Purchase].[QuantityReceived].[All]" dimensionUniqueName="[Purchase]" displayFolder="" count="0" memberValueDatatype="20" unbalanced="0"/>
    <cacheHierarchy uniqueName="[Purchase].[UnitCostNGN]" caption="UnitCostNGN" attribute="1" defaultMemberUniqueName="[Purchase].[UnitCostNGN].[All]" allUniqueName="[Purchase].[UnitCostNGN].[All]" dimensionUniqueName="[Purchase]" displayFolder="" count="0" memberValueDatatype="20" unbalanced="0"/>
    <cacheHierarchy uniqueName="[Sales].[InvoiceID]" caption="InvoiceID" attribute="1" defaultMemberUniqueName="[Sales].[InvoiceID].[All]" allUniqueName="[Sales].[Invoic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QuantitySold]" caption="QuantitySold" attribute="1" defaultMemberUniqueName="[Sales].[QuantitySold].[All]" allUniqueName="[Sales].[QuantitySold].[All]" dimensionUniqueName="[Sales]" displayFolder="" count="0" memberValueDatatype="20" unbalanced="0"/>
    <cacheHierarchy uniqueName="[Sales].[UnitSellingPriceNGN]" caption="UnitSellingPriceNGN" attribute="1" defaultMemberUniqueName="[Sales].[UnitSellingPriceNGN].[All]" allUniqueName="[Sales].[UnitSellingPriceNGN].[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20" unbalanced="0"/>
    <cacheHierarchy uniqueName="[Sales].[SalesChannel]" caption="SalesChannel" attribute="1" defaultMemberUniqueName="[Sales].[SalesChannel].[All]" allUniqueName="[Sales].[SalesChannel].[All]" dimensionUniqueName="[Sales]" displayFolder="" count="2" memberValueDatatype="130"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CGOS]" caption="CGOS" attribute="1" defaultMemberUniqueName="[Sales].[CGOS].[All]" allUniqueName="[Sales].[CGOS].[All]" dimensionUniqueName="[Sales]" displayFolder="" count="0" memberValueDatatype="20" unbalanced="0"/>
    <cacheHierarchy uniqueName="[Sales].[SaleDate (Month)]" caption="SaleDate (Month)" attribute="1" defaultMemberUniqueName="[Sales].[SaleDate (Month)].[All]" allUniqueName="[Sales].[SaleDate (Month)].[All]" dimensionUniqueName="[Sales]" displayFolder="" count="2" memberValueDatatype="130" unbalanced="0">
      <fieldsUsage count="2">
        <fieldUsage x="-1"/>
        <fieldUsage x="7"/>
      </fieldsUsage>
    </cacheHierarchy>
    <cacheHierarchy uniqueName="[Sales].[SaleDate (Year)]" caption="SaleDate (Year)" attribute="1" defaultMemberUniqueName="[Sales].[SaleDate (Year)].[All]" allUniqueName="[Sales].[SaleDate (Year)].[All]" dimensionUniqueName="[Sale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Suppliers].[LeadTimeDays]" caption="LeadTimeDays" attribute="1" defaultMemberUniqueName="[Suppliers].[LeadTimeDays].[All]" allUniqueName="[Suppliers].[LeadTimeDays].[All]" dimensionUniqueName="[Suppliers]" displayFolder="" count="0" memberValueDatatype="130" unbalanced="0"/>
    <cacheHierarchy uniqueName="[Suppliers].[PaymentTerms]" caption="PaymentTerms" attribute="1" defaultMemberUniqueName="[Suppliers].[PaymentTerms].[All]" allUniqueName="[Suppliers].[PaymentTerms].[All]" dimensionUniqueName="[Suppliers]" displayFolder="" count="0" memberValueDatatype="130" unbalanced="0"/>
    <cacheHierarchy uniqueName="[Sales].[SaleDate (Month Index)]" caption="SaleDate (Month Index)" attribute="1" defaultMemberUniqueName="[Sales].[SaleDate (Month Index)].[All]" allUniqueName="[Sales].[SaleDate (Month Index)].[All]" dimensionUniqueName="[Sales]" displayFolder="" count="0" memberValueDatatype="20" unbalanced="0" hidden="1"/>
    <cacheHierarchy uniqueName="[Measures].[Sum of Revenue]" caption="Sum of Revenue" measure="1" displayFolder="" measureGroup="Sales" count="0" oneField="1">
      <fieldsUsage count="1">
        <fieldUsage x="0"/>
      </fieldsUsage>
      <extLst>
        <ext xmlns:x15="http://schemas.microsoft.com/office/spreadsheetml/2010/11/main" uri="{B97F6D7D-B522-45F9-BDA1-12C45D357490}">
          <x15:cacheHierarchy aggregatedColumn="30"/>
        </ext>
      </extLst>
    </cacheHierarchy>
    <cacheHierarchy uniqueName="[Measures].[Sum of UnitCostNGN]" caption="Sum of UnitCostNGN" measure="1" displayFolder="" measureGroup="Product" count="0">
      <extLst>
        <ext xmlns:x15="http://schemas.microsoft.com/office/spreadsheetml/2010/11/main" uri="{B97F6D7D-B522-45F9-BDA1-12C45D357490}">
          <x15:cacheHierarchy aggregatedColumn="13"/>
        </ext>
      </extLst>
    </cacheHierarchy>
    <cacheHierarchy uniqueName="[Measures].[Count of ExpiryApplicable]" caption="Count of ExpiryApplicable" measure="1" displayFolder="" measureGroup="Product" count="0">
      <extLst>
        <ext xmlns:x15="http://schemas.microsoft.com/office/spreadsheetml/2010/11/main" uri="{B97F6D7D-B522-45F9-BDA1-12C45D357490}">
          <x15:cacheHierarchy aggregatedColumn="18"/>
        </ext>
      </extLst>
    </cacheHierarchy>
    <cacheHierarchy uniqueName="[Measures].[Total Sales]" caption="Total Sales" measure="1" displayFolder="" measureGroup="All Measures" count="0" oneField="1">
      <fieldsUsage count="1">
        <fieldUsage x="1"/>
      </fieldsUsage>
    </cacheHierarchy>
    <cacheHierarchy uniqueName="[Measures].[Total Quantity Sold]" caption="Total Quantity Sold" measure="1" displayFolder="" measureGroup="All Measures" count="0" oneField="1">
      <fieldsUsage count="1">
        <fieldUsage x="2"/>
      </fieldsUsage>
    </cacheHierarchy>
    <cacheHierarchy uniqueName="[Measures].[Total Orders]" caption="Total Orders" measure="1" displayFolder="" measureGroup="All Measures" count="0" oneField="1">
      <fieldsUsage count="1">
        <fieldUsage x="3"/>
      </fieldsUsage>
    </cacheHierarchy>
    <cacheHierarchy uniqueName="[Measures].[Cost of Goods Sold]" caption="Cost of Goods Sold" measure="1" displayFolder="" measureGroup="All Measures" count="0" oneField="1">
      <fieldsUsage count="1">
        <fieldUsage x="4"/>
      </fieldsUsage>
    </cacheHierarchy>
    <cacheHierarchy uniqueName="[Measures].[Total Profit]" caption="Total Profit" measure="1" displayFolder="" measureGroup="All Measures" count="0" oneField="1">
      <fieldsUsage count="1">
        <fieldUsage x="5"/>
      </fieldsUsage>
    </cacheHierarchy>
    <cacheHierarchy uniqueName="[Measures].[Profit Margin]" caption="Profit Margin" measure="1" displayFolder="" measureGroup="All Measures" count="0" oneField="1">
      <fieldsUsage count="1">
        <fieldUsage x="6"/>
      </fieldsUsage>
    </cacheHierarchy>
    <cacheHierarchy uniqueName="[Measures].[__XL_Count Table1]" caption="__XL_Count Table1" measure="1" displayFolder="" measureGroup="Purchase" count="0" hidden="1"/>
    <cacheHierarchy uniqueName="[Measures].[__XL_Count Table6]" caption="__XL_Count Table6" measure="1" displayFolder="" measureGroup="Product" count="0" hidden="1"/>
    <cacheHierarchy uniqueName="[Measures].[__XL_Count Table5]" caption="__XL_Count Table5" measure="1" displayFolder="" measureGroup="Suppliers" count="0" hidden="1"/>
    <cacheHierarchy uniqueName="[Measures].[__XL_Count Table2]" caption="__XL_Count Table2" measure="1" displayFolder="" measureGroup="Opening Stock" count="0" hidden="1"/>
    <cacheHierarchy uniqueName="[Measures].[__XL_Count Table4]" caption="__XL_Count Table4" measure="1" displayFolder="" measureGroup="Adjustment" count="0" hidden="1"/>
    <cacheHierarchy uniqueName="[Measures].[__XL_Count Table3]" caption="__XL_Count Table3" measure="1" displayFolder="" measureGroup="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djustment" uniqueName="[Adjustment]" caption="Adjustment"/>
    <dimension name="All Measures" uniqueName="[All Measures]" caption="All Measures"/>
    <dimension measure="1" name="Measures" uniqueName="[Measures]" caption="Measures"/>
    <dimension name="Opening Stock" uniqueName="[Opening Stock]" caption="Opening Stock"/>
    <dimension name="Product" uniqueName="[Product]" caption="Product"/>
    <dimension name="Purchase" uniqueName="[Purchase]" caption="Purchase"/>
    <dimension name="Sales" uniqueName="[Sales]" caption="Sales"/>
    <dimension name="Suppliers" uniqueName="[Suppliers]" caption="Suppliers"/>
  </dimensions>
  <measureGroups count="7">
    <measureGroup name="Adjustment" caption="Adjustment"/>
    <measureGroup name="All Measures" caption="All Measures"/>
    <measureGroup name="Opening Stock" caption="Opening Stock"/>
    <measureGroup name="Product" caption="Product"/>
    <measureGroup name="Purchase" caption="Purchase"/>
    <measureGroup name="Sales" caption="Sales"/>
    <measureGroup name="Suppliers" caption="Suppliers"/>
  </measureGroups>
  <maps count="12">
    <map measureGroup="0" dimension="0"/>
    <map measureGroup="0" dimension="4"/>
    <map measureGroup="1" dimension="1"/>
    <map measureGroup="2" dimension="3"/>
    <map measureGroup="2" dimension="4"/>
    <map measureGroup="3" dimension="4"/>
    <map measureGroup="4" dimension="4"/>
    <map measureGroup="4" dimension="5"/>
    <map measureGroup="4" dimension="7"/>
    <map measureGroup="5"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olaji Moses" refreshedDate="46281.603589467595" backgroundQuery="1" createdVersion="8" refreshedVersion="8" minRefreshableVersion="3" recordCount="0" supportSubquery="1" supportAdvancedDrill="1" xr:uid="{D3924356-2A3B-447A-AB82-D6FAA12B2EF0}">
  <cacheSource type="external" connectionId="2"/>
  <cacheFields count="3">
    <cacheField name="[Sales].[PaymentMethod].[PaymentMethod]" caption="PaymentMethod" numFmtId="0" hierarchy="32" level="1">
      <sharedItems count="3">
        <s v="Cash"/>
        <s v="POS"/>
        <s v="Transfer"/>
      </sharedItems>
    </cacheField>
    <cacheField name="[Measures].[Sum of Revenue]" caption="Sum of Revenue" numFmtId="0" hierarchy="42" level="32767"/>
    <cacheField name="[Sales].[SaleDate (Month)].[SaleDate (Month)]" caption="SaleDate (Month)" numFmtId="0" hierarchy="34" level="1">
      <sharedItems containsSemiMixedTypes="0" containsNonDate="0" containsString="0"/>
    </cacheField>
  </cacheFields>
  <cacheHierarchies count="59">
    <cacheHierarchy uniqueName="[Adjustment].[AdjustmentID]" caption="AdjustmentID" attribute="1" defaultMemberUniqueName="[Adjustment].[AdjustmentID].[All]" allUniqueName="[Adjustment].[AdjustmentID].[All]" dimensionUniqueName="[Adjustment]" displayFolder="" count="0" memberValueDatatype="130" unbalanced="0"/>
    <cacheHierarchy uniqueName="[Adjustment].[AdjustmentDate]" caption="AdjustmentDate" attribute="1" time="1" defaultMemberUniqueName="[Adjustment].[AdjustmentDate].[All]" allUniqueName="[Adjustment].[AdjustmentDate].[All]" dimensionUniqueName="[Adjustment]" displayFolder="" count="0" memberValueDatatype="7" unbalanced="0"/>
    <cacheHierarchy uniqueName="[Adjustment].[ProductID]" caption="ProductID" attribute="1" defaultMemberUniqueName="[Adjustment].[ProductID].[All]" allUniqueName="[Adjustment].[ProductID].[All]" dimensionUniqueName="[Adjustment]" displayFolder="" count="0" memberValueDatatype="130" unbalanced="0"/>
    <cacheHierarchy uniqueName="[Adjustment].[AdjustmentType]" caption="AdjustmentType" attribute="1" defaultMemberUniqueName="[Adjustment].[AdjustmentType].[All]" allUniqueName="[Adjustment].[AdjustmentType].[All]" dimensionUniqueName="[Adjustment]" displayFolder="" count="0" memberValueDatatype="130" unbalanced="0"/>
    <cacheHierarchy uniqueName="[Adjustment].[Quantity]" caption="Quantity" attribute="1" defaultMemberUniqueName="[Adjustment].[Quantity].[All]" allUniqueName="[Adjustment].[Quantity].[All]" dimensionUniqueName="[Adjustment]" displayFolder="" count="0" memberValueDatatype="20" unbalanced="0"/>
    <cacheHierarchy uniqueName="[Adjustment].[Reason]" caption="Reason" attribute="1" defaultMemberUniqueName="[Adjustment].[Reason].[All]" allUniqueName="[Adjustment].[Reason].[All]" dimensionUniqueName="[Adjustment]" displayFolder="" count="0" memberValueDatatype="130" unbalanced="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Opening Stock].[ProductID]" caption="ProductID" attribute="1" defaultMemberUniqueName="[Opening Stock].[ProductID].[All]" allUniqueName="[Opening Stock].[ProductID].[All]" dimensionUniqueName="[Opening Stock]" displayFolder="" count="0" memberValueDatatype="130" unbalanced="0"/>
    <cacheHierarchy uniqueName="[Opening Stock].[OpeningStock]" caption="OpeningStock" attribute="1" defaultMemberUniqueName="[Opening Stock].[OpeningStock].[All]" allUniqueName="[Opening Stock].[OpeningStock].[All]" dimensionUniqueName="[Opening Stock]" displayFolder="" count="0" memberValueDatatype="2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UnitCostNGN]" caption="UnitCostNGN" attribute="1" defaultMemberUniqueName="[Product].[UnitCostNGN].[All]" allUniqueName="[Product].[UnitCostNGN].[All]" dimensionUniqueName="[Product]" displayFolder="" count="0" memberValueDatatype="20" unbalanced="0"/>
    <cacheHierarchy uniqueName="[Product].[SellingPriceNGN]" caption="SellingPriceNGN" attribute="1" defaultMemberUniqueName="[Product].[SellingPriceNGN].[All]" allUniqueName="[Product].[SellingPriceNGN].[All]" dimensionUniqueName="[Product]" displayFolder="" count="0" memberValueDatatype="20" unbalanced="0"/>
    <cacheHierarchy uniqueName="[Product].[ReorderPoint]" caption="ReorderPoint" attribute="1" defaultMemberUniqueName="[Product].[ReorderPoint].[All]" allUniqueName="[Product].[ReorderPoint].[All]" dimensionUniqueName="[Product]" displayFolder="" count="0" memberValueDatatype="20" unbalanced="0"/>
    <cacheHierarchy uniqueName="[Product].[ReorderQty]" caption="ReorderQty" attribute="1" defaultMemberUniqueName="[Product].[ReorderQty].[All]" allUniqueName="[Product].[ReorderQty].[All]" dimensionUniqueName="[Product]" displayFolder="" count="0" memberValueDatatype="20" unbalanced="0"/>
    <cacheHierarchy uniqueName="[Product].[SupplierID]" caption="SupplierID" attribute="1" defaultMemberUniqueName="[Product].[SupplierID].[All]" allUniqueName="[Product].[SupplierID].[All]" dimensionUniqueName="[Product]" displayFolder="" count="0" memberValueDatatype="130" unbalanced="0"/>
    <cacheHierarchy uniqueName="[Product].[ExpiryApplicable]" caption="ExpiryApplicable" attribute="1" defaultMemberUniqueName="[Product].[ExpiryApplicable].[All]" allUniqueName="[Product].[ExpiryApplicable].[All]" dimensionUniqueName="[Product]" displayFolder="" count="2" memberValueDatatype="130" unbalanced="0"/>
    <cacheHierarchy uniqueName="[Purchase].[PurchaseID]" caption="PurchaseID" attribute="1" defaultMemberUniqueName="[Purchase].[PurchaseID].[All]" allUniqueName="[Purchase].[PurchaseID].[All]" dimensionUniqueName="[Purchase]" displayFolder="" count="0" memberValueDatatype="130" unbalanced="0"/>
    <cacheHierarchy uniqueName="[Purchase].[PurchaseDate]" caption="PurchaseDate" attribute="1" time="1" defaultMemberUniqueName="[Purchase].[PurchaseDate].[All]" allUniqueName="[Purchase].[PurchaseDate].[All]" dimensionUniqueName="[Purchase]" displayFolder="" count="0" memberValueDatatype="7" unbalanced="0"/>
    <cacheHierarchy uniqueName="[Purchase].[ProductID]" caption="ProductID" attribute="1" defaultMemberUniqueName="[Purchase].[ProductID].[All]" allUniqueName="[Purchase].[ProductID].[All]" dimensionUniqueName="[Purchase]" displayFolder="" count="0" memberValueDatatype="130" unbalanced="0"/>
    <cacheHierarchy uniqueName="[Purchase].[SupplierID]" caption="SupplierID" attribute="1" defaultMemberUniqueName="[Purchase].[SupplierID].[All]" allUniqueName="[Purchase].[SupplierID].[All]" dimensionUniqueName="[Purchase]" displayFolder="" count="0" memberValueDatatype="130" unbalanced="0"/>
    <cacheHierarchy uniqueName="[Purchase].[QuantityReceived]" caption="QuantityReceived" attribute="1" defaultMemberUniqueName="[Purchase].[QuantityReceived].[All]" allUniqueName="[Purchase].[QuantityReceived].[All]" dimensionUniqueName="[Purchase]" displayFolder="" count="0" memberValueDatatype="20" unbalanced="0"/>
    <cacheHierarchy uniqueName="[Purchase].[UnitCostNGN]" caption="UnitCostNGN" attribute="1" defaultMemberUniqueName="[Purchase].[UnitCostNGN].[All]" allUniqueName="[Purchase].[UnitCostNGN].[All]" dimensionUniqueName="[Purchase]" displayFolder="" count="0" memberValueDatatype="20" unbalanced="0"/>
    <cacheHierarchy uniqueName="[Sales].[InvoiceID]" caption="InvoiceID" attribute="1" defaultMemberUniqueName="[Sales].[InvoiceID].[All]" allUniqueName="[Sales].[Invoic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QuantitySold]" caption="QuantitySold" attribute="1" defaultMemberUniqueName="[Sales].[QuantitySold].[All]" allUniqueName="[Sales].[QuantitySold].[All]" dimensionUniqueName="[Sales]" displayFolder="" count="0" memberValueDatatype="20" unbalanced="0"/>
    <cacheHierarchy uniqueName="[Sales].[UnitSellingPriceNGN]" caption="UnitSellingPriceNGN" attribute="1" defaultMemberUniqueName="[Sales].[UnitSellingPriceNGN].[All]" allUniqueName="[Sales].[UnitSellingPriceNGN].[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20" unbalanced="0"/>
    <cacheHierarchy uniqueName="[Sales].[SalesChannel]" caption="SalesChannel" attribute="1" defaultMemberUniqueName="[Sales].[SalesChannel].[All]" allUniqueName="[Sales].[SalesChannel].[All]" dimensionUniqueName="[Sales]" displayFolder="" count="2" memberValueDatatype="130" unbalanced="0"/>
    <cacheHierarchy uniqueName="[Sales].[PaymentMethod]" caption="PaymentMethod" attribute="1" defaultMemberUniqueName="[Sales].[PaymentMethod].[All]" allUniqueName="[Sales].[PaymentMethod].[All]" dimensionUniqueName="[Sales]" displayFolder="" count="2" memberValueDatatype="130" unbalanced="0">
      <fieldsUsage count="2">
        <fieldUsage x="-1"/>
        <fieldUsage x="0"/>
      </fieldsUsage>
    </cacheHierarchy>
    <cacheHierarchy uniqueName="[Sales].[CGOS]" caption="CGOS" attribute="1" defaultMemberUniqueName="[Sales].[CGOS].[All]" allUniqueName="[Sales].[CGOS].[All]" dimensionUniqueName="[Sales]" displayFolder="" count="0" memberValueDatatype="20" unbalanced="0"/>
    <cacheHierarchy uniqueName="[Sales].[SaleDate (Month)]" caption="SaleDate (Month)" attribute="1" defaultMemberUniqueName="[Sales].[SaleDate (Month)].[All]" allUniqueName="[Sales].[SaleDate (Month)].[All]" dimensionUniqueName="[Sales]" displayFolder="" count="2" memberValueDatatype="130" unbalanced="0">
      <fieldsUsage count="2">
        <fieldUsage x="-1"/>
        <fieldUsage x="2"/>
      </fieldsUsage>
    </cacheHierarchy>
    <cacheHierarchy uniqueName="[Sales].[SaleDate (Year)]" caption="SaleDate (Year)" attribute="1" defaultMemberUniqueName="[Sales].[SaleDate (Year)].[All]" allUniqueName="[Sales].[SaleDate (Year)].[All]" dimensionUniqueName="[Sale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Suppliers].[LeadTimeDays]" caption="LeadTimeDays" attribute="1" defaultMemberUniqueName="[Suppliers].[LeadTimeDays].[All]" allUniqueName="[Suppliers].[LeadTimeDays].[All]" dimensionUniqueName="[Suppliers]" displayFolder="" count="0" memberValueDatatype="130" unbalanced="0"/>
    <cacheHierarchy uniqueName="[Suppliers].[PaymentTerms]" caption="PaymentTerms" attribute="1" defaultMemberUniqueName="[Suppliers].[PaymentTerms].[All]" allUniqueName="[Suppliers].[PaymentTerms].[All]" dimensionUniqueName="[Suppliers]" displayFolder="" count="0" memberValueDatatype="130" unbalanced="0"/>
    <cacheHierarchy uniqueName="[Sales].[SaleDate (Month Index)]" caption="SaleDate (Month Index)" attribute="1" defaultMemberUniqueName="[Sales].[SaleDate (Month Index)].[All]" allUniqueName="[Sales].[SaleDate (Month Index)].[All]" dimensionUniqueName="[Sales]" displayFolder="" count="0" memberValueDatatype="20" unbalanced="0" hidden="1"/>
    <cacheHierarchy uniqueName="[Measures].[Sum of Revenue]" caption="Sum of Revenue" measure="1" displayFolder="" measureGroup="Sales" count="0" oneField="1">
      <fieldsUsage count="1">
        <fieldUsage x="1"/>
      </fieldsUsage>
      <extLst>
        <ext xmlns:x15="http://schemas.microsoft.com/office/spreadsheetml/2010/11/main" uri="{B97F6D7D-B522-45F9-BDA1-12C45D357490}">
          <x15:cacheHierarchy aggregatedColumn="30"/>
        </ext>
      </extLst>
    </cacheHierarchy>
    <cacheHierarchy uniqueName="[Measures].[Sum of UnitCostNGN]" caption="Sum of UnitCostNGN" measure="1" displayFolder="" measureGroup="Product" count="0">
      <extLst>
        <ext xmlns:x15="http://schemas.microsoft.com/office/spreadsheetml/2010/11/main" uri="{B97F6D7D-B522-45F9-BDA1-12C45D357490}">
          <x15:cacheHierarchy aggregatedColumn="13"/>
        </ext>
      </extLst>
    </cacheHierarchy>
    <cacheHierarchy uniqueName="[Measures].[Count of ExpiryApplicable]" caption="Count of ExpiryApplicable" measure="1" displayFolder="" measureGroup="Product" count="0">
      <extLst>
        <ext xmlns:x15="http://schemas.microsoft.com/office/spreadsheetml/2010/11/main" uri="{B97F6D7D-B522-45F9-BDA1-12C45D357490}">
          <x15:cacheHierarchy aggregatedColumn="18"/>
        </ext>
      </extLst>
    </cacheHierarchy>
    <cacheHierarchy uniqueName="[Measures].[Total Sales]" caption="Total Sales" measure="1" displayFolder="" measureGroup="All Measures" count="0"/>
    <cacheHierarchy uniqueName="[Measures].[Total Quantity Sold]" caption="Total Quantity Sold" measure="1" displayFolder="" measureGroup="All Measures" count="0"/>
    <cacheHierarchy uniqueName="[Measures].[Total Orders]" caption="Total Orders" measure="1" displayFolder="" measureGroup="All Measures" count="0"/>
    <cacheHierarchy uniqueName="[Measures].[Cost of Goods Sold]" caption="Cost of Goods Sold" measure="1" displayFolder="" measureGroup="All Measures" count="0"/>
    <cacheHierarchy uniqueName="[Measures].[Total Profit]" caption="Total Profit" measure="1" displayFolder="" measureGroup="All Measures" count="0"/>
    <cacheHierarchy uniqueName="[Measures].[Profit Margin]" caption="Profit Margin" measure="1" displayFolder="" measureGroup="All Measures" count="0"/>
    <cacheHierarchy uniqueName="[Measures].[__XL_Count Table1]" caption="__XL_Count Table1" measure="1" displayFolder="" measureGroup="Purchase" count="0" hidden="1"/>
    <cacheHierarchy uniqueName="[Measures].[__XL_Count Table6]" caption="__XL_Count Table6" measure="1" displayFolder="" measureGroup="Product" count="0" hidden="1"/>
    <cacheHierarchy uniqueName="[Measures].[__XL_Count Table5]" caption="__XL_Count Table5" measure="1" displayFolder="" measureGroup="Suppliers" count="0" hidden="1"/>
    <cacheHierarchy uniqueName="[Measures].[__XL_Count Table2]" caption="__XL_Count Table2" measure="1" displayFolder="" measureGroup="Opening Stock" count="0" hidden="1"/>
    <cacheHierarchy uniqueName="[Measures].[__XL_Count Table4]" caption="__XL_Count Table4" measure="1" displayFolder="" measureGroup="Adjustment" count="0" hidden="1"/>
    <cacheHierarchy uniqueName="[Measures].[__XL_Count Table3]" caption="__XL_Count Table3" measure="1" displayFolder="" measureGroup="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djustment" uniqueName="[Adjustment]" caption="Adjustment"/>
    <dimension name="All Measures" uniqueName="[All Measures]" caption="All Measures"/>
    <dimension measure="1" name="Measures" uniqueName="[Measures]" caption="Measures"/>
    <dimension name="Opening Stock" uniqueName="[Opening Stock]" caption="Opening Stock"/>
    <dimension name="Product" uniqueName="[Product]" caption="Product"/>
    <dimension name="Purchase" uniqueName="[Purchase]" caption="Purchase"/>
    <dimension name="Sales" uniqueName="[Sales]" caption="Sales"/>
    <dimension name="Suppliers" uniqueName="[Suppliers]" caption="Suppliers"/>
  </dimensions>
  <measureGroups count="7">
    <measureGroup name="Adjustment" caption="Adjustment"/>
    <measureGroup name="All Measures" caption="All Measures"/>
    <measureGroup name="Opening Stock" caption="Opening Stock"/>
    <measureGroup name="Product" caption="Product"/>
    <measureGroup name="Purchase" caption="Purchase"/>
    <measureGroup name="Sales" caption="Sales"/>
    <measureGroup name="Suppliers" caption="Suppliers"/>
  </measureGroups>
  <maps count="12">
    <map measureGroup="0" dimension="0"/>
    <map measureGroup="0" dimension="4"/>
    <map measureGroup="1" dimension="1"/>
    <map measureGroup="2" dimension="3"/>
    <map measureGroup="2" dimension="4"/>
    <map measureGroup="3" dimension="4"/>
    <map measureGroup="4" dimension="4"/>
    <map measureGroup="4" dimension="5"/>
    <map measureGroup="4" dimension="7"/>
    <map measureGroup="5"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olaji Moses" refreshedDate="46276.623816203704" backgroundQuery="1" createdVersion="3" refreshedVersion="8" minRefreshableVersion="3" recordCount="0" supportSubquery="1" supportAdvancedDrill="1" xr:uid="{8056B091-F5C2-429D-8DE5-18ADDF223887}">
  <cacheSource type="external" connectionId="2">
    <extLst>
      <ext xmlns:x14="http://schemas.microsoft.com/office/spreadsheetml/2009/9/main" uri="{F057638F-6D5F-4e77-A914-E7F072B9BCA8}">
        <x14:sourceConnection name="ThisWorkbookDataModel"/>
      </ext>
    </extLst>
  </cacheSource>
  <cacheFields count="0"/>
  <cacheHierarchies count="59">
    <cacheHierarchy uniqueName="[Adjustment].[AdjustmentID]" caption="AdjustmentID" attribute="1" defaultMemberUniqueName="[Adjustment].[AdjustmentID].[All]" allUniqueName="[Adjustment].[AdjustmentID].[All]" dimensionUniqueName="[Adjustment]" displayFolder="" count="0" memberValueDatatype="130" unbalanced="0"/>
    <cacheHierarchy uniqueName="[Adjustment].[AdjustmentDate]" caption="AdjustmentDate" attribute="1" time="1" defaultMemberUniqueName="[Adjustment].[AdjustmentDate].[All]" allUniqueName="[Adjustment].[AdjustmentDate].[All]" dimensionUniqueName="[Adjustment]" displayFolder="" count="0" memberValueDatatype="7" unbalanced="0"/>
    <cacheHierarchy uniqueName="[Adjustment].[ProductID]" caption="ProductID" attribute="1" defaultMemberUniqueName="[Adjustment].[ProductID].[All]" allUniqueName="[Adjustment].[ProductID].[All]" dimensionUniqueName="[Adjustment]" displayFolder="" count="0" memberValueDatatype="130" unbalanced="0"/>
    <cacheHierarchy uniqueName="[Adjustment].[AdjustmentType]" caption="AdjustmentType" attribute="1" defaultMemberUniqueName="[Adjustment].[AdjustmentType].[All]" allUniqueName="[Adjustment].[AdjustmentType].[All]" dimensionUniqueName="[Adjustment]" displayFolder="" count="0" memberValueDatatype="130" unbalanced="0"/>
    <cacheHierarchy uniqueName="[Adjustment].[Quantity]" caption="Quantity" attribute="1" defaultMemberUniqueName="[Adjustment].[Quantity].[All]" allUniqueName="[Adjustment].[Quantity].[All]" dimensionUniqueName="[Adjustment]" displayFolder="" count="0" memberValueDatatype="20" unbalanced="0"/>
    <cacheHierarchy uniqueName="[Adjustment].[Reason]" caption="Reason" attribute="1" defaultMemberUniqueName="[Adjustment].[Reason].[All]" allUniqueName="[Adjustment].[Reason].[All]" dimensionUniqueName="[Adjustment]" displayFolder="" count="0" memberValueDatatype="130" unbalanced="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Opening Stock].[ProductID]" caption="ProductID" attribute="1" defaultMemberUniqueName="[Opening Stock].[ProductID].[All]" allUniqueName="[Opening Stock].[ProductID].[All]" dimensionUniqueName="[Opening Stock]" displayFolder="" count="0" memberValueDatatype="130" unbalanced="0"/>
    <cacheHierarchy uniqueName="[Opening Stock].[OpeningStock]" caption="OpeningStock" attribute="1" defaultMemberUniqueName="[Opening Stock].[OpeningStock].[All]" allUniqueName="[Opening Stock].[OpeningStock].[All]" dimensionUniqueName="[Opening Stock]" displayFolder="" count="0" memberValueDatatype="20" unbalanced="0"/>
    <cacheHierarchy uniqueName="[Product].[ProductID]" caption="ProductID" attribute="1" defaultMemberUniqueName="[Product].[ProductID].[All]" allUniqueName="[Product].[ProductID].[All]" dimensionUniqueName="[Product]" displayFolder="" count="0" memberValueDatatype="130" unbalanced="0"/>
    <cacheHierarchy uniqueName="[Product].[ProductName]" caption="ProductName" attribute="1" defaultMemberUniqueName="[Product].[ProductName].[All]" allUniqueName="[Product].[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Brand]" caption="Brand" attribute="1" defaultMemberUniqueName="[Product].[Brand].[All]" allUniqueName="[Product].[Brand].[All]" dimensionUniqueName="[Product]" displayFolder="" count="2" memberValueDatatype="130" unbalanced="0"/>
    <cacheHierarchy uniqueName="[Product].[UnitCostNGN]" caption="UnitCostNGN" attribute="1" defaultMemberUniqueName="[Product].[UnitCostNGN].[All]" allUniqueName="[Product].[UnitCostNGN].[All]" dimensionUniqueName="[Product]" displayFolder="" count="0" memberValueDatatype="20" unbalanced="0"/>
    <cacheHierarchy uniqueName="[Product].[SellingPriceNGN]" caption="SellingPriceNGN" attribute="1" defaultMemberUniqueName="[Product].[SellingPriceNGN].[All]" allUniqueName="[Product].[SellingPriceNGN].[All]" dimensionUniqueName="[Product]" displayFolder="" count="0" memberValueDatatype="20" unbalanced="0"/>
    <cacheHierarchy uniqueName="[Product].[ReorderPoint]" caption="ReorderPoint" attribute="1" defaultMemberUniqueName="[Product].[ReorderPoint].[All]" allUniqueName="[Product].[ReorderPoint].[All]" dimensionUniqueName="[Product]" displayFolder="" count="0" memberValueDatatype="20" unbalanced="0"/>
    <cacheHierarchy uniqueName="[Product].[ReorderQty]" caption="ReorderQty" attribute="1" defaultMemberUniqueName="[Product].[ReorderQty].[All]" allUniqueName="[Product].[ReorderQty].[All]" dimensionUniqueName="[Product]" displayFolder="" count="0" memberValueDatatype="20" unbalanced="0"/>
    <cacheHierarchy uniqueName="[Product].[SupplierID]" caption="SupplierID" attribute="1" defaultMemberUniqueName="[Product].[SupplierID].[All]" allUniqueName="[Product].[SupplierID].[All]" dimensionUniqueName="[Product]" displayFolder="" count="0" memberValueDatatype="130" unbalanced="0"/>
    <cacheHierarchy uniqueName="[Product].[ExpiryApplicable]" caption="ExpiryApplicable" attribute="1" defaultMemberUniqueName="[Product].[ExpiryApplicable].[All]" allUniqueName="[Product].[ExpiryApplicable].[All]" dimensionUniqueName="[Product]" displayFolder="" count="2" memberValueDatatype="130" unbalanced="0"/>
    <cacheHierarchy uniqueName="[Purchase].[PurchaseID]" caption="PurchaseID" attribute="1" defaultMemberUniqueName="[Purchase].[PurchaseID].[All]" allUniqueName="[Purchase].[PurchaseID].[All]" dimensionUniqueName="[Purchase]" displayFolder="" count="0" memberValueDatatype="130" unbalanced="0"/>
    <cacheHierarchy uniqueName="[Purchase].[PurchaseDate]" caption="PurchaseDate" attribute="1" time="1" defaultMemberUniqueName="[Purchase].[PurchaseDate].[All]" allUniqueName="[Purchase].[PurchaseDate].[All]" dimensionUniqueName="[Purchase]" displayFolder="" count="0" memberValueDatatype="7" unbalanced="0"/>
    <cacheHierarchy uniqueName="[Purchase].[ProductID]" caption="ProductID" attribute="1" defaultMemberUniqueName="[Purchase].[ProductID].[All]" allUniqueName="[Purchase].[ProductID].[All]" dimensionUniqueName="[Purchase]" displayFolder="" count="0" memberValueDatatype="130" unbalanced="0"/>
    <cacheHierarchy uniqueName="[Purchase].[SupplierID]" caption="SupplierID" attribute="1" defaultMemberUniqueName="[Purchase].[SupplierID].[All]" allUniqueName="[Purchase].[SupplierID].[All]" dimensionUniqueName="[Purchase]" displayFolder="" count="0" memberValueDatatype="130" unbalanced="0"/>
    <cacheHierarchy uniqueName="[Purchase].[QuantityReceived]" caption="QuantityReceived" attribute="1" defaultMemberUniqueName="[Purchase].[QuantityReceived].[All]" allUniqueName="[Purchase].[QuantityReceived].[All]" dimensionUniqueName="[Purchase]" displayFolder="" count="0" memberValueDatatype="20" unbalanced="0"/>
    <cacheHierarchy uniqueName="[Purchase].[UnitCostNGN]" caption="UnitCostNGN" attribute="1" defaultMemberUniqueName="[Purchase].[UnitCostNGN].[All]" allUniqueName="[Purchase].[UnitCostNGN].[All]" dimensionUniqueName="[Purchase]" displayFolder="" count="0" memberValueDatatype="20" unbalanced="0"/>
    <cacheHierarchy uniqueName="[Sales].[InvoiceID]" caption="InvoiceID" attribute="1" defaultMemberUniqueName="[Sales].[InvoiceID].[All]" allUniqueName="[Sales].[InvoiceID].[All]" dimensionUniqueName="[Sales]" displayFolder="" count="0" memberValueDatatype="130" unbalanced="0"/>
    <cacheHierarchy uniqueName="[Sales].[SaleDate]" caption="SaleDate" attribute="1" time="1" defaultMemberUniqueName="[Sales].[SaleDate].[All]" allUniqueName="[Sales].[Sale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130" unbalanced="0"/>
    <cacheHierarchy uniqueName="[Sales].[QuantitySold]" caption="QuantitySold" attribute="1" defaultMemberUniqueName="[Sales].[QuantitySold].[All]" allUniqueName="[Sales].[QuantitySold].[All]" dimensionUniqueName="[Sales]" displayFolder="" count="0" memberValueDatatype="20" unbalanced="0"/>
    <cacheHierarchy uniqueName="[Sales].[UnitSellingPriceNGN]" caption="UnitSellingPriceNGN" attribute="1" defaultMemberUniqueName="[Sales].[UnitSellingPriceNGN].[All]" allUniqueName="[Sales].[UnitSellingPriceNGN].[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20" unbalanced="0"/>
    <cacheHierarchy uniqueName="[Sales].[SalesChannel]" caption="SalesChannel" attribute="1" defaultMemberUniqueName="[Sales].[SalesChannel].[All]" allUniqueName="[Sales].[SalesChannel].[All]" dimensionUniqueName="[Sales]" displayFolder="" count="2" memberValueDatatype="130" unbalanced="0"/>
    <cacheHierarchy uniqueName="[Sales].[PaymentMethod]" caption="PaymentMethod" attribute="1" defaultMemberUniqueName="[Sales].[PaymentMethod].[All]" allUniqueName="[Sales].[PaymentMethod].[All]" dimensionUniqueName="[Sales]" displayFolder="" count="2" memberValueDatatype="130" unbalanced="0"/>
    <cacheHierarchy uniqueName="[Sales].[CGOS]" caption="CGOS" attribute="1" defaultMemberUniqueName="[Sales].[CGOS].[All]" allUniqueName="[Sales].[CGOS].[All]" dimensionUniqueName="[Sales]" displayFolder="" count="0" memberValueDatatype="20" unbalanced="0"/>
    <cacheHierarchy uniqueName="[Sales].[SaleDate (Month)]" caption="SaleDate (Month)" attribute="1" defaultMemberUniqueName="[Sales].[SaleDate (Month)].[All]" allUniqueName="[Sales].[SaleDate (Month)].[All]" dimensionUniqueName="[Sales]" displayFolder="" count="2" memberValueDatatype="130" unbalanced="0"/>
    <cacheHierarchy uniqueName="[Sales].[SaleDate (Year)]" caption="SaleDate (Year)" attribute="1" defaultMemberUniqueName="[Sales].[SaleDate (Year)].[All]" allUniqueName="[Sales].[SaleDate (Year)].[All]" dimensionUniqueName="[Sales]" displayFolder="" count="0" memberValueDatatype="130" unbalanced="0"/>
    <cacheHierarchy uniqueName="[Suppliers].[SupplierID]" caption="SupplierID" attribute="1" defaultMemberUniqueName="[Suppliers].[SupplierID].[All]" allUniqueName="[Suppliers].[SupplierID].[All]" dimensionUniqueName="[Suppliers]" displayFolder="" count="0" memberValueDatatype="130" unbalanced="0"/>
    <cacheHierarchy uniqueName="[Suppliers].[SupplierName]" caption="SupplierName" attribute="1" defaultMemberUniqueName="[Suppliers].[SupplierName].[All]" allUniqueName="[Suppliers].[SupplierName].[All]" dimensionUniqueName="[Suppliers]" displayFolder="" count="0" memberValueDatatype="130" unbalanced="0"/>
    <cacheHierarchy uniqueName="[Suppliers].[Location]" caption="Location" attribute="1" defaultMemberUniqueName="[Suppliers].[Location].[All]" allUniqueName="[Suppliers].[Location].[All]" dimensionUniqueName="[Suppliers]" displayFolder="" count="0" memberValueDatatype="130" unbalanced="0"/>
    <cacheHierarchy uniqueName="[Suppliers].[LeadTimeDays]" caption="LeadTimeDays" attribute="1" defaultMemberUniqueName="[Suppliers].[LeadTimeDays].[All]" allUniqueName="[Suppliers].[LeadTimeDays].[All]" dimensionUniqueName="[Suppliers]" displayFolder="" count="0" memberValueDatatype="130" unbalanced="0"/>
    <cacheHierarchy uniqueName="[Suppliers].[PaymentTerms]" caption="PaymentTerms" attribute="1" defaultMemberUniqueName="[Suppliers].[PaymentTerms].[All]" allUniqueName="[Suppliers].[PaymentTerms].[All]" dimensionUniqueName="[Suppliers]" displayFolder="" count="0" memberValueDatatype="130" unbalanced="0"/>
    <cacheHierarchy uniqueName="[Sales].[SaleDate (Month Index)]" caption="SaleDate (Month Index)" attribute="1" defaultMemberUniqueName="[Sales].[SaleDate (Month Index)].[All]" allUniqueName="[Sales].[SaleDate (Month Index)].[All]" dimensionUniqueName="[Sales]" displayFolder="" count="0" memberValueDatatype="20" unbalanced="0" hidden="1"/>
    <cacheHierarchy uniqueName="[Measures].[Sum of Revenue]" caption="Sum of Revenue" measure="1" displayFolder="" measureGroup="Sales" count="0">
      <extLst>
        <ext xmlns:x15="http://schemas.microsoft.com/office/spreadsheetml/2010/11/main" uri="{B97F6D7D-B522-45F9-BDA1-12C45D357490}">
          <x15:cacheHierarchy aggregatedColumn="30"/>
        </ext>
      </extLst>
    </cacheHierarchy>
    <cacheHierarchy uniqueName="[Measures].[Sum of UnitCostNGN]" caption="Sum of UnitCostNGN" measure="1" displayFolder="" measureGroup="Product" count="0">
      <extLst>
        <ext xmlns:x15="http://schemas.microsoft.com/office/spreadsheetml/2010/11/main" uri="{B97F6D7D-B522-45F9-BDA1-12C45D357490}">
          <x15:cacheHierarchy aggregatedColumn="13"/>
        </ext>
      </extLst>
    </cacheHierarchy>
    <cacheHierarchy uniqueName="[Measures].[Count of ExpiryApplicable]" caption="Count of ExpiryApplicable" measure="1" displayFolder="" measureGroup="Product" count="0">
      <extLst>
        <ext xmlns:x15="http://schemas.microsoft.com/office/spreadsheetml/2010/11/main" uri="{B97F6D7D-B522-45F9-BDA1-12C45D357490}">
          <x15:cacheHierarchy aggregatedColumn="18"/>
        </ext>
      </extLst>
    </cacheHierarchy>
    <cacheHierarchy uniqueName="[Measures].[Total Sales]" caption="Total Sales" measure="1" displayFolder="" measureGroup="All Measures" count="0"/>
    <cacheHierarchy uniqueName="[Measures].[Total Quantity Sold]" caption="Total Quantity Sold" measure="1" displayFolder="" measureGroup="All Measures" count="0"/>
    <cacheHierarchy uniqueName="[Measures].[Total Orders]" caption="Total Orders" measure="1" displayFolder="" measureGroup="All Measures" count="0"/>
    <cacheHierarchy uniqueName="[Measures].[Cost of Goods Sold]" caption="Cost of Goods Sold" measure="1" displayFolder="" measureGroup="All Measures" count="0"/>
    <cacheHierarchy uniqueName="[Measures].[Total Profit]" caption="Total Profit" measure="1" displayFolder="" measureGroup="All Measures" count="0"/>
    <cacheHierarchy uniqueName="[Measures].[Profit Margin]" caption="Profit Margin" measure="1" displayFolder="" measureGroup="All Measures" count="0"/>
    <cacheHierarchy uniqueName="[Measures].[__XL_Count Table1]" caption="__XL_Count Table1" measure="1" displayFolder="" measureGroup="Purchase" count="0" hidden="1"/>
    <cacheHierarchy uniqueName="[Measures].[__XL_Count Table6]" caption="__XL_Count Table6" measure="1" displayFolder="" measureGroup="Product" count="0" hidden="1"/>
    <cacheHierarchy uniqueName="[Measures].[__XL_Count Table5]" caption="__XL_Count Table5" measure="1" displayFolder="" measureGroup="Suppliers" count="0" hidden="1"/>
    <cacheHierarchy uniqueName="[Measures].[__XL_Count Table2]" caption="__XL_Count Table2" measure="1" displayFolder="" measureGroup="Opening Stock" count="0" hidden="1"/>
    <cacheHierarchy uniqueName="[Measures].[__XL_Count Table4]" caption="__XL_Count Table4" measure="1" displayFolder="" measureGroup="Adjustment" count="0" hidden="1"/>
    <cacheHierarchy uniqueName="[Measures].[__XL_Count Table3]" caption="__XL_Count Table3" measure="1" displayFolder="" measureGroup="Sales"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886152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AE3A48-6B2F-43CE-90C7-82AAC4F665E2}" name="PivotTable2" cacheId="2" applyNumberFormats="0" applyBorderFormats="0" applyFontFormats="0" applyPatternFormats="0" applyAlignmentFormats="0" applyWidthHeightFormats="1" dataCaption="Values" tag="5589d996-5135-4948-935a-58ad925d314e" updatedVersion="8" minRefreshableVersion="3" useAutoFormatting="1" itemPrintTitles="1" createdVersion="8" indent="0" outline="1" outlineData="1" multipleFieldFilters="0" chartFormat="3">
  <location ref="D1:E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32A022-D64C-414C-B473-71AEBA1C3F7C}" name="PivotTable1" cacheId="1" applyNumberFormats="0" applyBorderFormats="0" applyFontFormats="0" applyPatternFormats="0" applyAlignmentFormats="0" applyWidthHeightFormats="1" dataCaption="Values" tag="0e636806-14a5-4750-a08c-c48682d91432" updatedVersion="8" minRefreshableVersion="3" useAutoFormatting="1" subtotalHiddenItems="1" rowGrandTotals="0" colGrandTotals="0" itemPrintTitles="1" createdVersion="8" indent="0" outline="1" outlineData="1" multipleFieldFilters="0" chartFormat="3">
  <location ref="A1:B8" firstHeaderRow="1" firstDataRow="1" firstDataCol="1"/>
  <pivotFields count="4">
    <pivotField axis="axisRow" allDrilled="1" subtotalTop="0" showAll="0" dataSourceSort="1" defaultSubtotal="0" defaultAttributeDrillState="1">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s>
    </pivotField>
    <pivotField axis="axisRow" allDrilled="1" subtotalTop="0" showAll="0" dataSourceSort="1" defaultSubtotal="0">
      <items count="6">
        <item x="0" e="0"/>
        <item x="1" e="0"/>
        <item x="2" e="0"/>
        <item x="3" e="0"/>
        <item x="4" e="0"/>
        <item x="5" e="0"/>
      </items>
    </pivotField>
    <pivotField dataField="1" subtotalTop="0" showAll="0" defaultSubtotal="0"/>
    <pivotField axis="axisRow" allDrilled="1" subtotalTop="0" showAll="0" dataSourceSort="1" defaultSubtotal="0" defaultAttributeDrillState="1">
      <items count="1">
        <item x="0"/>
      </items>
    </pivotField>
  </pivotFields>
  <rowFields count="3">
    <field x="3"/>
    <field x="1"/>
    <field x="0"/>
  </rowFields>
  <rowItems count="7">
    <i>
      <x/>
    </i>
    <i r="1">
      <x/>
    </i>
    <i r="1">
      <x v="1"/>
    </i>
    <i r="1">
      <x v="2"/>
    </i>
    <i r="1">
      <x v="3"/>
    </i>
    <i r="1">
      <x v="4"/>
    </i>
    <i r="1">
      <x v="5"/>
    </i>
  </rowItems>
  <colItems count="1">
    <i/>
  </colItems>
  <dataFields count="1">
    <dataField name="Sum of Revenue" fld="2" baseField="0" baseItem="0"/>
  </dataField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35"/>
    <rowHierarchyUsage hierarchyUsage="34"/>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A415B6-BA1E-4D09-9F5E-56E43D21BF6C}" name="PivotTable4" cacheId="0" applyNumberFormats="0" applyBorderFormats="0" applyFontFormats="0" applyPatternFormats="0" applyAlignmentFormats="0" applyWidthHeightFormats="1" dataCaption="Values" tag="49be28a8-742b-4cd1-bc27-a520f56a1f86" updatedVersion="8" minRefreshableVersion="3" useAutoFormatting="1" itemPrintTitles="1" createdVersion="8" indent="0" outline="1" outlineData="1" multipleFieldFilters="0" chartFormat="3">
  <location ref="G1:H1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8"/>
          </reference>
        </references>
      </pivotArea>
    </chartFormat>
    <chartFormat chart="2" format="8">
      <pivotArea type="data" outline="0" fieldPosition="0">
        <references count="2">
          <reference field="4294967294" count="1" selected="0">
            <x v="0"/>
          </reference>
          <reference field="0" count="1" selected="0">
            <x v="9"/>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70F7DF-7A07-499B-8BD6-7F46F29C65E9}" name="PivotTable7" cacheId="6" applyNumberFormats="0" applyBorderFormats="0" applyFontFormats="0" applyPatternFormats="0" applyAlignmentFormats="0" applyWidthHeightFormats="1" dataCaption="Values" tag="feb75004-5af5-4c9a-b33f-3d1103ade635" updatedVersion="8" minRefreshableVersion="3" itemPrintTitles="1" createdVersion="8" indent="0" outline="1" outlineData="1" multipleFieldFilters="0" chartFormat="3">
  <location ref="A12:B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 fld="1"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A6500F-DD5D-43A0-A543-A0218B92CFD1}" name="PivotTable6" cacheId="5" applyNumberFormats="0" applyBorderFormats="0" applyFontFormats="0" applyPatternFormats="0" applyAlignmentFormats="0" applyWidthHeightFormats="1" dataCaption="Values" tag="1f3a25cc-a50c-463d-91b3-bd8275114337" updatedVersion="8" minRefreshableVersion="3" useAutoFormatting="1" subtotalHiddenItems="1" itemPrintTitles="1" createdVersion="8" indent="0" outline="1" outlineData="1" multipleFieldFilters="0">
  <location ref="F17:L18"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Sum of Revenue" fld="0" baseField="0" baseItem="0" numFmtId="166"/>
    <dataField fld="1" subtotal="count" baseField="0" baseItem="0" numFmtId="166"/>
    <dataField fld="2" subtotal="count" baseField="0" baseItem="2" numFmtId="167"/>
    <dataField fld="3" subtotal="count" baseField="0" baseItem="0"/>
    <dataField fld="4" subtotal="count" baseField="0" baseItem="0" numFmtId="166"/>
    <dataField fld="5" subtotal="count" baseField="0" baseItem="0" numFmtId="166"/>
    <dataField fld="6" subtotal="count" baseField="0" baseItem="0" numFmtId="9"/>
  </dataFields>
  <formats count="12">
    <format dxfId="28">
      <pivotArea outline="0" collapsedLevelsAreSubtotals="1" fieldPosition="0">
        <references count="1">
          <reference field="4294967294" count="1" selected="0">
            <x v="6"/>
          </reference>
        </references>
      </pivotArea>
    </format>
    <format dxfId="27">
      <pivotArea dataOnly="0" labelOnly="1" outline="0" fieldPosition="0">
        <references count="1">
          <reference field="4294967294" count="1">
            <x v="6"/>
          </reference>
        </references>
      </pivotArea>
    </format>
    <format dxfId="26">
      <pivotArea dataOnly="0" outline="0" fieldPosition="0">
        <references count="1">
          <reference field="4294967294" count="1">
            <x v="5"/>
          </reference>
        </references>
      </pivotArea>
    </format>
    <format dxfId="25">
      <pivotArea outline="0" fieldPosition="0">
        <references count="1">
          <reference field="4294967294" count="1">
            <x v="4"/>
          </reference>
        </references>
      </pivotArea>
    </format>
    <format dxfId="24">
      <pivotArea dataOnly="0" labelOnly="1" outline="0" fieldPosition="0">
        <references count="1">
          <reference field="4294967294" count="1">
            <x v="5"/>
          </reference>
        </references>
      </pivotArea>
    </format>
    <format dxfId="23">
      <pivotArea dataOnly="0" labelOnly="1" outline="0" fieldPosition="0">
        <references count="1">
          <reference field="4294967294" count="1">
            <x v="4"/>
          </reference>
        </references>
      </pivotArea>
    </format>
    <format dxfId="22">
      <pivotArea dataOnly="0" labelOnly="1" outline="0" fieldPosition="0">
        <references count="1">
          <reference field="4294967294" count="1">
            <x v="1"/>
          </reference>
        </references>
      </pivotArea>
    </format>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2"/>
          </reference>
        </references>
      </pivotArea>
    </format>
    <format dxfId="18">
      <pivotArea outline="0" collapsedLevelsAreSubtotals="1" fieldPosition="0">
        <references count="1">
          <reference field="4294967294" count="1" selected="0">
            <x v="4"/>
          </reference>
        </references>
      </pivotArea>
    </format>
    <format dxfId="17">
      <pivotArea outline="0" collapsedLevelsAreSubtotals="1" fieldPosition="0">
        <references count="1">
          <reference field="4294967294" count="1" selected="0">
            <x v="5"/>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Purchase]"/>
        <x15:activeTabTopLevelEntity name="[Sales]"/>
        <x15:activeTabTopLevelEntity name="[All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FD5626-8F46-4BA7-909B-212B7E3F8A97}" name="PivotTable5" cacheId="4" applyNumberFormats="0" applyBorderFormats="0" applyFontFormats="0" applyPatternFormats="0" applyAlignmentFormats="0" applyWidthHeightFormats="1" dataCaption="Values" tag="2d8df47b-5148-4244-9138-d9acf640507b" updatedVersion="8" minRefreshableVersion="3" useAutoFormatting="1" itemPrintTitles="1" createdVersion="8" indent="0" outline="1" outlineData="1" multipleFieldFilters="0" chartFormat="3">
  <location ref="E24:F3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E99050-A059-4F75-AA89-AB42DB097672}" name="PivotTable3" cacheId="3" applyNumberFormats="0" applyBorderFormats="0" applyFontFormats="0" applyPatternFormats="0" applyAlignmentFormats="0" applyWidthHeightFormats="1" dataCaption="Values" tag="a47c089b-8ff4-4342-90eb-70c1350feaba" updatedVersion="8" minRefreshableVersion="3" useAutoFormatting="1" itemPrintTitles="1" createdVersion="8" indent="0" outline="1" outlineData="1" multipleFieldFilters="0" chartFormat="5">
  <location ref="C13:D1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UnitCostNGN"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 xr10:uid="{70DE3D71-4175-4CD4-858F-0800A06EDB88}" sourceName="[Sales].[SalesChannel]">
  <pivotTables>
    <pivotTable tabId="12" name="PivotTable4"/>
    <pivotTable tabId="12" name="PivotTable1"/>
    <pivotTable tabId="12" name="PivotTable2"/>
    <pivotTable tabId="12" name="PivotTable3"/>
    <pivotTable tabId="12" name="PivotTable5"/>
    <pivotTable tabId="12" name="PivotTable6"/>
    <pivotTable tabId="12" name="PivotTable7"/>
  </pivotTables>
  <data>
    <olap pivotCacheId="888615226">
      <levels count="2">
        <level uniqueName="[Sales].[SalesChannel].[(All)]" sourceCaption="(All)" count="0"/>
        <level uniqueName="[Sales].[SalesChannel].[SalesChannel]" sourceCaption="SalesChannel" count="3">
          <ranges>
            <range startItem="0">
              <i n="[Sales].[SalesChannel].&amp;[Instagram]" c="Instagram"/>
              <i n="[Sales].[SalesChannel].&amp;[Walk-in]" c="Walk-in"/>
              <i n="[Sales].[SalesChannel].&amp;[WhatsApp]" c="WhatsApp"/>
            </range>
          </ranges>
        </level>
      </levels>
      <selections count="1">
        <selection n="[Sales].[Sales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Date__Month" xr10:uid="{A7E543BE-FFA9-4426-BB5E-DC37B5423543}" sourceName="[Sales].[SaleDate (Month)]">
  <pivotTables>
    <pivotTable tabId="12" name="PivotTable4"/>
    <pivotTable tabId="12" name="PivotTable1"/>
    <pivotTable tabId="12" name="PivotTable2"/>
    <pivotTable tabId="12" name="PivotTable3"/>
    <pivotTable tabId="12" name="PivotTable5"/>
    <pivotTable tabId="12" name="PivotTable6"/>
    <pivotTable tabId="12" name="PivotTable7"/>
  </pivotTables>
  <data>
    <olap pivotCacheId="888615226">
      <levels count="2">
        <level uniqueName="[Sales].[SaleDate (Month)].[(All)]" sourceCaption="(All)" count="0"/>
        <level uniqueName="[Sales].[SaleDate (Month)].[SaleDate (Month)]" sourceCaption="SaleDate (Month)" count="6">
          <ranges>
            <range startItem="0">
              <i n="[Sales].[SaleDate (Month)].&amp;[Jan]" c="Jan"/>
              <i n="[Sales].[SaleDate (Month)].&amp;[Feb]" c="Feb"/>
              <i n="[Sales].[SaleDate (Month)].&amp;[Mar]" c="Mar"/>
              <i n="[Sales].[SaleDate (Month)].&amp;[Apr]" c="Apr"/>
              <i n="[Sales].[SaleDate (Month)].&amp;[May]" c="May"/>
              <i n="[Sales].[SaleDate (Month)].&amp;[Jun]" c="Jun"/>
            </range>
          </ranges>
        </level>
      </levels>
      <selections count="1">
        <selection n="[Sales].[Sale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C9B9BA78-57E5-48DC-A3D3-E05852D20C48}" sourceName="[Product].[ProductName]">
  <pivotTables>
    <pivotTable tabId="12" name="PivotTable4"/>
    <pivotTable tabId="12" name="PivotTable1"/>
    <pivotTable tabId="12" name="PivotTable2"/>
    <pivotTable tabId="12" name="PivotTable3"/>
    <pivotTable tabId="12" name="PivotTable5"/>
    <pivotTable tabId="12" name="PivotTable6"/>
    <pivotTable tabId="12" name="PivotTable7"/>
  </pivotTables>
  <data>
    <olap pivotCacheId="888615226">
      <levels count="2">
        <level uniqueName="[Product].[ProductName].[(All)]" sourceCaption="(All)" count="0"/>
        <level uniqueName="[Product].[ProductName].[ProductName]" sourceCaption="ProductName" count="10">
          <ranges>
            <range startItem="0">
              <i n="[Product].[ProductName].&amp;[Beauty of Joseon Sunscreen 50ml]" c="Beauty of Joseon Sunscreen 50ml"/>
              <i n="[Product].[ProductName].&amp;[Black Soap 250g]" c="Black Soap 250g"/>
              <i n="[Product].[ProductName].&amp;[CeraVe Foaming Cleanser 236ml]" c="CeraVe Foaming Cleanser 236ml"/>
              <i n="[Product].[ProductName].&amp;[Eco Styler Gel 473ml]" c="Eco Styler Gel 473ml"/>
              <i n="[Product].[ProductName].&amp;[MAC Matte Lipstick]" c="MAC Matte Lipstick"/>
              <i n="[Product].[ProductName].&amp;[Maybelline Fit Me Foundation]" c="Maybelline Fit Me Foundation"/>
              <i n="[Product].[ProductName].&amp;[Nivea Radiant &amp; Beauty Lotion 400ml]" c="Nivea Radiant &amp; Beauty Lotion 400ml"/>
              <i n="[Product].[ProductName].&amp;[Shea Butter 500g]" c="Shea Butter 500g"/>
              <i n="[Product].[ProductName].&amp;[Vaseline Cocoa Radiant 400ml]" c="Vaseline Cocoa Radiant 400ml"/>
              <i n="[Product].[ProductName].&amp;[X-pression Hair Extension]" c="X-pression Hair Extension"/>
            </range>
          </ranges>
        </level>
      </levels>
      <selections count="1">
        <selection n="[Product].[Product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158877D-0ED0-4842-9232-D061962F7486}" sourceName="[Product].[Category]">
  <pivotTables>
    <pivotTable tabId="12" name="PivotTable4"/>
    <pivotTable tabId="12" name="PivotTable1"/>
    <pivotTable tabId="12" name="PivotTable2"/>
    <pivotTable tabId="12" name="PivotTable3"/>
    <pivotTable tabId="12" name="PivotTable5"/>
    <pivotTable tabId="12" name="PivotTable6"/>
    <pivotTable tabId="12" name="PivotTable7"/>
  </pivotTables>
  <data>
    <olap pivotCacheId="888615226">
      <levels count="2">
        <level uniqueName="[Product].[Category].[(All)]" sourceCaption="(All)" count="0"/>
        <level uniqueName="[Product].[Category].[Category]" sourceCaption="Category" count="5">
          <ranges>
            <range startItem="0">
              <i n="[Product].[Category].&amp;[Body Care]" c="Body Care"/>
              <i n="[Product].[Category].&amp;[Hair Care]" c="Hair Care"/>
              <i n="[Product].[Category].&amp;[Makeup]" c="Makeup"/>
              <i n="[Product].[Category].&amp;[Natural Care]" c="Natural Care"/>
              <i n="[Product].[Category].&amp;[Skincare]" c="Skincare"/>
            </range>
          </ranges>
        </level>
      </levels>
      <selections count="1">
        <selection n="[Product].[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iryApplicable" xr10:uid="{3071184A-7271-4699-A1C5-58E141F82A03}" sourceName="[Product].[ExpiryApplicable]">
  <pivotTables>
    <pivotTable tabId="12" name="PivotTable4"/>
    <pivotTable tabId="12" name="PivotTable1"/>
    <pivotTable tabId="12" name="PivotTable2"/>
    <pivotTable tabId="12" name="PivotTable3"/>
    <pivotTable tabId="12" name="PivotTable5"/>
    <pivotTable tabId="12" name="PivotTable6"/>
    <pivotTable tabId="12" name="PivotTable7"/>
  </pivotTables>
  <data>
    <olap pivotCacheId="888615226">
      <levels count="2">
        <level uniqueName="[Product].[ExpiryApplicable].[(All)]" sourceCaption="(All)" count="0"/>
        <level uniqueName="[Product].[ExpiryApplicable].[ExpiryApplicable]" sourceCaption="ExpiryApplicable" count="2">
          <ranges>
            <range startItem="0">
              <i n="[Product].[ExpiryApplicable].&amp;[No]" c="No"/>
              <i n="[Product].[ExpiryApplicable].&amp;[Yes]" c="Yes"/>
            </range>
          </ranges>
        </level>
      </levels>
      <selections count="1">
        <selection n="[Product].[ExpiryApplicabl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921878A-6BA6-4BD9-801B-DED9895D0E3A}" sourceName="[Product].[Brand]">
  <pivotTables>
    <pivotTable tabId="12" name="PivotTable4"/>
    <pivotTable tabId="12" name="PivotTable1"/>
    <pivotTable tabId="12" name="PivotTable2"/>
    <pivotTable tabId="12" name="PivotTable3"/>
    <pivotTable tabId="12" name="PivotTable5"/>
    <pivotTable tabId="12" name="PivotTable6"/>
    <pivotTable tabId="12" name="PivotTable7"/>
  </pivotTables>
  <data>
    <olap pivotCacheId="888615226">
      <levels count="2">
        <level uniqueName="[Product].[Brand].[(All)]" sourceCaption="(All)" count="0"/>
        <level uniqueName="[Product].[Brand].[Brand]" sourceCaption="Brand" count="9">
          <ranges>
            <range startItem="0">
              <i n="[Product].[Brand].&amp;[Beauty of Joseon]" c="Beauty of Joseon"/>
              <i n="[Product].[Brand].&amp;[CeraVe]" c="CeraVe"/>
              <i n="[Product].[Brand].&amp;[Eco Style]" c="Eco Style"/>
              <i n="[Product].[Brand].&amp;[Local Blend]" c="Local Blend"/>
              <i n="[Product].[Brand].&amp;[MAC]" c="MAC"/>
              <i n="[Product].[Brand].&amp;[Maybelline]" c="Maybelline"/>
              <i n="[Product].[Brand].&amp;[Nivea]" c="Nivea"/>
              <i n="[Product].[Brand].&amp;[Vaseline]" c="Vaseline"/>
              <i n="[Product].[Brand].&amp;[X-pression]" c="X-pression"/>
            </range>
          </ranges>
        </level>
      </levels>
      <selections count="1">
        <selection n="[Product].[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Channel" xr10:uid="{AF18AA96-CA9A-4213-96C3-3683675F38F2}" cache="Slicer_SalesChannel" caption="SalesChannel" columnCount="3" level="1" rowHeight="225425"/>
  <slicer name=" Month" xr10:uid="{A9720F3E-1F5E-4DC9-A758-3541612B46DA}" cache="Slicer_SaleDate__Month" caption="Month" columnCount="2" level="1" rowHeight="225425"/>
  <slicer name="ProductName" xr10:uid="{E84442C9-C79D-4AAE-8D2B-F15D374207FE}" cache="Slicer_ProductName" caption="ProductName" columnCount="2" level="1" rowHeight="225425"/>
  <slicer name="Category" xr10:uid="{5AA0537F-AF8E-45CF-8820-AFCD08698802}" cache="Slicer_Category" caption="Category" columnCount="3" level="1" rowHeight="225425"/>
  <slicer name="ExpiryApplicable" xr10:uid="{FA9DA403-4989-4897-BA31-7DB040B2B281}" cache="Slicer_ExpiryApplicable" caption="ExpiryApplicable" columnCount="2" level="1" rowHeight="225425"/>
  <slicer name="Brand" xr10:uid="{3F4A4AFA-2AA5-4572-B34C-BE5FB12CB34A}" cache="Slicer_Brand" caption="Brand" columnCount="3" level="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9D113C9-466C-4662-A058-B632E4CDAE04}" name="Table6" displayName="Table6" ref="A1:J11" totalsRowShown="0" headerRowDxfId="37" headerRowBorderDxfId="36" tableBorderDxfId="35">
  <autoFilter ref="A1:J11" xr:uid="{39D113C9-466C-4662-A058-B632E4CDAE04}"/>
  <tableColumns count="10">
    <tableColumn id="1" xr3:uid="{E224F04C-7AD7-4BC7-B139-D11AD7A823E8}" name="ProductID"/>
    <tableColumn id="2" xr3:uid="{E2527F14-4AA8-4D06-8AB9-C7793C917A40}" name="ProductName"/>
    <tableColumn id="3" xr3:uid="{0F839059-3DFE-434A-A37A-FAE674EB1C72}" name="Category"/>
    <tableColumn id="4" xr3:uid="{9FE0E986-50FB-4B6B-802C-C0DC5D2EA8C8}" name="Brand"/>
    <tableColumn id="5" xr3:uid="{AAEB1B91-BEE2-4EDA-AD5B-720E2243F61A}" name="UnitCostNGN"/>
    <tableColumn id="6" xr3:uid="{437BF303-3D09-4ED9-9615-0A4D761BA5A7}" name="SellingPriceNGN"/>
    <tableColumn id="7" xr3:uid="{E54A3B25-590C-4725-B23E-FFD8485EA9F0}" name="ReorderPoint"/>
    <tableColumn id="8" xr3:uid="{C29F99B1-DC4E-457C-90B3-6A97876A6628}" name="ReorderQty"/>
    <tableColumn id="9" xr3:uid="{9CE6D256-AC76-47AF-A8CA-CB8D14B321F5}" name="SupplierID"/>
    <tableColumn id="10" xr3:uid="{5FD92B55-99AA-4550-BBDD-16282A3CABEF}" name="ExpiryApplicabl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8E936B-A540-44ED-988D-ED03551B373B}" name="Table5" displayName="Table5" ref="A1:E6" totalsRowShown="0" headerRowDxfId="34" headerRowBorderDxfId="33" tableBorderDxfId="32">
  <autoFilter ref="A1:E6" xr:uid="{F38E936B-A540-44ED-988D-ED03551B373B}"/>
  <tableColumns count="5">
    <tableColumn id="1" xr3:uid="{C4A7C306-63C0-4A9F-90CE-FAF02537987F}" name="SupplierID"/>
    <tableColumn id="2" xr3:uid="{A5B9D03A-50A5-4E57-9F21-5D5DF6F2DB7E}" name="SupplierName"/>
    <tableColumn id="3" xr3:uid="{3550214E-C32D-46C2-979A-E0F82C9B625C}" name="Location"/>
    <tableColumn id="4" xr3:uid="{1464F2FC-3221-48AC-9CD7-C6799EE27ADF}" name="LeadTimeDays"/>
    <tableColumn id="5" xr3:uid="{9269F517-0C2F-4914-9649-606CE9D2AC84}" name="PaymentTerm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F8441B-B4D0-4D7A-BDC9-D038A58E69C5}" name="Table2" displayName="Table2" ref="A1:B11" totalsRowShown="0" headerRowDxfId="31" headerRowBorderDxfId="30" tableBorderDxfId="29">
  <autoFilter ref="A1:B11" xr:uid="{37F8441B-B4D0-4D7A-BDC9-D038A58E69C5}"/>
  <tableColumns count="2">
    <tableColumn id="1" xr3:uid="{E14F2247-589E-450D-9EB2-4C336556D54C}" name="ProductID"/>
    <tableColumn id="2" xr3:uid="{9EAB031E-E041-48BC-B807-FE4FEF7DA84C}" name="OpeningStock"/>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B585C6-D529-49C0-B696-A27A33BBF2EA}" name="Table1" displayName="Table1" ref="A1:F66" totalsRowShown="0" headerRowDxfId="16" headerRowBorderDxfId="15" tableBorderDxfId="14">
  <autoFilter ref="A1:F66" xr:uid="{2AB585C6-D529-49C0-B696-A27A33BBF2EA}"/>
  <tableColumns count="6">
    <tableColumn id="1" xr3:uid="{08EAE9C7-89AA-486F-A758-675C279BB9D2}" name="PurchaseID"/>
    <tableColumn id="2" xr3:uid="{83DAEAE8-E088-4B4A-921E-939C195E00FE}" name="PurchaseDate" dataDxfId="13"/>
    <tableColumn id="3" xr3:uid="{232C468D-0C4C-41AB-A9D9-1B9AEE357ADD}" name="ProductID"/>
    <tableColumn id="4" xr3:uid="{6288F53E-4689-4A7D-AC56-8758D6128EA4}" name="SupplierID"/>
    <tableColumn id="5" xr3:uid="{49B44E22-822D-4BB9-BE08-BCF4C10B370E}" name="QuantityReceived"/>
    <tableColumn id="6" xr3:uid="{770CE542-57DD-4C43-BDEA-48A79A958325}" name="UnitCostNG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1466A2-16FB-48EF-8C33-BFA12A542CB6}" name="Table3" displayName="Table3" ref="A1:I910" totalsRowShown="0" headerRowDxfId="12" headerRowBorderDxfId="11" tableBorderDxfId="10">
  <autoFilter ref="A1:I910" xr:uid="{701466A2-16FB-48EF-8C33-BFA12A542CB6}"/>
  <tableColumns count="9">
    <tableColumn id="1" xr3:uid="{C933E9A0-9500-43BC-8379-41D4FE343CBD}" name="InvoiceID"/>
    <tableColumn id="2" xr3:uid="{40DF4984-CACB-4C2F-B244-3C0BAE35C95F}" name="SaleDate" dataDxfId="9"/>
    <tableColumn id="3" xr3:uid="{8E5DA868-47EB-4FB6-A41B-7BCC695E0851}" name="ProductID"/>
    <tableColumn id="4" xr3:uid="{930E2DDC-5188-4042-AC5F-A6C3C3C3D977}" name="QuantitySold"/>
    <tableColumn id="5" xr3:uid="{DEE8D810-C568-4336-B15A-27A668CFE7CE}" name="UnitSellingPriceNGN"/>
    <tableColumn id="9" xr3:uid="{B1B89059-4430-413E-8F0E-8FD08E74E8B4}" name="Revenue" dataDxfId="8">
      <calculatedColumnFormula>Table3[[#This Row],[QuantitySold]]*Table3[[#This Row],[UnitSellingPriceNGN]]</calculatedColumnFormula>
    </tableColumn>
    <tableColumn id="6" xr3:uid="{6F9CC56B-013C-4B5D-AE6E-F26D793A3EB5}" name="SalesChannel"/>
    <tableColumn id="7" xr3:uid="{DE0021A0-B0E8-44AD-A770-4901D9FF0E28}" name="PaymentMethod"/>
    <tableColumn id="10" xr3:uid="{702BC955-F1F3-4765-84DB-1F6C01C1625C}" name="CGOS" dataDxfId="7">
      <calculatedColumnFormula>Table3[[#This Row],[QuantitySold]]*_xlfn.XLOOKUP(Table3[[#This Row],[ProductID]],Table6[ProductID],Table6[UnitCostNGN])</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16D54B-A6CD-4B10-9349-6699003EADE9}" name="Table4" displayName="Table4" ref="A1:F7" totalsRowShown="0" headerRowDxfId="6" headerRowBorderDxfId="5" tableBorderDxfId="4">
  <autoFilter ref="A1:F7" xr:uid="{3516D54B-A6CD-4B10-9349-6699003EADE9}"/>
  <tableColumns count="6">
    <tableColumn id="1" xr3:uid="{A2AF4C7C-8C25-44BA-B811-7F43E840CFE0}" name="AdjustmentID"/>
    <tableColumn id="2" xr3:uid="{1FA1C378-53FF-4718-B343-66A67C3A2107}" name="AdjustmentDate" dataDxfId="3"/>
    <tableColumn id="3" xr3:uid="{2F0A7E16-15B3-4081-BC96-EDDEB8123292}" name="ProductID"/>
    <tableColumn id="4" xr3:uid="{CF01A60E-1929-40A4-BE24-F37248C5A66E}" name="AdjustmentType"/>
    <tableColumn id="5" xr3:uid="{D50D65B5-E6E5-4813-BC0B-664603CE025A}" name="Quantity"/>
    <tableColumn id="6" xr3:uid="{59109236-4C6F-40DC-8631-9203E13B57FB}" name="Reason"/>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workbookViewId="0"/>
  </sheetViews>
  <sheetFormatPr defaultRowHeight="15" x14ac:dyDescent="0.25"/>
  <sheetData>
    <row r="1" spans="1:3" x14ac:dyDescent="0.25">
      <c r="A1" s="1" t="s">
        <v>0</v>
      </c>
      <c r="B1" s="1" t="s">
        <v>1</v>
      </c>
      <c r="C1" s="1" t="s">
        <v>2</v>
      </c>
    </row>
    <row r="2" spans="1:3" x14ac:dyDescent="0.25">
      <c r="A2" t="s">
        <v>3</v>
      </c>
      <c r="B2" t="s">
        <v>4</v>
      </c>
      <c r="C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zoomScaleNormal="100" workbookViewId="0">
      <pane ySplit="1" topLeftCell="A2" activePane="bottomLeft" state="frozen"/>
      <selection pane="bottomLeft" activeCell="P15" sqref="P15"/>
    </sheetView>
  </sheetViews>
  <sheetFormatPr defaultRowHeight="15" x14ac:dyDescent="0.25"/>
  <cols>
    <col min="1" max="1" width="11.85546875" customWidth="1"/>
    <col min="2" max="2" width="34.28515625" customWidth="1"/>
    <col min="3" max="3" width="12" customWidth="1"/>
    <col min="4" max="4" width="16.140625" customWidth="1"/>
    <col min="5" max="5" width="15.140625" customWidth="1"/>
    <col min="6" max="6" width="17.85546875" customWidth="1"/>
    <col min="7" max="7" width="15" customWidth="1"/>
    <col min="8" max="8" width="13.42578125" customWidth="1"/>
    <col min="9" max="9" width="12.42578125" customWidth="1"/>
    <col min="10" max="10" width="18" customWidth="1"/>
  </cols>
  <sheetData>
    <row r="1" spans="1:10" x14ac:dyDescent="0.25">
      <c r="A1" s="6" t="s">
        <v>6</v>
      </c>
      <c r="B1" s="6" t="s">
        <v>7</v>
      </c>
      <c r="C1" s="6" t="s">
        <v>8</v>
      </c>
      <c r="D1" s="6" t="s">
        <v>9</v>
      </c>
      <c r="E1" s="6" t="s">
        <v>10</v>
      </c>
      <c r="F1" s="6" t="s">
        <v>11</v>
      </c>
      <c r="G1" s="6" t="s">
        <v>12</v>
      </c>
      <c r="H1" s="6" t="s">
        <v>13</v>
      </c>
      <c r="I1" s="6" t="s">
        <v>14</v>
      </c>
      <c r="J1" s="6" t="s">
        <v>15</v>
      </c>
    </row>
    <row r="2" spans="1:10" x14ac:dyDescent="0.25">
      <c r="A2" t="s">
        <v>16</v>
      </c>
      <c r="B2" t="s">
        <v>17</v>
      </c>
      <c r="C2" t="s">
        <v>18</v>
      </c>
      <c r="D2" t="s">
        <v>19</v>
      </c>
      <c r="E2">
        <v>5200</v>
      </c>
      <c r="F2">
        <v>7000</v>
      </c>
      <c r="G2">
        <v>15</v>
      </c>
      <c r="H2">
        <v>30</v>
      </c>
      <c r="I2" t="s">
        <v>20</v>
      </c>
      <c r="J2" t="s">
        <v>21</v>
      </c>
    </row>
    <row r="3" spans="1:10" x14ac:dyDescent="0.25">
      <c r="A3" t="s">
        <v>22</v>
      </c>
      <c r="B3" t="s">
        <v>23</v>
      </c>
      <c r="C3" t="s">
        <v>18</v>
      </c>
      <c r="D3" t="s">
        <v>24</v>
      </c>
      <c r="E3">
        <v>4800</v>
      </c>
      <c r="F3">
        <v>6500</v>
      </c>
      <c r="G3">
        <v>12</v>
      </c>
      <c r="H3">
        <v>24</v>
      </c>
      <c r="I3" t="s">
        <v>20</v>
      </c>
      <c r="J3" t="s">
        <v>21</v>
      </c>
    </row>
    <row r="4" spans="1:10" x14ac:dyDescent="0.25">
      <c r="A4" t="s">
        <v>25</v>
      </c>
      <c r="B4" t="s">
        <v>26</v>
      </c>
      <c r="C4" t="s">
        <v>27</v>
      </c>
      <c r="D4" t="s">
        <v>28</v>
      </c>
      <c r="E4">
        <v>10500</v>
      </c>
      <c r="F4">
        <v>14500</v>
      </c>
      <c r="G4">
        <v>8</v>
      </c>
      <c r="H4">
        <v>16</v>
      </c>
      <c r="I4" t="s">
        <v>29</v>
      </c>
      <c r="J4" t="s">
        <v>21</v>
      </c>
    </row>
    <row r="5" spans="1:10" x14ac:dyDescent="0.25">
      <c r="A5" t="s">
        <v>30</v>
      </c>
      <c r="B5" t="s">
        <v>31</v>
      </c>
      <c r="C5" t="s">
        <v>27</v>
      </c>
      <c r="D5" t="s">
        <v>32</v>
      </c>
      <c r="E5">
        <v>12500</v>
      </c>
      <c r="F5">
        <v>17000</v>
      </c>
      <c r="G5">
        <v>10</v>
      </c>
      <c r="H5">
        <v>20</v>
      </c>
      <c r="I5" t="s">
        <v>29</v>
      </c>
      <c r="J5" t="s">
        <v>33</v>
      </c>
    </row>
    <row r="6" spans="1:10" x14ac:dyDescent="0.25">
      <c r="A6" t="s">
        <v>34</v>
      </c>
      <c r="B6" t="s">
        <v>35</v>
      </c>
      <c r="C6" t="s">
        <v>36</v>
      </c>
      <c r="D6" t="s">
        <v>37</v>
      </c>
      <c r="E6">
        <v>3000</v>
      </c>
      <c r="F6">
        <v>4500</v>
      </c>
      <c r="G6">
        <v>10</v>
      </c>
      <c r="H6">
        <v>25</v>
      </c>
      <c r="I6" t="s">
        <v>38</v>
      </c>
      <c r="J6" t="s">
        <v>21</v>
      </c>
    </row>
    <row r="7" spans="1:10" x14ac:dyDescent="0.25">
      <c r="A7" t="s">
        <v>39</v>
      </c>
      <c r="B7" t="s">
        <v>40</v>
      </c>
      <c r="C7" t="s">
        <v>36</v>
      </c>
      <c r="D7" t="s">
        <v>37</v>
      </c>
      <c r="E7">
        <v>1800</v>
      </c>
      <c r="F7">
        <v>3000</v>
      </c>
      <c r="G7">
        <v>12</v>
      </c>
      <c r="H7">
        <v>30</v>
      </c>
      <c r="I7" t="s">
        <v>38</v>
      </c>
      <c r="J7" t="s">
        <v>21</v>
      </c>
    </row>
    <row r="8" spans="1:10" x14ac:dyDescent="0.25">
      <c r="A8" t="s">
        <v>41</v>
      </c>
      <c r="B8" t="s">
        <v>42</v>
      </c>
      <c r="C8" t="s">
        <v>43</v>
      </c>
      <c r="D8" t="s">
        <v>44</v>
      </c>
      <c r="E8">
        <v>4500</v>
      </c>
      <c r="F8">
        <v>6000</v>
      </c>
      <c r="G8">
        <v>10</v>
      </c>
      <c r="H8">
        <v>20</v>
      </c>
      <c r="I8" t="s">
        <v>45</v>
      </c>
      <c r="J8" t="s">
        <v>21</v>
      </c>
    </row>
    <row r="9" spans="1:10" x14ac:dyDescent="0.25">
      <c r="A9" t="s">
        <v>46</v>
      </c>
      <c r="B9" t="s">
        <v>47</v>
      </c>
      <c r="C9" t="s">
        <v>43</v>
      </c>
      <c r="D9" t="s">
        <v>48</v>
      </c>
      <c r="E9">
        <v>8500</v>
      </c>
      <c r="F9">
        <v>11000</v>
      </c>
      <c r="G9">
        <v>8</v>
      </c>
      <c r="H9">
        <v>15</v>
      </c>
      <c r="I9" t="s">
        <v>45</v>
      </c>
      <c r="J9" t="s">
        <v>21</v>
      </c>
    </row>
    <row r="10" spans="1:10" x14ac:dyDescent="0.25">
      <c r="A10" t="s">
        <v>49</v>
      </c>
      <c r="B10" t="s">
        <v>50</v>
      </c>
      <c r="C10" t="s">
        <v>51</v>
      </c>
      <c r="D10" t="s">
        <v>52</v>
      </c>
      <c r="E10">
        <v>9000</v>
      </c>
      <c r="F10">
        <v>12500</v>
      </c>
      <c r="G10">
        <v>6</v>
      </c>
      <c r="H10">
        <v>12</v>
      </c>
      <c r="I10" t="s">
        <v>53</v>
      </c>
      <c r="J10" t="s">
        <v>21</v>
      </c>
    </row>
    <row r="11" spans="1:10" x14ac:dyDescent="0.25">
      <c r="A11" t="s">
        <v>54</v>
      </c>
      <c r="B11" t="s">
        <v>55</v>
      </c>
      <c r="C11" t="s">
        <v>51</v>
      </c>
      <c r="D11" t="s">
        <v>56</v>
      </c>
      <c r="E11">
        <v>18000</v>
      </c>
      <c r="F11">
        <v>24000</v>
      </c>
      <c r="G11">
        <v>4</v>
      </c>
      <c r="H11">
        <v>8</v>
      </c>
      <c r="I11" t="s">
        <v>53</v>
      </c>
      <c r="J11" t="s">
        <v>21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zoomScale="226" zoomScaleNormal="226" workbookViewId="0">
      <pane ySplit="1" topLeftCell="A2" activePane="bottomLeft" state="frozen"/>
      <selection pane="bottomLeft" activeCell="D9" sqref="D9"/>
    </sheetView>
  </sheetViews>
  <sheetFormatPr defaultRowHeight="15" x14ac:dyDescent="0.25"/>
  <cols>
    <col min="1" max="1" width="12.42578125" customWidth="1"/>
    <col min="2" max="2" width="26.85546875" customWidth="1"/>
    <col min="3" max="3" width="10.5703125" customWidth="1"/>
    <col min="4" max="4" width="15.85546875" customWidth="1"/>
    <col min="5" max="5" width="16.42578125" customWidth="1"/>
  </cols>
  <sheetData>
    <row r="1" spans="1:5" x14ac:dyDescent="0.25">
      <c r="A1" s="6" t="s">
        <v>14</v>
      </c>
      <c r="B1" s="6" t="s">
        <v>57</v>
      </c>
      <c r="C1" s="6" t="s">
        <v>58</v>
      </c>
      <c r="D1" s="6" t="s">
        <v>59</v>
      </c>
      <c r="E1" s="6" t="s">
        <v>60</v>
      </c>
    </row>
    <row r="2" spans="1:5" x14ac:dyDescent="0.25">
      <c r="A2" t="s">
        <v>20</v>
      </c>
      <c r="B2" t="s">
        <v>61</v>
      </c>
      <c r="C2" t="s">
        <v>62</v>
      </c>
      <c r="D2" t="s">
        <v>63</v>
      </c>
      <c r="E2" t="s">
        <v>64</v>
      </c>
    </row>
    <row r="3" spans="1:5" x14ac:dyDescent="0.25">
      <c r="A3" t="s">
        <v>29</v>
      </c>
      <c r="B3" t="s">
        <v>65</v>
      </c>
      <c r="C3" t="s">
        <v>62</v>
      </c>
      <c r="D3" t="s">
        <v>66</v>
      </c>
      <c r="E3" t="s">
        <v>64</v>
      </c>
    </row>
    <row r="4" spans="1:5" x14ac:dyDescent="0.25">
      <c r="A4" t="s">
        <v>38</v>
      </c>
      <c r="B4" t="s">
        <v>67</v>
      </c>
      <c r="C4" t="s">
        <v>62</v>
      </c>
      <c r="D4" t="s">
        <v>68</v>
      </c>
      <c r="E4" t="s">
        <v>69</v>
      </c>
    </row>
    <row r="5" spans="1:5" x14ac:dyDescent="0.25">
      <c r="A5" t="s">
        <v>45</v>
      </c>
      <c r="B5" t="s">
        <v>70</v>
      </c>
      <c r="C5" t="s">
        <v>62</v>
      </c>
      <c r="D5" t="s">
        <v>71</v>
      </c>
      <c r="E5" t="s">
        <v>64</v>
      </c>
    </row>
    <row r="6" spans="1:5" x14ac:dyDescent="0.25">
      <c r="A6" t="s">
        <v>53</v>
      </c>
      <c r="B6" t="s">
        <v>72</v>
      </c>
      <c r="C6" t="s">
        <v>62</v>
      </c>
      <c r="D6" t="s">
        <v>73</v>
      </c>
      <c r="E6" t="s">
        <v>64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pane ySplit="1" topLeftCell="A2" activePane="bottomLeft" state="frozen"/>
      <selection pane="bottomLeft" sqref="A1:B11"/>
    </sheetView>
  </sheetViews>
  <sheetFormatPr defaultRowHeight="15" x14ac:dyDescent="0.25"/>
  <cols>
    <col min="1" max="1" width="11.85546875" customWidth="1"/>
    <col min="2" max="2" width="15.42578125" customWidth="1"/>
  </cols>
  <sheetData>
    <row r="1" spans="1:2" x14ac:dyDescent="0.25">
      <c r="A1" s="6" t="s">
        <v>6</v>
      </c>
      <c r="B1" s="6" t="s">
        <v>74</v>
      </c>
    </row>
    <row r="2" spans="1:2" x14ac:dyDescent="0.25">
      <c r="A2" t="s">
        <v>16</v>
      </c>
      <c r="B2">
        <v>30</v>
      </c>
    </row>
    <row r="3" spans="1:2" x14ac:dyDescent="0.25">
      <c r="A3" t="s">
        <v>22</v>
      </c>
      <c r="B3">
        <v>24</v>
      </c>
    </row>
    <row r="4" spans="1:2" x14ac:dyDescent="0.25">
      <c r="A4" t="s">
        <v>25</v>
      </c>
      <c r="B4">
        <v>18</v>
      </c>
    </row>
    <row r="5" spans="1:2" x14ac:dyDescent="0.25">
      <c r="A5" t="s">
        <v>30</v>
      </c>
      <c r="B5">
        <v>22</v>
      </c>
    </row>
    <row r="6" spans="1:2" x14ac:dyDescent="0.25">
      <c r="A6" t="s">
        <v>34</v>
      </c>
      <c r="B6">
        <v>35</v>
      </c>
    </row>
    <row r="7" spans="1:2" x14ac:dyDescent="0.25">
      <c r="A7" t="s">
        <v>39</v>
      </c>
      <c r="B7">
        <v>40</v>
      </c>
    </row>
    <row r="8" spans="1:2" x14ac:dyDescent="0.25">
      <c r="A8" t="s">
        <v>41</v>
      </c>
      <c r="B8">
        <v>25</v>
      </c>
    </row>
    <row r="9" spans="1:2" x14ac:dyDescent="0.25">
      <c r="A9" t="s">
        <v>46</v>
      </c>
      <c r="B9">
        <v>18</v>
      </c>
    </row>
    <row r="10" spans="1:2" x14ac:dyDescent="0.25">
      <c r="A10" t="s">
        <v>49</v>
      </c>
      <c r="B10">
        <v>14</v>
      </c>
    </row>
    <row r="11" spans="1:2" x14ac:dyDescent="0.25">
      <c r="A11" t="s">
        <v>54</v>
      </c>
      <c r="B11">
        <v>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E6B70-2A5A-4949-AA6D-B65AFB6390A2}">
  <dimension ref="A1:H11"/>
  <sheetViews>
    <sheetView tabSelected="1" zoomScaleNormal="100" workbookViewId="0">
      <selection activeCell="B15" sqref="B15"/>
    </sheetView>
  </sheetViews>
  <sheetFormatPr defaultRowHeight="15" x14ac:dyDescent="0.25"/>
  <cols>
    <col min="1" max="1" width="9.7109375" customWidth="1"/>
    <col min="2" max="2" width="34.28515625" customWidth="1"/>
    <col min="3" max="3" width="12.85546875" customWidth="1"/>
    <col min="4" max="4" width="13.42578125" customWidth="1"/>
    <col min="5" max="5" width="15.7109375" customWidth="1"/>
    <col min="6" max="6" width="14.85546875" customWidth="1"/>
    <col min="7" max="7" width="16.85546875" customWidth="1"/>
    <col min="8" max="8" width="18.28515625" style="7" customWidth="1"/>
  </cols>
  <sheetData>
    <row r="1" spans="1:8" s="18" customFormat="1" x14ac:dyDescent="0.25">
      <c r="A1" s="18" t="s">
        <v>6</v>
      </c>
      <c r="B1" s="18" t="s">
        <v>1128</v>
      </c>
      <c r="C1" s="18" t="s">
        <v>1129</v>
      </c>
      <c r="D1" s="18" t="s">
        <v>1130</v>
      </c>
      <c r="E1" s="18" t="s">
        <v>1131</v>
      </c>
      <c r="F1" s="18" t="s">
        <v>1132</v>
      </c>
      <c r="G1" s="18" t="s">
        <v>1133</v>
      </c>
      <c r="H1" s="19" t="s">
        <v>1135</v>
      </c>
    </row>
    <row r="2" spans="1:8" x14ac:dyDescent="0.25">
      <c r="A2" t="str" cm="1">
        <f t="array" ref="A2:A11">Table6[ProductID]</f>
        <v>P001</v>
      </c>
      <c r="B2" t="str" cm="1">
        <f t="array" ref="B2:B11">Table6[ProductName]</f>
        <v>Nivea Radiant &amp; Beauty Lotion 400ml</v>
      </c>
      <c r="C2">
        <f>SUMIFS(Table2[OpeningStock],Table2[ProductID],A2)+SUMIFS(Table1[QuantityReceived],Table1[ProductID],A2)-SUMIFS(Table3[QuantitySold],Table3[ProductID],A2)-SUMIFS(Table4[Quantity],Table4[ProductID],A2)</f>
        <v>27</v>
      </c>
      <c r="D2">
        <f>_xlfn.XLOOKUP(A2,Table6[ProductID],Table6[ReorderPoint])</f>
        <v>15</v>
      </c>
      <c r="E2" t="str">
        <f>IF(F2="In Stock","—",_xlfn.XLOOKUP(A2,Table6[ProductID],Table6[ReorderQty]))</f>
        <v>—</v>
      </c>
      <c r="F2" t="str">
        <f>IF(C2&lt;=0,"Out of Stock",IF(C2&lt;=D2,"Low Stock","In Stock"))</f>
        <v>In Stock</v>
      </c>
      <c r="G2" t="str">
        <f>IF(OR(F2="Low Stock",F2="Out of Stock"),"Yes","No")</f>
        <v>No</v>
      </c>
      <c r="H2" s="7">
        <f>C2*Table6[[#This Row],[UnitCostNGN]]</f>
        <v>140400</v>
      </c>
    </row>
    <row r="3" spans="1:8" x14ac:dyDescent="0.25">
      <c r="A3" t="str">
        <v>P002</v>
      </c>
      <c r="B3" t="str">
        <v>Vaseline Cocoa Radiant 400ml</v>
      </c>
      <c r="C3">
        <f>SUMIFS(Table2[OpeningStock],Table2[ProductID],A3)+SUMIFS(Table1[QuantityReceived],Table1[ProductID],A3)-SUMIFS(Table3[QuantitySold],Table3[ProductID],A3)-SUMIFS(Table4[Quantity],Table4[ProductID],A3)</f>
        <v>19</v>
      </c>
      <c r="D3">
        <f>_xlfn.XLOOKUP(A3,Table6[ProductID],Table6[ReorderPoint])</f>
        <v>12</v>
      </c>
      <c r="E3" t="str">
        <f>IF(F3="In Stock","—",_xlfn.XLOOKUP(A3,Table6[ProductID],Table6[ReorderQty]))</f>
        <v>—</v>
      </c>
      <c r="F3" t="str">
        <f>IF(C3&lt;=0,"Out of Stock",IF(C3&lt;=D3,"Low Stock","In Stock"))</f>
        <v>In Stock</v>
      </c>
      <c r="G3" t="str">
        <f t="shared" ref="G3:G11" si="0">IF(OR(F3="Low Stock",F3="Out of Stock"),"Yes","No")</f>
        <v>No</v>
      </c>
      <c r="H3" s="7">
        <f>C3*Table6[[#This Row],[UnitCostNGN]]</f>
        <v>91200</v>
      </c>
    </row>
    <row r="4" spans="1:8" x14ac:dyDescent="0.25">
      <c r="A4" t="str">
        <v>P003</v>
      </c>
      <c r="B4" t="str">
        <v>CeraVe Foaming Cleanser 236ml</v>
      </c>
      <c r="C4">
        <f>SUMIFS(Table2[OpeningStock],Table2[ProductID],A4)+SUMIFS(Table1[QuantityReceived],Table1[ProductID],A4)-SUMIFS(Table3[QuantitySold],Table3[ProductID],A4)-SUMIFS(Table4[Quantity],Table4[ProductID],A4)</f>
        <v>12</v>
      </c>
      <c r="D4">
        <f>_xlfn.XLOOKUP(A4,Table6[ProductID],Table6[ReorderPoint])</f>
        <v>8</v>
      </c>
      <c r="E4" t="str">
        <f>IF(F4="In Stock","—",_xlfn.XLOOKUP(A4,Table6[ProductID],Table6[ReorderQty]))</f>
        <v>—</v>
      </c>
      <c r="F4" t="str">
        <f t="shared" ref="F4:F11" si="1">IF(C4&lt;=0,"Out of Stock",IF(C4&lt;=D4,"Low Stock","In Stock"))</f>
        <v>In Stock</v>
      </c>
      <c r="G4" t="str">
        <f t="shared" si="0"/>
        <v>No</v>
      </c>
      <c r="H4" s="7">
        <f>C4*Table6[[#This Row],[UnitCostNGN]]</f>
        <v>126000</v>
      </c>
    </row>
    <row r="5" spans="1:8" x14ac:dyDescent="0.25">
      <c r="A5" t="str">
        <v>P004</v>
      </c>
      <c r="B5" t="str">
        <v>Beauty of Joseon Sunscreen 50ml</v>
      </c>
      <c r="C5">
        <f>SUMIFS(Table2[OpeningStock],Table2[ProductID],A5)+SUMIFS(Table1[QuantityReceived],Table1[ProductID],A5)-SUMIFS(Table3[QuantitySold],Table3[ProductID],A5)-SUMIFS(Table4[Quantity],Table4[ProductID],A5)</f>
        <v>20</v>
      </c>
      <c r="D5">
        <f>_xlfn.XLOOKUP(A5,Table6[ProductID],Table6[ReorderPoint])</f>
        <v>10</v>
      </c>
      <c r="E5" t="str">
        <f>IF(F5="In Stock","—",_xlfn.XLOOKUP(A5,Table6[ProductID],Table6[ReorderQty]))</f>
        <v>—</v>
      </c>
      <c r="F5" t="str">
        <f t="shared" si="1"/>
        <v>In Stock</v>
      </c>
      <c r="G5" t="str">
        <f t="shared" si="0"/>
        <v>No</v>
      </c>
      <c r="H5" s="7">
        <f>C5*Table6[[#This Row],[UnitCostNGN]]</f>
        <v>250000</v>
      </c>
    </row>
    <row r="6" spans="1:8" x14ac:dyDescent="0.25">
      <c r="A6" t="str">
        <v>P005</v>
      </c>
      <c r="B6" t="str">
        <v>Shea Butter 500g</v>
      </c>
      <c r="C6">
        <f>SUMIFS(Table2[OpeningStock],Table2[ProductID],A6)+SUMIFS(Table1[QuantityReceived],Table1[ProductID],A6)-SUMIFS(Table3[QuantitySold],Table3[ProductID],A6)-SUMIFS(Table4[Quantity],Table4[ProductID],A6)</f>
        <v>20</v>
      </c>
      <c r="D6">
        <f>_xlfn.XLOOKUP(A6,Table6[ProductID],Table6[ReorderPoint])</f>
        <v>10</v>
      </c>
      <c r="E6" t="str">
        <f>IF(F6="In Stock","—",_xlfn.XLOOKUP(A6,Table6[ProductID],Table6[ReorderQty]))</f>
        <v>—</v>
      </c>
      <c r="F6" t="str">
        <f t="shared" si="1"/>
        <v>In Stock</v>
      </c>
      <c r="G6" t="str">
        <f t="shared" si="0"/>
        <v>No</v>
      </c>
      <c r="H6" s="7">
        <f>C6*Table6[[#This Row],[UnitCostNGN]]</f>
        <v>60000</v>
      </c>
    </row>
    <row r="7" spans="1:8" x14ac:dyDescent="0.25">
      <c r="A7" t="str">
        <v>P006</v>
      </c>
      <c r="B7" t="str">
        <v>Black Soap 250g</v>
      </c>
      <c r="C7">
        <f>SUMIFS(Table2[OpeningStock],Table2[ProductID],A7)+SUMIFS(Table1[QuantityReceived],Table1[ProductID],A7)-SUMIFS(Table3[QuantitySold],Table3[ProductID],A7)-SUMIFS(Table4[Quantity],Table4[ProductID],A7)</f>
        <v>27</v>
      </c>
      <c r="D7">
        <f>_xlfn.XLOOKUP(A7,Table6[ProductID],Table6[ReorderPoint])</f>
        <v>12</v>
      </c>
      <c r="E7" t="str">
        <f>IF(F7="In Stock","—",_xlfn.XLOOKUP(A7,Table6[ProductID],Table6[ReorderQty]))</f>
        <v>—</v>
      </c>
      <c r="F7" t="str">
        <f t="shared" si="1"/>
        <v>In Stock</v>
      </c>
      <c r="G7" t="str">
        <f t="shared" si="0"/>
        <v>No</v>
      </c>
      <c r="H7" s="7">
        <f>C7*Table6[[#This Row],[UnitCostNGN]]</f>
        <v>48600</v>
      </c>
    </row>
    <row r="8" spans="1:8" x14ac:dyDescent="0.25">
      <c r="A8" t="str">
        <v>P007</v>
      </c>
      <c r="B8" t="str">
        <v>Eco Styler Gel 473ml</v>
      </c>
      <c r="C8">
        <f>SUMIFS(Table2[OpeningStock],Table2[ProductID],A8)+SUMIFS(Table1[QuantityReceived],Table1[ProductID],A8)-SUMIFS(Table3[QuantitySold],Table3[ProductID],A8)-SUMIFS(Table4[Quantity],Table4[ProductID],A8)</f>
        <v>27</v>
      </c>
      <c r="D8">
        <f>_xlfn.XLOOKUP(A8,Table6[ProductID],Table6[ReorderPoint])</f>
        <v>10</v>
      </c>
      <c r="E8" t="str">
        <f>IF(F8="In Stock","—",_xlfn.XLOOKUP(A8,Table6[ProductID],Table6[ReorderQty]))</f>
        <v>—</v>
      </c>
      <c r="F8" t="str">
        <f t="shared" si="1"/>
        <v>In Stock</v>
      </c>
      <c r="G8" t="str">
        <f t="shared" si="0"/>
        <v>No</v>
      </c>
      <c r="H8" s="7">
        <f>Table6[[#This Row],[UnitCostNGN]]</f>
        <v>4500</v>
      </c>
    </row>
    <row r="9" spans="1:8" x14ac:dyDescent="0.25">
      <c r="A9" t="str">
        <v>P008</v>
      </c>
      <c r="B9" t="str">
        <v>X-pression Hair Extension</v>
      </c>
      <c r="C9">
        <f>SUMIFS(Table2[OpeningStock],Table2[ProductID],A9)+SUMIFS(Table1[QuantityReceived],Table1[ProductID],A9)-SUMIFS(Table3[QuantitySold],Table3[ProductID],A9)-SUMIFS(Table4[Quantity],Table4[ProductID],A9)</f>
        <v>22</v>
      </c>
      <c r="D9">
        <f>_xlfn.XLOOKUP(A9,Table6[ProductID],Table6[ReorderPoint])</f>
        <v>8</v>
      </c>
      <c r="E9" t="str">
        <f>IF(F9="In Stock","—",_xlfn.XLOOKUP(A9,Table6[ProductID],Table6[ReorderQty]))</f>
        <v>—</v>
      </c>
      <c r="F9" t="str">
        <f t="shared" si="1"/>
        <v>In Stock</v>
      </c>
      <c r="G9" t="str">
        <f t="shared" si="0"/>
        <v>No</v>
      </c>
      <c r="H9" s="7">
        <f>Table6[[#This Row],[UnitCostNGN]]</f>
        <v>8500</v>
      </c>
    </row>
    <row r="10" spans="1:8" x14ac:dyDescent="0.25">
      <c r="A10" t="str">
        <v>P009</v>
      </c>
      <c r="B10" t="str">
        <v>Maybelline Fit Me Foundation</v>
      </c>
      <c r="C10">
        <f>SUMIFS(Table2[OpeningStock],Table2[ProductID],A10)+SUMIFS(Table1[QuantityReceived],Table1[ProductID],A10)-SUMIFS(Table3[QuantitySold],Table3[ProductID],A10)-SUMIFS(Table4[Quantity],Table4[ProductID],A10)</f>
        <v>9</v>
      </c>
      <c r="D10">
        <f>_xlfn.XLOOKUP(A10,Table6[ProductID],Table6[ReorderPoint])</f>
        <v>6</v>
      </c>
      <c r="E10" t="str">
        <f>IF(F10="In Stock","—",_xlfn.XLOOKUP(A10,Table6[ProductID],Table6[ReorderQty]))</f>
        <v>—</v>
      </c>
      <c r="F10" t="str">
        <f t="shared" si="1"/>
        <v>In Stock</v>
      </c>
      <c r="G10" t="str">
        <f t="shared" si="0"/>
        <v>No</v>
      </c>
      <c r="H10" s="7">
        <f>C10*Table6[[#This Row],[UnitCostNGN]]</f>
        <v>81000</v>
      </c>
    </row>
    <row r="11" spans="1:8" x14ac:dyDescent="0.25">
      <c r="A11" t="str">
        <v>P010</v>
      </c>
      <c r="B11" t="str">
        <v>MAC Matte Lipstick</v>
      </c>
      <c r="C11">
        <f>SUMIFS(Table2[OpeningStock],Table2[ProductID],A11)+SUMIFS(Table1[QuantityReceived],Table1[ProductID],A11)-SUMIFS(Table3[QuantitySold],Table3[ProductID],A11)-SUMIFS(Table4[Quantity],Table4[ProductID],A11)</f>
        <v>12</v>
      </c>
      <c r="D11">
        <f>_xlfn.XLOOKUP(A11,Table6[ProductID],Table6[ReorderPoint])</f>
        <v>4</v>
      </c>
      <c r="E11" t="str">
        <f>IF(F11="In Stock","—",_xlfn.XLOOKUP(A11,Table6[ProductID],Table6[ReorderQty]))</f>
        <v>—</v>
      </c>
      <c r="F11" t="str">
        <f t="shared" si="1"/>
        <v>In Stock</v>
      </c>
      <c r="G11" t="str">
        <f t="shared" si="0"/>
        <v>No</v>
      </c>
      <c r="H11" s="7">
        <f>C11*Table6[[#This Row],[UnitCostNGN]]</f>
        <v>216000</v>
      </c>
    </row>
  </sheetData>
  <conditionalFormatting sqref="F2:F11">
    <cfRule type="containsText" dxfId="2" priority="1" operator="containsText" text="Out of Stock">
      <formula>NOT(ISERROR(SEARCH("Out of Stock",F2)))</formula>
    </cfRule>
    <cfRule type="containsText" dxfId="1" priority="2" operator="containsText" text="Low Stock">
      <formula>NOT(ISERROR(SEARCH("Low Stock",F2)))</formula>
    </cfRule>
    <cfRule type="containsText" dxfId="0" priority="3" operator="containsText" text="In Stock">
      <formula>NOT(ISERROR(SEARCH("In Stock",F2)))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4A17-4CCD-45A6-8311-4A403D80DB65}">
  <dimension ref="A1:M38"/>
  <sheetViews>
    <sheetView workbookViewId="0">
      <selection activeCell="H23" sqref="H23"/>
    </sheetView>
  </sheetViews>
  <sheetFormatPr defaultRowHeight="15" x14ac:dyDescent="0.25"/>
  <cols>
    <col min="1" max="1" width="14" bestFit="1" customWidth="1"/>
    <col min="2" max="2" width="15.85546875" bestFit="1" customWidth="1"/>
    <col min="3" max="3" width="14" bestFit="1" customWidth="1"/>
    <col min="4" max="4" width="21.85546875" bestFit="1" customWidth="1"/>
    <col min="5" max="5" width="14" bestFit="1" customWidth="1"/>
    <col min="6" max="6" width="15.85546875" bestFit="1" customWidth="1"/>
    <col min="7" max="7" width="12.42578125" bestFit="1" customWidth="1"/>
    <col min="8" max="8" width="19.42578125" bestFit="1" customWidth="1"/>
    <col min="9" max="9" width="12.7109375" bestFit="1" customWidth="1"/>
    <col min="10" max="10" width="20.28515625" bestFit="1" customWidth="1"/>
    <col min="11" max="11" width="11.5703125" style="15" bestFit="1" customWidth="1"/>
    <col min="12" max="12" width="13.42578125" bestFit="1" customWidth="1"/>
    <col min="13" max="13" width="13.42578125" style="13" bestFit="1" customWidth="1"/>
    <col min="14" max="15" width="25.140625" bestFit="1" customWidth="1"/>
    <col min="16" max="32" width="9.7109375" customWidth="1"/>
    <col min="33" max="41" width="8.7109375" customWidth="1"/>
    <col min="42" max="60" width="9.7109375" customWidth="1"/>
    <col min="61" max="69" width="8.7109375" customWidth="1"/>
    <col min="70" max="91" width="9.7109375" customWidth="1"/>
    <col min="92" max="100" width="8.7109375" customWidth="1"/>
    <col min="101" max="121" width="9.7109375" customWidth="1"/>
    <col min="122" max="130" width="8.7109375" customWidth="1"/>
    <col min="131" max="152" width="9.7109375" customWidth="1"/>
    <col min="153" max="161" width="8.7109375" customWidth="1"/>
    <col min="162" max="182" width="9.7109375" customWidth="1"/>
    <col min="183" max="183" width="11.28515625" customWidth="1"/>
  </cols>
  <sheetData>
    <row r="1" spans="1:8" x14ac:dyDescent="0.25">
      <c r="A1" s="8" t="s">
        <v>1142</v>
      </c>
      <c r="B1" t="s">
        <v>1140</v>
      </c>
      <c r="D1" s="8" t="s">
        <v>1142</v>
      </c>
      <c r="E1" t="s">
        <v>1140</v>
      </c>
      <c r="G1" s="8" t="s">
        <v>1142</v>
      </c>
      <c r="H1" t="s">
        <v>1140</v>
      </c>
    </row>
    <row r="2" spans="1:8" x14ac:dyDescent="0.25">
      <c r="A2" s="9" t="s">
        <v>1141</v>
      </c>
      <c r="D2" s="9" t="s">
        <v>155</v>
      </c>
      <c r="E2">
        <v>2284500</v>
      </c>
      <c r="G2" s="9" t="s">
        <v>16</v>
      </c>
      <c r="H2">
        <v>1491000</v>
      </c>
    </row>
    <row r="3" spans="1:8" x14ac:dyDescent="0.25">
      <c r="A3" s="10" t="s">
        <v>1149</v>
      </c>
      <c r="B3">
        <v>1937500</v>
      </c>
      <c r="D3" s="9" t="s">
        <v>158</v>
      </c>
      <c r="E3">
        <v>4796500</v>
      </c>
      <c r="G3" s="9" t="s">
        <v>22</v>
      </c>
      <c r="H3">
        <v>955500</v>
      </c>
    </row>
    <row r="4" spans="1:8" x14ac:dyDescent="0.25">
      <c r="A4" s="10" t="s">
        <v>1150</v>
      </c>
      <c r="B4">
        <v>1713500</v>
      </c>
      <c r="D4" s="9" t="s">
        <v>150</v>
      </c>
      <c r="E4">
        <v>3933000</v>
      </c>
      <c r="G4" s="9" t="s">
        <v>25</v>
      </c>
      <c r="H4">
        <v>1232500</v>
      </c>
    </row>
    <row r="5" spans="1:8" x14ac:dyDescent="0.25">
      <c r="A5" s="10" t="s">
        <v>1151</v>
      </c>
      <c r="B5">
        <v>1817000</v>
      </c>
      <c r="D5" s="9" t="s">
        <v>1143</v>
      </c>
      <c r="E5">
        <v>11014000</v>
      </c>
      <c r="G5" s="9" t="s">
        <v>30</v>
      </c>
      <c r="H5">
        <v>1734000</v>
      </c>
    </row>
    <row r="6" spans="1:8" x14ac:dyDescent="0.25">
      <c r="A6" s="10" t="s">
        <v>1139</v>
      </c>
      <c r="B6">
        <v>1870000</v>
      </c>
      <c r="G6" s="9" t="s">
        <v>34</v>
      </c>
      <c r="H6">
        <v>742500</v>
      </c>
    </row>
    <row r="7" spans="1:8" x14ac:dyDescent="0.25">
      <c r="A7" s="10" t="s">
        <v>1152</v>
      </c>
      <c r="B7">
        <v>1789500</v>
      </c>
      <c r="G7" s="9" t="s">
        <v>39</v>
      </c>
      <c r="H7">
        <v>846000</v>
      </c>
    </row>
    <row r="8" spans="1:8" x14ac:dyDescent="0.25">
      <c r="A8" s="10" t="s">
        <v>1153</v>
      </c>
      <c r="B8">
        <v>1886500</v>
      </c>
      <c r="G8" s="9" t="s">
        <v>41</v>
      </c>
      <c r="H8">
        <v>948000</v>
      </c>
    </row>
    <row r="9" spans="1:8" x14ac:dyDescent="0.25">
      <c r="G9" s="9" t="s">
        <v>46</v>
      </c>
      <c r="H9">
        <v>770000</v>
      </c>
    </row>
    <row r="10" spans="1:8" x14ac:dyDescent="0.25">
      <c r="G10" s="9" t="s">
        <v>49</v>
      </c>
      <c r="H10">
        <v>1262500</v>
      </c>
    </row>
    <row r="11" spans="1:8" x14ac:dyDescent="0.25">
      <c r="G11" s="9" t="s">
        <v>54</v>
      </c>
      <c r="H11">
        <v>1032000</v>
      </c>
    </row>
    <row r="12" spans="1:8" x14ac:dyDescent="0.25">
      <c r="A12" s="8" t="s">
        <v>1142</v>
      </c>
      <c r="B12" t="s">
        <v>1140</v>
      </c>
      <c r="G12" s="9" t="s">
        <v>1143</v>
      </c>
      <c r="H12">
        <v>11014000</v>
      </c>
    </row>
    <row r="13" spans="1:8" x14ac:dyDescent="0.25">
      <c r="A13" s="9" t="s">
        <v>151</v>
      </c>
      <c r="B13">
        <v>1830500</v>
      </c>
      <c r="C13" s="8" t="s">
        <v>1142</v>
      </c>
      <c r="D13" t="s">
        <v>1144</v>
      </c>
    </row>
    <row r="14" spans="1:8" x14ac:dyDescent="0.25">
      <c r="A14" s="9" t="s">
        <v>164</v>
      </c>
      <c r="B14">
        <v>2766500</v>
      </c>
      <c r="C14" s="9" t="s">
        <v>18</v>
      </c>
      <c r="D14">
        <v>10000</v>
      </c>
    </row>
    <row r="15" spans="1:8" x14ac:dyDescent="0.25">
      <c r="A15" s="9" t="s">
        <v>153</v>
      </c>
      <c r="B15">
        <v>6417000</v>
      </c>
      <c r="C15" s="9" t="s">
        <v>43</v>
      </c>
      <c r="D15">
        <v>13000</v>
      </c>
    </row>
    <row r="16" spans="1:8" x14ac:dyDescent="0.25">
      <c r="A16" s="9" t="s">
        <v>1143</v>
      </c>
      <c r="B16">
        <v>11014000</v>
      </c>
      <c r="C16" s="9" t="s">
        <v>51</v>
      </c>
      <c r="D16">
        <v>27000</v>
      </c>
    </row>
    <row r="17" spans="3:13" x14ac:dyDescent="0.25">
      <c r="C17" s="9" t="s">
        <v>36</v>
      </c>
      <c r="D17">
        <v>4800</v>
      </c>
      <c r="F17" t="s">
        <v>1140</v>
      </c>
      <c r="G17" s="11" t="s">
        <v>1134</v>
      </c>
      <c r="H17" t="s">
        <v>1147</v>
      </c>
      <c r="I17" t="s">
        <v>1148</v>
      </c>
      <c r="J17" s="14" t="s">
        <v>1145</v>
      </c>
      <c r="K17" t="s">
        <v>1136</v>
      </c>
      <c r="L17" s="13" t="s">
        <v>1146</v>
      </c>
      <c r="M17"/>
    </row>
    <row r="18" spans="3:13" x14ac:dyDescent="0.25">
      <c r="C18" s="9" t="s">
        <v>27</v>
      </c>
      <c r="D18">
        <v>23000</v>
      </c>
      <c r="F18" s="12">
        <v>11014000</v>
      </c>
      <c r="G18" s="12">
        <v>11014000</v>
      </c>
      <c r="H18" s="14">
        <v>1366</v>
      </c>
      <c r="I18">
        <v>909</v>
      </c>
      <c r="J18" s="12">
        <v>7972300</v>
      </c>
      <c r="K18" s="12">
        <v>3041700</v>
      </c>
      <c r="L18" s="13">
        <v>0.27616669693117851</v>
      </c>
      <c r="M18"/>
    </row>
    <row r="19" spans="3:13" x14ac:dyDescent="0.25">
      <c r="C19" s="9" t="s">
        <v>1143</v>
      </c>
      <c r="D19">
        <v>77800</v>
      </c>
      <c r="K19"/>
      <c r="M19"/>
    </row>
    <row r="20" spans="3:13" x14ac:dyDescent="0.25">
      <c r="K20"/>
      <c r="M20"/>
    </row>
    <row r="21" spans="3:13" x14ac:dyDescent="0.25">
      <c r="K21"/>
      <c r="M21"/>
    </row>
    <row r="22" spans="3:13" x14ac:dyDescent="0.25">
      <c r="K22"/>
      <c r="M22"/>
    </row>
    <row r="23" spans="3:13" x14ac:dyDescent="0.25">
      <c r="K23"/>
      <c r="M23"/>
    </row>
    <row r="24" spans="3:13" x14ac:dyDescent="0.25">
      <c r="E24" s="8" t="s">
        <v>1142</v>
      </c>
      <c r="F24" t="s">
        <v>1136</v>
      </c>
      <c r="K24"/>
      <c r="M24"/>
    </row>
    <row r="25" spans="3:13" x14ac:dyDescent="0.25">
      <c r="E25" s="9" t="s">
        <v>18</v>
      </c>
      <c r="F25">
        <v>633300</v>
      </c>
      <c r="K25"/>
      <c r="M25"/>
    </row>
    <row r="26" spans="3:13" x14ac:dyDescent="0.25">
      <c r="E26" s="9" t="s">
        <v>43</v>
      </c>
      <c r="F26">
        <v>412000</v>
      </c>
      <c r="K26"/>
      <c r="M26"/>
    </row>
    <row r="27" spans="3:13" x14ac:dyDescent="0.25">
      <c r="E27" s="9" t="s">
        <v>51</v>
      </c>
      <c r="F27">
        <v>611500</v>
      </c>
      <c r="K27"/>
      <c r="M27"/>
    </row>
    <row r="28" spans="3:13" x14ac:dyDescent="0.25">
      <c r="E28" s="9" t="s">
        <v>36</v>
      </c>
      <c r="F28">
        <v>585900</v>
      </c>
      <c r="K28"/>
      <c r="M28"/>
    </row>
    <row r="29" spans="3:13" x14ac:dyDescent="0.25">
      <c r="E29" s="9" t="s">
        <v>27</v>
      </c>
      <c r="F29">
        <v>799000</v>
      </c>
      <c r="K29"/>
      <c r="M29"/>
    </row>
    <row r="30" spans="3:13" x14ac:dyDescent="0.25">
      <c r="E30" s="9" t="s">
        <v>1143</v>
      </c>
      <c r="F30">
        <v>3041700</v>
      </c>
      <c r="K30"/>
      <c r="M30"/>
    </row>
    <row r="31" spans="3:13" x14ac:dyDescent="0.25">
      <c r="K31"/>
      <c r="M31"/>
    </row>
    <row r="32" spans="3:13" x14ac:dyDescent="0.25">
      <c r="K32"/>
      <c r="M32"/>
    </row>
    <row r="33" spans="11:13" x14ac:dyDescent="0.25">
      <c r="K33"/>
      <c r="M33"/>
    </row>
    <row r="34" spans="11:13" x14ac:dyDescent="0.25">
      <c r="K34"/>
      <c r="M34"/>
    </row>
    <row r="35" spans="11:13" x14ac:dyDescent="0.25">
      <c r="K35"/>
      <c r="M35"/>
    </row>
    <row r="36" spans="11:13" x14ac:dyDescent="0.25">
      <c r="K36"/>
      <c r="M36"/>
    </row>
    <row r="37" spans="11:13" x14ac:dyDescent="0.25">
      <c r="K37"/>
      <c r="M37"/>
    </row>
    <row r="38" spans="11:13" x14ac:dyDescent="0.25">
      <c r="K38"/>
      <c r="M3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BF59-8A6B-4F61-84DC-13D391D0BFCE}">
  <dimension ref="I8:N10"/>
  <sheetViews>
    <sheetView showGridLines="0" showRowColHeaders="0" zoomScale="89" zoomScaleNormal="89" workbookViewId="0">
      <selection activeCell="K10" sqref="K10"/>
    </sheetView>
  </sheetViews>
  <sheetFormatPr defaultRowHeight="15" x14ac:dyDescent="0.25"/>
  <cols>
    <col min="13" max="13" width="12.28515625" customWidth="1"/>
  </cols>
  <sheetData>
    <row r="8" spans="9:14" ht="19.5" x14ac:dyDescent="0.4">
      <c r="J8" s="12"/>
      <c r="M8" s="16"/>
    </row>
    <row r="9" spans="9:14" x14ac:dyDescent="0.25">
      <c r="N9" s="17"/>
    </row>
    <row r="10" spans="9:14" x14ac:dyDescent="0.25">
      <c r="I10"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6"/>
  <sheetViews>
    <sheetView zoomScale="202" zoomScaleNormal="202" workbookViewId="0">
      <pane ySplit="1" topLeftCell="A55" activePane="bottomLeft" state="frozen"/>
      <selection pane="bottomLeft" sqref="A1:F66"/>
    </sheetView>
  </sheetViews>
  <sheetFormatPr defaultRowHeight="15" x14ac:dyDescent="0.25"/>
  <cols>
    <col min="1" max="1" width="13" customWidth="1"/>
    <col min="2" max="2" width="18.28515625" customWidth="1"/>
    <col min="3" max="3" width="11.85546875" customWidth="1"/>
    <col min="4" max="4" width="12.42578125" customWidth="1"/>
    <col min="5" max="5" width="19" customWidth="1"/>
    <col min="6" max="6" width="15.140625" customWidth="1"/>
  </cols>
  <sheetData>
    <row r="1" spans="1:6" x14ac:dyDescent="0.25">
      <c r="A1" s="6" t="s">
        <v>75</v>
      </c>
      <c r="B1" s="6" t="s">
        <v>76</v>
      </c>
      <c r="C1" s="6" t="s">
        <v>6</v>
      </c>
      <c r="D1" s="6" t="s">
        <v>14</v>
      </c>
      <c r="E1" s="6" t="s">
        <v>77</v>
      </c>
      <c r="F1" s="6" t="s">
        <v>10</v>
      </c>
    </row>
    <row r="2" spans="1:6" x14ac:dyDescent="0.25">
      <c r="A2" t="s">
        <v>78</v>
      </c>
      <c r="B2" s="2">
        <v>46032</v>
      </c>
      <c r="C2" t="s">
        <v>49</v>
      </c>
      <c r="D2" t="s">
        <v>53</v>
      </c>
      <c r="E2">
        <v>12</v>
      </c>
      <c r="F2">
        <v>9000</v>
      </c>
    </row>
    <row r="3" spans="1:6" x14ac:dyDescent="0.25">
      <c r="A3" t="s">
        <v>79</v>
      </c>
      <c r="B3" s="2">
        <v>46032</v>
      </c>
      <c r="C3" t="s">
        <v>54</v>
      </c>
      <c r="D3" t="s">
        <v>53</v>
      </c>
      <c r="E3">
        <v>8</v>
      </c>
      <c r="F3">
        <v>18000</v>
      </c>
    </row>
    <row r="4" spans="1:6" x14ac:dyDescent="0.25">
      <c r="A4" t="s">
        <v>80</v>
      </c>
      <c r="B4" s="2">
        <v>46036</v>
      </c>
      <c r="C4" t="s">
        <v>16</v>
      </c>
      <c r="D4" t="s">
        <v>20</v>
      </c>
      <c r="E4">
        <v>30</v>
      </c>
      <c r="F4">
        <v>5200</v>
      </c>
    </row>
    <row r="5" spans="1:6" x14ac:dyDescent="0.25">
      <c r="A5" t="s">
        <v>81</v>
      </c>
      <c r="B5" s="2">
        <v>46036</v>
      </c>
      <c r="C5" t="s">
        <v>22</v>
      </c>
      <c r="D5" t="s">
        <v>20</v>
      </c>
      <c r="E5">
        <v>24</v>
      </c>
      <c r="F5">
        <v>4800</v>
      </c>
    </row>
    <row r="6" spans="1:6" x14ac:dyDescent="0.25">
      <c r="A6" t="s">
        <v>82</v>
      </c>
      <c r="B6" s="2">
        <v>46037</v>
      </c>
      <c r="C6" t="s">
        <v>39</v>
      </c>
      <c r="D6" t="s">
        <v>38</v>
      </c>
      <c r="E6">
        <v>30</v>
      </c>
      <c r="F6">
        <v>1800</v>
      </c>
    </row>
    <row r="7" spans="1:6" x14ac:dyDescent="0.25">
      <c r="A7" t="s">
        <v>83</v>
      </c>
      <c r="B7" s="2">
        <v>46038</v>
      </c>
      <c r="C7" t="s">
        <v>25</v>
      </c>
      <c r="D7" t="s">
        <v>29</v>
      </c>
      <c r="E7">
        <v>16</v>
      </c>
      <c r="F7">
        <v>10500</v>
      </c>
    </row>
    <row r="8" spans="1:6" x14ac:dyDescent="0.25">
      <c r="A8" t="s">
        <v>84</v>
      </c>
      <c r="B8" s="2">
        <v>46043</v>
      </c>
      <c r="C8" t="s">
        <v>34</v>
      </c>
      <c r="D8" t="s">
        <v>38</v>
      </c>
      <c r="E8">
        <v>25</v>
      </c>
      <c r="F8">
        <v>3000</v>
      </c>
    </row>
    <row r="9" spans="1:6" x14ac:dyDescent="0.25">
      <c r="A9" t="s">
        <v>85</v>
      </c>
      <c r="B9" s="2">
        <v>46046</v>
      </c>
      <c r="C9" t="s">
        <v>41</v>
      </c>
      <c r="D9" t="s">
        <v>45</v>
      </c>
      <c r="E9">
        <v>20</v>
      </c>
      <c r="F9">
        <v>4500</v>
      </c>
    </row>
    <row r="10" spans="1:6" x14ac:dyDescent="0.25">
      <c r="A10" t="s">
        <v>86</v>
      </c>
      <c r="B10" s="2">
        <v>46046</v>
      </c>
      <c r="C10" t="s">
        <v>49</v>
      </c>
      <c r="D10" t="s">
        <v>53</v>
      </c>
      <c r="E10">
        <v>12</v>
      </c>
      <c r="F10">
        <v>9000</v>
      </c>
    </row>
    <row r="11" spans="1:6" x14ac:dyDescent="0.25">
      <c r="A11" t="s">
        <v>87</v>
      </c>
      <c r="B11" s="2">
        <v>46048</v>
      </c>
      <c r="C11" t="s">
        <v>30</v>
      </c>
      <c r="D11" t="s">
        <v>29</v>
      </c>
      <c r="E11">
        <v>20</v>
      </c>
      <c r="F11">
        <v>12500</v>
      </c>
    </row>
    <row r="12" spans="1:6" x14ac:dyDescent="0.25">
      <c r="A12" t="s">
        <v>88</v>
      </c>
      <c r="B12" s="2">
        <v>46048</v>
      </c>
      <c r="C12" t="s">
        <v>46</v>
      </c>
      <c r="D12" t="s">
        <v>45</v>
      </c>
      <c r="E12">
        <v>15</v>
      </c>
      <c r="F12">
        <v>8500</v>
      </c>
    </row>
    <row r="13" spans="1:6" x14ac:dyDescent="0.25">
      <c r="A13" t="s">
        <v>89</v>
      </c>
      <c r="B13" s="2">
        <v>46058</v>
      </c>
      <c r="C13" t="s">
        <v>41</v>
      </c>
      <c r="D13" t="s">
        <v>45</v>
      </c>
      <c r="E13">
        <v>20</v>
      </c>
      <c r="F13">
        <v>4500</v>
      </c>
    </row>
    <row r="14" spans="1:6" x14ac:dyDescent="0.25">
      <c r="A14" t="s">
        <v>90</v>
      </c>
      <c r="B14" s="2">
        <v>46061</v>
      </c>
      <c r="C14" t="s">
        <v>39</v>
      </c>
      <c r="D14" t="s">
        <v>38</v>
      </c>
      <c r="E14">
        <v>30</v>
      </c>
      <c r="F14">
        <v>1800</v>
      </c>
    </row>
    <row r="15" spans="1:6" x14ac:dyDescent="0.25">
      <c r="A15" t="s">
        <v>91</v>
      </c>
      <c r="B15" s="2">
        <v>46063</v>
      </c>
      <c r="C15" t="s">
        <v>16</v>
      </c>
      <c r="D15" t="s">
        <v>20</v>
      </c>
      <c r="E15">
        <v>30</v>
      </c>
      <c r="F15">
        <v>5200</v>
      </c>
    </row>
    <row r="16" spans="1:6" x14ac:dyDescent="0.25">
      <c r="A16" t="s">
        <v>92</v>
      </c>
      <c r="B16" s="2">
        <v>46063</v>
      </c>
      <c r="C16" t="s">
        <v>34</v>
      </c>
      <c r="D16" t="s">
        <v>38</v>
      </c>
      <c r="E16">
        <v>25</v>
      </c>
      <c r="F16">
        <v>3000</v>
      </c>
    </row>
    <row r="17" spans="1:6" x14ac:dyDescent="0.25">
      <c r="A17" t="s">
        <v>93</v>
      </c>
      <c r="B17" s="2">
        <v>46064</v>
      </c>
      <c r="C17" t="s">
        <v>49</v>
      </c>
      <c r="D17" t="s">
        <v>53</v>
      </c>
      <c r="E17">
        <v>12</v>
      </c>
      <c r="F17">
        <v>9000</v>
      </c>
    </row>
    <row r="18" spans="1:6" x14ac:dyDescent="0.25">
      <c r="A18" t="s">
        <v>94</v>
      </c>
      <c r="B18" s="2">
        <v>46069</v>
      </c>
      <c r="C18" t="s">
        <v>22</v>
      </c>
      <c r="D18" t="s">
        <v>20</v>
      </c>
      <c r="E18">
        <v>24</v>
      </c>
      <c r="F18">
        <v>4800</v>
      </c>
    </row>
    <row r="19" spans="1:6" x14ac:dyDescent="0.25">
      <c r="A19" t="s">
        <v>95</v>
      </c>
      <c r="B19" s="2">
        <v>46073</v>
      </c>
      <c r="C19" t="s">
        <v>25</v>
      </c>
      <c r="D19" t="s">
        <v>29</v>
      </c>
      <c r="E19">
        <v>16</v>
      </c>
      <c r="F19">
        <v>10500</v>
      </c>
    </row>
    <row r="20" spans="1:6" x14ac:dyDescent="0.25">
      <c r="A20" t="s">
        <v>96</v>
      </c>
      <c r="B20" s="2">
        <v>46079</v>
      </c>
      <c r="C20" t="s">
        <v>30</v>
      </c>
      <c r="D20" t="s">
        <v>29</v>
      </c>
      <c r="E20">
        <v>20</v>
      </c>
      <c r="F20">
        <v>12500</v>
      </c>
    </row>
    <row r="21" spans="1:6" x14ac:dyDescent="0.25">
      <c r="A21" t="s">
        <v>97</v>
      </c>
      <c r="B21" s="2">
        <v>46079</v>
      </c>
      <c r="C21" t="s">
        <v>41</v>
      </c>
      <c r="D21" t="s">
        <v>45</v>
      </c>
      <c r="E21">
        <v>20</v>
      </c>
      <c r="F21">
        <v>4500</v>
      </c>
    </row>
    <row r="22" spans="1:6" x14ac:dyDescent="0.25">
      <c r="A22" t="s">
        <v>98</v>
      </c>
      <c r="B22" s="2">
        <v>46081</v>
      </c>
      <c r="C22" t="s">
        <v>39</v>
      </c>
      <c r="D22" t="s">
        <v>38</v>
      </c>
      <c r="E22">
        <v>30</v>
      </c>
      <c r="F22">
        <v>1800</v>
      </c>
    </row>
    <row r="23" spans="1:6" x14ac:dyDescent="0.25">
      <c r="A23" t="s">
        <v>99</v>
      </c>
      <c r="B23" s="2">
        <v>46081</v>
      </c>
      <c r="C23" t="s">
        <v>54</v>
      </c>
      <c r="D23" t="s">
        <v>53</v>
      </c>
      <c r="E23">
        <v>8</v>
      </c>
      <c r="F23">
        <v>18000</v>
      </c>
    </row>
    <row r="24" spans="1:6" x14ac:dyDescent="0.25">
      <c r="A24" t="s">
        <v>100</v>
      </c>
      <c r="B24" s="2">
        <v>46086</v>
      </c>
      <c r="C24" t="s">
        <v>49</v>
      </c>
      <c r="D24" t="s">
        <v>53</v>
      </c>
      <c r="E24">
        <v>12</v>
      </c>
      <c r="F24">
        <v>9000</v>
      </c>
    </row>
    <row r="25" spans="1:6" x14ac:dyDescent="0.25">
      <c r="A25" t="s">
        <v>101</v>
      </c>
      <c r="B25" s="2">
        <v>46089</v>
      </c>
      <c r="C25" t="s">
        <v>34</v>
      </c>
      <c r="D25" t="s">
        <v>38</v>
      </c>
      <c r="E25">
        <v>25</v>
      </c>
      <c r="F25">
        <v>3000</v>
      </c>
    </row>
    <row r="26" spans="1:6" x14ac:dyDescent="0.25">
      <c r="A26" t="s">
        <v>102</v>
      </c>
      <c r="B26" s="2">
        <v>46092</v>
      </c>
      <c r="C26" t="s">
        <v>46</v>
      </c>
      <c r="D26" t="s">
        <v>45</v>
      </c>
      <c r="E26">
        <v>15</v>
      </c>
      <c r="F26">
        <v>8500</v>
      </c>
    </row>
    <row r="27" spans="1:6" x14ac:dyDescent="0.25">
      <c r="A27" t="s">
        <v>103</v>
      </c>
      <c r="B27" s="2">
        <v>46094</v>
      </c>
      <c r="C27" t="s">
        <v>22</v>
      </c>
      <c r="D27" t="s">
        <v>20</v>
      </c>
      <c r="E27">
        <v>24</v>
      </c>
      <c r="F27">
        <v>4800</v>
      </c>
    </row>
    <row r="28" spans="1:6" x14ac:dyDescent="0.25">
      <c r="A28" t="s">
        <v>104</v>
      </c>
      <c r="B28" s="2">
        <v>46097</v>
      </c>
      <c r="C28" t="s">
        <v>16</v>
      </c>
      <c r="D28" t="s">
        <v>20</v>
      </c>
      <c r="E28">
        <v>30</v>
      </c>
      <c r="F28">
        <v>5200</v>
      </c>
    </row>
    <row r="29" spans="1:6" x14ac:dyDescent="0.25">
      <c r="A29" t="s">
        <v>105</v>
      </c>
      <c r="B29" s="2">
        <v>46100</v>
      </c>
      <c r="C29" t="s">
        <v>39</v>
      </c>
      <c r="D29" t="s">
        <v>38</v>
      </c>
      <c r="E29">
        <v>30</v>
      </c>
      <c r="F29">
        <v>1800</v>
      </c>
    </row>
    <row r="30" spans="1:6" x14ac:dyDescent="0.25">
      <c r="A30" t="s">
        <v>106</v>
      </c>
      <c r="B30" s="2">
        <v>46100</v>
      </c>
      <c r="C30" t="s">
        <v>41</v>
      </c>
      <c r="D30" t="s">
        <v>45</v>
      </c>
      <c r="E30">
        <v>20</v>
      </c>
      <c r="F30">
        <v>4500</v>
      </c>
    </row>
    <row r="31" spans="1:6" x14ac:dyDescent="0.25">
      <c r="A31" t="s">
        <v>107</v>
      </c>
      <c r="B31" s="2">
        <v>46105</v>
      </c>
      <c r="C31" t="s">
        <v>49</v>
      </c>
      <c r="D31" t="s">
        <v>53</v>
      </c>
      <c r="E31">
        <v>12</v>
      </c>
      <c r="F31">
        <v>9000</v>
      </c>
    </row>
    <row r="32" spans="1:6" x14ac:dyDescent="0.25">
      <c r="A32" t="s">
        <v>108</v>
      </c>
      <c r="B32" s="2">
        <v>46108</v>
      </c>
      <c r="C32" t="s">
        <v>25</v>
      </c>
      <c r="D32" t="s">
        <v>29</v>
      </c>
      <c r="E32">
        <v>16</v>
      </c>
      <c r="F32">
        <v>10500</v>
      </c>
    </row>
    <row r="33" spans="1:6" x14ac:dyDescent="0.25">
      <c r="A33" t="s">
        <v>109</v>
      </c>
      <c r="B33" s="2">
        <v>46117</v>
      </c>
      <c r="C33" t="s">
        <v>46</v>
      </c>
      <c r="D33" t="s">
        <v>45</v>
      </c>
      <c r="E33">
        <v>15</v>
      </c>
      <c r="F33">
        <v>8500</v>
      </c>
    </row>
    <row r="34" spans="1:6" x14ac:dyDescent="0.25">
      <c r="A34" t="s">
        <v>110</v>
      </c>
      <c r="B34" s="2">
        <v>46118</v>
      </c>
      <c r="C34" t="s">
        <v>39</v>
      </c>
      <c r="D34" t="s">
        <v>38</v>
      </c>
      <c r="E34">
        <v>30</v>
      </c>
      <c r="F34">
        <v>1800</v>
      </c>
    </row>
    <row r="35" spans="1:6" x14ac:dyDescent="0.25">
      <c r="A35" t="s">
        <v>111</v>
      </c>
      <c r="B35" s="2">
        <v>46118</v>
      </c>
      <c r="C35" t="s">
        <v>41</v>
      </c>
      <c r="D35" t="s">
        <v>45</v>
      </c>
      <c r="E35">
        <v>20</v>
      </c>
      <c r="F35">
        <v>4500</v>
      </c>
    </row>
    <row r="36" spans="1:6" x14ac:dyDescent="0.25">
      <c r="A36" t="s">
        <v>112</v>
      </c>
      <c r="B36" s="2">
        <v>46119</v>
      </c>
      <c r="C36" t="s">
        <v>16</v>
      </c>
      <c r="D36" t="s">
        <v>20</v>
      </c>
      <c r="E36">
        <v>30</v>
      </c>
      <c r="F36">
        <v>5200</v>
      </c>
    </row>
    <row r="37" spans="1:6" x14ac:dyDescent="0.25">
      <c r="A37" t="s">
        <v>113</v>
      </c>
      <c r="B37" s="2">
        <v>46121</v>
      </c>
      <c r="C37" t="s">
        <v>49</v>
      </c>
      <c r="D37" t="s">
        <v>53</v>
      </c>
      <c r="E37">
        <v>12</v>
      </c>
      <c r="F37">
        <v>9000</v>
      </c>
    </row>
    <row r="38" spans="1:6" x14ac:dyDescent="0.25">
      <c r="A38" t="s">
        <v>114</v>
      </c>
      <c r="B38" s="2">
        <v>46121</v>
      </c>
      <c r="C38" t="s">
        <v>54</v>
      </c>
      <c r="D38" t="s">
        <v>53</v>
      </c>
      <c r="E38">
        <v>8</v>
      </c>
      <c r="F38">
        <v>18000</v>
      </c>
    </row>
    <row r="39" spans="1:6" x14ac:dyDescent="0.25">
      <c r="A39" t="s">
        <v>115</v>
      </c>
      <c r="B39" s="2">
        <v>46122</v>
      </c>
      <c r="C39" t="s">
        <v>22</v>
      </c>
      <c r="D39" t="s">
        <v>20</v>
      </c>
      <c r="E39">
        <v>24</v>
      </c>
      <c r="F39">
        <v>4800</v>
      </c>
    </row>
    <row r="40" spans="1:6" x14ac:dyDescent="0.25">
      <c r="A40" t="s">
        <v>116</v>
      </c>
      <c r="B40" s="2">
        <v>46122</v>
      </c>
      <c r="C40" t="s">
        <v>30</v>
      </c>
      <c r="D40" t="s">
        <v>29</v>
      </c>
      <c r="E40">
        <v>20</v>
      </c>
      <c r="F40">
        <v>12500</v>
      </c>
    </row>
    <row r="41" spans="1:6" x14ac:dyDescent="0.25">
      <c r="A41" t="s">
        <v>117</v>
      </c>
      <c r="B41" s="2">
        <v>46123</v>
      </c>
      <c r="C41" t="s">
        <v>34</v>
      </c>
      <c r="D41" t="s">
        <v>38</v>
      </c>
      <c r="E41">
        <v>25</v>
      </c>
      <c r="F41">
        <v>3000</v>
      </c>
    </row>
    <row r="42" spans="1:6" x14ac:dyDescent="0.25">
      <c r="A42" t="s">
        <v>118</v>
      </c>
      <c r="B42" s="2">
        <v>46139</v>
      </c>
      <c r="C42" t="s">
        <v>39</v>
      </c>
      <c r="D42" t="s">
        <v>38</v>
      </c>
      <c r="E42">
        <v>30</v>
      </c>
      <c r="F42">
        <v>1800</v>
      </c>
    </row>
    <row r="43" spans="1:6" x14ac:dyDescent="0.25">
      <c r="A43" t="s">
        <v>119</v>
      </c>
      <c r="B43" s="2">
        <v>46141</v>
      </c>
      <c r="C43" t="s">
        <v>16</v>
      </c>
      <c r="D43" t="s">
        <v>20</v>
      </c>
      <c r="E43">
        <v>30</v>
      </c>
      <c r="F43">
        <v>5200</v>
      </c>
    </row>
    <row r="44" spans="1:6" x14ac:dyDescent="0.25">
      <c r="A44" t="s">
        <v>120</v>
      </c>
      <c r="B44" s="2">
        <v>46147</v>
      </c>
      <c r="C44" t="s">
        <v>30</v>
      </c>
      <c r="D44" t="s">
        <v>29</v>
      </c>
      <c r="E44">
        <v>20</v>
      </c>
      <c r="F44">
        <v>12500</v>
      </c>
    </row>
    <row r="45" spans="1:6" x14ac:dyDescent="0.25">
      <c r="A45" t="s">
        <v>121</v>
      </c>
      <c r="B45" s="2">
        <v>46147</v>
      </c>
      <c r="C45" t="s">
        <v>34</v>
      </c>
      <c r="D45" t="s">
        <v>38</v>
      </c>
      <c r="E45">
        <v>25</v>
      </c>
      <c r="F45">
        <v>3000</v>
      </c>
    </row>
    <row r="46" spans="1:6" x14ac:dyDescent="0.25">
      <c r="A46" t="s">
        <v>122</v>
      </c>
      <c r="B46" s="2">
        <v>46147</v>
      </c>
      <c r="C46" t="s">
        <v>49</v>
      </c>
      <c r="D46" t="s">
        <v>53</v>
      </c>
      <c r="E46">
        <v>12</v>
      </c>
      <c r="F46">
        <v>9000</v>
      </c>
    </row>
    <row r="47" spans="1:6" x14ac:dyDescent="0.25">
      <c r="A47" t="s">
        <v>123</v>
      </c>
      <c r="B47" s="2">
        <v>46148</v>
      </c>
      <c r="C47" t="s">
        <v>22</v>
      </c>
      <c r="D47" t="s">
        <v>20</v>
      </c>
      <c r="E47">
        <v>24</v>
      </c>
      <c r="F47">
        <v>4800</v>
      </c>
    </row>
    <row r="48" spans="1:6" x14ac:dyDescent="0.25">
      <c r="A48" t="s">
        <v>124</v>
      </c>
      <c r="B48" s="2">
        <v>46149</v>
      </c>
      <c r="C48" t="s">
        <v>25</v>
      </c>
      <c r="D48" t="s">
        <v>29</v>
      </c>
      <c r="E48">
        <v>16</v>
      </c>
      <c r="F48">
        <v>10500</v>
      </c>
    </row>
    <row r="49" spans="1:6" x14ac:dyDescent="0.25">
      <c r="A49" t="s">
        <v>125</v>
      </c>
      <c r="B49" s="2">
        <v>46151</v>
      </c>
      <c r="C49" t="s">
        <v>41</v>
      </c>
      <c r="D49" t="s">
        <v>45</v>
      </c>
      <c r="E49">
        <v>20</v>
      </c>
      <c r="F49">
        <v>4500</v>
      </c>
    </row>
    <row r="50" spans="1:6" x14ac:dyDescent="0.25">
      <c r="A50" t="s">
        <v>126</v>
      </c>
      <c r="B50" s="2">
        <v>46157</v>
      </c>
      <c r="C50" t="s">
        <v>39</v>
      </c>
      <c r="D50" t="s">
        <v>38</v>
      </c>
      <c r="E50">
        <v>30</v>
      </c>
      <c r="F50">
        <v>1800</v>
      </c>
    </row>
    <row r="51" spans="1:6" x14ac:dyDescent="0.25">
      <c r="A51" t="s">
        <v>127</v>
      </c>
      <c r="B51" s="2">
        <v>46158</v>
      </c>
      <c r="C51" t="s">
        <v>46</v>
      </c>
      <c r="D51" t="s">
        <v>45</v>
      </c>
      <c r="E51">
        <v>15</v>
      </c>
      <c r="F51">
        <v>8500</v>
      </c>
    </row>
    <row r="52" spans="1:6" x14ac:dyDescent="0.25">
      <c r="A52" t="s">
        <v>128</v>
      </c>
      <c r="B52" s="2">
        <v>46161</v>
      </c>
      <c r="C52" t="s">
        <v>54</v>
      </c>
      <c r="D52" t="s">
        <v>53</v>
      </c>
      <c r="E52">
        <v>8</v>
      </c>
      <c r="F52">
        <v>18000</v>
      </c>
    </row>
    <row r="53" spans="1:6" x14ac:dyDescent="0.25">
      <c r="A53" t="s">
        <v>129</v>
      </c>
      <c r="B53" s="2">
        <v>46163</v>
      </c>
      <c r="C53" t="s">
        <v>16</v>
      </c>
      <c r="D53" t="s">
        <v>20</v>
      </c>
      <c r="E53">
        <v>30</v>
      </c>
      <c r="F53">
        <v>5200</v>
      </c>
    </row>
    <row r="54" spans="1:6" x14ac:dyDescent="0.25">
      <c r="A54" t="s">
        <v>130</v>
      </c>
      <c r="B54" s="2">
        <v>46171</v>
      </c>
      <c r="C54" t="s">
        <v>39</v>
      </c>
      <c r="D54" t="s">
        <v>38</v>
      </c>
      <c r="E54">
        <v>30</v>
      </c>
      <c r="F54">
        <v>1800</v>
      </c>
    </row>
    <row r="55" spans="1:6" x14ac:dyDescent="0.25">
      <c r="A55" t="s">
        <v>131</v>
      </c>
      <c r="B55" s="2">
        <v>46174</v>
      </c>
      <c r="C55" t="s">
        <v>41</v>
      </c>
      <c r="D55" t="s">
        <v>45</v>
      </c>
      <c r="E55">
        <v>20</v>
      </c>
      <c r="F55">
        <v>4500</v>
      </c>
    </row>
    <row r="56" spans="1:6" x14ac:dyDescent="0.25">
      <c r="A56" t="s">
        <v>132</v>
      </c>
      <c r="B56" s="2">
        <v>46178</v>
      </c>
      <c r="C56" t="s">
        <v>22</v>
      </c>
      <c r="D56" t="s">
        <v>20</v>
      </c>
      <c r="E56">
        <v>24</v>
      </c>
      <c r="F56">
        <v>4800</v>
      </c>
    </row>
    <row r="57" spans="1:6" x14ac:dyDescent="0.25">
      <c r="A57" t="s">
        <v>133</v>
      </c>
      <c r="B57" s="2">
        <v>46178</v>
      </c>
      <c r="C57" t="s">
        <v>54</v>
      </c>
      <c r="D57" t="s">
        <v>53</v>
      </c>
      <c r="E57">
        <v>8</v>
      </c>
      <c r="F57">
        <v>18000</v>
      </c>
    </row>
    <row r="58" spans="1:6" x14ac:dyDescent="0.25">
      <c r="A58" t="s">
        <v>134</v>
      </c>
      <c r="B58" s="2">
        <v>46179</v>
      </c>
      <c r="C58" t="s">
        <v>25</v>
      </c>
      <c r="D58" t="s">
        <v>29</v>
      </c>
      <c r="E58">
        <v>16</v>
      </c>
      <c r="F58">
        <v>10500</v>
      </c>
    </row>
    <row r="59" spans="1:6" x14ac:dyDescent="0.25">
      <c r="A59" t="s">
        <v>135</v>
      </c>
      <c r="B59" s="2">
        <v>46179</v>
      </c>
      <c r="C59" t="s">
        <v>49</v>
      </c>
      <c r="D59" t="s">
        <v>53</v>
      </c>
      <c r="E59">
        <v>12</v>
      </c>
      <c r="F59">
        <v>9000</v>
      </c>
    </row>
    <row r="60" spans="1:6" x14ac:dyDescent="0.25">
      <c r="A60" t="s">
        <v>136</v>
      </c>
      <c r="B60" s="2">
        <v>46186</v>
      </c>
      <c r="C60" t="s">
        <v>34</v>
      </c>
      <c r="D60" t="s">
        <v>38</v>
      </c>
      <c r="E60">
        <v>25</v>
      </c>
      <c r="F60">
        <v>3000</v>
      </c>
    </row>
    <row r="61" spans="1:6" x14ac:dyDescent="0.25">
      <c r="A61" t="s">
        <v>137</v>
      </c>
      <c r="B61" s="2">
        <v>46189</v>
      </c>
      <c r="C61" t="s">
        <v>16</v>
      </c>
      <c r="D61" t="s">
        <v>20</v>
      </c>
      <c r="E61">
        <v>30</v>
      </c>
      <c r="F61">
        <v>5200</v>
      </c>
    </row>
    <row r="62" spans="1:6" x14ac:dyDescent="0.25">
      <c r="A62" t="s">
        <v>138</v>
      </c>
      <c r="B62" s="2">
        <v>46191</v>
      </c>
      <c r="C62" t="s">
        <v>30</v>
      </c>
      <c r="D62" t="s">
        <v>29</v>
      </c>
      <c r="E62">
        <v>20</v>
      </c>
      <c r="F62">
        <v>12500</v>
      </c>
    </row>
    <row r="63" spans="1:6" x14ac:dyDescent="0.25">
      <c r="A63" t="s">
        <v>139</v>
      </c>
      <c r="B63" s="2">
        <v>46192</v>
      </c>
      <c r="C63" t="s">
        <v>39</v>
      </c>
      <c r="D63" t="s">
        <v>38</v>
      </c>
      <c r="E63">
        <v>30</v>
      </c>
      <c r="F63">
        <v>1800</v>
      </c>
    </row>
    <row r="64" spans="1:6" x14ac:dyDescent="0.25">
      <c r="A64" t="s">
        <v>140</v>
      </c>
      <c r="B64" s="2">
        <v>46199</v>
      </c>
      <c r="C64" t="s">
        <v>41</v>
      </c>
      <c r="D64" t="s">
        <v>45</v>
      </c>
      <c r="E64">
        <v>20</v>
      </c>
      <c r="F64">
        <v>4500</v>
      </c>
    </row>
    <row r="65" spans="1:6" x14ac:dyDescent="0.25">
      <c r="A65" t="s">
        <v>141</v>
      </c>
      <c r="B65" s="2">
        <v>46200</v>
      </c>
      <c r="C65" t="s">
        <v>46</v>
      </c>
      <c r="D65" t="s">
        <v>45</v>
      </c>
      <c r="E65">
        <v>15</v>
      </c>
      <c r="F65">
        <v>8500</v>
      </c>
    </row>
    <row r="66" spans="1:6" x14ac:dyDescent="0.25">
      <c r="A66" t="s">
        <v>142</v>
      </c>
      <c r="B66" s="2">
        <v>46200</v>
      </c>
      <c r="C66" t="s">
        <v>54</v>
      </c>
      <c r="D66" t="s">
        <v>53</v>
      </c>
      <c r="E66">
        <v>8</v>
      </c>
      <c r="F66">
        <v>18000</v>
      </c>
    </row>
  </sheetData>
  <dataValidations count="3">
    <dataValidation type="whole" operator="greaterThanOrEqual" allowBlank="1" showInputMessage="1" showErrorMessage="1" sqref="E2:E66" xr:uid="{C829DDDE-5649-44AB-8061-ADA84AF548CC}">
      <formula1>1</formula1>
    </dataValidation>
    <dataValidation type="list" allowBlank="1" showInputMessage="1" showErrorMessage="1" sqref="A2:A66" xr:uid="{FEB28E56-937A-47AE-964A-412B4BCB69F5}">
      <formula1>$A$2:$A$66</formula1>
    </dataValidation>
    <dataValidation type="list" allowBlank="1" showInputMessage="1" showErrorMessage="1" sqref="C2:C66" xr:uid="{0A375C3D-C8EE-41BB-8977-8316CD1E3228}">
      <formula1>$C$2:$C$66</formula1>
    </dataValidation>
  </dataValidation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10"/>
  <sheetViews>
    <sheetView topLeftCell="C1" zoomScale="166" zoomScaleNormal="166" workbookViewId="0">
      <pane ySplit="1" topLeftCell="A4" activePane="bottomLeft" state="frozen"/>
      <selection pane="bottomLeft" activeCell="C916" sqref="C916"/>
    </sheetView>
  </sheetViews>
  <sheetFormatPr defaultRowHeight="15" x14ac:dyDescent="0.25"/>
  <cols>
    <col min="1" max="1" width="11.42578125" customWidth="1"/>
    <col min="2" max="2" width="18.28515625" customWidth="1"/>
    <col min="3" max="3" width="11.85546875" customWidth="1"/>
    <col min="4" max="4" width="14.7109375" customWidth="1"/>
    <col min="5" max="6" width="21.7109375" customWidth="1"/>
    <col min="7" max="7" width="15" customWidth="1"/>
    <col min="8" max="8" width="18.140625" customWidth="1"/>
    <col min="9" max="9" width="8.28515625" customWidth="1"/>
  </cols>
  <sheetData>
    <row r="1" spans="1:9" x14ac:dyDescent="0.25">
      <c r="A1" s="6" t="s">
        <v>143</v>
      </c>
      <c r="B1" s="6" t="s">
        <v>144</v>
      </c>
      <c r="C1" s="6" t="s">
        <v>6</v>
      </c>
      <c r="D1" s="6" t="s">
        <v>145</v>
      </c>
      <c r="E1" s="6" t="s">
        <v>146</v>
      </c>
      <c r="F1" s="6" t="s">
        <v>1137</v>
      </c>
      <c r="G1" s="6" t="s">
        <v>147</v>
      </c>
      <c r="H1" s="6" t="s">
        <v>148</v>
      </c>
      <c r="I1" s="6" t="s">
        <v>1138</v>
      </c>
    </row>
    <row r="2" spans="1:9" x14ac:dyDescent="0.25">
      <c r="A2" t="s">
        <v>149</v>
      </c>
      <c r="B2" s="2">
        <v>46023</v>
      </c>
      <c r="C2" t="s">
        <v>16</v>
      </c>
      <c r="D2">
        <v>2</v>
      </c>
      <c r="E2">
        <v>7000</v>
      </c>
      <c r="F2">
        <f>Table3[[#This Row],[QuantitySold]]*Table3[[#This Row],[UnitSellingPriceNGN]]</f>
        <v>14000</v>
      </c>
      <c r="G2" t="s">
        <v>150</v>
      </c>
      <c r="H2" t="s">
        <v>151</v>
      </c>
      <c r="I2">
        <f>Table3[[#This Row],[QuantitySold]]*_xlfn.XLOOKUP(Table3[[#This Row],[ProductID]],Table6[ProductID],Table6[UnitCostNGN])</f>
        <v>10400</v>
      </c>
    </row>
    <row r="3" spans="1:9" x14ac:dyDescent="0.25">
      <c r="A3" t="s">
        <v>152</v>
      </c>
      <c r="B3" s="2">
        <v>46023</v>
      </c>
      <c r="C3" t="s">
        <v>22</v>
      </c>
      <c r="D3">
        <v>3</v>
      </c>
      <c r="E3">
        <v>6500</v>
      </c>
      <c r="F3">
        <f>Table3[[#This Row],[QuantitySold]]*Table3[[#This Row],[UnitSellingPriceNGN]]</f>
        <v>19500</v>
      </c>
      <c r="G3" t="s">
        <v>150</v>
      </c>
      <c r="H3" t="s">
        <v>153</v>
      </c>
      <c r="I3">
        <f>Table3[[#This Row],[QuantitySold]]*_xlfn.XLOOKUP(Table3[[#This Row],[ProductID]],Table6[ProductID],Table6[UnitCostNGN])</f>
        <v>14400</v>
      </c>
    </row>
    <row r="4" spans="1:9" x14ac:dyDescent="0.25">
      <c r="A4" t="s">
        <v>154</v>
      </c>
      <c r="B4" s="2">
        <v>46023</v>
      </c>
      <c r="C4" t="s">
        <v>25</v>
      </c>
      <c r="D4">
        <v>1</v>
      </c>
      <c r="E4">
        <v>14500</v>
      </c>
      <c r="F4">
        <f>Table3[[#This Row],[QuantitySold]]*Table3[[#This Row],[UnitSellingPriceNGN]]</f>
        <v>14500</v>
      </c>
      <c r="G4" t="s">
        <v>155</v>
      </c>
      <c r="H4" t="s">
        <v>153</v>
      </c>
      <c r="I4">
        <f>Table3[[#This Row],[QuantitySold]]*_xlfn.XLOOKUP(Table3[[#This Row],[ProductID]],Table6[ProductID],Table6[UnitCostNGN])</f>
        <v>10500</v>
      </c>
    </row>
    <row r="5" spans="1:9" x14ac:dyDescent="0.25">
      <c r="A5" t="s">
        <v>156</v>
      </c>
      <c r="B5" s="2">
        <v>46023</v>
      </c>
      <c r="C5" t="s">
        <v>34</v>
      </c>
      <c r="D5">
        <v>1</v>
      </c>
      <c r="E5">
        <v>4500</v>
      </c>
      <c r="F5">
        <f>Table3[[#This Row],[QuantitySold]]*Table3[[#This Row],[UnitSellingPriceNGN]]</f>
        <v>4500</v>
      </c>
      <c r="G5" t="s">
        <v>155</v>
      </c>
      <c r="H5" t="s">
        <v>153</v>
      </c>
      <c r="I5">
        <f>Table3[[#This Row],[QuantitySold]]*_xlfn.XLOOKUP(Table3[[#This Row],[ProductID]],Table6[ProductID],Table6[UnitCostNGN])</f>
        <v>3000</v>
      </c>
    </row>
    <row r="6" spans="1:9" x14ac:dyDescent="0.25">
      <c r="A6" t="s">
        <v>157</v>
      </c>
      <c r="B6" s="2">
        <v>46023</v>
      </c>
      <c r="C6" t="s">
        <v>39</v>
      </c>
      <c r="D6">
        <v>4</v>
      </c>
      <c r="E6">
        <v>3000</v>
      </c>
      <c r="F6">
        <f>Table3[[#This Row],[QuantitySold]]*Table3[[#This Row],[UnitSellingPriceNGN]]</f>
        <v>12000</v>
      </c>
      <c r="G6" t="s">
        <v>158</v>
      </c>
      <c r="H6" t="s">
        <v>153</v>
      </c>
      <c r="I6">
        <f>Table3[[#This Row],[QuantitySold]]*_xlfn.XLOOKUP(Table3[[#This Row],[ProductID]],Table6[ProductID],Table6[UnitCostNGN])</f>
        <v>7200</v>
      </c>
    </row>
    <row r="7" spans="1:9" x14ac:dyDescent="0.25">
      <c r="A7" t="s">
        <v>159</v>
      </c>
      <c r="B7" s="2">
        <v>46023</v>
      </c>
      <c r="C7" t="s">
        <v>49</v>
      </c>
      <c r="D7">
        <v>1</v>
      </c>
      <c r="E7">
        <v>12500</v>
      </c>
      <c r="F7">
        <f>Table3[[#This Row],[QuantitySold]]*Table3[[#This Row],[UnitSellingPriceNGN]]</f>
        <v>12500</v>
      </c>
      <c r="G7" t="s">
        <v>155</v>
      </c>
      <c r="H7" t="s">
        <v>153</v>
      </c>
      <c r="I7">
        <f>Table3[[#This Row],[QuantitySold]]*_xlfn.XLOOKUP(Table3[[#This Row],[ProductID]],Table6[ProductID],Table6[UnitCostNGN])</f>
        <v>9000</v>
      </c>
    </row>
    <row r="8" spans="1:9" x14ac:dyDescent="0.25">
      <c r="A8" t="s">
        <v>160</v>
      </c>
      <c r="B8" s="2">
        <v>46024</v>
      </c>
      <c r="C8" t="s">
        <v>16</v>
      </c>
      <c r="D8">
        <v>1</v>
      </c>
      <c r="E8">
        <v>7000</v>
      </c>
      <c r="F8">
        <f>Table3[[#This Row],[QuantitySold]]*Table3[[#This Row],[UnitSellingPriceNGN]]</f>
        <v>7000</v>
      </c>
      <c r="G8" t="s">
        <v>158</v>
      </c>
      <c r="H8" t="s">
        <v>153</v>
      </c>
      <c r="I8">
        <f>Table3[[#This Row],[QuantitySold]]*_xlfn.XLOOKUP(Table3[[#This Row],[ProductID]],Table6[ProductID],Table6[UnitCostNGN])</f>
        <v>5200</v>
      </c>
    </row>
    <row r="9" spans="1:9" x14ac:dyDescent="0.25">
      <c r="A9" t="s">
        <v>161</v>
      </c>
      <c r="B9" s="2">
        <v>46024</v>
      </c>
      <c r="C9" t="s">
        <v>25</v>
      </c>
      <c r="D9">
        <v>1</v>
      </c>
      <c r="E9">
        <v>14500</v>
      </c>
      <c r="F9">
        <f>Table3[[#This Row],[QuantitySold]]*Table3[[#This Row],[UnitSellingPriceNGN]]</f>
        <v>14500</v>
      </c>
      <c r="G9" t="s">
        <v>155</v>
      </c>
      <c r="H9" t="s">
        <v>153</v>
      </c>
      <c r="I9">
        <f>Table3[[#This Row],[QuantitySold]]*_xlfn.XLOOKUP(Table3[[#This Row],[ProductID]],Table6[ProductID],Table6[UnitCostNGN])</f>
        <v>10500</v>
      </c>
    </row>
    <row r="10" spans="1:9" x14ac:dyDescent="0.25">
      <c r="A10" t="s">
        <v>162</v>
      </c>
      <c r="B10" s="2">
        <v>46024</v>
      </c>
      <c r="C10" t="s">
        <v>34</v>
      </c>
      <c r="D10">
        <v>2</v>
      </c>
      <c r="E10">
        <v>4500</v>
      </c>
      <c r="F10">
        <f>Table3[[#This Row],[QuantitySold]]*Table3[[#This Row],[UnitSellingPriceNGN]]</f>
        <v>9000</v>
      </c>
      <c r="G10" t="s">
        <v>158</v>
      </c>
      <c r="H10" t="s">
        <v>153</v>
      </c>
      <c r="I10">
        <f>Table3[[#This Row],[QuantitySold]]*_xlfn.XLOOKUP(Table3[[#This Row],[ProductID]],Table6[ProductID],Table6[UnitCostNGN])</f>
        <v>6000</v>
      </c>
    </row>
    <row r="11" spans="1:9" x14ac:dyDescent="0.25">
      <c r="A11" t="s">
        <v>163</v>
      </c>
      <c r="B11" s="2">
        <v>46024</v>
      </c>
      <c r="C11" t="s">
        <v>49</v>
      </c>
      <c r="D11">
        <v>1</v>
      </c>
      <c r="E11">
        <v>12500</v>
      </c>
      <c r="F11">
        <f>Table3[[#This Row],[QuantitySold]]*Table3[[#This Row],[UnitSellingPriceNGN]]</f>
        <v>12500</v>
      </c>
      <c r="G11" t="s">
        <v>150</v>
      </c>
      <c r="H11" t="s">
        <v>164</v>
      </c>
      <c r="I11">
        <f>Table3[[#This Row],[QuantitySold]]*_xlfn.XLOOKUP(Table3[[#This Row],[ProductID]],Table6[ProductID],Table6[UnitCostNGN])</f>
        <v>9000</v>
      </c>
    </row>
    <row r="12" spans="1:9" x14ac:dyDescent="0.25">
      <c r="A12" t="s">
        <v>165</v>
      </c>
      <c r="B12" s="2">
        <v>46025</v>
      </c>
      <c r="C12" t="s">
        <v>16</v>
      </c>
      <c r="D12">
        <v>1</v>
      </c>
      <c r="E12">
        <v>7000</v>
      </c>
      <c r="F12">
        <f>Table3[[#This Row],[QuantitySold]]*Table3[[#This Row],[UnitSellingPriceNGN]]</f>
        <v>7000</v>
      </c>
      <c r="G12" t="s">
        <v>158</v>
      </c>
      <c r="H12" t="s">
        <v>153</v>
      </c>
      <c r="I12">
        <f>Table3[[#This Row],[QuantitySold]]*_xlfn.XLOOKUP(Table3[[#This Row],[ProductID]],Table6[ProductID],Table6[UnitCostNGN])</f>
        <v>5200</v>
      </c>
    </row>
    <row r="13" spans="1:9" x14ac:dyDescent="0.25">
      <c r="A13" t="s">
        <v>166</v>
      </c>
      <c r="B13" s="2">
        <v>46025</v>
      </c>
      <c r="C13" t="s">
        <v>22</v>
      </c>
      <c r="D13">
        <v>1</v>
      </c>
      <c r="E13">
        <v>6500</v>
      </c>
      <c r="F13">
        <f>Table3[[#This Row],[QuantitySold]]*Table3[[#This Row],[UnitSellingPriceNGN]]</f>
        <v>6500</v>
      </c>
      <c r="G13" t="s">
        <v>150</v>
      </c>
      <c r="H13" t="s">
        <v>153</v>
      </c>
      <c r="I13">
        <f>Table3[[#This Row],[QuantitySold]]*_xlfn.XLOOKUP(Table3[[#This Row],[ProductID]],Table6[ProductID],Table6[UnitCostNGN])</f>
        <v>4800</v>
      </c>
    </row>
    <row r="14" spans="1:9" x14ac:dyDescent="0.25">
      <c r="A14" t="s">
        <v>167</v>
      </c>
      <c r="B14" s="2">
        <v>46025</v>
      </c>
      <c r="C14" t="s">
        <v>30</v>
      </c>
      <c r="D14">
        <v>1</v>
      </c>
      <c r="E14">
        <v>17000</v>
      </c>
      <c r="F14">
        <f>Table3[[#This Row],[QuantitySold]]*Table3[[#This Row],[UnitSellingPriceNGN]]</f>
        <v>17000</v>
      </c>
      <c r="G14" t="s">
        <v>158</v>
      </c>
      <c r="H14" t="s">
        <v>153</v>
      </c>
      <c r="I14">
        <f>Table3[[#This Row],[QuantitySold]]*_xlfn.XLOOKUP(Table3[[#This Row],[ProductID]],Table6[ProductID],Table6[UnitCostNGN])</f>
        <v>12500</v>
      </c>
    </row>
    <row r="15" spans="1:9" x14ac:dyDescent="0.25">
      <c r="A15" t="s">
        <v>168</v>
      </c>
      <c r="B15" s="2">
        <v>46025</v>
      </c>
      <c r="C15" t="s">
        <v>39</v>
      </c>
      <c r="D15">
        <v>2</v>
      </c>
      <c r="E15">
        <v>3000</v>
      </c>
      <c r="F15">
        <f>Table3[[#This Row],[QuantitySold]]*Table3[[#This Row],[UnitSellingPriceNGN]]</f>
        <v>6000</v>
      </c>
      <c r="G15" t="s">
        <v>158</v>
      </c>
      <c r="H15" t="s">
        <v>153</v>
      </c>
      <c r="I15">
        <f>Table3[[#This Row],[QuantitySold]]*_xlfn.XLOOKUP(Table3[[#This Row],[ProductID]],Table6[ProductID],Table6[UnitCostNGN])</f>
        <v>3600</v>
      </c>
    </row>
    <row r="16" spans="1:9" x14ac:dyDescent="0.25">
      <c r="A16" t="s">
        <v>169</v>
      </c>
      <c r="B16" s="2">
        <v>46025</v>
      </c>
      <c r="C16" t="s">
        <v>46</v>
      </c>
      <c r="D16">
        <v>1</v>
      </c>
      <c r="E16">
        <v>11000</v>
      </c>
      <c r="F16">
        <f>Table3[[#This Row],[QuantitySold]]*Table3[[#This Row],[UnitSellingPriceNGN]]</f>
        <v>11000</v>
      </c>
      <c r="G16" t="s">
        <v>150</v>
      </c>
      <c r="H16" t="s">
        <v>153</v>
      </c>
      <c r="I16">
        <f>Table3[[#This Row],[QuantitySold]]*_xlfn.XLOOKUP(Table3[[#This Row],[ProductID]],Table6[ProductID],Table6[UnitCostNGN])</f>
        <v>8500</v>
      </c>
    </row>
    <row r="17" spans="1:9" x14ac:dyDescent="0.25">
      <c r="A17" t="s">
        <v>170</v>
      </c>
      <c r="B17" s="2">
        <v>46025</v>
      </c>
      <c r="C17" t="s">
        <v>54</v>
      </c>
      <c r="D17">
        <v>1</v>
      </c>
      <c r="E17">
        <v>24000</v>
      </c>
      <c r="F17">
        <f>Table3[[#This Row],[QuantitySold]]*Table3[[#This Row],[UnitSellingPriceNGN]]</f>
        <v>24000</v>
      </c>
      <c r="G17" t="s">
        <v>158</v>
      </c>
      <c r="H17" t="s">
        <v>151</v>
      </c>
      <c r="I17">
        <f>Table3[[#This Row],[QuantitySold]]*_xlfn.XLOOKUP(Table3[[#This Row],[ProductID]],Table6[ProductID],Table6[UnitCostNGN])</f>
        <v>18000</v>
      </c>
    </row>
    <row r="18" spans="1:9" x14ac:dyDescent="0.25">
      <c r="A18" t="s">
        <v>171</v>
      </c>
      <c r="B18" s="2">
        <v>46026</v>
      </c>
      <c r="C18" t="s">
        <v>16</v>
      </c>
      <c r="D18">
        <v>1</v>
      </c>
      <c r="E18">
        <v>7000</v>
      </c>
      <c r="F18">
        <f>Table3[[#This Row],[QuantitySold]]*Table3[[#This Row],[UnitSellingPriceNGN]]</f>
        <v>7000</v>
      </c>
      <c r="G18" t="s">
        <v>158</v>
      </c>
      <c r="H18" t="s">
        <v>153</v>
      </c>
      <c r="I18">
        <f>Table3[[#This Row],[QuantitySold]]*_xlfn.XLOOKUP(Table3[[#This Row],[ProductID]],Table6[ProductID],Table6[UnitCostNGN])</f>
        <v>5200</v>
      </c>
    </row>
    <row r="19" spans="1:9" x14ac:dyDescent="0.25">
      <c r="A19" t="s">
        <v>172</v>
      </c>
      <c r="B19" s="2">
        <v>46026</v>
      </c>
      <c r="C19" t="s">
        <v>25</v>
      </c>
      <c r="D19">
        <v>1</v>
      </c>
      <c r="E19">
        <v>14500</v>
      </c>
      <c r="F19">
        <f>Table3[[#This Row],[QuantitySold]]*Table3[[#This Row],[UnitSellingPriceNGN]]</f>
        <v>14500</v>
      </c>
      <c r="G19" t="s">
        <v>158</v>
      </c>
      <c r="H19" t="s">
        <v>153</v>
      </c>
      <c r="I19">
        <f>Table3[[#This Row],[QuantitySold]]*_xlfn.XLOOKUP(Table3[[#This Row],[ProductID]],Table6[ProductID],Table6[UnitCostNGN])</f>
        <v>10500</v>
      </c>
    </row>
    <row r="20" spans="1:9" x14ac:dyDescent="0.25">
      <c r="A20" t="s">
        <v>173</v>
      </c>
      <c r="B20" s="2">
        <v>46026</v>
      </c>
      <c r="C20" t="s">
        <v>30</v>
      </c>
      <c r="D20">
        <v>1</v>
      </c>
      <c r="E20">
        <v>17000</v>
      </c>
      <c r="F20">
        <f>Table3[[#This Row],[QuantitySold]]*Table3[[#This Row],[UnitSellingPriceNGN]]</f>
        <v>17000</v>
      </c>
      <c r="G20" t="s">
        <v>158</v>
      </c>
      <c r="H20" t="s">
        <v>151</v>
      </c>
      <c r="I20">
        <f>Table3[[#This Row],[QuantitySold]]*_xlfn.XLOOKUP(Table3[[#This Row],[ProductID]],Table6[ProductID],Table6[UnitCostNGN])</f>
        <v>12500</v>
      </c>
    </row>
    <row r="21" spans="1:9" x14ac:dyDescent="0.25">
      <c r="A21" t="s">
        <v>174</v>
      </c>
      <c r="B21" s="2">
        <v>46026</v>
      </c>
      <c r="C21" t="s">
        <v>34</v>
      </c>
      <c r="D21">
        <v>3</v>
      </c>
      <c r="E21">
        <v>4500</v>
      </c>
      <c r="F21">
        <f>Table3[[#This Row],[QuantitySold]]*Table3[[#This Row],[UnitSellingPriceNGN]]</f>
        <v>13500</v>
      </c>
      <c r="G21" t="s">
        <v>155</v>
      </c>
      <c r="H21" t="s">
        <v>164</v>
      </c>
      <c r="I21">
        <f>Table3[[#This Row],[QuantitySold]]*_xlfn.XLOOKUP(Table3[[#This Row],[ProductID]],Table6[ProductID],Table6[UnitCostNGN])</f>
        <v>9000</v>
      </c>
    </row>
    <row r="22" spans="1:9" x14ac:dyDescent="0.25">
      <c r="A22" t="s">
        <v>175</v>
      </c>
      <c r="B22" s="2">
        <v>46026</v>
      </c>
      <c r="C22" t="s">
        <v>39</v>
      </c>
      <c r="D22">
        <v>2</v>
      </c>
      <c r="E22">
        <v>3000</v>
      </c>
      <c r="F22">
        <f>Table3[[#This Row],[QuantitySold]]*Table3[[#This Row],[UnitSellingPriceNGN]]</f>
        <v>6000</v>
      </c>
      <c r="G22" t="s">
        <v>158</v>
      </c>
      <c r="H22" t="s">
        <v>164</v>
      </c>
      <c r="I22">
        <f>Table3[[#This Row],[QuantitySold]]*_xlfn.XLOOKUP(Table3[[#This Row],[ProductID]],Table6[ProductID],Table6[UnitCostNGN])</f>
        <v>3600</v>
      </c>
    </row>
    <row r="23" spans="1:9" x14ac:dyDescent="0.25">
      <c r="A23" t="s">
        <v>176</v>
      </c>
      <c r="B23" s="2">
        <v>46026</v>
      </c>
      <c r="C23" t="s">
        <v>41</v>
      </c>
      <c r="D23">
        <v>1</v>
      </c>
      <c r="E23">
        <v>6000</v>
      </c>
      <c r="F23">
        <f>Table3[[#This Row],[QuantitySold]]*Table3[[#This Row],[UnitSellingPriceNGN]]</f>
        <v>6000</v>
      </c>
      <c r="G23" t="s">
        <v>158</v>
      </c>
      <c r="H23" t="s">
        <v>153</v>
      </c>
      <c r="I23">
        <f>Table3[[#This Row],[QuantitySold]]*_xlfn.XLOOKUP(Table3[[#This Row],[ProductID]],Table6[ProductID],Table6[UnitCostNGN])</f>
        <v>4500</v>
      </c>
    </row>
    <row r="24" spans="1:9" x14ac:dyDescent="0.25">
      <c r="A24" t="s">
        <v>177</v>
      </c>
      <c r="B24" s="2">
        <v>46026</v>
      </c>
      <c r="C24" t="s">
        <v>49</v>
      </c>
      <c r="D24">
        <v>2</v>
      </c>
      <c r="E24">
        <v>12500</v>
      </c>
      <c r="F24">
        <f>Table3[[#This Row],[QuantitySold]]*Table3[[#This Row],[UnitSellingPriceNGN]]</f>
        <v>25000</v>
      </c>
      <c r="G24" t="s">
        <v>158</v>
      </c>
      <c r="H24" t="s">
        <v>153</v>
      </c>
      <c r="I24">
        <f>Table3[[#This Row],[QuantitySold]]*_xlfn.XLOOKUP(Table3[[#This Row],[ProductID]],Table6[ProductID],Table6[UnitCostNGN])</f>
        <v>18000</v>
      </c>
    </row>
    <row r="25" spans="1:9" x14ac:dyDescent="0.25">
      <c r="A25" t="s">
        <v>178</v>
      </c>
      <c r="B25" s="2">
        <v>46027</v>
      </c>
      <c r="C25" t="s">
        <v>16</v>
      </c>
      <c r="D25">
        <v>1</v>
      </c>
      <c r="E25">
        <v>7000</v>
      </c>
      <c r="F25">
        <f>Table3[[#This Row],[QuantitySold]]*Table3[[#This Row],[UnitSellingPriceNGN]]</f>
        <v>7000</v>
      </c>
      <c r="G25" t="s">
        <v>158</v>
      </c>
      <c r="H25" t="s">
        <v>151</v>
      </c>
      <c r="I25">
        <f>Table3[[#This Row],[QuantitySold]]*_xlfn.XLOOKUP(Table3[[#This Row],[ProductID]],Table6[ProductID],Table6[UnitCostNGN])</f>
        <v>5200</v>
      </c>
    </row>
    <row r="26" spans="1:9" x14ac:dyDescent="0.25">
      <c r="A26" t="s">
        <v>179</v>
      </c>
      <c r="B26" s="2">
        <v>46027</v>
      </c>
      <c r="C26" t="s">
        <v>22</v>
      </c>
      <c r="D26">
        <v>1</v>
      </c>
      <c r="E26">
        <v>6500</v>
      </c>
      <c r="F26">
        <f>Table3[[#This Row],[QuantitySold]]*Table3[[#This Row],[UnitSellingPriceNGN]]</f>
        <v>6500</v>
      </c>
      <c r="G26" t="s">
        <v>158</v>
      </c>
      <c r="H26" t="s">
        <v>151</v>
      </c>
      <c r="I26">
        <f>Table3[[#This Row],[QuantitySold]]*_xlfn.XLOOKUP(Table3[[#This Row],[ProductID]],Table6[ProductID],Table6[UnitCostNGN])</f>
        <v>4800</v>
      </c>
    </row>
    <row r="27" spans="1:9" x14ac:dyDescent="0.25">
      <c r="A27" t="s">
        <v>180</v>
      </c>
      <c r="B27" s="2">
        <v>46027</v>
      </c>
      <c r="C27" t="s">
        <v>34</v>
      </c>
      <c r="D27">
        <v>2</v>
      </c>
      <c r="E27">
        <v>4500</v>
      </c>
      <c r="F27">
        <f>Table3[[#This Row],[QuantitySold]]*Table3[[#This Row],[UnitSellingPriceNGN]]</f>
        <v>9000</v>
      </c>
      <c r="G27" t="s">
        <v>150</v>
      </c>
      <c r="H27" t="s">
        <v>151</v>
      </c>
      <c r="I27">
        <f>Table3[[#This Row],[QuantitySold]]*_xlfn.XLOOKUP(Table3[[#This Row],[ProductID]],Table6[ProductID],Table6[UnitCostNGN])</f>
        <v>6000</v>
      </c>
    </row>
    <row r="28" spans="1:9" x14ac:dyDescent="0.25">
      <c r="A28" t="s">
        <v>181</v>
      </c>
      <c r="B28" s="2">
        <v>46027</v>
      </c>
      <c r="C28" t="s">
        <v>39</v>
      </c>
      <c r="D28">
        <v>3</v>
      </c>
      <c r="E28">
        <v>3000</v>
      </c>
      <c r="F28">
        <f>Table3[[#This Row],[QuantitySold]]*Table3[[#This Row],[UnitSellingPriceNGN]]</f>
        <v>9000</v>
      </c>
      <c r="G28" t="s">
        <v>150</v>
      </c>
      <c r="H28" t="s">
        <v>153</v>
      </c>
      <c r="I28">
        <f>Table3[[#This Row],[QuantitySold]]*_xlfn.XLOOKUP(Table3[[#This Row],[ProductID]],Table6[ProductID],Table6[UnitCostNGN])</f>
        <v>5400</v>
      </c>
    </row>
    <row r="29" spans="1:9" x14ac:dyDescent="0.25">
      <c r="A29" t="s">
        <v>182</v>
      </c>
      <c r="B29" s="2">
        <v>46027</v>
      </c>
      <c r="C29" t="s">
        <v>41</v>
      </c>
      <c r="D29">
        <v>2</v>
      </c>
      <c r="E29">
        <v>6000</v>
      </c>
      <c r="F29">
        <f>Table3[[#This Row],[QuantitySold]]*Table3[[#This Row],[UnitSellingPriceNGN]]</f>
        <v>12000</v>
      </c>
      <c r="G29" t="s">
        <v>158</v>
      </c>
      <c r="H29" t="s">
        <v>153</v>
      </c>
      <c r="I29">
        <f>Table3[[#This Row],[QuantitySold]]*_xlfn.XLOOKUP(Table3[[#This Row],[ProductID]],Table6[ProductID],Table6[UnitCostNGN])</f>
        <v>9000</v>
      </c>
    </row>
    <row r="30" spans="1:9" x14ac:dyDescent="0.25">
      <c r="A30" t="s">
        <v>183</v>
      </c>
      <c r="B30" s="2">
        <v>46028</v>
      </c>
      <c r="C30" t="s">
        <v>16</v>
      </c>
      <c r="D30">
        <v>2</v>
      </c>
      <c r="E30">
        <v>7000</v>
      </c>
      <c r="F30">
        <f>Table3[[#This Row],[QuantitySold]]*Table3[[#This Row],[UnitSellingPriceNGN]]</f>
        <v>14000</v>
      </c>
      <c r="G30" t="s">
        <v>150</v>
      </c>
      <c r="H30" t="s">
        <v>151</v>
      </c>
      <c r="I30">
        <f>Table3[[#This Row],[QuantitySold]]*_xlfn.XLOOKUP(Table3[[#This Row],[ProductID]],Table6[ProductID],Table6[UnitCostNGN])</f>
        <v>10400</v>
      </c>
    </row>
    <row r="31" spans="1:9" x14ac:dyDescent="0.25">
      <c r="A31" t="s">
        <v>184</v>
      </c>
      <c r="B31" s="2">
        <v>46028</v>
      </c>
      <c r="C31" t="s">
        <v>22</v>
      </c>
      <c r="D31">
        <v>1</v>
      </c>
      <c r="E31">
        <v>6500</v>
      </c>
      <c r="F31">
        <f>Table3[[#This Row],[QuantitySold]]*Table3[[#This Row],[UnitSellingPriceNGN]]</f>
        <v>6500</v>
      </c>
      <c r="G31" t="s">
        <v>150</v>
      </c>
      <c r="H31" t="s">
        <v>153</v>
      </c>
      <c r="I31">
        <f>Table3[[#This Row],[QuantitySold]]*_xlfn.XLOOKUP(Table3[[#This Row],[ProductID]],Table6[ProductID],Table6[UnitCostNGN])</f>
        <v>4800</v>
      </c>
    </row>
    <row r="32" spans="1:9" x14ac:dyDescent="0.25">
      <c r="A32" t="s">
        <v>185</v>
      </c>
      <c r="B32" s="2">
        <v>46028</v>
      </c>
      <c r="C32" t="s">
        <v>25</v>
      </c>
      <c r="D32">
        <v>1</v>
      </c>
      <c r="E32">
        <v>14500</v>
      </c>
      <c r="F32">
        <f>Table3[[#This Row],[QuantitySold]]*Table3[[#This Row],[UnitSellingPriceNGN]]</f>
        <v>14500</v>
      </c>
      <c r="G32" t="s">
        <v>155</v>
      </c>
      <c r="H32" t="s">
        <v>153</v>
      </c>
      <c r="I32">
        <f>Table3[[#This Row],[QuantitySold]]*_xlfn.XLOOKUP(Table3[[#This Row],[ProductID]],Table6[ProductID],Table6[UnitCostNGN])</f>
        <v>10500</v>
      </c>
    </row>
    <row r="33" spans="1:9" x14ac:dyDescent="0.25">
      <c r="A33" t="s">
        <v>186</v>
      </c>
      <c r="B33" s="2">
        <v>46028</v>
      </c>
      <c r="C33" t="s">
        <v>34</v>
      </c>
      <c r="D33">
        <v>1</v>
      </c>
      <c r="E33">
        <v>4500</v>
      </c>
      <c r="F33">
        <f>Table3[[#This Row],[QuantitySold]]*Table3[[#This Row],[UnitSellingPriceNGN]]</f>
        <v>4500</v>
      </c>
      <c r="G33" t="s">
        <v>155</v>
      </c>
      <c r="H33" t="s">
        <v>164</v>
      </c>
      <c r="I33">
        <f>Table3[[#This Row],[QuantitySold]]*_xlfn.XLOOKUP(Table3[[#This Row],[ProductID]],Table6[ProductID],Table6[UnitCostNGN])</f>
        <v>3000</v>
      </c>
    </row>
    <row r="34" spans="1:9" x14ac:dyDescent="0.25">
      <c r="A34" t="s">
        <v>187</v>
      </c>
      <c r="B34" s="2">
        <v>46028</v>
      </c>
      <c r="C34" t="s">
        <v>39</v>
      </c>
      <c r="D34">
        <v>2</v>
      </c>
      <c r="E34">
        <v>3000</v>
      </c>
      <c r="F34">
        <f>Table3[[#This Row],[QuantitySold]]*Table3[[#This Row],[UnitSellingPriceNGN]]</f>
        <v>6000</v>
      </c>
      <c r="G34" t="s">
        <v>150</v>
      </c>
      <c r="H34" t="s">
        <v>153</v>
      </c>
      <c r="I34">
        <f>Table3[[#This Row],[QuantitySold]]*_xlfn.XLOOKUP(Table3[[#This Row],[ProductID]],Table6[ProductID],Table6[UnitCostNGN])</f>
        <v>3600</v>
      </c>
    </row>
    <row r="35" spans="1:9" x14ac:dyDescent="0.25">
      <c r="A35" t="s">
        <v>188</v>
      </c>
      <c r="B35" s="2">
        <v>46028</v>
      </c>
      <c r="C35" t="s">
        <v>41</v>
      </c>
      <c r="D35">
        <v>1</v>
      </c>
      <c r="E35">
        <v>6000</v>
      </c>
      <c r="F35">
        <f>Table3[[#This Row],[QuantitySold]]*Table3[[#This Row],[UnitSellingPriceNGN]]</f>
        <v>6000</v>
      </c>
      <c r="G35" t="s">
        <v>158</v>
      </c>
      <c r="H35" t="s">
        <v>153</v>
      </c>
      <c r="I35">
        <f>Table3[[#This Row],[QuantitySold]]*_xlfn.XLOOKUP(Table3[[#This Row],[ProductID]],Table6[ProductID],Table6[UnitCostNGN])</f>
        <v>4500</v>
      </c>
    </row>
    <row r="36" spans="1:9" x14ac:dyDescent="0.25">
      <c r="A36" t="s">
        <v>189</v>
      </c>
      <c r="B36" s="2">
        <v>46028</v>
      </c>
      <c r="C36" t="s">
        <v>46</v>
      </c>
      <c r="D36">
        <v>3</v>
      </c>
      <c r="E36">
        <v>11000</v>
      </c>
      <c r="F36">
        <f>Table3[[#This Row],[QuantitySold]]*Table3[[#This Row],[UnitSellingPriceNGN]]</f>
        <v>33000</v>
      </c>
      <c r="G36" t="s">
        <v>155</v>
      </c>
      <c r="H36" t="s">
        <v>153</v>
      </c>
      <c r="I36">
        <f>Table3[[#This Row],[QuantitySold]]*_xlfn.XLOOKUP(Table3[[#This Row],[ProductID]],Table6[ProductID],Table6[UnitCostNGN])</f>
        <v>25500</v>
      </c>
    </row>
    <row r="37" spans="1:9" x14ac:dyDescent="0.25">
      <c r="A37" t="s">
        <v>190</v>
      </c>
      <c r="B37" s="2">
        <v>46029</v>
      </c>
      <c r="C37" t="s">
        <v>16</v>
      </c>
      <c r="D37">
        <v>1</v>
      </c>
      <c r="E37">
        <v>7000</v>
      </c>
      <c r="F37">
        <f>Table3[[#This Row],[QuantitySold]]*Table3[[#This Row],[UnitSellingPriceNGN]]</f>
        <v>7000</v>
      </c>
      <c r="G37" t="s">
        <v>158</v>
      </c>
      <c r="H37" t="s">
        <v>153</v>
      </c>
      <c r="I37">
        <f>Table3[[#This Row],[QuantitySold]]*_xlfn.XLOOKUP(Table3[[#This Row],[ProductID]],Table6[ProductID],Table6[UnitCostNGN])</f>
        <v>5200</v>
      </c>
    </row>
    <row r="38" spans="1:9" x14ac:dyDescent="0.25">
      <c r="A38" t="s">
        <v>191</v>
      </c>
      <c r="B38" s="2">
        <v>46029</v>
      </c>
      <c r="C38" t="s">
        <v>25</v>
      </c>
      <c r="D38">
        <v>1</v>
      </c>
      <c r="E38">
        <v>14500</v>
      </c>
      <c r="F38">
        <f>Table3[[#This Row],[QuantitySold]]*Table3[[#This Row],[UnitSellingPriceNGN]]</f>
        <v>14500</v>
      </c>
      <c r="G38" t="s">
        <v>158</v>
      </c>
      <c r="H38" t="s">
        <v>164</v>
      </c>
      <c r="I38">
        <f>Table3[[#This Row],[QuantitySold]]*_xlfn.XLOOKUP(Table3[[#This Row],[ProductID]],Table6[ProductID],Table6[UnitCostNGN])</f>
        <v>10500</v>
      </c>
    </row>
    <row r="39" spans="1:9" x14ac:dyDescent="0.25">
      <c r="A39" t="s">
        <v>192</v>
      </c>
      <c r="B39" s="2">
        <v>46029</v>
      </c>
      <c r="C39" t="s">
        <v>39</v>
      </c>
      <c r="D39">
        <v>2</v>
      </c>
      <c r="E39">
        <v>3000</v>
      </c>
      <c r="F39">
        <f>Table3[[#This Row],[QuantitySold]]*Table3[[#This Row],[UnitSellingPriceNGN]]</f>
        <v>6000</v>
      </c>
      <c r="G39" t="s">
        <v>158</v>
      </c>
      <c r="H39" t="s">
        <v>164</v>
      </c>
      <c r="I39">
        <f>Table3[[#This Row],[QuantitySold]]*_xlfn.XLOOKUP(Table3[[#This Row],[ProductID]],Table6[ProductID],Table6[UnitCostNGN])</f>
        <v>3600</v>
      </c>
    </row>
    <row r="40" spans="1:9" x14ac:dyDescent="0.25">
      <c r="A40" t="s">
        <v>193</v>
      </c>
      <c r="B40" s="2">
        <v>46029</v>
      </c>
      <c r="C40" t="s">
        <v>41</v>
      </c>
      <c r="D40">
        <v>2</v>
      </c>
      <c r="E40">
        <v>6000</v>
      </c>
      <c r="F40">
        <f>Table3[[#This Row],[QuantitySold]]*Table3[[#This Row],[UnitSellingPriceNGN]]</f>
        <v>12000</v>
      </c>
      <c r="G40" t="s">
        <v>158</v>
      </c>
      <c r="H40" t="s">
        <v>153</v>
      </c>
      <c r="I40">
        <f>Table3[[#This Row],[QuantitySold]]*_xlfn.XLOOKUP(Table3[[#This Row],[ProductID]],Table6[ProductID],Table6[UnitCostNGN])</f>
        <v>9000</v>
      </c>
    </row>
    <row r="41" spans="1:9" x14ac:dyDescent="0.25">
      <c r="A41" t="s">
        <v>194</v>
      </c>
      <c r="B41" s="2">
        <v>46029</v>
      </c>
      <c r="C41" t="s">
        <v>49</v>
      </c>
      <c r="D41">
        <v>1</v>
      </c>
      <c r="E41">
        <v>12500</v>
      </c>
      <c r="F41">
        <f>Table3[[#This Row],[QuantitySold]]*Table3[[#This Row],[UnitSellingPriceNGN]]</f>
        <v>12500</v>
      </c>
      <c r="G41" t="s">
        <v>150</v>
      </c>
      <c r="H41" t="s">
        <v>153</v>
      </c>
      <c r="I41">
        <f>Table3[[#This Row],[QuantitySold]]*_xlfn.XLOOKUP(Table3[[#This Row],[ProductID]],Table6[ProductID],Table6[UnitCostNGN])</f>
        <v>9000</v>
      </c>
    </row>
    <row r="42" spans="1:9" x14ac:dyDescent="0.25">
      <c r="A42" t="s">
        <v>195</v>
      </c>
      <c r="B42" s="2">
        <v>46030</v>
      </c>
      <c r="C42" t="s">
        <v>22</v>
      </c>
      <c r="D42">
        <v>2</v>
      </c>
      <c r="E42">
        <v>6500</v>
      </c>
      <c r="F42">
        <f>Table3[[#This Row],[QuantitySold]]*Table3[[#This Row],[UnitSellingPriceNGN]]</f>
        <v>13000</v>
      </c>
      <c r="G42" t="s">
        <v>158</v>
      </c>
      <c r="H42" t="s">
        <v>151</v>
      </c>
      <c r="I42">
        <f>Table3[[#This Row],[QuantitySold]]*_xlfn.XLOOKUP(Table3[[#This Row],[ProductID]],Table6[ProductID],Table6[UnitCostNGN])</f>
        <v>9600</v>
      </c>
    </row>
    <row r="43" spans="1:9" x14ac:dyDescent="0.25">
      <c r="A43" t="s">
        <v>196</v>
      </c>
      <c r="B43" s="2">
        <v>46030</v>
      </c>
      <c r="C43" t="s">
        <v>25</v>
      </c>
      <c r="D43">
        <v>1</v>
      </c>
      <c r="E43">
        <v>14500</v>
      </c>
      <c r="F43">
        <f>Table3[[#This Row],[QuantitySold]]*Table3[[#This Row],[UnitSellingPriceNGN]]</f>
        <v>14500</v>
      </c>
      <c r="G43" t="s">
        <v>158</v>
      </c>
      <c r="H43" t="s">
        <v>153</v>
      </c>
      <c r="I43">
        <f>Table3[[#This Row],[QuantitySold]]*_xlfn.XLOOKUP(Table3[[#This Row],[ProductID]],Table6[ProductID],Table6[UnitCostNGN])</f>
        <v>10500</v>
      </c>
    </row>
    <row r="44" spans="1:9" x14ac:dyDescent="0.25">
      <c r="A44" t="s">
        <v>197</v>
      </c>
      <c r="B44" s="2">
        <v>46030</v>
      </c>
      <c r="C44" t="s">
        <v>30</v>
      </c>
      <c r="D44">
        <v>2</v>
      </c>
      <c r="E44">
        <v>17000</v>
      </c>
      <c r="F44">
        <f>Table3[[#This Row],[QuantitySold]]*Table3[[#This Row],[UnitSellingPriceNGN]]</f>
        <v>34000</v>
      </c>
      <c r="G44" t="s">
        <v>155</v>
      </c>
      <c r="H44" t="s">
        <v>151</v>
      </c>
      <c r="I44">
        <f>Table3[[#This Row],[QuantitySold]]*_xlfn.XLOOKUP(Table3[[#This Row],[ProductID]],Table6[ProductID],Table6[UnitCostNGN])</f>
        <v>25000</v>
      </c>
    </row>
    <row r="45" spans="1:9" x14ac:dyDescent="0.25">
      <c r="A45" t="s">
        <v>198</v>
      </c>
      <c r="B45" s="2">
        <v>46030</v>
      </c>
      <c r="C45" t="s">
        <v>34</v>
      </c>
      <c r="D45">
        <v>1</v>
      </c>
      <c r="E45">
        <v>4500</v>
      </c>
      <c r="F45">
        <f>Table3[[#This Row],[QuantitySold]]*Table3[[#This Row],[UnitSellingPriceNGN]]</f>
        <v>4500</v>
      </c>
      <c r="G45" t="s">
        <v>158</v>
      </c>
      <c r="H45" t="s">
        <v>151</v>
      </c>
      <c r="I45">
        <f>Table3[[#This Row],[QuantitySold]]*_xlfn.XLOOKUP(Table3[[#This Row],[ProductID]],Table6[ProductID],Table6[UnitCostNGN])</f>
        <v>3000</v>
      </c>
    </row>
    <row r="46" spans="1:9" x14ac:dyDescent="0.25">
      <c r="A46" t="s">
        <v>199</v>
      </c>
      <c r="B46" s="2">
        <v>46030</v>
      </c>
      <c r="C46" t="s">
        <v>39</v>
      </c>
      <c r="D46">
        <v>4</v>
      </c>
      <c r="E46">
        <v>3000</v>
      </c>
      <c r="F46">
        <f>Table3[[#This Row],[QuantitySold]]*Table3[[#This Row],[UnitSellingPriceNGN]]</f>
        <v>12000</v>
      </c>
      <c r="G46" t="s">
        <v>150</v>
      </c>
      <c r="H46" t="s">
        <v>164</v>
      </c>
      <c r="I46">
        <f>Table3[[#This Row],[QuantitySold]]*_xlfn.XLOOKUP(Table3[[#This Row],[ProductID]],Table6[ProductID],Table6[UnitCostNGN])</f>
        <v>7200</v>
      </c>
    </row>
    <row r="47" spans="1:9" x14ac:dyDescent="0.25">
      <c r="A47" t="s">
        <v>200</v>
      </c>
      <c r="B47" s="2">
        <v>46030</v>
      </c>
      <c r="C47" t="s">
        <v>49</v>
      </c>
      <c r="D47">
        <v>2</v>
      </c>
      <c r="E47">
        <v>12500</v>
      </c>
      <c r="F47">
        <f>Table3[[#This Row],[QuantitySold]]*Table3[[#This Row],[UnitSellingPriceNGN]]</f>
        <v>25000</v>
      </c>
      <c r="G47" t="s">
        <v>150</v>
      </c>
      <c r="H47" t="s">
        <v>153</v>
      </c>
      <c r="I47">
        <f>Table3[[#This Row],[QuantitySold]]*_xlfn.XLOOKUP(Table3[[#This Row],[ProductID]],Table6[ProductID],Table6[UnitCostNGN])</f>
        <v>18000</v>
      </c>
    </row>
    <row r="48" spans="1:9" x14ac:dyDescent="0.25">
      <c r="A48" t="s">
        <v>201</v>
      </c>
      <c r="B48" s="2">
        <v>46030</v>
      </c>
      <c r="C48" t="s">
        <v>54</v>
      </c>
      <c r="D48">
        <v>1</v>
      </c>
      <c r="E48">
        <v>24000</v>
      </c>
      <c r="F48">
        <f>Table3[[#This Row],[QuantitySold]]*Table3[[#This Row],[UnitSellingPriceNGN]]</f>
        <v>24000</v>
      </c>
      <c r="G48" t="s">
        <v>158</v>
      </c>
      <c r="H48" t="s">
        <v>153</v>
      </c>
      <c r="I48">
        <f>Table3[[#This Row],[QuantitySold]]*_xlfn.XLOOKUP(Table3[[#This Row],[ProductID]],Table6[ProductID],Table6[UnitCostNGN])</f>
        <v>18000</v>
      </c>
    </row>
    <row r="49" spans="1:9" x14ac:dyDescent="0.25">
      <c r="A49" t="s">
        <v>202</v>
      </c>
      <c r="B49" s="2">
        <v>46031</v>
      </c>
      <c r="C49" t="s">
        <v>16</v>
      </c>
      <c r="D49">
        <v>1</v>
      </c>
      <c r="E49">
        <v>7000</v>
      </c>
      <c r="F49">
        <f>Table3[[#This Row],[QuantitySold]]*Table3[[#This Row],[UnitSellingPriceNGN]]</f>
        <v>7000</v>
      </c>
      <c r="G49" t="s">
        <v>155</v>
      </c>
      <c r="H49" t="s">
        <v>153</v>
      </c>
      <c r="I49">
        <f>Table3[[#This Row],[QuantitySold]]*_xlfn.XLOOKUP(Table3[[#This Row],[ProductID]],Table6[ProductID],Table6[UnitCostNGN])</f>
        <v>5200</v>
      </c>
    </row>
    <row r="50" spans="1:9" x14ac:dyDescent="0.25">
      <c r="A50" t="s">
        <v>203</v>
      </c>
      <c r="B50" s="2">
        <v>46031</v>
      </c>
      <c r="C50" t="s">
        <v>30</v>
      </c>
      <c r="D50">
        <v>2</v>
      </c>
      <c r="E50">
        <v>17000</v>
      </c>
      <c r="F50">
        <f>Table3[[#This Row],[QuantitySold]]*Table3[[#This Row],[UnitSellingPriceNGN]]</f>
        <v>34000</v>
      </c>
      <c r="G50" t="s">
        <v>158</v>
      </c>
      <c r="H50" t="s">
        <v>153</v>
      </c>
      <c r="I50">
        <f>Table3[[#This Row],[QuantitySold]]*_xlfn.XLOOKUP(Table3[[#This Row],[ProductID]],Table6[ProductID],Table6[UnitCostNGN])</f>
        <v>25000</v>
      </c>
    </row>
    <row r="51" spans="1:9" x14ac:dyDescent="0.25">
      <c r="A51" t="s">
        <v>204</v>
      </c>
      <c r="B51" s="2">
        <v>46031</v>
      </c>
      <c r="C51" t="s">
        <v>39</v>
      </c>
      <c r="D51">
        <v>2</v>
      </c>
      <c r="E51">
        <v>3000</v>
      </c>
      <c r="F51">
        <f>Table3[[#This Row],[QuantitySold]]*Table3[[#This Row],[UnitSellingPriceNGN]]</f>
        <v>6000</v>
      </c>
      <c r="G51" t="s">
        <v>155</v>
      </c>
      <c r="H51" t="s">
        <v>153</v>
      </c>
      <c r="I51">
        <f>Table3[[#This Row],[QuantitySold]]*_xlfn.XLOOKUP(Table3[[#This Row],[ProductID]],Table6[ProductID],Table6[UnitCostNGN])</f>
        <v>3600</v>
      </c>
    </row>
    <row r="52" spans="1:9" x14ac:dyDescent="0.25">
      <c r="A52" t="s">
        <v>205</v>
      </c>
      <c r="B52" s="2">
        <v>46032</v>
      </c>
      <c r="C52" t="s">
        <v>30</v>
      </c>
      <c r="D52">
        <v>1</v>
      </c>
      <c r="E52">
        <v>17000</v>
      </c>
      <c r="F52">
        <f>Table3[[#This Row],[QuantitySold]]*Table3[[#This Row],[UnitSellingPriceNGN]]</f>
        <v>17000</v>
      </c>
      <c r="G52" t="s">
        <v>158</v>
      </c>
      <c r="H52" t="s">
        <v>153</v>
      </c>
      <c r="I52">
        <f>Table3[[#This Row],[QuantitySold]]*_xlfn.XLOOKUP(Table3[[#This Row],[ProductID]],Table6[ProductID],Table6[UnitCostNGN])</f>
        <v>12500</v>
      </c>
    </row>
    <row r="53" spans="1:9" x14ac:dyDescent="0.25">
      <c r="A53" t="s">
        <v>206</v>
      </c>
      <c r="B53" s="2">
        <v>46032</v>
      </c>
      <c r="C53" t="s">
        <v>34</v>
      </c>
      <c r="D53">
        <v>3</v>
      </c>
      <c r="E53">
        <v>4500</v>
      </c>
      <c r="F53">
        <f>Table3[[#This Row],[QuantitySold]]*Table3[[#This Row],[UnitSellingPriceNGN]]</f>
        <v>13500</v>
      </c>
      <c r="G53" t="s">
        <v>158</v>
      </c>
      <c r="H53" t="s">
        <v>153</v>
      </c>
      <c r="I53">
        <f>Table3[[#This Row],[QuantitySold]]*_xlfn.XLOOKUP(Table3[[#This Row],[ProductID]],Table6[ProductID],Table6[UnitCostNGN])</f>
        <v>9000</v>
      </c>
    </row>
    <row r="54" spans="1:9" x14ac:dyDescent="0.25">
      <c r="A54" t="s">
        <v>207</v>
      </c>
      <c r="B54" s="2">
        <v>46032</v>
      </c>
      <c r="C54" t="s">
        <v>39</v>
      </c>
      <c r="D54">
        <v>1</v>
      </c>
      <c r="E54">
        <v>3000</v>
      </c>
      <c r="F54">
        <f>Table3[[#This Row],[QuantitySold]]*Table3[[#This Row],[UnitSellingPriceNGN]]</f>
        <v>3000</v>
      </c>
      <c r="G54" t="s">
        <v>158</v>
      </c>
      <c r="H54" t="s">
        <v>151</v>
      </c>
      <c r="I54">
        <f>Table3[[#This Row],[QuantitySold]]*_xlfn.XLOOKUP(Table3[[#This Row],[ProductID]],Table6[ProductID],Table6[UnitCostNGN])</f>
        <v>1800</v>
      </c>
    </row>
    <row r="55" spans="1:9" x14ac:dyDescent="0.25">
      <c r="A55" t="s">
        <v>208</v>
      </c>
      <c r="B55" s="2">
        <v>46032</v>
      </c>
      <c r="C55" t="s">
        <v>41</v>
      </c>
      <c r="D55">
        <v>1</v>
      </c>
      <c r="E55">
        <v>6000</v>
      </c>
      <c r="F55">
        <f>Table3[[#This Row],[QuantitySold]]*Table3[[#This Row],[UnitSellingPriceNGN]]</f>
        <v>6000</v>
      </c>
      <c r="G55" t="s">
        <v>158</v>
      </c>
      <c r="H55" t="s">
        <v>164</v>
      </c>
      <c r="I55">
        <f>Table3[[#This Row],[QuantitySold]]*_xlfn.XLOOKUP(Table3[[#This Row],[ProductID]],Table6[ProductID],Table6[UnitCostNGN])</f>
        <v>4500</v>
      </c>
    </row>
    <row r="56" spans="1:9" x14ac:dyDescent="0.25">
      <c r="A56" t="s">
        <v>209</v>
      </c>
      <c r="B56" s="2">
        <v>46032</v>
      </c>
      <c r="C56" t="s">
        <v>49</v>
      </c>
      <c r="D56">
        <v>1</v>
      </c>
      <c r="E56">
        <v>12500</v>
      </c>
      <c r="F56">
        <f>Table3[[#This Row],[QuantitySold]]*Table3[[#This Row],[UnitSellingPriceNGN]]</f>
        <v>12500</v>
      </c>
      <c r="G56" t="s">
        <v>155</v>
      </c>
      <c r="H56" t="s">
        <v>164</v>
      </c>
      <c r="I56">
        <f>Table3[[#This Row],[QuantitySold]]*_xlfn.XLOOKUP(Table3[[#This Row],[ProductID]],Table6[ProductID],Table6[UnitCostNGN])</f>
        <v>9000</v>
      </c>
    </row>
    <row r="57" spans="1:9" x14ac:dyDescent="0.25">
      <c r="A57" t="s">
        <v>210</v>
      </c>
      <c r="B57" s="2">
        <v>46032</v>
      </c>
      <c r="C57" t="s">
        <v>54</v>
      </c>
      <c r="D57">
        <v>2</v>
      </c>
      <c r="E57">
        <v>24000</v>
      </c>
      <c r="F57">
        <f>Table3[[#This Row],[QuantitySold]]*Table3[[#This Row],[UnitSellingPriceNGN]]</f>
        <v>48000</v>
      </c>
      <c r="G57" t="s">
        <v>150</v>
      </c>
      <c r="H57" t="s">
        <v>164</v>
      </c>
      <c r="I57">
        <f>Table3[[#This Row],[QuantitySold]]*_xlfn.XLOOKUP(Table3[[#This Row],[ProductID]],Table6[ProductID],Table6[UnitCostNGN])</f>
        <v>36000</v>
      </c>
    </row>
    <row r="58" spans="1:9" x14ac:dyDescent="0.25">
      <c r="A58" t="s">
        <v>211</v>
      </c>
      <c r="B58" s="2">
        <v>46033</v>
      </c>
      <c r="C58" t="s">
        <v>22</v>
      </c>
      <c r="D58">
        <v>1</v>
      </c>
      <c r="E58">
        <v>6500</v>
      </c>
      <c r="F58">
        <f>Table3[[#This Row],[QuantitySold]]*Table3[[#This Row],[UnitSellingPriceNGN]]</f>
        <v>6500</v>
      </c>
      <c r="G58" t="s">
        <v>155</v>
      </c>
      <c r="H58" t="s">
        <v>153</v>
      </c>
      <c r="I58">
        <f>Table3[[#This Row],[QuantitySold]]*_xlfn.XLOOKUP(Table3[[#This Row],[ProductID]],Table6[ProductID],Table6[UnitCostNGN])</f>
        <v>4800</v>
      </c>
    </row>
    <row r="59" spans="1:9" x14ac:dyDescent="0.25">
      <c r="A59" t="s">
        <v>212</v>
      </c>
      <c r="B59" s="2">
        <v>46033</v>
      </c>
      <c r="C59" t="s">
        <v>30</v>
      </c>
      <c r="D59">
        <v>1</v>
      </c>
      <c r="E59">
        <v>17000</v>
      </c>
      <c r="F59">
        <f>Table3[[#This Row],[QuantitySold]]*Table3[[#This Row],[UnitSellingPriceNGN]]</f>
        <v>17000</v>
      </c>
      <c r="G59" t="s">
        <v>158</v>
      </c>
      <c r="H59" t="s">
        <v>153</v>
      </c>
      <c r="I59">
        <f>Table3[[#This Row],[QuantitySold]]*_xlfn.XLOOKUP(Table3[[#This Row],[ProductID]],Table6[ProductID],Table6[UnitCostNGN])</f>
        <v>12500</v>
      </c>
    </row>
    <row r="60" spans="1:9" x14ac:dyDescent="0.25">
      <c r="A60" t="s">
        <v>213</v>
      </c>
      <c r="B60" s="2">
        <v>46034</v>
      </c>
      <c r="C60" t="s">
        <v>16</v>
      </c>
      <c r="D60">
        <v>1</v>
      </c>
      <c r="E60">
        <v>7000</v>
      </c>
      <c r="F60">
        <f>Table3[[#This Row],[QuantitySold]]*Table3[[#This Row],[UnitSellingPriceNGN]]</f>
        <v>7000</v>
      </c>
      <c r="G60" t="s">
        <v>155</v>
      </c>
      <c r="H60" t="s">
        <v>164</v>
      </c>
      <c r="I60">
        <f>Table3[[#This Row],[QuantitySold]]*_xlfn.XLOOKUP(Table3[[#This Row],[ProductID]],Table6[ProductID],Table6[UnitCostNGN])</f>
        <v>5200</v>
      </c>
    </row>
    <row r="61" spans="1:9" x14ac:dyDescent="0.25">
      <c r="A61" t="s">
        <v>214</v>
      </c>
      <c r="B61" s="2">
        <v>46034</v>
      </c>
      <c r="C61" t="s">
        <v>22</v>
      </c>
      <c r="D61">
        <v>1</v>
      </c>
      <c r="E61">
        <v>6500</v>
      </c>
      <c r="F61">
        <f>Table3[[#This Row],[QuantitySold]]*Table3[[#This Row],[UnitSellingPriceNGN]]</f>
        <v>6500</v>
      </c>
      <c r="G61" t="s">
        <v>150</v>
      </c>
      <c r="H61" t="s">
        <v>164</v>
      </c>
      <c r="I61">
        <f>Table3[[#This Row],[QuantitySold]]*_xlfn.XLOOKUP(Table3[[#This Row],[ProductID]],Table6[ProductID],Table6[UnitCostNGN])</f>
        <v>4800</v>
      </c>
    </row>
    <row r="62" spans="1:9" x14ac:dyDescent="0.25">
      <c r="A62" t="s">
        <v>215</v>
      </c>
      <c r="B62" s="2">
        <v>46034</v>
      </c>
      <c r="C62" t="s">
        <v>25</v>
      </c>
      <c r="D62">
        <v>1</v>
      </c>
      <c r="E62">
        <v>14500</v>
      </c>
      <c r="F62">
        <f>Table3[[#This Row],[QuantitySold]]*Table3[[#This Row],[UnitSellingPriceNGN]]</f>
        <v>14500</v>
      </c>
      <c r="G62" t="s">
        <v>150</v>
      </c>
      <c r="H62" t="s">
        <v>153</v>
      </c>
      <c r="I62">
        <f>Table3[[#This Row],[QuantitySold]]*_xlfn.XLOOKUP(Table3[[#This Row],[ProductID]],Table6[ProductID],Table6[UnitCostNGN])</f>
        <v>10500</v>
      </c>
    </row>
    <row r="63" spans="1:9" x14ac:dyDescent="0.25">
      <c r="A63" t="s">
        <v>216</v>
      </c>
      <c r="B63" s="2">
        <v>46034</v>
      </c>
      <c r="C63" t="s">
        <v>34</v>
      </c>
      <c r="D63">
        <v>1</v>
      </c>
      <c r="E63">
        <v>4500</v>
      </c>
      <c r="F63">
        <f>Table3[[#This Row],[QuantitySold]]*Table3[[#This Row],[UnitSellingPriceNGN]]</f>
        <v>4500</v>
      </c>
      <c r="G63" t="s">
        <v>150</v>
      </c>
      <c r="H63" t="s">
        <v>164</v>
      </c>
      <c r="I63">
        <f>Table3[[#This Row],[QuantitySold]]*_xlfn.XLOOKUP(Table3[[#This Row],[ProductID]],Table6[ProductID],Table6[UnitCostNGN])</f>
        <v>3000</v>
      </c>
    </row>
    <row r="64" spans="1:9" x14ac:dyDescent="0.25">
      <c r="A64" t="s">
        <v>217</v>
      </c>
      <c r="B64" s="2">
        <v>46034</v>
      </c>
      <c r="C64" t="s">
        <v>41</v>
      </c>
      <c r="D64">
        <v>1</v>
      </c>
      <c r="E64">
        <v>6000</v>
      </c>
      <c r="F64">
        <f>Table3[[#This Row],[QuantitySold]]*Table3[[#This Row],[UnitSellingPriceNGN]]</f>
        <v>6000</v>
      </c>
      <c r="G64" t="s">
        <v>150</v>
      </c>
      <c r="H64" t="s">
        <v>151</v>
      </c>
      <c r="I64">
        <f>Table3[[#This Row],[QuantitySold]]*_xlfn.XLOOKUP(Table3[[#This Row],[ProductID]],Table6[ProductID],Table6[UnitCostNGN])</f>
        <v>4500</v>
      </c>
    </row>
    <row r="65" spans="1:9" x14ac:dyDescent="0.25">
      <c r="A65" t="s">
        <v>218</v>
      </c>
      <c r="B65" s="2">
        <v>46034</v>
      </c>
      <c r="C65" t="s">
        <v>46</v>
      </c>
      <c r="D65">
        <v>1</v>
      </c>
      <c r="E65">
        <v>11000</v>
      </c>
      <c r="F65">
        <f>Table3[[#This Row],[QuantitySold]]*Table3[[#This Row],[UnitSellingPriceNGN]]</f>
        <v>11000</v>
      </c>
      <c r="G65" t="s">
        <v>155</v>
      </c>
      <c r="H65" t="s">
        <v>164</v>
      </c>
      <c r="I65">
        <f>Table3[[#This Row],[QuantitySold]]*_xlfn.XLOOKUP(Table3[[#This Row],[ProductID]],Table6[ProductID],Table6[UnitCostNGN])</f>
        <v>8500</v>
      </c>
    </row>
    <row r="66" spans="1:9" x14ac:dyDescent="0.25">
      <c r="A66" t="s">
        <v>219</v>
      </c>
      <c r="B66" s="2">
        <v>46034</v>
      </c>
      <c r="C66" t="s">
        <v>49</v>
      </c>
      <c r="D66">
        <v>1</v>
      </c>
      <c r="E66">
        <v>12500</v>
      </c>
      <c r="F66">
        <f>Table3[[#This Row],[QuantitySold]]*Table3[[#This Row],[UnitSellingPriceNGN]]</f>
        <v>12500</v>
      </c>
      <c r="G66" t="s">
        <v>150</v>
      </c>
      <c r="H66" t="s">
        <v>164</v>
      </c>
      <c r="I66">
        <f>Table3[[#This Row],[QuantitySold]]*_xlfn.XLOOKUP(Table3[[#This Row],[ProductID]],Table6[ProductID],Table6[UnitCostNGN])</f>
        <v>9000</v>
      </c>
    </row>
    <row r="67" spans="1:9" x14ac:dyDescent="0.25">
      <c r="A67" t="s">
        <v>220</v>
      </c>
      <c r="B67" s="2">
        <v>46035</v>
      </c>
      <c r="C67" t="s">
        <v>16</v>
      </c>
      <c r="D67">
        <v>1</v>
      </c>
      <c r="E67">
        <v>7000</v>
      </c>
      <c r="F67">
        <f>Table3[[#This Row],[QuantitySold]]*Table3[[#This Row],[UnitSellingPriceNGN]]</f>
        <v>7000</v>
      </c>
      <c r="G67" t="s">
        <v>150</v>
      </c>
      <c r="H67" t="s">
        <v>153</v>
      </c>
      <c r="I67">
        <f>Table3[[#This Row],[QuantitySold]]*_xlfn.XLOOKUP(Table3[[#This Row],[ProductID]],Table6[ProductID],Table6[UnitCostNGN])</f>
        <v>5200</v>
      </c>
    </row>
    <row r="68" spans="1:9" x14ac:dyDescent="0.25">
      <c r="A68" t="s">
        <v>221</v>
      </c>
      <c r="B68" s="2">
        <v>46035</v>
      </c>
      <c r="C68" t="s">
        <v>22</v>
      </c>
      <c r="D68">
        <v>1</v>
      </c>
      <c r="E68">
        <v>6500</v>
      </c>
      <c r="F68">
        <f>Table3[[#This Row],[QuantitySold]]*Table3[[#This Row],[UnitSellingPriceNGN]]</f>
        <v>6500</v>
      </c>
      <c r="G68" t="s">
        <v>150</v>
      </c>
      <c r="H68" t="s">
        <v>153</v>
      </c>
      <c r="I68">
        <f>Table3[[#This Row],[QuantitySold]]*_xlfn.XLOOKUP(Table3[[#This Row],[ProductID]],Table6[ProductID],Table6[UnitCostNGN])</f>
        <v>4800</v>
      </c>
    </row>
    <row r="69" spans="1:9" x14ac:dyDescent="0.25">
      <c r="A69" t="s">
        <v>222</v>
      </c>
      <c r="B69" s="2">
        <v>46035</v>
      </c>
      <c r="C69" t="s">
        <v>25</v>
      </c>
      <c r="D69">
        <v>1</v>
      </c>
      <c r="E69">
        <v>14500</v>
      </c>
      <c r="F69">
        <f>Table3[[#This Row],[QuantitySold]]*Table3[[#This Row],[UnitSellingPriceNGN]]</f>
        <v>14500</v>
      </c>
      <c r="G69" t="s">
        <v>150</v>
      </c>
      <c r="H69" t="s">
        <v>153</v>
      </c>
      <c r="I69">
        <f>Table3[[#This Row],[QuantitySold]]*_xlfn.XLOOKUP(Table3[[#This Row],[ProductID]],Table6[ProductID],Table6[UnitCostNGN])</f>
        <v>10500</v>
      </c>
    </row>
    <row r="70" spans="1:9" x14ac:dyDescent="0.25">
      <c r="A70" t="s">
        <v>223</v>
      </c>
      <c r="B70" s="2">
        <v>46035</v>
      </c>
      <c r="C70" t="s">
        <v>30</v>
      </c>
      <c r="D70">
        <v>1</v>
      </c>
      <c r="E70">
        <v>17000</v>
      </c>
      <c r="F70">
        <f>Table3[[#This Row],[QuantitySold]]*Table3[[#This Row],[UnitSellingPriceNGN]]</f>
        <v>17000</v>
      </c>
      <c r="G70" t="s">
        <v>158</v>
      </c>
      <c r="H70" t="s">
        <v>151</v>
      </c>
      <c r="I70">
        <f>Table3[[#This Row],[QuantitySold]]*_xlfn.XLOOKUP(Table3[[#This Row],[ProductID]],Table6[ProductID],Table6[UnitCostNGN])</f>
        <v>12500</v>
      </c>
    </row>
    <row r="71" spans="1:9" x14ac:dyDescent="0.25">
      <c r="A71" t="s">
        <v>224</v>
      </c>
      <c r="B71" s="2">
        <v>46035</v>
      </c>
      <c r="C71" t="s">
        <v>34</v>
      </c>
      <c r="D71">
        <v>1</v>
      </c>
      <c r="E71">
        <v>4500</v>
      </c>
      <c r="F71">
        <f>Table3[[#This Row],[QuantitySold]]*Table3[[#This Row],[UnitSellingPriceNGN]]</f>
        <v>4500</v>
      </c>
      <c r="G71" t="s">
        <v>150</v>
      </c>
      <c r="H71" t="s">
        <v>153</v>
      </c>
      <c r="I71">
        <f>Table3[[#This Row],[QuantitySold]]*_xlfn.XLOOKUP(Table3[[#This Row],[ProductID]],Table6[ProductID],Table6[UnitCostNGN])</f>
        <v>3000</v>
      </c>
    </row>
    <row r="72" spans="1:9" x14ac:dyDescent="0.25">
      <c r="A72" t="s">
        <v>225</v>
      </c>
      <c r="B72" s="2">
        <v>46035</v>
      </c>
      <c r="C72" t="s">
        <v>39</v>
      </c>
      <c r="D72">
        <v>3</v>
      </c>
      <c r="E72">
        <v>3000</v>
      </c>
      <c r="F72">
        <f>Table3[[#This Row],[QuantitySold]]*Table3[[#This Row],[UnitSellingPriceNGN]]</f>
        <v>9000</v>
      </c>
      <c r="G72" t="s">
        <v>158</v>
      </c>
      <c r="H72" t="s">
        <v>153</v>
      </c>
      <c r="I72">
        <f>Table3[[#This Row],[QuantitySold]]*_xlfn.XLOOKUP(Table3[[#This Row],[ProductID]],Table6[ProductID],Table6[UnitCostNGN])</f>
        <v>5400</v>
      </c>
    </row>
    <row r="73" spans="1:9" x14ac:dyDescent="0.25">
      <c r="A73" t="s">
        <v>226</v>
      </c>
      <c r="B73" s="2">
        <v>46035</v>
      </c>
      <c r="C73" t="s">
        <v>49</v>
      </c>
      <c r="D73">
        <v>1</v>
      </c>
      <c r="E73">
        <v>12500</v>
      </c>
      <c r="F73">
        <f>Table3[[#This Row],[QuantitySold]]*Table3[[#This Row],[UnitSellingPriceNGN]]</f>
        <v>12500</v>
      </c>
      <c r="G73" t="s">
        <v>158</v>
      </c>
      <c r="H73" t="s">
        <v>153</v>
      </c>
      <c r="I73">
        <f>Table3[[#This Row],[QuantitySold]]*_xlfn.XLOOKUP(Table3[[#This Row],[ProductID]],Table6[ProductID],Table6[UnitCostNGN])</f>
        <v>9000</v>
      </c>
    </row>
    <row r="74" spans="1:9" x14ac:dyDescent="0.25">
      <c r="A74" t="s">
        <v>227</v>
      </c>
      <c r="B74" s="2">
        <v>46036</v>
      </c>
      <c r="C74" t="s">
        <v>16</v>
      </c>
      <c r="D74">
        <v>3</v>
      </c>
      <c r="E74">
        <v>7000</v>
      </c>
      <c r="F74">
        <f>Table3[[#This Row],[QuantitySold]]*Table3[[#This Row],[UnitSellingPriceNGN]]</f>
        <v>21000</v>
      </c>
      <c r="G74" t="s">
        <v>155</v>
      </c>
      <c r="H74" t="s">
        <v>153</v>
      </c>
      <c r="I74">
        <f>Table3[[#This Row],[QuantitySold]]*_xlfn.XLOOKUP(Table3[[#This Row],[ProductID]],Table6[ProductID],Table6[UnitCostNGN])</f>
        <v>15600</v>
      </c>
    </row>
    <row r="75" spans="1:9" x14ac:dyDescent="0.25">
      <c r="A75" t="s">
        <v>228</v>
      </c>
      <c r="B75" s="2">
        <v>46036</v>
      </c>
      <c r="C75" t="s">
        <v>22</v>
      </c>
      <c r="D75">
        <v>1</v>
      </c>
      <c r="E75">
        <v>6500</v>
      </c>
      <c r="F75">
        <f>Table3[[#This Row],[QuantitySold]]*Table3[[#This Row],[UnitSellingPriceNGN]]</f>
        <v>6500</v>
      </c>
      <c r="G75" t="s">
        <v>155</v>
      </c>
      <c r="H75" t="s">
        <v>153</v>
      </c>
      <c r="I75">
        <f>Table3[[#This Row],[QuantitySold]]*_xlfn.XLOOKUP(Table3[[#This Row],[ProductID]],Table6[ProductID],Table6[UnitCostNGN])</f>
        <v>4800</v>
      </c>
    </row>
    <row r="76" spans="1:9" x14ac:dyDescent="0.25">
      <c r="A76" t="s">
        <v>229</v>
      </c>
      <c r="B76" s="2">
        <v>46036</v>
      </c>
      <c r="C76" t="s">
        <v>30</v>
      </c>
      <c r="D76">
        <v>1</v>
      </c>
      <c r="E76">
        <v>17000</v>
      </c>
      <c r="F76">
        <f>Table3[[#This Row],[QuantitySold]]*Table3[[#This Row],[UnitSellingPriceNGN]]</f>
        <v>17000</v>
      </c>
      <c r="G76" t="s">
        <v>158</v>
      </c>
      <c r="H76" t="s">
        <v>153</v>
      </c>
      <c r="I76">
        <f>Table3[[#This Row],[QuantitySold]]*_xlfn.XLOOKUP(Table3[[#This Row],[ProductID]],Table6[ProductID],Table6[UnitCostNGN])</f>
        <v>12500</v>
      </c>
    </row>
    <row r="77" spans="1:9" x14ac:dyDescent="0.25">
      <c r="A77" t="s">
        <v>230</v>
      </c>
      <c r="B77" s="2">
        <v>46036</v>
      </c>
      <c r="C77" t="s">
        <v>34</v>
      </c>
      <c r="D77">
        <v>1</v>
      </c>
      <c r="E77">
        <v>4500</v>
      </c>
      <c r="F77">
        <f>Table3[[#This Row],[QuantitySold]]*Table3[[#This Row],[UnitSellingPriceNGN]]</f>
        <v>4500</v>
      </c>
      <c r="G77" t="s">
        <v>150</v>
      </c>
      <c r="H77" t="s">
        <v>153</v>
      </c>
      <c r="I77">
        <f>Table3[[#This Row],[QuantitySold]]*_xlfn.XLOOKUP(Table3[[#This Row],[ProductID]],Table6[ProductID],Table6[UnitCostNGN])</f>
        <v>3000</v>
      </c>
    </row>
    <row r="78" spans="1:9" x14ac:dyDescent="0.25">
      <c r="A78" t="s">
        <v>231</v>
      </c>
      <c r="B78" s="2">
        <v>46036</v>
      </c>
      <c r="C78" t="s">
        <v>39</v>
      </c>
      <c r="D78">
        <v>2</v>
      </c>
      <c r="E78">
        <v>3000</v>
      </c>
      <c r="F78">
        <f>Table3[[#This Row],[QuantitySold]]*Table3[[#This Row],[UnitSellingPriceNGN]]</f>
        <v>6000</v>
      </c>
      <c r="G78" t="s">
        <v>158</v>
      </c>
      <c r="H78" t="s">
        <v>164</v>
      </c>
      <c r="I78">
        <f>Table3[[#This Row],[QuantitySold]]*_xlfn.XLOOKUP(Table3[[#This Row],[ProductID]],Table6[ProductID],Table6[UnitCostNGN])</f>
        <v>3600</v>
      </c>
    </row>
    <row r="79" spans="1:9" x14ac:dyDescent="0.25">
      <c r="A79" t="s">
        <v>232</v>
      </c>
      <c r="B79" s="2">
        <v>46036</v>
      </c>
      <c r="C79" t="s">
        <v>41</v>
      </c>
      <c r="D79">
        <v>1</v>
      </c>
      <c r="E79">
        <v>6000</v>
      </c>
      <c r="F79">
        <f>Table3[[#This Row],[QuantitySold]]*Table3[[#This Row],[UnitSellingPriceNGN]]</f>
        <v>6000</v>
      </c>
      <c r="G79" t="s">
        <v>155</v>
      </c>
      <c r="H79" t="s">
        <v>151</v>
      </c>
      <c r="I79">
        <f>Table3[[#This Row],[QuantitySold]]*_xlfn.XLOOKUP(Table3[[#This Row],[ProductID]],Table6[ProductID],Table6[UnitCostNGN])</f>
        <v>4500</v>
      </c>
    </row>
    <row r="80" spans="1:9" x14ac:dyDescent="0.25">
      <c r="A80" t="s">
        <v>233</v>
      </c>
      <c r="B80" s="2">
        <v>46036</v>
      </c>
      <c r="C80" t="s">
        <v>46</v>
      </c>
      <c r="D80">
        <v>2</v>
      </c>
      <c r="E80">
        <v>11000</v>
      </c>
      <c r="F80">
        <f>Table3[[#This Row],[QuantitySold]]*Table3[[#This Row],[UnitSellingPriceNGN]]</f>
        <v>22000</v>
      </c>
      <c r="G80" t="s">
        <v>158</v>
      </c>
      <c r="H80" t="s">
        <v>164</v>
      </c>
      <c r="I80">
        <f>Table3[[#This Row],[QuantitySold]]*_xlfn.XLOOKUP(Table3[[#This Row],[ProductID]],Table6[ProductID],Table6[UnitCostNGN])</f>
        <v>17000</v>
      </c>
    </row>
    <row r="81" spans="1:9" x14ac:dyDescent="0.25">
      <c r="A81" t="s">
        <v>234</v>
      </c>
      <c r="B81" s="2">
        <v>46037</v>
      </c>
      <c r="C81" t="s">
        <v>22</v>
      </c>
      <c r="D81">
        <v>1</v>
      </c>
      <c r="E81">
        <v>6500</v>
      </c>
      <c r="F81">
        <f>Table3[[#This Row],[QuantitySold]]*Table3[[#This Row],[UnitSellingPriceNGN]]</f>
        <v>6500</v>
      </c>
      <c r="G81" t="s">
        <v>155</v>
      </c>
      <c r="H81" t="s">
        <v>153</v>
      </c>
      <c r="I81">
        <f>Table3[[#This Row],[QuantitySold]]*_xlfn.XLOOKUP(Table3[[#This Row],[ProductID]],Table6[ProductID],Table6[UnitCostNGN])</f>
        <v>4800</v>
      </c>
    </row>
    <row r="82" spans="1:9" x14ac:dyDescent="0.25">
      <c r="A82" t="s">
        <v>235</v>
      </c>
      <c r="B82" s="2">
        <v>46037</v>
      </c>
      <c r="C82" t="s">
        <v>39</v>
      </c>
      <c r="D82">
        <v>2</v>
      </c>
      <c r="E82">
        <v>3000</v>
      </c>
      <c r="F82">
        <f>Table3[[#This Row],[QuantitySold]]*Table3[[#This Row],[UnitSellingPriceNGN]]</f>
        <v>6000</v>
      </c>
      <c r="G82" t="s">
        <v>155</v>
      </c>
      <c r="H82" t="s">
        <v>151</v>
      </c>
      <c r="I82">
        <f>Table3[[#This Row],[QuantitySold]]*_xlfn.XLOOKUP(Table3[[#This Row],[ProductID]],Table6[ProductID],Table6[UnitCostNGN])</f>
        <v>3600</v>
      </c>
    </row>
    <row r="83" spans="1:9" x14ac:dyDescent="0.25">
      <c r="A83" t="s">
        <v>236</v>
      </c>
      <c r="B83" s="2">
        <v>46037</v>
      </c>
      <c r="C83" t="s">
        <v>41</v>
      </c>
      <c r="D83">
        <v>3</v>
      </c>
      <c r="E83">
        <v>6000</v>
      </c>
      <c r="F83">
        <f>Table3[[#This Row],[QuantitySold]]*Table3[[#This Row],[UnitSellingPriceNGN]]</f>
        <v>18000</v>
      </c>
      <c r="G83" t="s">
        <v>155</v>
      </c>
      <c r="H83" t="s">
        <v>151</v>
      </c>
      <c r="I83">
        <f>Table3[[#This Row],[QuantitySold]]*_xlfn.XLOOKUP(Table3[[#This Row],[ProductID]],Table6[ProductID],Table6[UnitCostNGN])</f>
        <v>13500</v>
      </c>
    </row>
    <row r="84" spans="1:9" x14ac:dyDescent="0.25">
      <c r="A84" t="s">
        <v>237</v>
      </c>
      <c r="B84" s="2">
        <v>46038</v>
      </c>
      <c r="C84" t="s">
        <v>16</v>
      </c>
      <c r="D84">
        <v>3</v>
      </c>
      <c r="E84">
        <v>7000</v>
      </c>
      <c r="F84">
        <f>Table3[[#This Row],[QuantitySold]]*Table3[[#This Row],[UnitSellingPriceNGN]]</f>
        <v>21000</v>
      </c>
      <c r="G84" t="s">
        <v>150</v>
      </c>
      <c r="H84" t="s">
        <v>153</v>
      </c>
      <c r="I84">
        <f>Table3[[#This Row],[QuantitySold]]*_xlfn.XLOOKUP(Table3[[#This Row],[ProductID]],Table6[ProductID],Table6[UnitCostNGN])</f>
        <v>15600</v>
      </c>
    </row>
    <row r="85" spans="1:9" x14ac:dyDescent="0.25">
      <c r="A85" t="s">
        <v>238</v>
      </c>
      <c r="B85" s="2">
        <v>46038</v>
      </c>
      <c r="C85" t="s">
        <v>25</v>
      </c>
      <c r="D85">
        <v>2</v>
      </c>
      <c r="E85">
        <v>14500</v>
      </c>
      <c r="F85">
        <f>Table3[[#This Row],[QuantitySold]]*Table3[[#This Row],[UnitSellingPriceNGN]]</f>
        <v>29000</v>
      </c>
      <c r="G85" t="s">
        <v>158</v>
      </c>
      <c r="H85" t="s">
        <v>153</v>
      </c>
      <c r="I85">
        <f>Table3[[#This Row],[QuantitySold]]*_xlfn.XLOOKUP(Table3[[#This Row],[ProductID]],Table6[ProductID],Table6[UnitCostNGN])</f>
        <v>21000</v>
      </c>
    </row>
    <row r="86" spans="1:9" x14ac:dyDescent="0.25">
      <c r="A86" t="s">
        <v>239</v>
      </c>
      <c r="B86" s="2">
        <v>46038</v>
      </c>
      <c r="C86" t="s">
        <v>34</v>
      </c>
      <c r="D86">
        <v>2</v>
      </c>
      <c r="E86">
        <v>4500</v>
      </c>
      <c r="F86">
        <f>Table3[[#This Row],[QuantitySold]]*Table3[[#This Row],[UnitSellingPriceNGN]]</f>
        <v>9000</v>
      </c>
      <c r="G86" t="s">
        <v>158</v>
      </c>
      <c r="H86" t="s">
        <v>153</v>
      </c>
      <c r="I86">
        <f>Table3[[#This Row],[QuantitySold]]*_xlfn.XLOOKUP(Table3[[#This Row],[ProductID]],Table6[ProductID],Table6[UnitCostNGN])</f>
        <v>6000</v>
      </c>
    </row>
    <row r="87" spans="1:9" x14ac:dyDescent="0.25">
      <c r="A87" t="s">
        <v>240</v>
      </c>
      <c r="B87" s="2">
        <v>46038</v>
      </c>
      <c r="C87" t="s">
        <v>39</v>
      </c>
      <c r="D87">
        <v>4</v>
      </c>
      <c r="E87">
        <v>3000</v>
      </c>
      <c r="F87">
        <f>Table3[[#This Row],[QuantitySold]]*Table3[[#This Row],[UnitSellingPriceNGN]]</f>
        <v>12000</v>
      </c>
      <c r="G87" t="s">
        <v>158</v>
      </c>
      <c r="H87" t="s">
        <v>164</v>
      </c>
      <c r="I87">
        <f>Table3[[#This Row],[QuantitySold]]*_xlfn.XLOOKUP(Table3[[#This Row],[ProductID]],Table6[ProductID],Table6[UnitCostNGN])</f>
        <v>7200</v>
      </c>
    </row>
    <row r="88" spans="1:9" x14ac:dyDescent="0.25">
      <c r="A88" t="s">
        <v>241</v>
      </c>
      <c r="B88" s="2">
        <v>46038</v>
      </c>
      <c r="C88" t="s">
        <v>49</v>
      </c>
      <c r="D88">
        <v>1</v>
      </c>
      <c r="E88">
        <v>12500</v>
      </c>
      <c r="F88">
        <f>Table3[[#This Row],[QuantitySold]]*Table3[[#This Row],[UnitSellingPriceNGN]]</f>
        <v>12500</v>
      </c>
      <c r="G88" t="s">
        <v>155</v>
      </c>
      <c r="H88" t="s">
        <v>151</v>
      </c>
      <c r="I88">
        <f>Table3[[#This Row],[QuantitySold]]*_xlfn.XLOOKUP(Table3[[#This Row],[ProductID]],Table6[ProductID],Table6[UnitCostNGN])</f>
        <v>9000</v>
      </c>
    </row>
    <row r="89" spans="1:9" x14ac:dyDescent="0.25">
      <c r="A89" t="s">
        <v>242</v>
      </c>
      <c r="B89" s="2">
        <v>46039</v>
      </c>
      <c r="C89" t="s">
        <v>16</v>
      </c>
      <c r="D89">
        <v>1</v>
      </c>
      <c r="E89">
        <v>7000</v>
      </c>
      <c r="F89">
        <f>Table3[[#This Row],[QuantitySold]]*Table3[[#This Row],[UnitSellingPriceNGN]]</f>
        <v>7000</v>
      </c>
      <c r="G89" t="s">
        <v>158</v>
      </c>
      <c r="H89" t="s">
        <v>151</v>
      </c>
      <c r="I89">
        <f>Table3[[#This Row],[QuantitySold]]*_xlfn.XLOOKUP(Table3[[#This Row],[ProductID]],Table6[ProductID],Table6[UnitCostNGN])</f>
        <v>5200</v>
      </c>
    </row>
    <row r="90" spans="1:9" x14ac:dyDescent="0.25">
      <c r="A90" t="s">
        <v>243</v>
      </c>
      <c r="B90" s="2">
        <v>46039</v>
      </c>
      <c r="C90" t="s">
        <v>34</v>
      </c>
      <c r="D90">
        <v>2</v>
      </c>
      <c r="E90">
        <v>4500</v>
      </c>
      <c r="F90">
        <f>Table3[[#This Row],[QuantitySold]]*Table3[[#This Row],[UnitSellingPriceNGN]]</f>
        <v>9000</v>
      </c>
      <c r="G90" t="s">
        <v>158</v>
      </c>
      <c r="H90" t="s">
        <v>153</v>
      </c>
      <c r="I90">
        <f>Table3[[#This Row],[QuantitySold]]*_xlfn.XLOOKUP(Table3[[#This Row],[ProductID]],Table6[ProductID],Table6[UnitCostNGN])</f>
        <v>6000</v>
      </c>
    </row>
    <row r="91" spans="1:9" x14ac:dyDescent="0.25">
      <c r="A91" t="s">
        <v>244</v>
      </c>
      <c r="B91" s="2">
        <v>46039</v>
      </c>
      <c r="C91" t="s">
        <v>39</v>
      </c>
      <c r="D91">
        <v>2</v>
      </c>
      <c r="E91">
        <v>3000</v>
      </c>
      <c r="F91">
        <f>Table3[[#This Row],[QuantitySold]]*Table3[[#This Row],[UnitSellingPriceNGN]]</f>
        <v>6000</v>
      </c>
      <c r="G91" t="s">
        <v>158</v>
      </c>
      <c r="H91" t="s">
        <v>153</v>
      </c>
      <c r="I91">
        <f>Table3[[#This Row],[QuantitySold]]*_xlfn.XLOOKUP(Table3[[#This Row],[ProductID]],Table6[ProductID],Table6[UnitCostNGN])</f>
        <v>3600</v>
      </c>
    </row>
    <row r="92" spans="1:9" x14ac:dyDescent="0.25">
      <c r="A92" t="s">
        <v>245</v>
      </c>
      <c r="B92" s="2">
        <v>46039</v>
      </c>
      <c r="C92" t="s">
        <v>49</v>
      </c>
      <c r="D92">
        <v>1</v>
      </c>
      <c r="E92">
        <v>12500</v>
      </c>
      <c r="F92">
        <f>Table3[[#This Row],[QuantitySold]]*Table3[[#This Row],[UnitSellingPriceNGN]]</f>
        <v>12500</v>
      </c>
      <c r="G92" t="s">
        <v>150</v>
      </c>
      <c r="H92" t="s">
        <v>153</v>
      </c>
      <c r="I92">
        <f>Table3[[#This Row],[QuantitySold]]*_xlfn.XLOOKUP(Table3[[#This Row],[ProductID]],Table6[ProductID],Table6[UnitCostNGN])</f>
        <v>9000</v>
      </c>
    </row>
    <row r="93" spans="1:9" x14ac:dyDescent="0.25">
      <c r="A93" t="s">
        <v>246</v>
      </c>
      <c r="B93" s="2">
        <v>46040</v>
      </c>
      <c r="C93" t="s">
        <v>16</v>
      </c>
      <c r="D93">
        <v>1</v>
      </c>
      <c r="E93">
        <v>7000</v>
      </c>
      <c r="F93">
        <f>Table3[[#This Row],[QuantitySold]]*Table3[[#This Row],[UnitSellingPriceNGN]]</f>
        <v>7000</v>
      </c>
      <c r="G93" t="s">
        <v>150</v>
      </c>
      <c r="H93" t="s">
        <v>153</v>
      </c>
      <c r="I93">
        <f>Table3[[#This Row],[QuantitySold]]*_xlfn.XLOOKUP(Table3[[#This Row],[ProductID]],Table6[ProductID],Table6[UnitCostNGN])</f>
        <v>5200</v>
      </c>
    </row>
    <row r="94" spans="1:9" x14ac:dyDescent="0.25">
      <c r="A94" t="s">
        <v>247</v>
      </c>
      <c r="B94" s="2">
        <v>46040</v>
      </c>
      <c r="C94" t="s">
        <v>22</v>
      </c>
      <c r="D94">
        <v>1</v>
      </c>
      <c r="E94">
        <v>6500</v>
      </c>
      <c r="F94">
        <f>Table3[[#This Row],[QuantitySold]]*Table3[[#This Row],[UnitSellingPriceNGN]]</f>
        <v>6500</v>
      </c>
      <c r="G94" t="s">
        <v>155</v>
      </c>
      <c r="H94" t="s">
        <v>164</v>
      </c>
      <c r="I94">
        <f>Table3[[#This Row],[QuantitySold]]*_xlfn.XLOOKUP(Table3[[#This Row],[ProductID]],Table6[ProductID],Table6[UnitCostNGN])</f>
        <v>4800</v>
      </c>
    </row>
    <row r="95" spans="1:9" x14ac:dyDescent="0.25">
      <c r="A95" t="s">
        <v>248</v>
      </c>
      <c r="B95" s="2">
        <v>46040</v>
      </c>
      <c r="C95" t="s">
        <v>34</v>
      </c>
      <c r="D95">
        <v>1</v>
      </c>
      <c r="E95">
        <v>4500</v>
      </c>
      <c r="F95">
        <f>Table3[[#This Row],[QuantitySold]]*Table3[[#This Row],[UnitSellingPriceNGN]]</f>
        <v>4500</v>
      </c>
      <c r="G95" t="s">
        <v>155</v>
      </c>
      <c r="H95" t="s">
        <v>153</v>
      </c>
      <c r="I95">
        <f>Table3[[#This Row],[QuantitySold]]*_xlfn.XLOOKUP(Table3[[#This Row],[ProductID]],Table6[ProductID],Table6[UnitCostNGN])</f>
        <v>3000</v>
      </c>
    </row>
    <row r="96" spans="1:9" x14ac:dyDescent="0.25">
      <c r="A96" t="s">
        <v>249</v>
      </c>
      <c r="B96" s="2">
        <v>46040</v>
      </c>
      <c r="C96" t="s">
        <v>46</v>
      </c>
      <c r="D96">
        <v>1</v>
      </c>
      <c r="E96">
        <v>11000</v>
      </c>
      <c r="F96">
        <f>Table3[[#This Row],[QuantitySold]]*Table3[[#This Row],[UnitSellingPriceNGN]]</f>
        <v>11000</v>
      </c>
      <c r="G96" t="s">
        <v>158</v>
      </c>
      <c r="H96" t="s">
        <v>153</v>
      </c>
      <c r="I96">
        <f>Table3[[#This Row],[QuantitySold]]*_xlfn.XLOOKUP(Table3[[#This Row],[ProductID]],Table6[ProductID],Table6[UnitCostNGN])</f>
        <v>8500</v>
      </c>
    </row>
    <row r="97" spans="1:9" x14ac:dyDescent="0.25">
      <c r="A97" t="s">
        <v>250</v>
      </c>
      <c r="B97" s="2">
        <v>46041</v>
      </c>
      <c r="C97" t="s">
        <v>16</v>
      </c>
      <c r="D97">
        <v>1</v>
      </c>
      <c r="E97">
        <v>7000</v>
      </c>
      <c r="F97">
        <f>Table3[[#This Row],[QuantitySold]]*Table3[[#This Row],[UnitSellingPriceNGN]]</f>
        <v>7000</v>
      </c>
      <c r="G97" t="s">
        <v>155</v>
      </c>
      <c r="H97" t="s">
        <v>164</v>
      </c>
      <c r="I97">
        <f>Table3[[#This Row],[QuantitySold]]*_xlfn.XLOOKUP(Table3[[#This Row],[ProductID]],Table6[ProductID],Table6[UnitCostNGN])</f>
        <v>5200</v>
      </c>
    </row>
    <row r="98" spans="1:9" x14ac:dyDescent="0.25">
      <c r="A98" t="s">
        <v>251</v>
      </c>
      <c r="B98" s="2">
        <v>46041</v>
      </c>
      <c r="C98" t="s">
        <v>30</v>
      </c>
      <c r="D98">
        <v>1</v>
      </c>
      <c r="E98">
        <v>17000</v>
      </c>
      <c r="F98">
        <f>Table3[[#This Row],[QuantitySold]]*Table3[[#This Row],[UnitSellingPriceNGN]]</f>
        <v>17000</v>
      </c>
      <c r="G98" t="s">
        <v>158</v>
      </c>
      <c r="H98" t="s">
        <v>164</v>
      </c>
      <c r="I98">
        <f>Table3[[#This Row],[QuantitySold]]*_xlfn.XLOOKUP(Table3[[#This Row],[ProductID]],Table6[ProductID],Table6[UnitCostNGN])</f>
        <v>12500</v>
      </c>
    </row>
    <row r="99" spans="1:9" x14ac:dyDescent="0.25">
      <c r="A99" t="s">
        <v>252</v>
      </c>
      <c r="B99" s="2">
        <v>46041</v>
      </c>
      <c r="C99" t="s">
        <v>34</v>
      </c>
      <c r="D99">
        <v>2</v>
      </c>
      <c r="E99">
        <v>4500</v>
      </c>
      <c r="F99">
        <f>Table3[[#This Row],[QuantitySold]]*Table3[[#This Row],[UnitSellingPriceNGN]]</f>
        <v>9000</v>
      </c>
      <c r="G99" t="s">
        <v>150</v>
      </c>
      <c r="H99" t="s">
        <v>153</v>
      </c>
      <c r="I99">
        <f>Table3[[#This Row],[QuantitySold]]*_xlfn.XLOOKUP(Table3[[#This Row],[ProductID]],Table6[ProductID],Table6[UnitCostNGN])</f>
        <v>6000</v>
      </c>
    </row>
    <row r="100" spans="1:9" x14ac:dyDescent="0.25">
      <c r="A100" t="s">
        <v>253</v>
      </c>
      <c r="B100" s="2">
        <v>46041</v>
      </c>
      <c r="C100" t="s">
        <v>39</v>
      </c>
      <c r="D100">
        <v>2</v>
      </c>
      <c r="E100">
        <v>3000</v>
      </c>
      <c r="F100">
        <f>Table3[[#This Row],[QuantitySold]]*Table3[[#This Row],[UnitSellingPriceNGN]]</f>
        <v>6000</v>
      </c>
      <c r="G100" t="s">
        <v>158</v>
      </c>
      <c r="H100" t="s">
        <v>153</v>
      </c>
      <c r="I100">
        <f>Table3[[#This Row],[QuantitySold]]*_xlfn.XLOOKUP(Table3[[#This Row],[ProductID]],Table6[ProductID],Table6[UnitCostNGN])</f>
        <v>3600</v>
      </c>
    </row>
    <row r="101" spans="1:9" x14ac:dyDescent="0.25">
      <c r="A101" t="s">
        <v>254</v>
      </c>
      <c r="B101" s="2">
        <v>46041</v>
      </c>
      <c r="C101" t="s">
        <v>49</v>
      </c>
      <c r="D101">
        <v>2</v>
      </c>
      <c r="E101">
        <v>12500</v>
      </c>
      <c r="F101">
        <f>Table3[[#This Row],[QuantitySold]]*Table3[[#This Row],[UnitSellingPriceNGN]]</f>
        <v>25000</v>
      </c>
      <c r="G101" t="s">
        <v>155</v>
      </c>
      <c r="H101" t="s">
        <v>164</v>
      </c>
      <c r="I101">
        <f>Table3[[#This Row],[QuantitySold]]*_xlfn.XLOOKUP(Table3[[#This Row],[ProductID]],Table6[ProductID],Table6[UnitCostNGN])</f>
        <v>18000</v>
      </c>
    </row>
    <row r="102" spans="1:9" x14ac:dyDescent="0.25">
      <c r="A102" t="s">
        <v>255</v>
      </c>
      <c r="B102" s="2">
        <v>46042</v>
      </c>
      <c r="C102" t="s">
        <v>16</v>
      </c>
      <c r="D102">
        <v>1</v>
      </c>
      <c r="E102">
        <v>7000</v>
      </c>
      <c r="F102">
        <f>Table3[[#This Row],[QuantitySold]]*Table3[[#This Row],[UnitSellingPriceNGN]]</f>
        <v>7000</v>
      </c>
      <c r="G102" t="s">
        <v>158</v>
      </c>
      <c r="H102" t="s">
        <v>164</v>
      </c>
      <c r="I102">
        <f>Table3[[#This Row],[QuantitySold]]*_xlfn.XLOOKUP(Table3[[#This Row],[ProductID]],Table6[ProductID],Table6[UnitCostNGN])</f>
        <v>5200</v>
      </c>
    </row>
    <row r="103" spans="1:9" x14ac:dyDescent="0.25">
      <c r="A103" t="s">
        <v>256</v>
      </c>
      <c r="B103" s="2">
        <v>46042</v>
      </c>
      <c r="C103" t="s">
        <v>39</v>
      </c>
      <c r="D103">
        <v>1</v>
      </c>
      <c r="E103">
        <v>3000</v>
      </c>
      <c r="F103">
        <f>Table3[[#This Row],[QuantitySold]]*Table3[[#This Row],[UnitSellingPriceNGN]]</f>
        <v>3000</v>
      </c>
      <c r="G103" t="s">
        <v>158</v>
      </c>
      <c r="H103" t="s">
        <v>153</v>
      </c>
      <c r="I103">
        <f>Table3[[#This Row],[QuantitySold]]*_xlfn.XLOOKUP(Table3[[#This Row],[ProductID]],Table6[ProductID],Table6[UnitCostNGN])</f>
        <v>1800</v>
      </c>
    </row>
    <row r="104" spans="1:9" x14ac:dyDescent="0.25">
      <c r="A104" t="s">
        <v>257</v>
      </c>
      <c r="B104" s="2">
        <v>46042</v>
      </c>
      <c r="C104" t="s">
        <v>41</v>
      </c>
      <c r="D104">
        <v>1</v>
      </c>
      <c r="E104">
        <v>6000</v>
      </c>
      <c r="F104">
        <f>Table3[[#This Row],[QuantitySold]]*Table3[[#This Row],[UnitSellingPriceNGN]]</f>
        <v>6000</v>
      </c>
      <c r="G104" t="s">
        <v>150</v>
      </c>
      <c r="H104" t="s">
        <v>151</v>
      </c>
      <c r="I104">
        <f>Table3[[#This Row],[QuantitySold]]*_xlfn.XLOOKUP(Table3[[#This Row],[ProductID]],Table6[ProductID],Table6[UnitCostNGN])</f>
        <v>4500</v>
      </c>
    </row>
    <row r="105" spans="1:9" x14ac:dyDescent="0.25">
      <c r="A105" t="s">
        <v>258</v>
      </c>
      <c r="B105" s="2">
        <v>46042</v>
      </c>
      <c r="C105" t="s">
        <v>49</v>
      </c>
      <c r="D105">
        <v>1</v>
      </c>
      <c r="E105">
        <v>12500</v>
      </c>
      <c r="F105">
        <f>Table3[[#This Row],[QuantitySold]]*Table3[[#This Row],[UnitSellingPriceNGN]]</f>
        <v>12500</v>
      </c>
      <c r="G105" t="s">
        <v>150</v>
      </c>
      <c r="H105" t="s">
        <v>153</v>
      </c>
      <c r="I105">
        <f>Table3[[#This Row],[QuantitySold]]*_xlfn.XLOOKUP(Table3[[#This Row],[ProductID]],Table6[ProductID],Table6[UnitCostNGN])</f>
        <v>9000</v>
      </c>
    </row>
    <row r="106" spans="1:9" x14ac:dyDescent="0.25">
      <c r="A106" t="s">
        <v>259</v>
      </c>
      <c r="B106" s="2">
        <v>46043</v>
      </c>
      <c r="C106" t="s">
        <v>34</v>
      </c>
      <c r="D106">
        <v>2</v>
      </c>
      <c r="E106">
        <v>4500</v>
      </c>
      <c r="F106">
        <f>Table3[[#This Row],[QuantitySold]]*Table3[[#This Row],[UnitSellingPriceNGN]]</f>
        <v>9000</v>
      </c>
      <c r="G106" t="s">
        <v>155</v>
      </c>
      <c r="H106" t="s">
        <v>153</v>
      </c>
      <c r="I106">
        <f>Table3[[#This Row],[QuantitySold]]*_xlfn.XLOOKUP(Table3[[#This Row],[ProductID]],Table6[ProductID],Table6[UnitCostNGN])</f>
        <v>6000</v>
      </c>
    </row>
    <row r="107" spans="1:9" x14ac:dyDescent="0.25">
      <c r="A107" t="s">
        <v>260</v>
      </c>
      <c r="B107" s="2">
        <v>46043</v>
      </c>
      <c r="C107" t="s">
        <v>39</v>
      </c>
      <c r="D107">
        <v>3</v>
      </c>
      <c r="E107">
        <v>3000</v>
      </c>
      <c r="F107">
        <f>Table3[[#This Row],[QuantitySold]]*Table3[[#This Row],[UnitSellingPriceNGN]]</f>
        <v>9000</v>
      </c>
      <c r="G107" t="s">
        <v>150</v>
      </c>
      <c r="H107" t="s">
        <v>153</v>
      </c>
      <c r="I107">
        <f>Table3[[#This Row],[QuantitySold]]*_xlfn.XLOOKUP(Table3[[#This Row],[ProductID]],Table6[ProductID],Table6[UnitCostNGN])</f>
        <v>5400</v>
      </c>
    </row>
    <row r="108" spans="1:9" x14ac:dyDescent="0.25">
      <c r="A108" t="s">
        <v>261</v>
      </c>
      <c r="B108" s="2">
        <v>46043</v>
      </c>
      <c r="C108" t="s">
        <v>49</v>
      </c>
      <c r="D108">
        <v>2</v>
      </c>
      <c r="E108">
        <v>12500</v>
      </c>
      <c r="F108">
        <f>Table3[[#This Row],[QuantitySold]]*Table3[[#This Row],[UnitSellingPriceNGN]]</f>
        <v>25000</v>
      </c>
      <c r="G108" t="s">
        <v>158</v>
      </c>
      <c r="H108" t="s">
        <v>153</v>
      </c>
      <c r="I108">
        <f>Table3[[#This Row],[QuantitySold]]*_xlfn.XLOOKUP(Table3[[#This Row],[ProductID]],Table6[ProductID],Table6[UnitCostNGN])</f>
        <v>18000</v>
      </c>
    </row>
    <row r="109" spans="1:9" x14ac:dyDescent="0.25">
      <c r="A109" t="s">
        <v>262</v>
      </c>
      <c r="B109" s="2">
        <v>46044</v>
      </c>
      <c r="C109" t="s">
        <v>16</v>
      </c>
      <c r="D109">
        <v>2</v>
      </c>
      <c r="E109">
        <v>7000</v>
      </c>
      <c r="F109">
        <f>Table3[[#This Row],[QuantitySold]]*Table3[[#This Row],[UnitSellingPriceNGN]]</f>
        <v>14000</v>
      </c>
      <c r="G109" t="s">
        <v>150</v>
      </c>
      <c r="H109" t="s">
        <v>151</v>
      </c>
      <c r="I109">
        <f>Table3[[#This Row],[QuantitySold]]*_xlfn.XLOOKUP(Table3[[#This Row],[ProductID]],Table6[ProductID],Table6[UnitCostNGN])</f>
        <v>10400</v>
      </c>
    </row>
    <row r="110" spans="1:9" x14ac:dyDescent="0.25">
      <c r="A110" t="s">
        <v>263</v>
      </c>
      <c r="B110" s="2">
        <v>46044</v>
      </c>
      <c r="C110" t="s">
        <v>25</v>
      </c>
      <c r="D110">
        <v>1</v>
      </c>
      <c r="E110">
        <v>14500</v>
      </c>
      <c r="F110">
        <f>Table3[[#This Row],[QuantitySold]]*Table3[[#This Row],[UnitSellingPriceNGN]]</f>
        <v>14500</v>
      </c>
      <c r="G110" t="s">
        <v>155</v>
      </c>
      <c r="H110" t="s">
        <v>153</v>
      </c>
      <c r="I110">
        <f>Table3[[#This Row],[QuantitySold]]*_xlfn.XLOOKUP(Table3[[#This Row],[ProductID]],Table6[ProductID],Table6[UnitCostNGN])</f>
        <v>10500</v>
      </c>
    </row>
    <row r="111" spans="1:9" x14ac:dyDescent="0.25">
      <c r="A111" t="s">
        <v>264</v>
      </c>
      <c r="B111" s="2">
        <v>46044</v>
      </c>
      <c r="C111" t="s">
        <v>34</v>
      </c>
      <c r="D111">
        <v>4</v>
      </c>
      <c r="E111">
        <v>4500</v>
      </c>
      <c r="F111">
        <f>Table3[[#This Row],[QuantitySold]]*Table3[[#This Row],[UnitSellingPriceNGN]]</f>
        <v>18000</v>
      </c>
      <c r="G111" t="s">
        <v>155</v>
      </c>
      <c r="H111" t="s">
        <v>151</v>
      </c>
      <c r="I111">
        <f>Table3[[#This Row],[QuantitySold]]*_xlfn.XLOOKUP(Table3[[#This Row],[ProductID]],Table6[ProductID],Table6[UnitCostNGN])</f>
        <v>12000</v>
      </c>
    </row>
    <row r="112" spans="1:9" x14ac:dyDescent="0.25">
      <c r="A112" t="s">
        <v>265</v>
      </c>
      <c r="B112" s="2">
        <v>46044</v>
      </c>
      <c r="C112" t="s">
        <v>39</v>
      </c>
      <c r="D112">
        <v>2</v>
      </c>
      <c r="E112">
        <v>3000</v>
      </c>
      <c r="F112">
        <f>Table3[[#This Row],[QuantitySold]]*Table3[[#This Row],[UnitSellingPriceNGN]]</f>
        <v>6000</v>
      </c>
      <c r="G112" t="s">
        <v>150</v>
      </c>
      <c r="H112" t="s">
        <v>164</v>
      </c>
      <c r="I112">
        <f>Table3[[#This Row],[QuantitySold]]*_xlfn.XLOOKUP(Table3[[#This Row],[ProductID]],Table6[ProductID],Table6[UnitCostNGN])</f>
        <v>3600</v>
      </c>
    </row>
    <row r="113" spans="1:9" x14ac:dyDescent="0.25">
      <c r="A113" t="s">
        <v>266</v>
      </c>
      <c r="B113" s="2">
        <v>46044</v>
      </c>
      <c r="C113" t="s">
        <v>41</v>
      </c>
      <c r="D113">
        <v>1</v>
      </c>
      <c r="E113">
        <v>6000</v>
      </c>
      <c r="F113">
        <f>Table3[[#This Row],[QuantitySold]]*Table3[[#This Row],[UnitSellingPriceNGN]]</f>
        <v>6000</v>
      </c>
      <c r="G113" t="s">
        <v>150</v>
      </c>
      <c r="H113" t="s">
        <v>153</v>
      </c>
      <c r="I113">
        <f>Table3[[#This Row],[QuantitySold]]*_xlfn.XLOOKUP(Table3[[#This Row],[ProductID]],Table6[ProductID],Table6[UnitCostNGN])</f>
        <v>4500</v>
      </c>
    </row>
    <row r="114" spans="1:9" x14ac:dyDescent="0.25">
      <c r="A114" t="s">
        <v>267</v>
      </c>
      <c r="B114" s="2">
        <v>46045</v>
      </c>
      <c r="C114" t="s">
        <v>16</v>
      </c>
      <c r="D114">
        <v>3</v>
      </c>
      <c r="E114">
        <v>7000</v>
      </c>
      <c r="F114">
        <f>Table3[[#This Row],[QuantitySold]]*Table3[[#This Row],[UnitSellingPriceNGN]]</f>
        <v>21000</v>
      </c>
      <c r="G114" t="s">
        <v>155</v>
      </c>
      <c r="H114" t="s">
        <v>153</v>
      </c>
      <c r="I114">
        <f>Table3[[#This Row],[QuantitySold]]*_xlfn.XLOOKUP(Table3[[#This Row],[ProductID]],Table6[ProductID],Table6[UnitCostNGN])</f>
        <v>15600</v>
      </c>
    </row>
    <row r="115" spans="1:9" x14ac:dyDescent="0.25">
      <c r="A115" t="s">
        <v>268</v>
      </c>
      <c r="B115" s="2">
        <v>46045</v>
      </c>
      <c r="C115" t="s">
        <v>22</v>
      </c>
      <c r="D115">
        <v>1</v>
      </c>
      <c r="E115">
        <v>6500</v>
      </c>
      <c r="F115">
        <f>Table3[[#This Row],[QuantitySold]]*Table3[[#This Row],[UnitSellingPriceNGN]]</f>
        <v>6500</v>
      </c>
      <c r="G115" t="s">
        <v>150</v>
      </c>
      <c r="H115" t="s">
        <v>164</v>
      </c>
      <c r="I115">
        <f>Table3[[#This Row],[QuantitySold]]*_xlfn.XLOOKUP(Table3[[#This Row],[ProductID]],Table6[ProductID],Table6[UnitCostNGN])</f>
        <v>4800</v>
      </c>
    </row>
    <row r="116" spans="1:9" x14ac:dyDescent="0.25">
      <c r="A116" t="s">
        <v>269</v>
      </c>
      <c r="B116" s="2">
        <v>46045</v>
      </c>
      <c r="C116" t="s">
        <v>25</v>
      </c>
      <c r="D116">
        <v>2</v>
      </c>
      <c r="E116">
        <v>14500</v>
      </c>
      <c r="F116">
        <f>Table3[[#This Row],[QuantitySold]]*Table3[[#This Row],[UnitSellingPriceNGN]]</f>
        <v>29000</v>
      </c>
      <c r="G116" t="s">
        <v>158</v>
      </c>
      <c r="H116" t="s">
        <v>151</v>
      </c>
      <c r="I116">
        <f>Table3[[#This Row],[QuantitySold]]*_xlfn.XLOOKUP(Table3[[#This Row],[ProductID]],Table6[ProductID],Table6[UnitCostNGN])</f>
        <v>21000</v>
      </c>
    </row>
    <row r="117" spans="1:9" x14ac:dyDescent="0.25">
      <c r="A117" t="s">
        <v>270</v>
      </c>
      <c r="B117" s="2">
        <v>46045</v>
      </c>
      <c r="C117" t="s">
        <v>34</v>
      </c>
      <c r="D117">
        <v>3</v>
      </c>
      <c r="E117">
        <v>4500</v>
      </c>
      <c r="F117">
        <f>Table3[[#This Row],[QuantitySold]]*Table3[[#This Row],[UnitSellingPriceNGN]]</f>
        <v>13500</v>
      </c>
      <c r="G117" t="s">
        <v>150</v>
      </c>
      <c r="H117" t="s">
        <v>164</v>
      </c>
      <c r="I117">
        <f>Table3[[#This Row],[QuantitySold]]*_xlfn.XLOOKUP(Table3[[#This Row],[ProductID]],Table6[ProductID],Table6[UnitCostNGN])</f>
        <v>9000</v>
      </c>
    </row>
    <row r="118" spans="1:9" x14ac:dyDescent="0.25">
      <c r="A118" t="s">
        <v>271</v>
      </c>
      <c r="B118" s="2">
        <v>46045</v>
      </c>
      <c r="C118" t="s">
        <v>46</v>
      </c>
      <c r="D118">
        <v>1</v>
      </c>
      <c r="E118">
        <v>11000</v>
      </c>
      <c r="F118">
        <f>Table3[[#This Row],[QuantitySold]]*Table3[[#This Row],[UnitSellingPriceNGN]]</f>
        <v>11000</v>
      </c>
      <c r="G118" t="s">
        <v>158</v>
      </c>
      <c r="H118" t="s">
        <v>153</v>
      </c>
      <c r="I118">
        <f>Table3[[#This Row],[QuantitySold]]*_xlfn.XLOOKUP(Table3[[#This Row],[ProductID]],Table6[ProductID],Table6[UnitCostNGN])</f>
        <v>8500</v>
      </c>
    </row>
    <row r="119" spans="1:9" x14ac:dyDescent="0.25">
      <c r="A119" t="s">
        <v>272</v>
      </c>
      <c r="B119" s="2">
        <v>46045</v>
      </c>
      <c r="C119" t="s">
        <v>49</v>
      </c>
      <c r="D119">
        <v>1</v>
      </c>
      <c r="E119">
        <v>12500</v>
      </c>
      <c r="F119">
        <f>Table3[[#This Row],[QuantitySold]]*Table3[[#This Row],[UnitSellingPriceNGN]]</f>
        <v>12500</v>
      </c>
      <c r="G119" t="s">
        <v>158</v>
      </c>
      <c r="H119" t="s">
        <v>164</v>
      </c>
      <c r="I119">
        <f>Table3[[#This Row],[QuantitySold]]*_xlfn.XLOOKUP(Table3[[#This Row],[ProductID]],Table6[ProductID],Table6[UnitCostNGN])</f>
        <v>9000</v>
      </c>
    </row>
    <row r="120" spans="1:9" x14ac:dyDescent="0.25">
      <c r="A120" t="s">
        <v>273</v>
      </c>
      <c r="B120" s="2">
        <v>46046</v>
      </c>
      <c r="C120" t="s">
        <v>22</v>
      </c>
      <c r="D120">
        <v>1</v>
      </c>
      <c r="E120">
        <v>6500</v>
      </c>
      <c r="F120">
        <f>Table3[[#This Row],[QuantitySold]]*Table3[[#This Row],[UnitSellingPriceNGN]]</f>
        <v>6500</v>
      </c>
      <c r="G120" t="s">
        <v>155</v>
      </c>
      <c r="H120" t="s">
        <v>153</v>
      </c>
      <c r="I120">
        <f>Table3[[#This Row],[QuantitySold]]*_xlfn.XLOOKUP(Table3[[#This Row],[ProductID]],Table6[ProductID],Table6[UnitCostNGN])</f>
        <v>4800</v>
      </c>
    </row>
    <row r="121" spans="1:9" x14ac:dyDescent="0.25">
      <c r="A121" t="s">
        <v>274</v>
      </c>
      <c r="B121" s="2">
        <v>46046</v>
      </c>
      <c r="C121" t="s">
        <v>39</v>
      </c>
      <c r="D121">
        <v>1</v>
      </c>
      <c r="E121">
        <v>3000</v>
      </c>
      <c r="F121">
        <f>Table3[[#This Row],[QuantitySold]]*Table3[[#This Row],[UnitSellingPriceNGN]]</f>
        <v>3000</v>
      </c>
      <c r="G121" t="s">
        <v>158</v>
      </c>
      <c r="H121" t="s">
        <v>153</v>
      </c>
      <c r="I121">
        <f>Table3[[#This Row],[QuantitySold]]*_xlfn.XLOOKUP(Table3[[#This Row],[ProductID]],Table6[ProductID],Table6[UnitCostNGN])</f>
        <v>1800</v>
      </c>
    </row>
    <row r="122" spans="1:9" x14ac:dyDescent="0.25">
      <c r="A122" t="s">
        <v>275</v>
      </c>
      <c r="B122" s="2">
        <v>46046</v>
      </c>
      <c r="C122" t="s">
        <v>41</v>
      </c>
      <c r="D122">
        <v>3</v>
      </c>
      <c r="E122">
        <v>6000</v>
      </c>
      <c r="F122">
        <f>Table3[[#This Row],[QuantitySold]]*Table3[[#This Row],[UnitSellingPriceNGN]]</f>
        <v>18000</v>
      </c>
      <c r="G122" t="s">
        <v>158</v>
      </c>
      <c r="H122" t="s">
        <v>151</v>
      </c>
      <c r="I122">
        <f>Table3[[#This Row],[QuantitySold]]*_xlfn.XLOOKUP(Table3[[#This Row],[ProductID]],Table6[ProductID],Table6[UnitCostNGN])</f>
        <v>13500</v>
      </c>
    </row>
    <row r="123" spans="1:9" x14ac:dyDescent="0.25">
      <c r="A123" t="s">
        <v>276</v>
      </c>
      <c r="B123" s="2">
        <v>46046</v>
      </c>
      <c r="C123" t="s">
        <v>49</v>
      </c>
      <c r="D123">
        <v>2</v>
      </c>
      <c r="E123">
        <v>12500</v>
      </c>
      <c r="F123">
        <f>Table3[[#This Row],[QuantitySold]]*Table3[[#This Row],[UnitSellingPriceNGN]]</f>
        <v>25000</v>
      </c>
      <c r="G123" t="s">
        <v>158</v>
      </c>
      <c r="H123" t="s">
        <v>164</v>
      </c>
      <c r="I123">
        <f>Table3[[#This Row],[QuantitySold]]*_xlfn.XLOOKUP(Table3[[#This Row],[ProductID]],Table6[ProductID],Table6[UnitCostNGN])</f>
        <v>18000</v>
      </c>
    </row>
    <row r="124" spans="1:9" x14ac:dyDescent="0.25">
      <c r="A124" t="s">
        <v>277</v>
      </c>
      <c r="B124" s="2">
        <v>46047</v>
      </c>
      <c r="C124" t="s">
        <v>39</v>
      </c>
      <c r="D124">
        <v>2</v>
      </c>
      <c r="E124">
        <v>3000</v>
      </c>
      <c r="F124">
        <f>Table3[[#This Row],[QuantitySold]]*Table3[[#This Row],[UnitSellingPriceNGN]]</f>
        <v>6000</v>
      </c>
      <c r="G124" t="s">
        <v>158</v>
      </c>
      <c r="H124" t="s">
        <v>164</v>
      </c>
      <c r="I124">
        <f>Table3[[#This Row],[QuantitySold]]*_xlfn.XLOOKUP(Table3[[#This Row],[ProductID]],Table6[ProductID],Table6[UnitCostNGN])</f>
        <v>3600</v>
      </c>
    </row>
    <row r="125" spans="1:9" x14ac:dyDescent="0.25">
      <c r="A125" t="s">
        <v>278</v>
      </c>
      <c r="B125" s="2">
        <v>46047</v>
      </c>
      <c r="C125" t="s">
        <v>41</v>
      </c>
      <c r="D125">
        <v>1</v>
      </c>
      <c r="E125">
        <v>6000</v>
      </c>
      <c r="F125">
        <f>Table3[[#This Row],[QuantitySold]]*Table3[[#This Row],[UnitSellingPriceNGN]]</f>
        <v>6000</v>
      </c>
      <c r="G125" t="s">
        <v>158</v>
      </c>
      <c r="H125" t="s">
        <v>164</v>
      </c>
      <c r="I125">
        <f>Table3[[#This Row],[QuantitySold]]*_xlfn.XLOOKUP(Table3[[#This Row],[ProductID]],Table6[ProductID],Table6[UnitCostNGN])</f>
        <v>4500</v>
      </c>
    </row>
    <row r="126" spans="1:9" x14ac:dyDescent="0.25">
      <c r="A126" t="s">
        <v>279</v>
      </c>
      <c r="B126" s="2">
        <v>46047</v>
      </c>
      <c r="C126" t="s">
        <v>54</v>
      </c>
      <c r="D126">
        <v>1</v>
      </c>
      <c r="E126">
        <v>24000</v>
      </c>
      <c r="F126">
        <f>Table3[[#This Row],[QuantitySold]]*Table3[[#This Row],[UnitSellingPriceNGN]]</f>
        <v>24000</v>
      </c>
      <c r="G126" t="s">
        <v>150</v>
      </c>
      <c r="H126" t="s">
        <v>153</v>
      </c>
      <c r="I126">
        <f>Table3[[#This Row],[QuantitySold]]*_xlfn.XLOOKUP(Table3[[#This Row],[ProductID]],Table6[ProductID],Table6[UnitCostNGN])</f>
        <v>18000</v>
      </c>
    </row>
    <row r="127" spans="1:9" x14ac:dyDescent="0.25">
      <c r="A127" t="s">
        <v>280</v>
      </c>
      <c r="B127" s="2">
        <v>46048</v>
      </c>
      <c r="C127" t="s">
        <v>16</v>
      </c>
      <c r="D127">
        <v>1</v>
      </c>
      <c r="E127">
        <v>7000</v>
      </c>
      <c r="F127">
        <f>Table3[[#This Row],[QuantitySold]]*Table3[[#This Row],[UnitSellingPriceNGN]]</f>
        <v>7000</v>
      </c>
      <c r="G127" t="s">
        <v>158</v>
      </c>
      <c r="H127" t="s">
        <v>153</v>
      </c>
      <c r="I127">
        <f>Table3[[#This Row],[QuantitySold]]*_xlfn.XLOOKUP(Table3[[#This Row],[ProductID]],Table6[ProductID],Table6[UnitCostNGN])</f>
        <v>5200</v>
      </c>
    </row>
    <row r="128" spans="1:9" x14ac:dyDescent="0.25">
      <c r="A128" t="s">
        <v>281</v>
      </c>
      <c r="B128" s="2">
        <v>46048</v>
      </c>
      <c r="C128" t="s">
        <v>25</v>
      </c>
      <c r="D128">
        <v>1</v>
      </c>
      <c r="E128">
        <v>14500</v>
      </c>
      <c r="F128">
        <f>Table3[[#This Row],[QuantitySold]]*Table3[[#This Row],[UnitSellingPriceNGN]]</f>
        <v>14500</v>
      </c>
      <c r="G128" t="s">
        <v>150</v>
      </c>
      <c r="H128" t="s">
        <v>164</v>
      </c>
      <c r="I128">
        <f>Table3[[#This Row],[QuantitySold]]*_xlfn.XLOOKUP(Table3[[#This Row],[ProductID]],Table6[ProductID],Table6[UnitCostNGN])</f>
        <v>10500</v>
      </c>
    </row>
    <row r="129" spans="1:9" x14ac:dyDescent="0.25">
      <c r="A129" t="s">
        <v>282</v>
      </c>
      <c r="B129" s="2">
        <v>46048</v>
      </c>
      <c r="C129" t="s">
        <v>30</v>
      </c>
      <c r="D129">
        <v>1</v>
      </c>
      <c r="E129">
        <v>17000</v>
      </c>
      <c r="F129">
        <f>Table3[[#This Row],[QuantitySold]]*Table3[[#This Row],[UnitSellingPriceNGN]]</f>
        <v>17000</v>
      </c>
      <c r="G129" t="s">
        <v>150</v>
      </c>
      <c r="H129" t="s">
        <v>164</v>
      </c>
      <c r="I129">
        <f>Table3[[#This Row],[QuantitySold]]*_xlfn.XLOOKUP(Table3[[#This Row],[ProductID]],Table6[ProductID],Table6[UnitCostNGN])</f>
        <v>12500</v>
      </c>
    </row>
    <row r="130" spans="1:9" x14ac:dyDescent="0.25">
      <c r="A130" t="s">
        <v>283</v>
      </c>
      <c r="B130" s="2">
        <v>46048</v>
      </c>
      <c r="C130" t="s">
        <v>34</v>
      </c>
      <c r="D130">
        <v>3</v>
      </c>
      <c r="E130">
        <v>4500</v>
      </c>
      <c r="F130">
        <f>Table3[[#This Row],[QuantitySold]]*Table3[[#This Row],[UnitSellingPriceNGN]]</f>
        <v>13500</v>
      </c>
      <c r="G130" t="s">
        <v>158</v>
      </c>
      <c r="H130" t="s">
        <v>153</v>
      </c>
      <c r="I130">
        <f>Table3[[#This Row],[QuantitySold]]*_xlfn.XLOOKUP(Table3[[#This Row],[ProductID]],Table6[ProductID],Table6[UnitCostNGN])</f>
        <v>9000</v>
      </c>
    </row>
    <row r="131" spans="1:9" x14ac:dyDescent="0.25">
      <c r="A131" t="s">
        <v>284</v>
      </c>
      <c r="B131" s="2">
        <v>46048</v>
      </c>
      <c r="C131" t="s">
        <v>41</v>
      </c>
      <c r="D131">
        <v>2</v>
      </c>
      <c r="E131">
        <v>6000</v>
      </c>
      <c r="F131">
        <f>Table3[[#This Row],[QuantitySold]]*Table3[[#This Row],[UnitSellingPriceNGN]]</f>
        <v>12000</v>
      </c>
      <c r="G131" t="s">
        <v>158</v>
      </c>
      <c r="H131" t="s">
        <v>151</v>
      </c>
      <c r="I131">
        <f>Table3[[#This Row],[QuantitySold]]*_xlfn.XLOOKUP(Table3[[#This Row],[ProductID]],Table6[ProductID],Table6[UnitCostNGN])</f>
        <v>9000</v>
      </c>
    </row>
    <row r="132" spans="1:9" x14ac:dyDescent="0.25">
      <c r="A132" t="s">
        <v>285</v>
      </c>
      <c r="B132" s="2">
        <v>46048</v>
      </c>
      <c r="C132" t="s">
        <v>46</v>
      </c>
      <c r="D132">
        <v>1</v>
      </c>
      <c r="E132">
        <v>11000</v>
      </c>
      <c r="F132">
        <f>Table3[[#This Row],[QuantitySold]]*Table3[[#This Row],[UnitSellingPriceNGN]]</f>
        <v>11000</v>
      </c>
      <c r="G132" t="s">
        <v>158</v>
      </c>
      <c r="H132" t="s">
        <v>153</v>
      </c>
      <c r="I132">
        <f>Table3[[#This Row],[QuantitySold]]*_xlfn.XLOOKUP(Table3[[#This Row],[ProductID]],Table6[ProductID],Table6[UnitCostNGN])</f>
        <v>8500</v>
      </c>
    </row>
    <row r="133" spans="1:9" x14ac:dyDescent="0.25">
      <c r="A133" t="s">
        <v>286</v>
      </c>
      <c r="B133" s="2">
        <v>46049</v>
      </c>
      <c r="C133" t="s">
        <v>16</v>
      </c>
      <c r="D133">
        <v>1</v>
      </c>
      <c r="E133">
        <v>7000</v>
      </c>
      <c r="F133">
        <f>Table3[[#This Row],[QuantitySold]]*Table3[[#This Row],[UnitSellingPriceNGN]]</f>
        <v>7000</v>
      </c>
      <c r="G133" t="s">
        <v>158</v>
      </c>
      <c r="H133" t="s">
        <v>151</v>
      </c>
      <c r="I133">
        <f>Table3[[#This Row],[QuantitySold]]*_xlfn.XLOOKUP(Table3[[#This Row],[ProductID]],Table6[ProductID],Table6[UnitCostNGN])</f>
        <v>5200</v>
      </c>
    </row>
    <row r="134" spans="1:9" x14ac:dyDescent="0.25">
      <c r="A134" t="s">
        <v>287</v>
      </c>
      <c r="B134" s="2">
        <v>46049</v>
      </c>
      <c r="C134" t="s">
        <v>30</v>
      </c>
      <c r="D134">
        <v>1</v>
      </c>
      <c r="E134">
        <v>17000</v>
      </c>
      <c r="F134">
        <f>Table3[[#This Row],[QuantitySold]]*Table3[[#This Row],[UnitSellingPriceNGN]]</f>
        <v>17000</v>
      </c>
      <c r="G134" t="s">
        <v>158</v>
      </c>
      <c r="H134" t="s">
        <v>153</v>
      </c>
      <c r="I134">
        <f>Table3[[#This Row],[QuantitySold]]*_xlfn.XLOOKUP(Table3[[#This Row],[ProductID]],Table6[ProductID],Table6[UnitCostNGN])</f>
        <v>12500</v>
      </c>
    </row>
    <row r="135" spans="1:9" x14ac:dyDescent="0.25">
      <c r="A135" t="s">
        <v>288</v>
      </c>
      <c r="B135" s="2">
        <v>46049</v>
      </c>
      <c r="C135" t="s">
        <v>34</v>
      </c>
      <c r="D135">
        <v>1</v>
      </c>
      <c r="E135">
        <v>4500</v>
      </c>
      <c r="F135">
        <f>Table3[[#This Row],[QuantitySold]]*Table3[[#This Row],[UnitSellingPriceNGN]]</f>
        <v>4500</v>
      </c>
      <c r="G135" t="s">
        <v>158</v>
      </c>
      <c r="H135" t="s">
        <v>164</v>
      </c>
      <c r="I135">
        <f>Table3[[#This Row],[QuantitySold]]*_xlfn.XLOOKUP(Table3[[#This Row],[ProductID]],Table6[ProductID],Table6[UnitCostNGN])</f>
        <v>3000</v>
      </c>
    </row>
    <row r="136" spans="1:9" x14ac:dyDescent="0.25">
      <c r="A136" t="s">
        <v>289</v>
      </c>
      <c r="B136" s="2">
        <v>46049</v>
      </c>
      <c r="C136" t="s">
        <v>41</v>
      </c>
      <c r="D136">
        <v>1</v>
      </c>
      <c r="E136">
        <v>6000</v>
      </c>
      <c r="F136">
        <f>Table3[[#This Row],[QuantitySold]]*Table3[[#This Row],[UnitSellingPriceNGN]]</f>
        <v>6000</v>
      </c>
      <c r="G136" t="s">
        <v>158</v>
      </c>
      <c r="H136" t="s">
        <v>153</v>
      </c>
      <c r="I136">
        <f>Table3[[#This Row],[QuantitySold]]*_xlfn.XLOOKUP(Table3[[#This Row],[ProductID]],Table6[ProductID],Table6[UnitCostNGN])</f>
        <v>4500</v>
      </c>
    </row>
    <row r="137" spans="1:9" x14ac:dyDescent="0.25">
      <c r="A137" t="s">
        <v>290</v>
      </c>
      <c r="B137" s="2">
        <v>46049</v>
      </c>
      <c r="C137" t="s">
        <v>46</v>
      </c>
      <c r="D137">
        <v>2</v>
      </c>
      <c r="E137">
        <v>11000</v>
      </c>
      <c r="F137">
        <f>Table3[[#This Row],[QuantitySold]]*Table3[[#This Row],[UnitSellingPriceNGN]]</f>
        <v>22000</v>
      </c>
      <c r="G137" t="s">
        <v>158</v>
      </c>
      <c r="H137" t="s">
        <v>153</v>
      </c>
      <c r="I137">
        <f>Table3[[#This Row],[QuantitySold]]*_xlfn.XLOOKUP(Table3[[#This Row],[ProductID]],Table6[ProductID],Table6[UnitCostNGN])</f>
        <v>17000</v>
      </c>
    </row>
    <row r="138" spans="1:9" x14ac:dyDescent="0.25">
      <c r="A138" t="s">
        <v>291</v>
      </c>
      <c r="B138" s="2">
        <v>46050</v>
      </c>
      <c r="C138" t="s">
        <v>25</v>
      </c>
      <c r="D138">
        <v>1</v>
      </c>
      <c r="E138">
        <v>14500</v>
      </c>
      <c r="F138">
        <f>Table3[[#This Row],[QuantitySold]]*Table3[[#This Row],[UnitSellingPriceNGN]]</f>
        <v>14500</v>
      </c>
      <c r="G138" t="s">
        <v>150</v>
      </c>
      <c r="H138" t="s">
        <v>153</v>
      </c>
      <c r="I138">
        <f>Table3[[#This Row],[QuantitySold]]*_xlfn.XLOOKUP(Table3[[#This Row],[ProductID]],Table6[ProductID],Table6[UnitCostNGN])</f>
        <v>10500</v>
      </c>
    </row>
    <row r="139" spans="1:9" x14ac:dyDescent="0.25">
      <c r="A139" t="s">
        <v>292</v>
      </c>
      <c r="B139" s="2">
        <v>46050</v>
      </c>
      <c r="C139" t="s">
        <v>41</v>
      </c>
      <c r="D139">
        <v>1</v>
      </c>
      <c r="E139">
        <v>6000</v>
      </c>
      <c r="F139">
        <f>Table3[[#This Row],[QuantitySold]]*Table3[[#This Row],[UnitSellingPriceNGN]]</f>
        <v>6000</v>
      </c>
      <c r="G139" t="s">
        <v>158</v>
      </c>
      <c r="H139" t="s">
        <v>151</v>
      </c>
      <c r="I139">
        <f>Table3[[#This Row],[QuantitySold]]*_xlfn.XLOOKUP(Table3[[#This Row],[ProductID]],Table6[ProductID],Table6[UnitCostNGN])</f>
        <v>4500</v>
      </c>
    </row>
    <row r="140" spans="1:9" x14ac:dyDescent="0.25">
      <c r="A140" t="s">
        <v>293</v>
      </c>
      <c r="B140" s="2">
        <v>46050</v>
      </c>
      <c r="C140" t="s">
        <v>49</v>
      </c>
      <c r="D140">
        <v>1</v>
      </c>
      <c r="E140">
        <v>12500</v>
      </c>
      <c r="F140">
        <f>Table3[[#This Row],[QuantitySold]]*Table3[[#This Row],[UnitSellingPriceNGN]]</f>
        <v>12500</v>
      </c>
      <c r="G140" t="s">
        <v>150</v>
      </c>
      <c r="H140" t="s">
        <v>153</v>
      </c>
      <c r="I140">
        <f>Table3[[#This Row],[QuantitySold]]*_xlfn.XLOOKUP(Table3[[#This Row],[ProductID]],Table6[ProductID],Table6[UnitCostNGN])</f>
        <v>9000</v>
      </c>
    </row>
    <row r="141" spans="1:9" x14ac:dyDescent="0.25">
      <c r="A141" t="s">
        <v>294</v>
      </c>
      <c r="B141" s="2">
        <v>46050</v>
      </c>
      <c r="C141" t="s">
        <v>54</v>
      </c>
      <c r="D141">
        <v>1</v>
      </c>
      <c r="E141">
        <v>24000</v>
      </c>
      <c r="F141">
        <f>Table3[[#This Row],[QuantitySold]]*Table3[[#This Row],[UnitSellingPriceNGN]]</f>
        <v>24000</v>
      </c>
      <c r="G141" t="s">
        <v>155</v>
      </c>
      <c r="H141" t="s">
        <v>153</v>
      </c>
      <c r="I141">
        <f>Table3[[#This Row],[QuantitySold]]*_xlfn.XLOOKUP(Table3[[#This Row],[ProductID]],Table6[ProductID],Table6[UnitCostNGN])</f>
        <v>18000</v>
      </c>
    </row>
    <row r="142" spans="1:9" x14ac:dyDescent="0.25">
      <c r="A142" t="s">
        <v>295</v>
      </c>
      <c r="B142" s="2">
        <v>46051</v>
      </c>
      <c r="C142" t="s">
        <v>22</v>
      </c>
      <c r="D142">
        <v>2</v>
      </c>
      <c r="E142">
        <v>6500</v>
      </c>
      <c r="F142">
        <f>Table3[[#This Row],[QuantitySold]]*Table3[[#This Row],[UnitSellingPriceNGN]]</f>
        <v>13000</v>
      </c>
      <c r="G142" t="s">
        <v>155</v>
      </c>
      <c r="H142" t="s">
        <v>153</v>
      </c>
      <c r="I142">
        <f>Table3[[#This Row],[QuantitySold]]*_xlfn.XLOOKUP(Table3[[#This Row],[ProductID]],Table6[ProductID],Table6[UnitCostNGN])</f>
        <v>9600</v>
      </c>
    </row>
    <row r="143" spans="1:9" x14ac:dyDescent="0.25">
      <c r="A143" t="s">
        <v>296</v>
      </c>
      <c r="B143" s="2">
        <v>46051</v>
      </c>
      <c r="C143" t="s">
        <v>30</v>
      </c>
      <c r="D143">
        <v>1</v>
      </c>
      <c r="E143">
        <v>17000</v>
      </c>
      <c r="F143">
        <f>Table3[[#This Row],[QuantitySold]]*Table3[[#This Row],[UnitSellingPriceNGN]]</f>
        <v>17000</v>
      </c>
      <c r="G143" t="s">
        <v>155</v>
      </c>
      <c r="H143" t="s">
        <v>153</v>
      </c>
      <c r="I143">
        <f>Table3[[#This Row],[QuantitySold]]*_xlfn.XLOOKUP(Table3[[#This Row],[ProductID]],Table6[ProductID],Table6[UnitCostNGN])</f>
        <v>12500</v>
      </c>
    </row>
    <row r="144" spans="1:9" x14ac:dyDescent="0.25">
      <c r="A144" t="s">
        <v>297</v>
      </c>
      <c r="B144" s="2">
        <v>46051</v>
      </c>
      <c r="C144" t="s">
        <v>34</v>
      </c>
      <c r="D144">
        <v>2</v>
      </c>
      <c r="E144">
        <v>4500</v>
      </c>
      <c r="F144">
        <f>Table3[[#This Row],[QuantitySold]]*Table3[[#This Row],[UnitSellingPriceNGN]]</f>
        <v>9000</v>
      </c>
      <c r="G144" t="s">
        <v>158</v>
      </c>
      <c r="H144" t="s">
        <v>153</v>
      </c>
      <c r="I144">
        <f>Table3[[#This Row],[QuantitySold]]*_xlfn.XLOOKUP(Table3[[#This Row],[ProductID]],Table6[ProductID],Table6[UnitCostNGN])</f>
        <v>6000</v>
      </c>
    </row>
    <row r="145" spans="1:9" x14ac:dyDescent="0.25">
      <c r="A145" t="s">
        <v>298</v>
      </c>
      <c r="B145" s="2">
        <v>46052</v>
      </c>
      <c r="C145" t="s">
        <v>16</v>
      </c>
      <c r="D145">
        <v>3</v>
      </c>
      <c r="E145">
        <v>7000</v>
      </c>
      <c r="F145">
        <f>Table3[[#This Row],[QuantitySold]]*Table3[[#This Row],[UnitSellingPriceNGN]]</f>
        <v>21000</v>
      </c>
      <c r="G145" t="s">
        <v>155</v>
      </c>
      <c r="H145" t="s">
        <v>153</v>
      </c>
      <c r="I145">
        <f>Table3[[#This Row],[QuantitySold]]*_xlfn.XLOOKUP(Table3[[#This Row],[ProductID]],Table6[ProductID],Table6[UnitCostNGN])</f>
        <v>15600</v>
      </c>
    </row>
    <row r="146" spans="1:9" x14ac:dyDescent="0.25">
      <c r="A146" t="s">
        <v>299</v>
      </c>
      <c r="B146" s="2">
        <v>46052</v>
      </c>
      <c r="C146" t="s">
        <v>30</v>
      </c>
      <c r="D146">
        <v>1</v>
      </c>
      <c r="E146">
        <v>17000</v>
      </c>
      <c r="F146">
        <f>Table3[[#This Row],[QuantitySold]]*Table3[[#This Row],[UnitSellingPriceNGN]]</f>
        <v>17000</v>
      </c>
      <c r="G146" t="s">
        <v>150</v>
      </c>
      <c r="H146" t="s">
        <v>164</v>
      </c>
      <c r="I146">
        <f>Table3[[#This Row],[QuantitySold]]*_xlfn.XLOOKUP(Table3[[#This Row],[ProductID]],Table6[ProductID],Table6[UnitCostNGN])</f>
        <v>12500</v>
      </c>
    </row>
    <row r="147" spans="1:9" x14ac:dyDescent="0.25">
      <c r="A147" t="s">
        <v>300</v>
      </c>
      <c r="B147" s="2">
        <v>46052</v>
      </c>
      <c r="C147" t="s">
        <v>41</v>
      </c>
      <c r="D147">
        <v>2</v>
      </c>
      <c r="E147">
        <v>6000</v>
      </c>
      <c r="F147">
        <f>Table3[[#This Row],[QuantitySold]]*Table3[[#This Row],[UnitSellingPriceNGN]]</f>
        <v>12000</v>
      </c>
      <c r="G147" t="s">
        <v>155</v>
      </c>
      <c r="H147" t="s">
        <v>164</v>
      </c>
      <c r="I147">
        <f>Table3[[#This Row],[QuantitySold]]*_xlfn.XLOOKUP(Table3[[#This Row],[ProductID]],Table6[ProductID],Table6[UnitCostNGN])</f>
        <v>9000</v>
      </c>
    </row>
    <row r="148" spans="1:9" x14ac:dyDescent="0.25">
      <c r="A148" t="s">
        <v>301</v>
      </c>
      <c r="B148" s="2">
        <v>46052</v>
      </c>
      <c r="C148" t="s">
        <v>49</v>
      </c>
      <c r="D148">
        <v>1</v>
      </c>
      <c r="E148">
        <v>12500</v>
      </c>
      <c r="F148">
        <f>Table3[[#This Row],[QuantitySold]]*Table3[[#This Row],[UnitSellingPriceNGN]]</f>
        <v>12500</v>
      </c>
      <c r="G148" t="s">
        <v>158</v>
      </c>
      <c r="H148" t="s">
        <v>153</v>
      </c>
      <c r="I148">
        <f>Table3[[#This Row],[QuantitySold]]*_xlfn.XLOOKUP(Table3[[#This Row],[ProductID]],Table6[ProductID],Table6[UnitCostNGN])</f>
        <v>9000</v>
      </c>
    </row>
    <row r="149" spans="1:9" x14ac:dyDescent="0.25">
      <c r="A149" t="s">
        <v>302</v>
      </c>
      <c r="B149" s="2">
        <v>46053</v>
      </c>
      <c r="C149" t="s">
        <v>16</v>
      </c>
      <c r="D149">
        <v>2</v>
      </c>
      <c r="E149">
        <v>7000</v>
      </c>
      <c r="F149">
        <f>Table3[[#This Row],[QuantitySold]]*Table3[[#This Row],[UnitSellingPriceNGN]]</f>
        <v>14000</v>
      </c>
      <c r="G149" t="s">
        <v>150</v>
      </c>
      <c r="H149" t="s">
        <v>153</v>
      </c>
      <c r="I149">
        <f>Table3[[#This Row],[QuantitySold]]*_xlfn.XLOOKUP(Table3[[#This Row],[ProductID]],Table6[ProductID],Table6[UnitCostNGN])</f>
        <v>10400</v>
      </c>
    </row>
    <row r="150" spans="1:9" x14ac:dyDescent="0.25">
      <c r="A150" t="s">
        <v>303</v>
      </c>
      <c r="B150" s="2">
        <v>46053</v>
      </c>
      <c r="C150" t="s">
        <v>22</v>
      </c>
      <c r="D150">
        <v>1</v>
      </c>
      <c r="E150">
        <v>6500</v>
      </c>
      <c r="F150">
        <f>Table3[[#This Row],[QuantitySold]]*Table3[[#This Row],[UnitSellingPriceNGN]]</f>
        <v>6500</v>
      </c>
      <c r="G150" t="s">
        <v>150</v>
      </c>
      <c r="H150" t="s">
        <v>153</v>
      </c>
      <c r="I150">
        <f>Table3[[#This Row],[QuantitySold]]*_xlfn.XLOOKUP(Table3[[#This Row],[ProductID]],Table6[ProductID],Table6[UnitCostNGN])</f>
        <v>4800</v>
      </c>
    </row>
    <row r="151" spans="1:9" x14ac:dyDescent="0.25">
      <c r="A151" t="s">
        <v>304</v>
      </c>
      <c r="B151" s="2">
        <v>46053</v>
      </c>
      <c r="C151" t="s">
        <v>30</v>
      </c>
      <c r="D151">
        <v>2</v>
      </c>
      <c r="E151">
        <v>17000</v>
      </c>
      <c r="F151">
        <f>Table3[[#This Row],[QuantitySold]]*Table3[[#This Row],[UnitSellingPriceNGN]]</f>
        <v>34000</v>
      </c>
      <c r="G151" t="s">
        <v>150</v>
      </c>
      <c r="H151" t="s">
        <v>164</v>
      </c>
      <c r="I151">
        <f>Table3[[#This Row],[QuantitySold]]*_xlfn.XLOOKUP(Table3[[#This Row],[ProductID]],Table6[ProductID],Table6[UnitCostNGN])</f>
        <v>25000</v>
      </c>
    </row>
    <row r="152" spans="1:9" x14ac:dyDescent="0.25">
      <c r="A152" t="s">
        <v>305</v>
      </c>
      <c r="B152" s="2">
        <v>46053</v>
      </c>
      <c r="C152" t="s">
        <v>34</v>
      </c>
      <c r="D152">
        <v>1</v>
      </c>
      <c r="E152">
        <v>4500</v>
      </c>
      <c r="F152">
        <f>Table3[[#This Row],[QuantitySold]]*Table3[[#This Row],[UnitSellingPriceNGN]]</f>
        <v>4500</v>
      </c>
      <c r="G152" t="s">
        <v>158</v>
      </c>
      <c r="H152" t="s">
        <v>164</v>
      </c>
      <c r="I152">
        <f>Table3[[#This Row],[QuantitySold]]*_xlfn.XLOOKUP(Table3[[#This Row],[ProductID]],Table6[ProductID],Table6[UnitCostNGN])</f>
        <v>3000</v>
      </c>
    </row>
    <row r="153" spans="1:9" x14ac:dyDescent="0.25">
      <c r="A153" t="s">
        <v>306</v>
      </c>
      <c r="B153" s="2">
        <v>46053</v>
      </c>
      <c r="C153" t="s">
        <v>39</v>
      </c>
      <c r="D153">
        <v>2</v>
      </c>
      <c r="E153">
        <v>3000</v>
      </c>
      <c r="F153">
        <f>Table3[[#This Row],[QuantitySold]]*Table3[[#This Row],[UnitSellingPriceNGN]]</f>
        <v>6000</v>
      </c>
      <c r="G153" t="s">
        <v>155</v>
      </c>
      <c r="H153" t="s">
        <v>153</v>
      </c>
      <c r="I153">
        <f>Table3[[#This Row],[QuantitySold]]*_xlfn.XLOOKUP(Table3[[#This Row],[ProductID]],Table6[ProductID],Table6[UnitCostNGN])</f>
        <v>3600</v>
      </c>
    </row>
    <row r="154" spans="1:9" x14ac:dyDescent="0.25">
      <c r="A154" t="s">
        <v>307</v>
      </c>
      <c r="B154" s="2">
        <v>46053</v>
      </c>
      <c r="C154" t="s">
        <v>41</v>
      </c>
      <c r="D154">
        <v>1</v>
      </c>
      <c r="E154">
        <v>6000</v>
      </c>
      <c r="F154">
        <f>Table3[[#This Row],[QuantitySold]]*Table3[[#This Row],[UnitSellingPriceNGN]]</f>
        <v>6000</v>
      </c>
      <c r="G154" t="s">
        <v>155</v>
      </c>
      <c r="H154" t="s">
        <v>153</v>
      </c>
      <c r="I154">
        <f>Table3[[#This Row],[QuantitySold]]*_xlfn.XLOOKUP(Table3[[#This Row],[ProductID]],Table6[ProductID],Table6[UnitCostNGN])</f>
        <v>4500</v>
      </c>
    </row>
    <row r="155" spans="1:9" x14ac:dyDescent="0.25">
      <c r="A155" t="s">
        <v>308</v>
      </c>
      <c r="B155" s="2">
        <v>46053</v>
      </c>
      <c r="C155" t="s">
        <v>49</v>
      </c>
      <c r="D155">
        <v>2</v>
      </c>
      <c r="E155">
        <v>12500</v>
      </c>
      <c r="F155">
        <f>Table3[[#This Row],[QuantitySold]]*Table3[[#This Row],[UnitSellingPriceNGN]]</f>
        <v>25000</v>
      </c>
      <c r="G155" t="s">
        <v>150</v>
      </c>
      <c r="H155" t="s">
        <v>153</v>
      </c>
      <c r="I155">
        <f>Table3[[#This Row],[QuantitySold]]*_xlfn.XLOOKUP(Table3[[#This Row],[ProductID]],Table6[ProductID],Table6[UnitCostNGN])</f>
        <v>18000</v>
      </c>
    </row>
    <row r="156" spans="1:9" x14ac:dyDescent="0.25">
      <c r="A156" t="s">
        <v>309</v>
      </c>
      <c r="B156" s="2">
        <v>46053</v>
      </c>
      <c r="C156" t="s">
        <v>54</v>
      </c>
      <c r="D156">
        <v>1</v>
      </c>
      <c r="E156">
        <v>24000</v>
      </c>
      <c r="F156">
        <f>Table3[[#This Row],[QuantitySold]]*Table3[[#This Row],[UnitSellingPriceNGN]]</f>
        <v>24000</v>
      </c>
      <c r="G156" t="s">
        <v>150</v>
      </c>
      <c r="H156" t="s">
        <v>153</v>
      </c>
      <c r="I156">
        <f>Table3[[#This Row],[QuantitySold]]*_xlfn.XLOOKUP(Table3[[#This Row],[ProductID]],Table6[ProductID],Table6[UnitCostNGN])</f>
        <v>18000</v>
      </c>
    </row>
    <row r="157" spans="1:9" x14ac:dyDescent="0.25">
      <c r="A157" t="s">
        <v>310</v>
      </c>
      <c r="B157" s="2">
        <v>46054</v>
      </c>
      <c r="C157" t="s">
        <v>16</v>
      </c>
      <c r="D157">
        <v>2</v>
      </c>
      <c r="E157">
        <v>7000</v>
      </c>
      <c r="F157">
        <f>Table3[[#This Row],[QuantitySold]]*Table3[[#This Row],[UnitSellingPriceNGN]]</f>
        <v>14000</v>
      </c>
      <c r="G157" t="s">
        <v>158</v>
      </c>
      <c r="H157" t="s">
        <v>164</v>
      </c>
      <c r="I157">
        <f>Table3[[#This Row],[QuantitySold]]*_xlfn.XLOOKUP(Table3[[#This Row],[ProductID]],Table6[ProductID],Table6[UnitCostNGN])</f>
        <v>10400</v>
      </c>
    </row>
    <row r="158" spans="1:9" x14ac:dyDescent="0.25">
      <c r="A158" t="s">
        <v>311</v>
      </c>
      <c r="B158" s="2">
        <v>46054</v>
      </c>
      <c r="C158" t="s">
        <v>22</v>
      </c>
      <c r="D158">
        <v>2</v>
      </c>
      <c r="E158">
        <v>6500</v>
      </c>
      <c r="F158">
        <f>Table3[[#This Row],[QuantitySold]]*Table3[[#This Row],[UnitSellingPriceNGN]]</f>
        <v>13000</v>
      </c>
      <c r="G158" t="s">
        <v>158</v>
      </c>
      <c r="H158" t="s">
        <v>153</v>
      </c>
      <c r="I158">
        <f>Table3[[#This Row],[QuantitySold]]*_xlfn.XLOOKUP(Table3[[#This Row],[ProductID]],Table6[ProductID],Table6[UnitCostNGN])</f>
        <v>9600</v>
      </c>
    </row>
    <row r="159" spans="1:9" x14ac:dyDescent="0.25">
      <c r="A159" t="s">
        <v>312</v>
      </c>
      <c r="B159" s="2">
        <v>46054</v>
      </c>
      <c r="C159" t="s">
        <v>30</v>
      </c>
      <c r="D159">
        <v>1</v>
      </c>
      <c r="E159">
        <v>17000</v>
      </c>
      <c r="F159">
        <f>Table3[[#This Row],[QuantitySold]]*Table3[[#This Row],[UnitSellingPriceNGN]]</f>
        <v>17000</v>
      </c>
      <c r="G159" t="s">
        <v>150</v>
      </c>
      <c r="H159" t="s">
        <v>164</v>
      </c>
      <c r="I159">
        <f>Table3[[#This Row],[QuantitySold]]*_xlfn.XLOOKUP(Table3[[#This Row],[ProductID]],Table6[ProductID],Table6[UnitCostNGN])</f>
        <v>12500</v>
      </c>
    </row>
    <row r="160" spans="1:9" x14ac:dyDescent="0.25">
      <c r="A160" t="s">
        <v>313</v>
      </c>
      <c r="B160" s="2">
        <v>46054</v>
      </c>
      <c r="C160" t="s">
        <v>39</v>
      </c>
      <c r="D160">
        <v>1</v>
      </c>
      <c r="E160">
        <v>3000</v>
      </c>
      <c r="F160">
        <f>Table3[[#This Row],[QuantitySold]]*Table3[[#This Row],[UnitSellingPriceNGN]]</f>
        <v>3000</v>
      </c>
      <c r="G160" t="s">
        <v>150</v>
      </c>
      <c r="H160" t="s">
        <v>153</v>
      </c>
      <c r="I160">
        <f>Table3[[#This Row],[QuantitySold]]*_xlfn.XLOOKUP(Table3[[#This Row],[ProductID]],Table6[ProductID],Table6[UnitCostNGN])</f>
        <v>1800</v>
      </c>
    </row>
    <row r="161" spans="1:9" x14ac:dyDescent="0.25">
      <c r="A161" t="s">
        <v>314</v>
      </c>
      <c r="B161" s="2">
        <v>46054</v>
      </c>
      <c r="C161" t="s">
        <v>41</v>
      </c>
      <c r="D161">
        <v>2</v>
      </c>
      <c r="E161">
        <v>6000</v>
      </c>
      <c r="F161">
        <f>Table3[[#This Row],[QuantitySold]]*Table3[[#This Row],[UnitSellingPriceNGN]]</f>
        <v>12000</v>
      </c>
      <c r="G161" t="s">
        <v>158</v>
      </c>
      <c r="H161" t="s">
        <v>153</v>
      </c>
      <c r="I161">
        <f>Table3[[#This Row],[QuantitySold]]*_xlfn.XLOOKUP(Table3[[#This Row],[ProductID]],Table6[ProductID],Table6[UnitCostNGN])</f>
        <v>9000</v>
      </c>
    </row>
    <row r="162" spans="1:9" x14ac:dyDescent="0.25">
      <c r="A162" t="s">
        <v>315</v>
      </c>
      <c r="B162" s="2">
        <v>46055</v>
      </c>
      <c r="C162" t="s">
        <v>16</v>
      </c>
      <c r="D162">
        <v>1</v>
      </c>
      <c r="E162">
        <v>7000</v>
      </c>
      <c r="F162">
        <f>Table3[[#This Row],[QuantitySold]]*Table3[[#This Row],[UnitSellingPriceNGN]]</f>
        <v>7000</v>
      </c>
      <c r="G162" t="s">
        <v>155</v>
      </c>
      <c r="H162" t="s">
        <v>153</v>
      </c>
      <c r="I162">
        <f>Table3[[#This Row],[QuantitySold]]*_xlfn.XLOOKUP(Table3[[#This Row],[ProductID]],Table6[ProductID],Table6[UnitCostNGN])</f>
        <v>5200</v>
      </c>
    </row>
    <row r="163" spans="1:9" x14ac:dyDescent="0.25">
      <c r="A163" t="s">
        <v>316</v>
      </c>
      <c r="B163" s="2">
        <v>46055</v>
      </c>
      <c r="C163" t="s">
        <v>25</v>
      </c>
      <c r="D163">
        <v>2</v>
      </c>
      <c r="E163">
        <v>14500</v>
      </c>
      <c r="F163">
        <f>Table3[[#This Row],[QuantitySold]]*Table3[[#This Row],[UnitSellingPriceNGN]]</f>
        <v>29000</v>
      </c>
      <c r="G163" t="s">
        <v>158</v>
      </c>
      <c r="H163" t="s">
        <v>153</v>
      </c>
      <c r="I163">
        <f>Table3[[#This Row],[QuantitySold]]*_xlfn.XLOOKUP(Table3[[#This Row],[ProductID]],Table6[ProductID],Table6[UnitCostNGN])</f>
        <v>21000</v>
      </c>
    </row>
    <row r="164" spans="1:9" x14ac:dyDescent="0.25">
      <c r="A164" t="s">
        <v>317</v>
      </c>
      <c r="B164" s="2">
        <v>46055</v>
      </c>
      <c r="C164" t="s">
        <v>30</v>
      </c>
      <c r="D164">
        <v>1</v>
      </c>
      <c r="E164">
        <v>17000</v>
      </c>
      <c r="F164">
        <f>Table3[[#This Row],[QuantitySold]]*Table3[[#This Row],[UnitSellingPriceNGN]]</f>
        <v>17000</v>
      </c>
      <c r="G164" t="s">
        <v>158</v>
      </c>
      <c r="H164" t="s">
        <v>151</v>
      </c>
      <c r="I164">
        <f>Table3[[#This Row],[QuantitySold]]*_xlfn.XLOOKUP(Table3[[#This Row],[ProductID]],Table6[ProductID],Table6[UnitCostNGN])</f>
        <v>12500</v>
      </c>
    </row>
    <row r="165" spans="1:9" x14ac:dyDescent="0.25">
      <c r="A165" t="s">
        <v>318</v>
      </c>
      <c r="B165" s="2">
        <v>46055</v>
      </c>
      <c r="C165" t="s">
        <v>34</v>
      </c>
      <c r="D165">
        <v>2</v>
      </c>
      <c r="E165">
        <v>4500</v>
      </c>
      <c r="F165">
        <f>Table3[[#This Row],[QuantitySold]]*Table3[[#This Row],[UnitSellingPriceNGN]]</f>
        <v>9000</v>
      </c>
      <c r="G165" t="s">
        <v>150</v>
      </c>
      <c r="H165" t="s">
        <v>151</v>
      </c>
      <c r="I165">
        <f>Table3[[#This Row],[QuantitySold]]*_xlfn.XLOOKUP(Table3[[#This Row],[ProductID]],Table6[ProductID],Table6[UnitCostNGN])</f>
        <v>6000</v>
      </c>
    </row>
    <row r="166" spans="1:9" x14ac:dyDescent="0.25">
      <c r="A166" t="s">
        <v>319</v>
      </c>
      <c r="B166" s="2">
        <v>46055</v>
      </c>
      <c r="C166" t="s">
        <v>39</v>
      </c>
      <c r="D166">
        <v>1</v>
      </c>
      <c r="E166">
        <v>3000</v>
      </c>
      <c r="F166">
        <f>Table3[[#This Row],[QuantitySold]]*Table3[[#This Row],[UnitSellingPriceNGN]]</f>
        <v>3000</v>
      </c>
      <c r="G166" t="s">
        <v>150</v>
      </c>
      <c r="H166" t="s">
        <v>164</v>
      </c>
      <c r="I166">
        <f>Table3[[#This Row],[QuantitySold]]*_xlfn.XLOOKUP(Table3[[#This Row],[ProductID]],Table6[ProductID],Table6[UnitCostNGN])</f>
        <v>1800</v>
      </c>
    </row>
    <row r="167" spans="1:9" x14ac:dyDescent="0.25">
      <c r="A167" t="s">
        <v>320</v>
      </c>
      <c r="B167" s="2">
        <v>46055</v>
      </c>
      <c r="C167" t="s">
        <v>41</v>
      </c>
      <c r="D167">
        <v>4</v>
      </c>
      <c r="E167">
        <v>6000</v>
      </c>
      <c r="F167">
        <f>Table3[[#This Row],[QuantitySold]]*Table3[[#This Row],[UnitSellingPriceNGN]]</f>
        <v>24000</v>
      </c>
      <c r="G167" t="s">
        <v>158</v>
      </c>
      <c r="H167" t="s">
        <v>153</v>
      </c>
      <c r="I167">
        <f>Table3[[#This Row],[QuantitySold]]*_xlfn.XLOOKUP(Table3[[#This Row],[ProductID]],Table6[ProductID],Table6[UnitCostNGN])</f>
        <v>18000</v>
      </c>
    </row>
    <row r="168" spans="1:9" x14ac:dyDescent="0.25">
      <c r="A168" t="s">
        <v>321</v>
      </c>
      <c r="B168" s="2">
        <v>46055</v>
      </c>
      <c r="C168" t="s">
        <v>54</v>
      </c>
      <c r="D168">
        <v>1</v>
      </c>
      <c r="E168">
        <v>24000</v>
      </c>
      <c r="F168">
        <f>Table3[[#This Row],[QuantitySold]]*Table3[[#This Row],[UnitSellingPriceNGN]]</f>
        <v>24000</v>
      </c>
      <c r="G168" t="s">
        <v>150</v>
      </c>
      <c r="H168" t="s">
        <v>153</v>
      </c>
      <c r="I168">
        <f>Table3[[#This Row],[QuantitySold]]*_xlfn.XLOOKUP(Table3[[#This Row],[ProductID]],Table6[ProductID],Table6[UnitCostNGN])</f>
        <v>18000</v>
      </c>
    </row>
    <row r="169" spans="1:9" x14ac:dyDescent="0.25">
      <c r="A169" t="s">
        <v>322</v>
      </c>
      <c r="B169" s="2">
        <v>46056</v>
      </c>
      <c r="C169" t="s">
        <v>25</v>
      </c>
      <c r="D169">
        <v>1</v>
      </c>
      <c r="E169">
        <v>14500</v>
      </c>
      <c r="F169">
        <f>Table3[[#This Row],[QuantitySold]]*Table3[[#This Row],[UnitSellingPriceNGN]]</f>
        <v>14500</v>
      </c>
      <c r="G169" t="s">
        <v>150</v>
      </c>
      <c r="H169" t="s">
        <v>153</v>
      </c>
      <c r="I169">
        <f>Table3[[#This Row],[QuantitySold]]*_xlfn.XLOOKUP(Table3[[#This Row],[ProductID]],Table6[ProductID],Table6[UnitCostNGN])</f>
        <v>10500</v>
      </c>
    </row>
    <row r="170" spans="1:9" x14ac:dyDescent="0.25">
      <c r="A170" t="s">
        <v>323</v>
      </c>
      <c r="B170" s="2">
        <v>46056</v>
      </c>
      <c r="C170" t="s">
        <v>39</v>
      </c>
      <c r="D170">
        <v>2</v>
      </c>
      <c r="E170">
        <v>3000</v>
      </c>
      <c r="F170">
        <f>Table3[[#This Row],[QuantitySold]]*Table3[[#This Row],[UnitSellingPriceNGN]]</f>
        <v>6000</v>
      </c>
      <c r="G170" t="s">
        <v>155</v>
      </c>
      <c r="H170" t="s">
        <v>151</v>
      </c>
      <c r="I170">
        <f>Table3[[#This Row],[QuantitySold]]*_xlfn.XLOOKUP(Table3[[#This Row],[ProductID]],Table6[ProductID],Table6[UnitCostNGN])</f>
        <v>3600</v>
      </c>
    </row>
    <row r="171" spans="1:9" x14ac:dyDescent="0.25">
      <c r="A171" t="s">
        <v>324</v>
      </c>
      <c r="B171" s="2">
        <v>46056</v>
      </c>
      <c r="C171" t="s">
        <v>41</v>
      </c>
      <c r="D171">
        <v>1</v>
      </c>
      <c r="E171">
        <v>6000</v>
      </c>
      <c r="F171">
        <f>Table3[[#This Row],[QuantitySold]]*Table3[[#This Row],[UnitSellingPriceNGN]]</f>
        <v>6000</v>
      </c>
      <c r="G171" t="s">
        <v>158</v>
      </c>
      <c r="H171" t="s">
        <v>164</v>
      </c>
      <c r="I171">
        <f>Table3[[#This Row],[QuantitySold]]*_xlfn.XLOOKUP(Table3[[#This Row],[ProductID]],Table6[ProductID],Table6[UnitCostNGN])</f>
        <v>4500</v>
      </c>
    </row>
    <row r="172" spans="1:9" x14ac:dyDescent="0.25">
      <c r="A172" t="s">
        <v>325</v>
      </c>
      <c r="B172" s="2">
        <v>46057</v>
      </c>
      <c r="C172" t="s">
        <v>22</v>
      </c>
      <c r="D172">
        <v>3</v>
      </c>
      <c r="E172">
        <v>6500</v>
      </c>
      <c r="F172">
        <f>Table3[[#This Row],[QuantitySold]]*Table3[[#This Row],[UnitSellingPriceNGN]]</f>
        <v>19500</v>
      </c>
      <c r="G172" t="s">
        <v>150</v>
      </c>
      <c r="H172" t="s">
        <v>153</v>
      </c>
      <c r="I172">
        <f>Table3[[#This Row],[QuantitySold]]*_xlfn.XLOOKUP(Table3[[#This Row],[ProductID]],Table6[ProductID],Table6[UnitCostNGN])</f>
        <v>14400</v>
      </c>
    </row>
    <row r="173" spans="1:9" x14ac:dyDescent="0.25">
      <c r="A173" t="s">
        <v>326</v>
      </c>
      <c r="B173" s="2">
        <v>46057</v>
      </c>
      <c r="C173" t="s">
        <v>34</v>
      </c>
      <c r="D173">
        <v>3</v>
      </c>
      <c r="E173">
        <v>4500</v>
      </c>
      <c r="F173">
        <f>Table3[[#This Row],[QuantitySold]]*Table3[[#This Row],[UnitSellingPriceNGN]]</f>
        <v>13500</v>
      </c>
      <c r="G173" t="s">
        <v>150</v>
      </c>
      <c r="H173" t="s">
        <v>153</v>
      </c>
      <c r="I173">
        <f>Table3[[#This Row],[QuantitySold]]*_xlfn.XLOOKUP(Table3[[#This Row],[ProductID]],Table6[ProductID],Table6[UnitCostNGN])</f>
        <v>9000</v>
      </c>
    </row>
    <row r="174" spans="1:9" x14ac:dyDescent="0.25">
      <c r="A174" t="s">
        <v>327</v>
      </c>
      <c r="B174" s="2">
        <v>46057</v>
      </c>
      <c r="C174" t="s">
        <v>39</v>
      </c>
      <c r="D174">
        <v>2</v>
      </c>
      <c r="E174">
        <v>3000</v>
      </c>
      <c r="F174">
        <f>Table3[[#This Row],[QuantitySold]]*Table3[[#This Row],[UnitSellingPriceNGN]]</f>
        <v>6000</v>
      </c>
      <c r="G174" t="s">
        <v>158</v>
      </c>
      <c r="H174" t="s">
        <v>164</v>
      </c>
      <c r="I174">
        <f>Table3[[#This Row],[QuantitySold]]*_xlfn.XLOOKUP(Table3[[#This Row],[ProductID]],Table6[ProductID],Table6[UnitCostNGN])</f>
        <v>3600</v>
      </c>
    </row>
    <row r="175" spans="1:9" x14ac:dyDescent="0.25">
      <c r="A175" t="s">
        <v>328</v>
      </c>
      <c r="B175" s="2">
        <v>46057</v>
      </c>
      <c r="C175" t="s">
        <v>41</v>
      </c>
      <c r="D175">
        <v>2</v>
      </c>
      <c r="E175">
        <v>6000</v>
      </c>
      <c r="F175">
        <f>Table3[[#This Row],[QuantitySold]]*Table3[[#This Row],[UnitSellingPriceNGN]]</f>
        <v>12000</v>
      </c>
      <c r="G175" t="s">
        <v>150</v>
      </c>
      <c r="H175" t="s">
        <v>153</v>
      </c>
      <c r="I175">
        <f>Table3[[#This Row],[QuantitySold]]*_xlfn.XLOOKUP(Table3[[#This Row],[ProductID]],Table6[ProductID],Table6[UnitCostNGN])</f>
        <v>9000</v>
      </c>
    </row>
    <row r="176" spans="1:9" x14ac:dyDescent="0.25">
      <c r="A176" t="s">
        <v>329</v>
      </c>
      <c r="B176" s="2">
        <v>46058</v>
      </c>
      <c r="C176" t="s">
        <v>16</v>
      </c>
      <c r="D176">
        <v>1</v>
      </c>
      <c r="E176">
        <v>7000</v>
      </c>
      <c r="F176">
        <f>Table3[[#This Row],[QuantitySold]]*Table3[[#This Row],[UnitSellingPriceNGN]]</f>
        <v>7000</v>
      </c>
      <c r="G176" t="s">
        <v>150</v>
      </c>
      <c r="H176" t="s">
        <v>153</v>
      </c>
      <c r="I176">
        <f>Table3[[#This Row],[QuantitySold]]*_xlfn.XLOOKUP(Table3[[#This Row],[ProductID]],Table6[ProductID],Table6[UnitCostNGN])</f>
        <v>5200</v>
      </c>
    </row>
    <row r="177" spans="1:9" x14ac:dyDescent="0.25">
      <c r="A177" t="s">
        <v>330</v>
      </c>
      <c r="B177" s="2">
        <v>46058</v>
      </c>
      <c r="C177" t="s">
        <v>34</v>
      </c>
      <c r="D177">
        <v>3</v>
      </c>
      <c r="E177">
        <v>4500</v>
      </c>
      <c r="F177">
        <f>Table3[[#This Row],[QuantitySold]]*Table3[[#This Row],[UnitSellingPriceNGN]]</f>
        <v>13500</v>
      </c>
      <c r="G177" t="s">
        <v>158</v>
      </c>
      <c r="H177" t="s">
        <v>164</v>
      </c>
      <c r="I177">
        <f>Table3[[#This Row],[QuantitySold]]*_xlfn.XLOOKUP(Table3[[#This Row],[ProductID]],Table6[ProductID],Table6[UnitCostNGN])</f>
        <v>9000</v>
      </c>
    </row>
    <row r="178" spans="1:9" x14ac:dyDescent="0.25">
      <c r="A178" t="s">
        <v>331</v>
      </c>
      <c r="B178" s="2">
        <v>46058</v>
      </c>
      <c r="C178" t="s">
        <v>39</v>
      </c>
      <c r="D178">
        <v>1</v>
      </c>
      <c r="E178">
        <v>3000</v>
      </c>
      <c r="F178">
        <f>Table3[[#This Row],[QuantitySold]]*Table3[[#This Row],[UnitSellingPriceNGN]]</f>
        <v>3000</v>
      </c>
      <c r="G178" t="s">
        <v>158</v>
      </c>
      <c r="H178" t="s">
        <v>164</v>
      </c>
      <c r="I178">
        <f>Table3[[#This Row],[QuantitySold]]*_xlfn.XLOOKUP(Table3[[#This Row],[ProductID]],Table6[ProductID],Table6[UnitCostNGN])</f>
        <v>1800</v>
      </c>
    </row>
    <row r="179" spans="1:9" x14ac:dyDescent="0.25">
      <c r="A179" t="s">
        <v>332</v>
      </c>
      <c r="B179" s="2">
        <v>46058</v>
      </c>
      <c r="C179" t="s">
        <v>41</v>
      </c>
      <c r="D179">
        <v>2</v>
      </c>
      <c r="E179">
        <v>6000</v>
      </c>
      <c r="F179">
        <f>Table3[[#This Row],[QuantitySold]]*Table3[[#This Row],[UnitSellingPriceNGN]]</f>
        <v>12000</v>
      </c>
      <c r="G179" t="s">
        <v>158</v>
      </c>
      <c r="H179" t="s">
        <v>164</v>
      </c>
      <c r="I179">
        <f>Table3[[#This Row],[QuantitySold]]*_xlfn.XLOOKUP(Table3[[#This Row],[ProductID]],Table6[ProductID],Table6[UnitCostNGN])</f>
        <v>9000</v>
      </c>
    </row>
    <row r="180" spans="1:9" x14ac:dyDescent="0.25">
      <c r="A180" t="s">
        <v>333</v>
      </c>
      <c r="B180" s="2">
        <v>46058</v>
      </c>
      <c r="C180" t="s">
        <v>49</v>
      </c>
      <c r="D180">
        <v>1</v>
      </c>
      <c r="E180">
        <v>12500</v>
      </c>
      <c r="F180">
        <f>Table3[[#This Row],[QuantitySold]]*Table3[[#This Row],[UnitSellingPriceNGN]]</f>
        <v>12500</v>
      </c>
      <c r="G180" t="s">
        <v>155</v>
      </c>
      <c r="H180" t="s">
        <v>153</v>
      </c>
      <c r="I180">
        <f>Table3[[#This Row],[QuantitySold]]*_xlfn.XLOOKUP(Table3[[#This Row],[ProductID]],Table6[ProductID],Table6[UnitCostNGN])</f>
        <v>9000</v>
      </c>
    </row>
    <row r="181" spans="1:9" x14ac:dyDescent="0.25">
      <c r="A181" t="s">
        <v>334</v>
      </c>
      <c r="B181" s="2">
        <v>46059</v>
      </c>
      <c r="C181" t="s">
        <v>16</v>
      </c>
      <c r="D181">
        <v>1</v>
      </c>
      <c r="E181">
        <v>7000</v>
      </c>
      <c r="F181">
        <f>Table3[[#This Row],[QuantitySold]]*Table3[[#This Row],[UnitSellingPriceNGN]]</f>
        <v>7000</v>
      </c>
      <c r="G181" t="s">
        <v>158</v>
      </c>
      <c r="H181" t="s">
        <v>153</v>
      </c>
      <c r="I181">
        <f>Table3[[#This Row],[QuantitySold]]*_xlfn.XLOOKUP(Table3[[#This Row],[ProductID]],Table6[ProductID],Table6[UnitCostNGN])</f>
        <v>5200</v>
      </c>
    </row>
    <row r="182" spans="1:9" x14ac:dyDescent="0.25">
      <c r="A182" t="s">
        <v>335</v>
      </c>
      <c r="B182" s="2">
        <v>46059</v>
      </c>
      <c r="C182" t="s">
        <v>25</v>
      </c>
      <c r="D182">
        <v>1</v>
      </c>
      <c r="E182">
        <v>14500</v>
      </c>
      <c r="F182">
        <f>Table3[[#This Row],[QuantitySold]]*Table3[[#This Row],[UnitSellingPriceNGN]]</f>
        <v>14500</v>
      </c>
      <c r="G182" t="s">
        <v>150</v>
      </c>
      <c r="H182" t="s">
        <v>153</v>
      </c>
      <c r="I182">
        <f>Table3[[#This Row],[QuantitySold]]*_xlfn.XLOOKUP(Table3[[#This Row],[ProductID]],Table6[ProductID],Table6[UnitCostNGN])</f>
        <v>10500</v>
      </c>
    </row>
    <row r="183" spans="1:9" x14ac:dyDescent="0.25">
      <c r="A183" t="s">
        <v>336</v>
      </c>
      <c r="B183" s="2">
        <v>46059</v>
      </c>
      <c r="C183" t="s">
        <v>30</v>
      </c>
      <c r="D183">
        <v>1</v>
      </c>
      <c r="E183">
        <v>17000</v>
      </c>
      <c r="F183">
        <f>Table3[[#This Row],[QuantitySold]]*Table3[[#This Row],[UnitSellingPriceNGN]]</f>
        <v>17000</v>
      </c>
      <c r="G183" t="s">
        <v>150</v>
      </c>
      <c r="H183" t="s">
        <v>164</v>
      </c>
      <c r="I183">
        <f>Table3[[#This Row],[QuantitySold]]*_xlfn.XLOOKUP(Table3[[#This Row],[ProductID]],Table6[ProductID],Table6[UnitCostNGN])</f>
        <v>12500</v>
      </c>
    </row>
    <row r="184" spans="1:9" x14ac:dyDescent="0.25">
      <c r="A184" t="s">
        <v>337</v>
      </c>
      <c r="B184" s="2">
        <v>46059</v>
      </c>
      <c r="C184" t="s">
        <v>41</v>
      </c>
      <c r="D184">
        <v>2</v>
      </c>
      <c r="E184">
        <v>6000</v>
      </c>
      <c r="F184">
        <f>Table3[[#This Row],[QuantitySold]]*Table3[[#This Row],[UnitSellingPriceNGN]]</f>
        <v>12000</v>
      </c>
      <c r="G184" t="s">
        <v>158</v>
      </c>
      <c r="H184" t="s">
        <v>164</v>
      </c>
      <c r="I184">
        <f>Table3[[#This Row],[QuantitySold]]*_xlfn.XLOOKUP(Table3[[#This Row],[ProductID]],Table6[ProductID],Table6[UnitCostNGN])</f>
        <v>9000</v>
      </c>
    </row>
    <row r="185" spans="1:9" x14ac:dyDescent="0.25">
      <c r="A185" t="s">
        <v>338</v>
      </c>
      <c r="B185" s="2">
        <v>46059</v>
      </c>
      <c r="C185" t="s">
        <v>46</v>
      </c>
      <c r="D185">
        <v>2</v>
      </c>
      <c r="E185">
        <v>11000</v>
      </c>
      <c r="F185">
        <f>Table3[[#This Row],[QuantitySold]]*Table3[[#This Row],[UnitSellingPriceNGN]]</f>
        <v>22000</v>
      </c>
      <c r="G185" t="s">
        <v>150</v>
      </c>
      <c r="H185" t="s">
        <v>153</v>
      </c>
      <c r="I185">
        <f>Table3[[#This Row],[QuantitySold]]*_xlfn.XLOOKUP(Table3[[#This Row],[ProductID]],Table6[ProductID],Table6[UnitCostNGN])</f>
        <v>17000</v>
      </c>
    </row>
    <row r="186" spans="1:9" x14ac:dyDescent="0.25">
      <c r="A186" t="s">
        <v>339</v>
      </c>
      <c r="B186" s="2">
        <v>46059</v>
      </c>
      <c r="C186" t="s">
        <v>49</v>
      </c>
      <c r="D186">
        <v>1</v>
      </c>
      <c r="E186">
        <v>12500</v>
      </c>
      <c r="F186">
        <f>Table3[[#This Row],[QuantitySold]]*Table3[[#This Row],[UnitSellingPriceNGN]]</f>
        <v>12500</v>
      </c>
      <c r="G186" t="s">
        <v>150</v>
      </c>
      <c r="H186" t="s">
        <v>153</v>
      </c>
      <c r="I186">
        <f>Table3[[#This Row],[QuantitySold]]*_xlfn.XLOOKUP(Table3[[#This Row],[ProductID]],Table6[ProductID],Table6[UnitCostNGN])</f>
        <v>9000</v>
      </c>
    </row>
    <row r="187" spans="1:9" x14ac:dyDescent="0.25">
      <c r="A187" t="s">
        <v>340</v>
      </c>
      <c r="B187" s="2">
        <v>46060</v>
      </c>
      <c r="C187" t="s">
        <v>16</v>
      </c>
      <c r="D187">
        <v>3</v>
      </c>
      <c r="E187">
        <v>7000</v>
      </c>
      <c r="F187">
        <f>Table3[[#This Row],[QuantitySold]]*Table3[[#This Row],[UnitSellingPriceNGN]]</f>
        <v>21000</v>
      </c>
      <c r="G187" t="s">
        <v>150</v>
      </c>
      <c r="H187" t="s">
        <v>153</v>
      </c>
      <c r="I187">
        <f>Table3[[#This Row],[QuantitySold]]*_xlfn.XLOOKUP(Table3[[#This Row],[ProductID]],Table6[ProductID],Table6[UnitCostNGN])</f>
        <v>15600</v>
      </c>
    </row>
    <row r="188" spans="1:9" x14ac:dyDescent="0.25">
      <c r="A188" t="s">
        <v>341</v>
      </c>
      <c r="B188" s="2">
        <v>46060</v>
      </c>
      <c r="C188" t="s">
        <v>22</v>
      </c>
      <c r="D188">
        <v>1</v>
      </c>
      <c r="E188">
        <v>6500</v>
      </c>
      <c r="F188">
        <f>Table3[[#This Row],[QuantitySold]]*Table3[[#This Row],[UnitSellingPriceNGN]]</f>
        <v>6500</v>
      </c>
      <c r="G188" t="s">
        <v>158</v>
      </c>
      <c r="H188" t="s">
        <v>151</v>
      </c>
      <c r="I188">
        <f>Table3[[#This Row],[QuantitySold]]*_xlfn.XLOOKUP(Table3[[#This Row],[ProductID]],Table6[ProductID],Table6[UnitCostNGN])</f>
        <v>4800</v>
      </c>
    </row>
    <row r="189" spans="1:9" x14ac:dyDescent="0.25">
      <c r="A189" t="s">
        <v>342</v>
      </c>
      <c r="B189" s="2">
        <v>46060</v>
      </c>
      <c r="C189" t="s">
        <v>25</v>
      </c>
      <c r="D189">
        <v>1</v>
      </c>
      <c r="E189">
        <v>14500</v>
      </c>
      <c r="F189">
        <f>Table3[[#This Row],[QuantitySold]]*Table3[[#This Row],[UnitSellingPriceNGN]]</f>
        <v>14500</v>
      </c>
      <c r="G189" t="s">
        <v>150</v>
      </c>
      <c r="H189" t="s">
        <v>151</v>
      </c>
      <c r="I189">
        <f>Table3[[#This Row],[QuantitySold]]*_xlfn.XLOOKUP(Table3[[#This Row],[ProductID]],Table6[ProductID],Table6[UnitCostNGN])</f>
        <v>10500</v>
      </c>
    </row>
    <row r="190" spans="1:9" x14ac:dyDescent="0.25">
      <c r="A190" t="s">
        <v>343</v>
      </c>
      <c r="B190" s="2">
        <v>46060</v>
      </c>
      <c r="C190" t="s">
        <v>39</v>
      </c>
      <c r="D190">
        <v>2</v>
      </c>
      <c r="E190">
        <v>3000</v>
      </c>
      <c r="F190">
        <f>Table3[[#This Row],[QuantitySold]]*Table3[[#This Row],[UnitSellingPriceNGN]]</f>
        <v>6000</v>
      </c>
      <c r="G190" t="s">
        <v>150</v>
      </c>
      <c r="H190" t="s">
        <v>151</v>
      </c>
      <c r="I190">
        <f>Table3[[#This Row],[QuantitySold]]*_xlfn.XLOOKUP(Table3[[#This Row],[ProductID]],Table6[ProductID],Table6[UnitCostNGN])</f>
        <v>3600</v>
      </c>
    </row>
    <row r="191" spans="1:9" x14ac:dyDescent="0.25">
      <c r="A191" t="s">
        <v>344</v>
      </c>
      <c r="B191" s="2">
        <v>46061</v>
      </c>
      <c r="C191" t="s">
        <v>16</v>
      </c>
      <c r="D191">
        <v>1</v>
      </c>
      <c r="E191">
        <v>7000</v>
      </c>
      <c r="F191">
        <f>Table3[[#This Row],[QuantitySold]]*Table3[[#This Row],[UnitSellingPriceNGN]]</f>
        <v>7000</v>
      </c>
      <c r="G191" t="s">
        <v>150</v>
      </c>
      <c r="H191" t="s">
        <v>153</v>
      </c>
      <c r="I191">
        <f>Table3[[#This Row],[QuantitySold]]*_xlfn.XLOOKUP(Table3[[#This Row],[ProductID]],Table6[ProductID],Table6[UnitCostNGN])</f>
        <v>5200</v>
      </c>
    </row>
    <row r="192" spans="1:9" x14ac:dyDescent="0.25">
      <c r="A192" t="s">
        <v>345</v>
      </c>
      <c r="B192" s="2">
        <v>46061</v>
      </c>
      <c r="C192" t="s">
        <v>22</v>
      </c>
      <c r="D192">
        <v>2</v>
      </c>
      <c r="E192">
        <v>6500</v>
      </c>
      <c r="F192">
        <f>Table3[[#This Row],[QuantitySold]]*Table3[[#This Row],[UnitSellingPriceNGN]]</f>
        <v>13000</v>
      </c>
      <c r="G192" t="s">
        <v>150</v>
      </c>
      <c r="H192" t="s">
        <v>153</v>
      </c>
      <c r="I192">
        <f>Table3[[#This Row],[QuantitySold]]*_xlfn.XLOOKUP(Table3[[#This Row],[ProductID]],Table6[ProductID],Table6[UnitCostNGN])</f>
        <v>9600</v>
      </c>
    </row>
    <row r="193" spans="1:9" x14ac:dyDescent="0.25">
      <c r="A193" t="s">
        <v>346</v>
      </c>
      <c r="B193" s="2">
        <v>46061</v>
      </c>
      <c r="C193" t="s">
        <v>25</v>
      </c>
      <c r="D193">
        <v>1</v>
      </c>
      <c r="E193">
        <v>14500</v>
      </c>
      <c r="F193">
        <f>Table3[[#This Row],[QuantitySold]]*Table3[[#This Row],[UnitSellingPriceNGN]]</f>
        <v>14500</v>
      </c>
      <c r="G193" t="s">
        <v>150</v>
      </c>
      <c r="H193" t="s">
        <v>151</v>
      </c>
      <c r="I193">
        <f>Table3[[#This Row],[QuantitySold]]*_xlfn.XLOOKUP(Table3[[#This Row],[ProductID]],Table6[ProductID],Table6[UnitCostNGN])</f>
        <v>10500</v>
      </c>
    </row>
    <row r="194" spans="1:9" x14ac:dyDescent="0.25">
      <c r="A194" t="s">
        <v>347</v>
      </c>
      <c r="B194" s="2">
        <v>46061</v>
      </c>
      <c r="C194" t="s">
        <v>34</v>
      </c>
      <c r="D194">
        <v>2</v>
      </c>
      <c r="E194">
        <v>4500</v>
      </c>
      <c r="F194">
        <f>Table3[[#This Row],[QuantitySold]]*Table3[[#This Row],[UnitSellingPriceNGN]]</f>
        <v>9000</v>
      </c>
      <c r="G194" t="s">
        <v>155</v>
      </c>
      <c r="H194" t="s">
        <v>164</v>
      </c>
      <c r="I194">
        <f>Table3[[#This Row],[QuantitySold]]*_xlfn.XLOOKUP(Table3[[#This Row],[ProductID]],Table6[ProductID],Table6[UnitCostNGN])</f>
        <v>6000</v>
      </c>
    </row>
    <row r="195" spans="1:9" x14ac:dyDescent="0.25">
      <c r="A195" t="s">
        <v>348</v>
      </c>
      <c r="B195" s="2">
        <v>46061</v>
      </c>
      <c r="C195" t="s">
        <v>39</v>
      </c>
      <c r="D195">
        <v>1</v>
      </c>
      <c r="E195">
        <v>3000</v>
      </c>
      <c r="F195">
        <f>Table3[[#This Row],[QuantitySold]]*Table3[[#This Row],[UnitSellingPriceNGN]]</f>
        <v>3000</v>
      </c>
      <c r="G195" t="s">
        <v>150</v>
      </c>
      <c r="H195" t="s">
        <v>153</v>
      </c>
      <c r="I195">
        <f>Table3[[#This Row],[QuantitySold]]*_xlfn.XLOOKUP(Table3[[#This Row],[ProductID]],Table6[ProductID],Table6[UnitCostNGN])</f>
        <v>1800</v>
      </c>
    </row>
    <row r="196" spans="1:9" x14ac:dyDescent="0.25">
      <c r="A196" t="s">
        <v>349</v>
      </c>
      <c r="B196" s="2">
        <v>46061</v>
      </c>
      <c r="C196" t="s">
        <v>49</v>
      </c>
      <c r="D196">
        <v>4</v>
      </c>
      <c r="E196">
        <v>12500</v>
      </c>
      <c r="F196">
        <f>Table3[[#This Row],[QuantitySold]]*Table3[[#This Row],[UnitSellingPriceNGN]]</f>
        <v>50000</v>
      </c>
      <c r="G196" t="s">
        <v>150</v>
      </c>
      <c r="H196" t="s">
        <v>164</v>
      </c>
      <c r="I196">
        <f>Table3[[#This Row],[QuantitySold]]*_xlfn.XLOOKUP(Table3[[#This Row],[ProductID]],Table6[ProductID],Table6[UnitCostNGN])</f>
        <v>36000</v>
      </c>
    </row>
    <row r="197" spans="1:9" x14ac:dyDescent="0.25">
      <c r="A197" t="s">
        <v>350</v>
      </c>
      <c r="B197" s="2">
        <v>46062</v>
      </c>
      <c r="C197" t="s">
        <v>16</v>
      </c>
      <c r="D197">
        <v>1</v>
      </c>
      <c r="E197">
        <v>7000</v>
      </c>
      <c r="F197">
        <f>Table3[[#This Row],[QuantitySold]]*Table3[[#This Row],[UnitSellingPriceNGN]]</f>
        <v>7000</v>
      </c>
      <c r="G197" t="s">
        <v>150</v>
      </c>
      <c r="H197" t="s">
        <v>153</v>
      </c>
      <c r="I197">
        <f>Table3[[#This Row],[QuantitySold]]*_xlfn.XLOOKUP(Table3[[#This Row],[ProductID]],Table6[ProductID],Table6[UnitCostNGN])</f>
        <v>5200</v>
      </c>
    </row>
    <row r="198" spans="1:9" x14ac:dyDescent="0.25">
      <c r="A198" t="s">
        <v>351</v>
      </c>
      <c r="B198" s="2">
        <v>46062</v>
      </c>
      <c r="C198" t="s">
        <v>39</v>
      </c>
      <c r="D198">
        <v>2</v>
      </c>
      <c r="E198">
        <v>3000</v>
      </c>
      <c r="F198">
        <f>Table3[[#This Row],[QuantitySold]]*Table3[[#This Row],[UnitSellingPriceNGN]]</f>
        <v>6000</v>
      </c>
      <c r="G198" t="s">
        <v>158</v>
      </c>
      <c r="H198" t="s">
        <v>153</v>
      </c>
      <c r="I198">
        <f>Table3[[#This Row],[QuantitySold]]*_xlfn.XLOOKUP(Table3[[#This Row],[ProductID]],Table6[ProductID],Table6[UnitCostNGN])</f>
        <v>3600</v>
      </c>
    </row>
    <row r="199" spans="1:9" x14ac:dyDescent="0.25">
      <c r="A199" t="s">
        <v>352</v>
      </c>
      <c r="B199" s="2">
        <v>46062</v>
      </c>
      <c r="C199" t="s">
        <v>41</v>
      </c>
      <c r="D199">
        <v>2</v>
      </c>
      <c r="E199">
        <v>6000</v>
      </c>
      <c r="F199">
        <f>Table3[[#This Row],[QuantitySold]]*Table3[[#This Row],[UnitSellingPriceNGN]]</f>
        <v>12000</v>
      </c>
      <c r="G199" t="s">
        <v>150</v>
      </c>
      <c r="H199" t="s">
        <v>151</v>
      </c>
      <c r="I199">
        <f>Table3[[#This Row],[QuantitySold]]*_xlfn.XLOOKUP(Table3[[#This Row],[ProductID]],Table6[ProductID],Table6[UnitCostNGN])</f>
        <v>9000</v>
      </c>
    </row>
    <row r="200" spans="1:9" x14ac:dyDescent="0.25">
      <c r="A200" t="s">
        <v>353</v>
      </c>
      <c r="B200" s="2">
        <v>46062</v>
      </c>
      <c r="C200" t="s">
        <v>49</v>
      </c>
      <c r="D200">
        <v>1</v>
      </c>
      <c r="E200">
        <v>12500</v>
      </c>
      <c r="F200">
        <f>Table3[[#This Row],[QuantitySold]]*Table3[[#This Row],[UnitSellingPriceNGN]]</f>
        <v>12500</v>
      </c>
      <c r="G200" t="s">
        <v>158</v>
      </c>
      <c r="H200" t="s">
        <v>153</v>
      </c>
      <c r="I200">
        <f>Table3[[#This Row],[QuantitySold]]*_xlfn.XLOOKUP(Table3[[#This Row],[ProductID]],Table6[ProductID],Table6[UnitCostNGN])</f>
        <v>9000</v>
      </c>
    </row>
    <row r="201" spans="1:9" x14ac:dyDescent="0.25">
      <c r="A201" t="s">
        <v>354</v>
      </c>
      <c r="B201" s="2">
        <v>46063</v>
      </c>
      <c r="C201" t="s">
        <v>16</v>
      </c>
      <c r="D201">
        <v>2</v>
      </c>
      <c r="E201">
        <v>7000</v>
      </c>
      <c r="F201">
        <f>Table3[[#This Row],[QuantitySold]]*Table3[[#This Row],[UnitSellingPriceNGN]]</f>
        <v>14000</v>
      </c>
      <c r="G201" t="s">
        <v>158</v>
      </c>
      <c r="H201" t="s">
        <v>164</v>
      </c>
      <c r="I201">
        <f>Table3[[#This Row],[QuantitySold]]*_xlfn.XLOOKUP(Table3[[#This Row],[ProductID]],Table6[ProductID],Table6[UnitCostNGN])</f>
        <v>10400</v>
      </c>
    </row>
    <row r="202" spans="1:9" x14ac:dyDescent="0.25">
      <c r="A202" t="s">
        <v>355</v>
      </c>
      <c r="B202" s="2">
        <v>46063</v>
      </c>
      <c r="C202" t="s">
        <v>25</v>
      </c>
      <c r="D202">
        <v>1</v>
      </c>
      <c r="E202">
        <v>14500</v>
      </c>
      <c r="F202">
        <f>Table3[[#This Row],[QuantitySold]]*Table3[[#This Row],[UnitSellingPriceNGN]]</f>
        <v>14500</v>
      </c>
      <c r="G202" t="s">
        <v>158</v>
      </c>
      <c r="H202" t="s">
        <v>164</v>
      </c>
      <c r="I202">
        <f>Table3[[#This Row],[QuantitySold]]*_xlfn.XLOOKUP(Table3[[#This Row],[ProductID]],Table6[ProductID],Table6[UnitCostNGN])</f>
        <v>10500</v>
      </c>
    </row>
    <row r="203" spans="1:9" x14ac:dyDescent="0.25">
      <c r="A203" t="s">
        <v>356</v>
      </c>
      <c r="B203" s="2">
        <v>46063</v>
      </c>
      <c r="C203" t="s">
        <v>34</v>
      </c>
      <c r="D203">
        <v>1</v>
      </c>
      <c r="E203">
        <v>4500</v>
      </c>
      <c r="F203">
        <f>Table3[[#This Row],[QuantitySold]]*Table3[[#This Row],[UnitSellingPriceNGN]]</f>
        <v>4500</v>
      </c>
      <c r="G203" t="s">
        <v>150</v>
      </c>
      <c r="H203" t="s">
        <v>153</v>
      </c>
      <c r="I203">
        <f>Table3[[#This Row],[QuantitySold]]*_xlfn.XLOOKUP(Table3[[#This Row],[ProductID]],Table6[ProductID],Table6[UnitCostNGN])</f>
        <v>3000</v>
      </c>
    </row>
    <row r="204" spans="1:9" x14ac:dyDescent="0.25">
      <c r="A204" t="s">
        <v>357</v>
      </c>
      <c r="B204" s="2">
        <v>46063</v>
      </c>
      <c r="C204" t="s">
        <v>39</v>
      </c>
      <c r="D204">
        <v>4</v>
      </c>
      <c r="E204">
        <v>3000</v>
      </c>
      <c r="F204">
        <f>Table3[[#This Row],[QuantitySold]]*Table3[[#This Row],[UnitSellingPriceNGN]]</f>
        <v>12000</v>
      </c>
      <c r="G204" t="s">
        <v>150</v>
      </c>
      <c r="H204" t="s">
        <v>164</v>
      </c>
      <c r="I204">
        <f>Table3[[#This Row],[QuantitySold]]*_xlfn.XLOOKUP(Table3[[#This Row],[ProductID]],Table6[ProductID],Table6[UnitCostNGN])</f>
        <v>7200</v>
      </c>
    </row>
    <row r="205" spans="1:9" x14ac:dyDescent="0.25">
      <c r="A205" t="s">
        <v>358</v>
      </c>
      <c r="B205" s="2">
        <v>46064</v>
      </c>
      <c r="C205" t="s">
        <v>16</v>
      </c>
      <c r="D205">
        <v>1</v>
      </c>
      <c r="E205">
        <v>7000</v>
      </c>
      <c r="F205">
        <f>Table3[[#This Row],[QuantitySold]]*Table3[[#This Row],[UnitSellingPriceNGN]]</f>
        <v>7000</v>
      </c>
      <c r="G205" t="s">
        <v>150</v>
      </c>
      <c r="H205" t="s">
        <v>164</v>
      </c>
      <c r="I205">
        <f>Table3[[#This Row],[QuantitySold]]*_xlfn.XLOOKUP(Table3[[#This Row],[ProductID]],Table6[ProductID],Table6[UnitCostNGN])</f>
        <v>5200</v>
      </c>
    </row>
    <row r="206" spans="1:9" x14ac:dyDescent="0.25">
      <c r="A206" t="s">
        <v>359</v>
      </c>
      <c r="B206" s="2">
        <v>46064</v>
      </c>
      <c r="C206" t="s">
        <v>22</v>
      </c>
      <c r="D206">
        <v>1</v>
      </c>
      <c r="E206">
        <v>6500</v>
      </c>
      <c r="F206">
        <f>Table3[[#This Row],[QuantitySold]]*Table3[[#This Row],[UnitSellingPriceNGN]]</f>
        <v>6500</v>
      </c>
      <c r="G206" t="s">
        <v>158</v>
      </c>
      <c r="H206" t="s">
        <v>153</v>
      </c>
      <c r="I206">
        <f>Table3[[#This Row],[QuantitySold]]*_xlfn.XLOOKUP(Table3[[#This Row],[ProductID]],Table6[ProductID],Table6[UnitCostNGN])</f>
        <v>4800</v>
      </c>
    </row>
    <row r="207" spans="1:9" x14ac:dyDescent="0.25">
      <c r="A207" t="s">
        <v>360</v>
      </c>
      <c r="B207" s="2">
        <v>46064</v>
      </c>
      <c r="C207" t="s">
        <v>25</v>
      </c>
      <c r="D207">
        <v>1</v>
      </c>
      <c r="E207">
        <v>14500</v>
      </c>
      <c r="F207">
        <f>Table3[[#This Row],[QuantitySold]]*Table3[[#This Row],[UnitSellingPriceNGN]]</f>
        <v>14500</v>
      </c>
      <c r="G207" t="s">
        <v>155</v>
      </c>
      <c r="H207" t="s">
        <v>151</v>
      </c>
      <c r="I207">
        <f>Table3[[#This Row],[QuantitySold]]*_xlfn.XLOOKUP(Table3[[#This Row],[ProductID]],Table6[ProductID],Table6[UnitCostNGN])</f>
        <v>10500</v>
      </c>
    </row>
    <row r="208" spans="1:9" x14ac:dyDescent="0.25">
      <c r="A208" t="s">
        <v>361</v>
      </c>
      <c r="B208" s="2">
        <v>46064</v>
      </c>
      <c r="C208" t="s">
        <v>30</v>
      </c>
      <c r="D208">
        <v>1</v>
      </c>
      <c r="E208">
        <v>17000</v>
      </c>
      <c r="F208">
        <f>Table3[[#This Row],[QuantitySold]]*Table3[[#This Row],[UnitSellingPriceNGN]]</f>
        <v>17000</v>
      </c>
      <c r="G208" t="s">
        <v>158</v>
      </c>
      <c r="H208" t="s">
        <v>153</v>
      </c>
      <c r="I208">
        <f>Table3[[#This Row],[QuantitySold]]*_xlfn.XLOOKUP(Table3[[#This Row],[ProductID]],Table6[ProductID],Table6[UnitCostNGN])</f>
        <v>12500</v>
      </c>
    </row>
    <row r="209" spans="1:9" x14ac:dyDescent="0.25">
      <c r="A209" t="s">
        <v>362</v>
      </c>
      <c r="B209" s="2">
        <v>46064</v>
      </c>
      <c r="C209" t="s">
        <v>49</v>
      </c>
      <c r="D209">
        <v>1</v>
      </c>
      <c r="E209">
        <v>12500</v>
      </c>
      <c r="F209">
        <f>Table3[[#This Row],[QuantitySold]]*Table3[[#This Row],[UnitSellingPriceNGN]]</f>
        <v>12500</v>
      </c>
      <c r="G209" t="s">
        <v>150</v>
      </c>
      <c r="H209" t="s">
        <v>164</v>
      </c>
      <c r="I209">
        <f>Table3[[#This Row],[QuantitySold]]*_xlfn.XLOOKUP(Table3[[#This Row],[ProductID]],Table6[ProductID],Table6[UnitCostNGN])</f>
        <v>9000</v>
      </c>
    </row>
    <row r="210" spans="1:9" x14ac:dyDescent="0.25">
      <c r="A210" t="s">
        <v>363</v>
      </c>
      <c r="B210" s="2">
        <v>46065</v>
      </c>
      <c r="C210" t="s">
        <v>22</v>
      </c>
      <c r="D210">
        <v>2</v>
      </c>
      <c r="E210">
        <v>6500</v>
      </c>
      <c r="F210">
        <f>Table3[[#This Row],[QuantitySold]]*Table3[[#This Row],[UnitSellingPriceNGN]]</f>
        <v>13000</v>
      </c>
      <c r="G210" t="s">
        <v>155</v>
      </c>
      <c r="H210" t="s">
        <v>151</v>
      </c>
      <c r="I210">
        <f>Table3[[#This Row],[QuantitySold]]*_xlfn.XLOOKUP(Table3[[#This Row],[ProductID]],Table6[ProductID],Table6[UnitCostNGN])</f>
        <v>9600</v>
      </c>
    </row>
    <row r="211" spans="1:9" x14ac:dyDescent="0.25">
      <c r="A211" t="s">
        <v>364</v>
      </c>
      <c r="B211" s="2">
        <v>46065</v>
      </c>
      <c r="C211" t="s">
        <v>30</v>
      </c>
      <c r="D211">
        <v>1</v>
      </c>
      <c r="E211">
        <v>17000</v>
      </c>
      <c r="F211">
        <f>Table3[[#This Row],[QuantitySold]]*Table3[[#This Row],[UnitSellingPriceNGN]]</f>
        <v>17000</v>
      </c>
      <c r="G211" t="s">
        <v>150</v>
      </c>
      <c r="H211" t="s">
        <v>153</v>
      </c>
      <c r="I211">
        <f>Table3[[#This Row],[QuantitySold]]*_xlfn.XLOOKUP(Table3[[#This Row],[ProductID]],Table6[ProductID],Table6[UnitCostNGN])</f>
        <v>12500</v>
      </c>
    </row>
    <row r="212" spans="1:9" x14ac:dyDescent="0.25">
      <c r="A212" t="s">
        <v>365</v>
      </c>
      <c r="B212" s="2">
        <v>46065</v>
      </c>
      <c r="C212" t="s">
        <v>34</v>
      </c>
      <c r="D212">
        <v>1</v>
      </c>
      <c r="E212">
        <v>4500</v>
      </c>
      <c r="F212">
        <f>Table3[[#This Row],[QuantitySold]]*Table3[[#This Row],[UnitSellingPriceNGN]]</f>
        <v>4500</v>
      </c>
      <c r="G212" t="s">
        <v>158</v>
      </c>
      <c r="H212" t="s">
        <v>153</v>
      </c>
      <c r="I212">
        <f>Table3[[#This Row],[QuantitySold]]*_xlfn.XLOOKUP(Table3[[#This Row],[ProductID]],Table6[ProductID],Table6[UnitCostNGN])</f>
        <v>3000</v>
      </c>
    </row>
    <row r="213" spans="1:9" x14ac:dyDescent="0.25">
      <c r="A213" t="s">
        <v>366</v>
      </c>
      <c r="B213" s="2">
        <v>46065</v>
      </c>
      <c r="C213" t="s">
        <v>41</v>
      </c>
      <c r="D213">
        <v>1</v>
      </c>
      <c r="E213">
        <v>6000</v>
      </c>
      <c r="F213">
        <f>Table3[[#This Row],[QuantitySold]]*Table3[[#This Row],[UnitSellingPriceNGN]]</f>
        <v>6000</v>
      </c>
      <c r="G213" t="s">
        <v>158</v>
      </c>
      <c r="H213" t="s">
        <v>153</v>
      </c>
      <c r="I213">
        <f>Table3[[#This Row],[QuantitySold]]*_xlfn.XLOOKUP(Table3[[#This Row],[ProductID]],Table6[ProductID],Table6[UnitCostNGN])</f>
        <v>4500</v>
      </c>
    </row>
    <row r="214" spans="1:9" x14ac:dyDescent="0.25">
      <c r="A214" t="s">
        <v>367</v>
      </c>
      <c r="B214" s="2">
        <v>46065</v>
      </c>
      <c r="C214" t="s">
        <v>49</v>
      </c>
      <c r="D214">
        <v>1</v>
      </c>
      <c r="E214">
        <v>12500</v>
      </c>
      <c r="F214">
        <f>Table3[[#This Row],[QuantitySold]]*Table3[[#This Row],[UnitSellingPriceNGN]]</f>
        <v>12500</v>
      </c>
      <c r="G214" t="s">
        <v>155</v>
      </c>
      <c r="H214" t="s">
        <v>151</v>
      </c>
      <c r="I214">
        <f>Table3[[#This Row],[QuantitySold]]*_xlfn.XLOOKUP(Table3[[#This Row],[ProductID]],Table6[ProductID],Table6[UnitCostNGN])</f>
        <v>9000</v>
      </c>
    </row>
    <row r="215" spans="1:9" x14ac:dyDescent="0.25">
      <c r="A215" t="s">
        <v>368</v>
      </c>
      <c r="B215" s="2">
        <v>46066</v>
      </c>
      <c r="C215" t="s">
        <v>16</v>
      </c>
      <c r="D215">
        <v>1</v>
      </c>
      <c r="E215">
        <v>7000</v>
      </c>
      <c r="F215">
        <f>Table3[[#This Row],[QuantitySold]]*Table3[[#This Row],[UnitSellingPriceNGN]]</f>
        <v>7000</v>
      </c>
      <c r="G215" t="s">
        <v>155</v>
      </c>
      <c r="H215" t="s">
        <v>164</v>
      </c>
      <c r="I215">
        <f>Table3[[#This Row],[QuantitySold]]*_xlfn.XLOOKUP(Table3[[#This Row],[ProductID]],Table6[ProductID],Table6[UnitCostNGN])</f>
        <v>5200</v>
      </c>
    </row>
    <row r="216" spans="1:9" x14ac:dyDescent="0.25">
      <c r="A216" t="s">
        <v>369</v>
      </c>
      <c r="B216" s="2">
        <v>46066</v>
      </c>
      <c r="C216" t="s">
        <v>22</v>
      </c>
      <c r="D216">
        <v>1</v>
      </c>
      <c r="E216">
        <v>6500</v>
      </c>
      <c r="F216">
        <f>Table3[[#This Row],[QuantitySold]]*Table3[[#This Row],[UnitSellingPriceNGN]]</f>
        <v>6500</v>
      </c>
      <c r="G216" t="s">
        <v>158</v>
      </c>
      <c r="H216" t="s">
        <v>153</v>
      </c>
      <c r="I216">
        <f>Table3[[#This Row],[QuantitySold]]*_xlfn.XLOOKUP(Table3[[#This Row],[ProductID]],Table6[ProductID],Table6[UnitCostNGN])</f>
        <v>4800</v>
      </c>
    </row>
    <row r="217" spans="1:9" x14ac:dyDescent="0.25">
      <c r="A217" t="s">
        <v>370</v>
      </c>
      <c r="B217" s="2">
        <v>46066</v>
      </c>
      <c r="C217" t="s">
        <v>30</v>
      </c>
      <c r="D217">
        <v>1</v>
      </c>
      <c r="E217">
        <v>17000</v>
      </c>
      <c r="F217">
        <f>Table3[[#This Row],[QuantitySold]]*Table3[[#This Row],[UnitSellingPriceNGN]]</f>
        <v>17000</v>
      </c>
      <c r="G217" t="s">
        <v>150</v>
      </c>
      <c r="H217" t="s">
        <v>164</v>
      </c>
      <c r="I217">
        <f>Table3[[#This Row],[QuantitySold]]*_xlfn.XLOOKUP(Table3[[#This Row],[ProductID]],Table6[ProductID],Table6[UnitCostNGN])</f>
        <v>12500</v>
      </c>
    </row>
    <row r="218" spans="1:9" x14ac:dyDescent="0.25">
      <c r="A218" t="s">
        <v>371</v>
      </c>
      <c r="B218" s="2">
        <v>46066</v>
      </c>
      <c r="C218" t="s">
        <v>34</v>
      </c>
      <c r="D218">
        <v>1</v>
      </c>
      <c r="E218">
        <v>4500</v>
      </c>
      <c r="F218">
        <f>Table3[[#This Row],[QuantitySold]]*Table3[[#This Row],[UnitSellingPriceNGN]]</f>
        <v>4500</v>
      </c>
      <c r="G218" t="s">
        <v>158</v>
      </c>
      <c r="H218" t="s">
        <v>153</v>
      </c>
      <c r="I218">
        <f>Table3[[#This Row],[QuantitySold]]*_xlfn.XLOOKUP(Table3[[#This Row],[ProductID]],Table6[ProductID],Table6[UnitCostNGN])</f>
        <v>3000</v>
      </c>
    </row>
    <row r="219" spans="1:9" x14ac:dyDescent="0.25">
      <c r="A219" t="s">
        <v>372</v>
      </c>
      <c r="B219" s="2">
        <v>46066</v>
      </c>
      <c r="C219" t="s">
        <v>39</v>
      </c>
      <c r="D219">
        <v>1</v>
      </c>
      <c r="E219">
        <v>3000</v>
      </c>
      <c r="F219">
        <f>Table3[[#This Row],[QuantitySold]]*Table3[[#This Row],[UnitSellingPriceNGN]]</f>
        <v>3000</v>
      </c>
      <c r="G219" t="s">
        <v>158</v>
      </c>
      <c r="H219" t="s">
        <v>164</v>
      </c>
      <c r="I219">
        <f>Table3[[#This Row],[QuantitySold]]*_xlfn.XLOOKUP(Table3[[#This Row],[ProductID]],Table6[ProductID],Table6[UnitCostNGN])</f>
        <v>1800</v>
      </c>
    </row>
    <row r="220" spans="1:9" x14ac:dyDescent="0.25">
      <c r="A220" t="s">
        <v>373</v>
      </c>
      <c r="B220" s="2">
        <v>46066</v>
      </c>
      <c r="C220" t="s">
        <v>41</v>
      </c>
      <c r="D220">
        <v>2</v>
      </c>
      <c r="E220">
        <v>6000</v>
      </c>
      <c r="F220">
        <f>Table3[[#This Row],[QuantitySold]]*Table3[[#This Row],[UnitSellingPriceNGN]]</f>
        <v>12000</v>
      </c>
      <c r="G220" t="s">
        <v>158</v>
      </c>
      <c r="H220" t="s">
        <v>153</v>
      </c>
      <c r="I220">
        <f>Table3[[#This Row],[QuantitySold]]*_xlfn.XLOOKUP(Table3[[#This Row],[ProductID]],Table6[ProductID],Table6[UnitCostNGN])</f>
        <v>9000</v>
      </c>
    </row>
    <row r="221" spans="1:9" x14ac:dyDescent="0.25">
      <c r="A221" t="s">
        <v>374</v>
      </c>
      <c r="B221" s="2">
        <v>46066</v>
      </c>
      <c r="C221" t="s">
        <v>49</v>
      </c>
      <c r="D221">
        <v>1</v>
      </c>
      <c r="E221">
        <v>12500</v>
      </c>
      <c r="F221">
        <f>Table3[[#This Row],[QuantitySold]]*Table3[[#This Row],[UnitSellingPriceNGN]]</f>
        <v>12500</v>
      </c>
      <c r="G221" t="s">
        <v>158</v>
      </c>
      <c r="H221" t="s">
        <v>151</v>
      </c>
      <c r="I221">
        <f>Table3[[#This Row],[QuantitySold]]*_xlfn.XLOOKUP(Table3[[#This Row],[ProductID]],Table6[ProductID],Table6[UnitCostNGN])</f>
        <v>9000</v>
      </c>
    </row>
    <row r="222" spans="1:9" x14ac:dyDescent="0.25">
      <c r="A222" t="s">
        <v>375</v>
      </c>
      <c r="B222" s="2">
        <v>46067</v>
      </c>
      <c r="C222" t="s">
        <v>16</v>
      </c>
      <c r="D222">
        <v>2</v>
      </c>
      <c r="E222">
        <v>7000</v>
      </c>
      <c r="F222">
        <f>Table3[[#This Row],[QuantitySold]]*Table3[[#This Row],[UnitSellingPriceNGN]]</f>
        <v>14000</v>
      </c>
      <c r="G222" t="s">
        <v>155</v>
      </c>
      <c r="H222" t="s">
        <v>153</v>
      </c>
      <c r="I222">
        <f>Table3[[#This Row],[QuantitySold]]*_xlfn.XLOOKUP(Table3[[#This Row],[ProductID]],Table6[ProductID],Table6[UnitCostNGN])</f>
        <v>10400</v>
      </c>
    </row>
    <row r="223" spans="1:9" x14ac:dyDescent="0.25">
      <c r="A223" t="s">
        <v>376</v>
      </c>
      <c r="B223" s="2">
        <v>46067</v>
      </c>
      <c r="C223" t="s">
        <v>22</v>
      </c>
      <c r="D223">
        <v>2</v>
      </c>
      <c r="E223">
        <v>6500</v>
      </c>
      <c r="F223">
        <f>Table3[[#This Row],[QuantitySold]]*Table3[[#This Row],[UnitSellingPriceNGN]]</f>
        <v>13000</v>
      </c>
      <c r="G223" t="s">
        <v>158</v>
      </c>
      <c r="H223" t="s">
        <v>153</v>
      </c>
      <c r="I223">
        <f>Table3[[#This Row],[QuantitySold]]*_xlfn.XLOOKUP(Table3[[#This Row],[ProductID]],Table6[ProductID],Table6[UnitCostNGN])</f>
        <v>9600</v>
      </c>
    </row>
    <row r="224" spans="1:9" x14ac:dyDescent="0.25">
      <c r="A224" t="s">
        <v>377</v>
      </c>
      <c r="B224" s="2">
        <v>46067</v>
      </c>
      <c r="C224" t="s">
        <v>30</v>
      </c>
      <c r="D224">
        <v>1</v>
      </c>
      <c r="E224">
        <v>17000</v>
      </c>
      <c r="F224">
        <f>Table3[[#This Row],[QuantitySold]]*Table3[[#This Row],[UnitSellingPriceNGN]]</f>
        <v>17000</v>
      </c>
      <c r="G224" t="s">
        <v>158</v>
      </c>
      <c r="H224" t="s">
        <v>153</v>
      </c>
      <c r="I224">
        <f>Table3[[#This Row],[QuantitySold]]*_xlfn.XLOOKUP(Table3[[#This Row],[ProductID]],Table6[ProductID],Table6[UnitCostNGN])</f>
        <v>12500</v>
      </c>
    </row>
    <row r="225" spans="1:9" x14ac:dyDescent="0.25">
      <c r="A225" t="s">
        <v>378</v>
      </c>
      <c r="B225" s="2">
        <v>46067</v>
      </c>
      <c r="C225" t="s">
        <v>34</v>
      </c>
      <c r="D225">
        <v>1</v>
      </c>
      <c r="E225">
        <v>4500</v>
      </c>
      <c r="F225">
        <f>Table3[[#This Row],[QuantitySold]]*Table3[[#This Row],[UnitSellingPriceNGN]]</f>
        <v>4500</v>
      </c>
      <c r="G225" t="s">
        <v>158</v>
      </c>
      <c r="H225" t="s">
        <v>164</v>
      </c>
      <c r="I225">
        <f>Table3[[#This Row],[QuantitySold]]*_xlfn.XLOOKUP(Table3[[#This Row],[ProductID]],Table6[ProductID],Table6[UnitCostNGN])</f>
        <v>3000</v>
      </c>
    </row>
    <row r="226" spans="1:9" x14ac:dyDescent="0.25">
      <c r="A226" t="s">
        <v>379</v>
      </c>
      <c r="B226" s="2">
        <v>46067</v>
      </c>
      <c r="C226" t="s">
        <v>39</v>
      </c>
      <c r="D226">
        <v>1</v>
      </c>
      <c r="E226">
        <v>3000</v>
      </c>
      <c r="F226">
        <f>Table3[[#This Row],[QuantitySold]]*Table3[[#This Row],[UnitSellingPriceNGN]]</f>
        <v>3000</v>
      </c>
      <c r="G226" t="s">
        <v>158</v>
      </c>
      <c r="H226" t="s">
        <v>153</v>
      </c>
      <c r="I226">
        <f>Table3[[#This Row],[QuantitySold]]*_xlfn.XLOOKUP(Table3[[#This Row],[ProductID]],Table6[ProductID],Table6[UnitCostNGN])</f>
        <v>1800</v>
      </c>
    </row>
    <row r="227" spans="1:9" x14ac:dyDescent="0.25">
      <c r="A227" t="s">
        <v>380</v>
      </c>
      <c r="B227" s="2">
        <v>46067</v>
      </c>
      <c r="C227" t="s">
        <v>46</v>
      </c>
      <c r="D227">
        <v>1</v>
      </c>
      <c r="E227">
        <v>11000</v>
      </c>
      <c r="F227">
        <f>Table3[[#This Row],[QuantitySold]]*Table3[[#This Row],[UnitSellingPriceNGN]]</f>
        <v>11000</v>
      </c>
      <c r="G227" t="s">
        <v>155</v>
      </c>
      <c r="H227" t="s">
        <v>164</v>
      </c>
      <c r="I227">
        <f>Table3[[#This Row],[QuantitySold]]*_xlfn.XLOOKUP(Table3[[#This Row],[ProductID]],Table6[ProductID],Table6[UnitCostNGN])</f>
        <v>8500</v>
      </c>
    </row>
    <row r="228" spans="1:9" x14ac:dyDescent="0.25">
      <c r="A228" t="s">
        <v>381</v>
      </c>
      <c r="B228" s="2">
        <v>46068</v>
      </c>
      <c r="C228" t="s">
        <v>22</v>
      </c>
      <c r="D228">
        <v>1</v>
      </c>
      <c r="E228">
        <v>6500</v>
      </c>
      <c r="F228">
        <f>Table3[[#This Row],[QuantitySold]]*Table3[[#This Row],[UnitSellingPriceNGN]]</f>
        <v>6500</v>
      </c>
      <c r="G228" t="s">
        <v>155</v>
      </c>
      <c r="H228" t="s">
        <v>164</v>
      </c>
      <c r="I228">
        <f>Table3[[#This Row],[QuantitySold]]*_xlfn.XLOOKUP(Table3[[#This Row],[ProductID]],Table6[ProductID],Table6[UnitCostNGN])</f>
        <v>4800</v>
      </c>
    </row>
    <row r="229" spans="1:9" x14ac:dyDescent="0.25">
      <c r="A229" t="s">
        <v>382</v>
      </c>
      <c r="B229" s="2">
        <v>46068</v>
      </c>
      <c r="C229" t="s">
        <v>25</v>
      </c>
      <c r="D229">
        <v>1</v>
      </c>
      <c r="E229">
        <v>14500</v>
      </c>
      <c r="F229">
        <f>Table3[[#This Row],[QuantitySold]]*Table3[[#This Row],[UnitSellingPriceNGN]]</f>
        <v>14500</v>
      </c>
      <c r="G229" t="s">
        <v>155</v>
      </c>
      <c r="H229" t="s">
        <v>151</v>
      </c>
      <c r="I229">
        <f>Table3[[#This Row],[QuantitySold]]*_xlfn.XLOOKUP(Table3[[#This Row],[ProductID]],Table6[ProductID],Table6[UnitCostNGN])</f>
        <v>10500</v>
      </c>
    </row>
    <row r="230" spans="1:9" x14ac:dyDescent="0.25">
      <c r="A230" t="s">
        <v>383</v>
      </c>
      <c r="B230" s="2">
        <v>46068</v>
      </c>
      <c r="C230" t="s">
        <v>39</v>
      </c>
      <c r="D230">
        <v>3</v>
      </c>
      <c r="E230">
        <v>3000</v>
      </c>
      <c r="F230">
        <f>Table3[[#This Row],[QuantitySold]]*Table3[[#This Row],[UnitSellingPriceNGN]]</f>
        <v>9000</v>
      </c>
      <c r="G230" t="s">
        <v>155</v>
      </c>
      <c r="H230" t="s">
        <v>153</v>
      </c>
      <c r="I230">
        <f>Table3[[#This Row],[QuantitySold]]*_xlfn.XLOOKUP(Table3[[#This Row],[ProductID]],Table6[ProductID],Table6[UnitCostNGN])</f>
        <v>5400</v>
      </c>
    </row>
    <row r="231" spans="1:9" x14ac:dyDescent="0.25">
      <c r="A231" t="s">
        <v>384</v>
      </c>
      <c r="B231" s="2">
        <v>46068</v>
      </c>
      <c r="C231" t="s">
        <v>41</v>
      </c>
      <c r="D231">
        <v>2</v>
      </c>
      <c r="E231">
        <v>6000</v>
      </c>
      <c r="F231">
        <f>Table3[[#This Row],[QuantitySold]]*Table3[[#This Row],[UnitSellingPriceNGN]]</f>
        <v>12000</v>
      </c>
      <c r="G231" t="s">
        <v>158</v>
      </c>
      <c r="H231" t="s">
        <v>153</v>
      </c>
      <c r="I231">
        <f>Table3[[#This Row],[QuantitySold]]*_xlfn.XLOOKUP(Table3[[#This Row],[ProductID]],Table6[ProductID],Table6[UnitCostNGN])</f>
        <v>9000</v>
      </c>
    </row>
    <row r="232" spans="1:9" x14ac:dyDescent="0.25">
      <c r="A232" t="s">
        <v>385</v>
      </c>
      <c r="B232" s="2">
        <v>46069</v>
      </c>
      <c r="C232" t="s">
        <v>22</v>
      </c>
      <c r="D232">
        <v>2</v>
      </c>
      <c r="E232">
        <v>6500</v>
      </c>
      <c r="F232">
        <f>Table3[[#This Row],[QuantitySold]]*Table3[[#This Row],[UnitSellingPriceNGN]]</f>
        <v>13000</v>
      </c>
      <c r="G232" t="s">
        <v>158</v>
      </c>
      <c r="H232" t="s">
        <v>153</v>
      </c>
      <c r="I232">
        <f>Table3[[#This Row],[QuantitySold]]*_xlfn.XLOOKUP(Table3[[#This Row],[ProductID]],Table6[ProductID],Table6[UnitCostNGN])</f>
        <v>9600</v>
      </c>
    </row>
    <row r="233" spans="1:9" x14ac:dyDescent="0.25">
      <c r="A233" t="s">
        <v>386</v>
      </c>
      <c r="B233" s="2">
        <v>46069</v>
      </c>
      <c r="C233" t="s">
        <v>30</v>
      </c>
      <c r="D233">
        <v>2</v>
      </c>
      <c r="E233">
        <v>17000</v>
      </c>
      <c r="F233">
        <f>Table3[[#This Row],[QuantitySold]]*Table3[[#This Row],[UnitSellingPriceNGN]]</f>
        <v>34000</v>
      </c>
      <c r="G233" t="s">
        <v>158</v>
      </c>
      <c r="H233" t="s">
        <v>153</v>
      </c>
      <c r="I233">
        <f>Table3[[#This Row],[QuantitySold]]*_xlfn.XLOOKUP(Table3[[#This Row],[ProductID]],Table6[ProductID],Table6[UnitCostNGN])</f>
        <v>25000</v>
      </c>
    </row>
    <row r="234" spans="1:9" x14ac:dyDescent="0.25">
      <c r="A234" t="s">
        <v>387</v>
      </c>
      <c r="B234" s="2">
        <v>46069</v>
      </c>
      <c r="C234" t="s">
        <v>34</v>
      </c>
      <c r="D234">
        <v>1</v>
      </c>
      <c r="E234">
        <v>4500</v>
      </c>
      <c r="F234">
        <f>Table3[[#This Row],[QuantitySold]]*Table3[[#This Row],[UnitSellingPriceNGN]]</f>
        <v>4500</v>
      </c>
      <c r="G234" t="s">
        <v>150</v>
      </c>
      <c r="H234" t="s">
        <v>153</v>
      </c>
      <c r="I234">
        <f>Table3[[#This Row],[QuantitySold]]*_xlfn.XLOOKUP(Table3[[#This Row],[ProductID]],Table6[ProductID],Table6[UnitCostNGN])</f>
        <v>3000</v>
      </c>
    </row>
    <row r="235" spans="1:9" x14ac:dyDescent="0.25">
      <c r="A235" t="s">
        <v>388</v>
      </c>
      <c r="B235" s="2">
        <v>46069</v>
      </c>
      <c r="C235" t="s">
        <v>39</v>
      </c>
      <c r="D235">
        <v>1</v>
      </c>
      <c r="E235">
        <v>3000</v>
      </c>
      <c r="F235">
        <f>Table3[[#This Row],[QuantitySold]]*Table3[[#This Row],[UnitSellingPriceNGN]]</f>
        <v>3000</v>
      </c>
      <c r="G235" t="s">
        <v>158</v>
      </c>
      <c r="H235" t="s">
        <v>151</v>
      </c>
      <c r="I235">
        <f>Table3[[#This Row],[QuantitySold]]*_xlfn.XLOOKUP(Table3[[#This Row],[ProductID]],Table6[ProductID],Table6[UnitCostNGN])</f>
        <v>1800</v>
      </c>
    </row>
    <row r="236" spans="1:9" x14ac:dyDescent="0.25">
      <c r="A236" t="s">
        <v>389</v>
      </c>
      <c r="B236" s="2">
        <v>46069</v>
      </c>
      <c r="C236" t="s">
        <v>46</v>
      </c>
      <c r="D236">
        <v>1</v>
      </c>
      <c r="E236">
        <v>11000</v>
      </c>
      <c r="F236">
        <f>Table3[[#This Row],[QuantitySold]]*Table3[[#This Row],[UnitSellingPriceNGN]]</f>
        <v>11000</v>
      </c>
      <c r="G236" t="s">
        <v>158</v>
      </c>
      <c r="H236" t="s">
        <v>153</v>
      </c>
      <c r="I236">
        <f>Table3[[#This Row],[QuantitySold]]*_xlfn.XLOOKUP(Table3[[#This Row],[ProductID]],Table6[ProductID],Table6[UnitCostNGN])</f>
        <v>8500</v>
      </c>
    </row>
    <row r="237" spans="1:9" x14ac:dyDescent="0.25">
      <c r="A237" t="s">
        <v>390</v>
      </c>
      <c r="B237" s="2">
        <v>46069</v>
      </c>
      <c r="C237" t="s">
        <v>49</v>
      </c>
      <c r="D237">
        <v>1</v>
      </c>
      <c r="E237">
        <v>12500</v>
      </c>
      <c r="F237">
        <f>Table3[[#This Row],[QuantitySold]]*Table3[[#This Row],[UnitSellingPriceNGN]]</f>
        <v>12500</v>
      </c>
      <c r="G237" t="s">
        <v>155</v>
      </c>
      <c r="H237" t="s">
        <v>164</v>
      </c>
      <c r="I237">
        <f>Table3[[#This Row],[QuantitySold]]*_xlfn.XLOOKUP(Table3[[#This Row],[ProductID]],Table6[ProductID],Table6[UnitCostNGN])</f>
        <v>9000</v>
      </c>
    </row>
    <row r="238" spans="1:9" x14ac:dyDescent="0.25">
      <c r="A238" t="s">
        <v>391</v>
      </c>
      <c r="B238" s="2">
        <v>46070</v>
      </c>
      <c r="C238" t="s">
        <v>16</v>
      </c>
      <c r="D238">
        <v>1</v>
      </c>
      <c r="E238">
        <v>7000</v>
      </c>
      <c r="F238">
        <f>Table3[[#This Row],[QuantitySold]]*Table3[[#This Row],[UnitSellingPriceNGN]]</f>
        <v>7000</v>
      </c>
      <c r="G238" t="s">
        <v>155</v>
      </c>
      <c r="H238" t="s">
        <v>153</v>
      </c>
      <c r="I238">
        <f>Table3[[#This Row],[QuantitySold]]*_xlfn.XLOOKUP(Table3[[#This Row],[ProductID]],Table6[ProductID],Table6[UnitCostNGN])</f>
        <v>5200</v>
      </c>
    </row>
    <row r="239" spans="1:9" x14ac:dyDescent="0.25">
      <c r="A239" t="s">
        <v>392</v>
      </c>
      <c r="B239" s="2">
        <v>46070</v>
      </c>
      <c r="C239" t="s">
        <v>22</v>
      </c>
      <c r="D239">
        <v>2</v>
      </c>
      <c r="E239">
        <v>6500</v>
      </c>
      <c r="F239">
        <f>Table3[[#This Row],[QuantitySold]]*Table3[[#This Row],[UnitSellingPriceNGN]]</f>
        <v>13000</v>
      </c>
      <c r="G239" t="s">
        <v>158</v>
      </c>
      <c r="H239" t="s">
        <v>153</v>
      </c>
      <c r="I239">
        <f>Table3[[#This Row],[QuantitySold]]*_xlfn.XLOOKUP(Table3[[#This Row],[ProductID]],Table6[ProductID],Table6[UnitCostNGN])</f>
        <v>9600</v>
      </c>
    </row>
    <row r="240" spans="1:9" x14ac:dyDescent="0.25">
      <c r="A240" t="s">
        <v>393</v>
      </c>
      <c r="B240" s="2">
        <v>46070</v>
      </c>
      <c r="C240" t="s">
        <v>34</v>
      </c>
      <c r="D240">
        <v>2</v>
      </c>
      <c r="E240">
        <v>4500</v>
      </c>
      <c r="F240">
        <f>Table3[[#This Row],[QuantitySold]]*Table3[[#This Row],[UnitSellingPriceNGN]]</f>
        <v>9000</v>
      </c>
      <c r="G240" t="s">
        <v>150</v>
      </c>
      <c r="H240" t="s">
        <v>151</v>
      </c>
      <c r="I240">
        <f>Table3[[#This Row],[QuantitySold]]*_xlfn.XLOOKUP(Table3[[#This Row],[ProductID]],Table6[ProductID],Table6[UnitCostNGN])</f>
        <v>6000</v>
      </c>
    </row>
    <row r="241" spans="1:9" x14ac:dyDescent="0.25">
      <c r="A241" t="s">
        <v>394</v>
      </c>
      <c r="B241" s="2">
        <v>46070</v>
      </c>
      <c r="C241" t="s">
        <v>39</v>
      </c>
      <c r="D241">
        <v>3</v>
      </c>
      <c r="E241">
        <v>3000</v>
      </c>
      <c r="F241">
        <f>Table3[[#This Row],[QuantitySold]]*Table3[[#This Row],[UnitSellingPriceNGN]]</f>
        <v>9000</v>
      </c>
      <c r="G241" t="s">
        <v>150</v>
      </c>
      <c r="H241" t="s">
        <v>153</v>
      </c>
      <c r="I241">
        <f>Table3[[#This Row],[QuantitySold]]*_xlfn.XLOOKUP(Table3[[#This Row],[ProductID]],Table6[ProductID],Table6[UnitCostNGN])</f>
        <v>5400</v>
      </c>
    </row>
    <row r="242" spans="1:9" x14ac:dyDescent="0.25">
      <c r="A242" t="s">
        <v>395</v>
      </c>
      <c r="B242" s="2">
        <v>46070</v>
      </c>
      <c r="C242" t="s">
        <v>46</v>
      </c>
      <c r="D242">
        <v>1</v>
      </c>
      <c r="E242">
        <v>11000</v>
      </c>
      <c r="F242">
        <f>Table3[[#This Row],[QuantitySold]]*Table3[[#This Row],[UnitSellingPriceNGN]]</f>
        <v>11000</v>
      </c>
      <c r="G242" t="s">
        <v>150</v>
      </c>
      <c r="H242" t="s">
        <v>164</v>
      </c>
      <c r="I242">
        <f>Table3[[#This Row],[QuantitySold]]*_xlfn.XLOOKUP(Table3[[#This Row],[ProductID]],Table6[ProductID],Table6[UnitCostNGN])</f>
        <v>8500</v>
      </c>
    </row>
    <row r="243" spans="1:9" x14ac:dyDescent="0.25">
      <c r="A243" t="s">
        <v>396</v>
      </c>
      <c r="B243" s="2">
        <v>46070</v>
      </c>
      <c r="C243" t="s">
        <v>49</v>
      </c>
      <c r="D243">
        <v>2</v>
      </c>
      <c r="E243">
        <v>12500</v>
      </c>
      <c r="F243">
        <f>Table3[[#This Row],[QuantitySold]]*Table3[[#This Row],[UnitSellingPriceNGN]]</f>
        <v>25000</v>
      </c>
      <c r="G243" t="s">
        <v>150</v>
      </c>
      <c r="H243" t="s">
        <v>164</v>
      </c>
      <c r="I243">
        <f>Table3[[#This Row],[QuantitySold]]*_xlfn.XLOOKUP(Table3[[#This Row],[ProductID]],Table6[ProductID],Table6[UnitCostNGN])</f>
        <v>18000</v>
      </c>
    </row>
    <row r="244" spans="1:9" x14ac:dyDescent="0.25">
      <c r="A244" t="s">
        <v>397</v>
      </c>
      <c r="B244" s="2">
        <v>46071</v>
      </c>
      <c r="C244" t="s">
        <v>16</v>
      </c>
      <c r="D244">
        <v>2</v>
      </c>
      <c r="E244">
        <v>7000</v>
      </c>
      <c r="F244">
        <f>Table3[[#This Row],[QuantitySold]]*Table3[[#This Row],[UnitSellingPriceNGN]]</f>
        <v>14000</v>
      </c>
      <c r="G244" t="s">
        <v>155</v>
      </c>
      <c r="H244" t="s">
        <v>153</v>
      </c>
      <c r="I244">
        <f>Table3[[#This Row],[QuantitySold]]*_xlfn.XLOOKUP(Table3[[#This Row],[ProductID]],Table6[ProductID],Table6[UnitCostNGN])</f>
        <v>10400</v>
      </c>
    </row>
    <row r="245" spans="1:9" x14ac:dyDescent="0.25">
      <c r="A245" t="s">
        <v>398</v>
      </c>
      <c r="B245" s="2">
        <v>46071</v>
      </c>
      <c r="C245" t="s">
        <v>39</v>
      </c>
      <c r="D245">
        <v>2</v>
      </c>
      <c r="E245">
        <v>3000</v>
      </c>
      <c r="F245">
        <f>Table3[[#This Row],[QuantitySold]]*Table3[[#This Row],[UnitSellingPriceNGN]]</f>
        <v>6000</v>
      </c>
      <c r="G245" t="s">
        <v>158</v>
      </c>
      <c r="H245" t="s">
        <v>164</v>
      </c>
      <c r="I245">
        <f>Table3[[#This Row],[QuantitySold]]*_xlfn.XLOOKUP(Table3[[#This Row],[ProductID]],Table6[ProductID],Table6[UnitCostNGN])</f>
        <v>3600</v>
      </c>
    </row>
    <row r="246" spans="1:9" x14ac:dyDescent="0.25">
      <c r="A246" t="s">
        <v>399</v>
      </c>
      <c r="B246" s="2">
        <v>46072</v>
      </c>
      <c r="C246" t="s">
        <v>22</v>
      </c>
      <c r="D246">
        <v>1</v>
      </c>
      <c r="E246">
        <v>6500</v>
      </c>
      <c r="F246">
        <f>Table3[[#This Row],[QuantitySold]]*Table3[[#This Row],[UnitSellingPriceNGN]]</f>
        <v>6500</v>
      </c>
      <c r="G246" t="s">
        <v>150</v>
      </c>
      <c r="H246" t="s">
        <v>151</v>
      </c>
      <c r="I246">
        <f>Table3[[#This Row],[QuantitySold]]*_xlfn.XLOOKUP(Table3[[#This Row],[ProductID]],Table6[ProductID],Table6[UnitCostNGN])</f>
        <v>4800</v>
      </c>
    </row>
    <row r="247" spans="1:9" x14ac:dyDescent="0.25">
      <c r="A247" t="s">
        <v>400</v>
      </c>
      <c r="B247" s="2">
        <v>46072</v>
      </c>
      <c r="C247" t="s">
        <v>30</v>
      </c>
      <c r="D247">
        <v>1</v>
      </c>
      <c r="E247">
        <v>17000</v>
      </c>
      <c r="F247">
        <f>Table3[[#This Row],[QuantitySold]]*Table3[[#This Row],[UnitSellingPriceNGN]]</f>
        <v>17000</v>
      </c>
      <c r="G247" t="s">
        <v>158</v>
      </c>
      <c r="H247" t="s">
        <v>153</v>
      </c>
      <c r="I247">
        <f>Table3[[#This Row],[QuantitySold]]*_xlfn.XLOOKUP(Table3[[#This Row],[ProductID]],Table6[ProductID],Table6[UnitCostNGN])</f>
        <v>12500</v>
      </c>
    </row>
    <row r="248" spans="1:9" x14ac:dyDescent="0.25">
      <c r="A248" t="s">
        <v>401</v>
      </c>
      <c r="B248" s="2">
        <v>46072</v>
      </c>
      <c r="C248" t="s">
        <v>41</v>
      </c>
      <c r="D248">
        <v>1</v>
      </c>
      <c r="E248">
        <v>6000</v>
      </c>
      <c r="F248">
        <f>Table3[[#This Row],[QuantitySold]]*Table3[[#This Row],[UnitSellingPriceNGN]]</f>
        <v>6000</v>
      </c>
      <c r="G248" t="s">
        <v>155</v>
      </c>
      <c r="H248" t="s">
        <v>164</v>
      </c>
      <c r="I248">
        <f>Table3[[#This Row],[QuantitySold]]*_xlfn.XLOOKUP(Table3[[#This Row],[ProductID]],Table6[ProductID],Table6[UnitCostNGN])</f>
        <v>4500</v>
      </c>
    </row>
    <row r="249" spans="1:9" x14ac:dyDescent="0.25">
      <c r="A249" t="s">
        <v>402</v>
      </c>
      <c r="B249" s="2">
        <v>46072</v>
      </c>
      <c r="C249" t="s">
        <v>49</v>
      </c>
      <c r="D249">
        <v>1</v>
      </c>
      <c r="E249">
        <v>12500</v>
      </c>
      <c r="F249">
        <f>Table3[[#This Row],[QuantitySold]]*Table3[[#This Row],[UnitSellingPriceNGN]]</f>
        <v>12500</v>
      </c>
      <c r="G249" t="s">
        <v>150</v>
      </c>
      <c r="H249" t="s">
        <v>153</v>
      </c>
      <c r="I249">
        <f>Table3[[#This Row],[QuantitySold]]*_xlfn.XLOOKUP(Table3[[#This Row],[ProductID]],Table6[ProductID],Table6[UnitCostNGN])</f>
        <v>9000</v>
      </c>
    </row>
    <row r="250" spans="1:9" x14ac:dyDescent="0.25">
      <c r="A250" t="s">
        <v>403</v>
      </c>
      <c r="B250" s="2">
        <v>46073</v>
      </c>
      <c r="C250" t="s">
        <v>22</v>
      </c>
      <c r="D250">
        <v>3</v>
      </c>
      <c r="E250">
        <v>6500</v>
      </c>
      <c r="F250">
        <f>Table3[[#This Row],[QuantitySold]]*Table3[[#This Row],[UnitSellingPriceNGN]]</f>
        <v>19500</v>
      </c>
      <c r="G250" t="s">
        <v>150</v>
      </c>
      <c r="H250" t="s">
        <v>153</v>
      </c>
      <c r="I250">
        <f>Table3[[#This Row],[QuantitySold]]*_xlfn.XLOOKUP(Table3[[#This Row],[ProductID]],Table6[ProductID],Table6[UnitCostNGN])</f>
        <v>14400</v>
      </c>
    </row>
    <row r="251" spans="1:9" x14ac:dyDescent="0.25">
      <c r="A251" t="s">
        <v>404</v>
      </c>
      <c r="B251" s="2">
        <v>46073</v>
      </c>
      <c r="C251" t="s">
        <v>25</v>
      </c>
      <c r="D251">
        <v>1</v>
      </c>
      <c r="E251">
        <v>14500</v>
      </c>
      <c r="F251">
        <f>Table3[[#This Row],[QuantitySold]]*Table3[[#This Row],[UnitSellingPriceNGN]]</f>
        <v>14500</v>
      </c>
      <c r="G251" t="s">
        <v>155</v>
      </c>
      <c r="H251" t="s">
        <v>164</v>
      </c>
      <c r="I251">
        <f>Table3[[#This Row],[QuantitySold]]*_xlfn.XLOOKUP(Table3[[#This Row],[ProductID]],Table6[ProductID],Table6[UnitCostNGN])</f>
        <v>10500</v>
      </c>
    </row>
    <row r="252" spans="1:9" x14ac:dyDescent="0.25">
      <c r="A252" t="s">
        <v>405</v>
      </c>
      <c r="B252" s="2">
        <v>46073</v>
      </c>
      <c r="C252" t="s">
        <v>39</v>
      </c>
      <c r="D252">
        <v>1</v>
      </c>
      <c r="E252">
        <v>3000</v>
      </c>
      <c r="F252">
        <f>Table3[[#This Row],[QuantitySold]]*Table3[[#This Row],[UnitSellingPriceNGN]]</f>
        <v>3000</v>
      </c>
      <c r="G252" t="s">
        <v>150</v>
      </c>
      <c r="H252" t="s">
        <v>164</v>
      </c>
      <c r="I252">
        <f>Table3[[#This Row],[QuantitySold]]*_xlfn.XLOOKUP(Table3[[#This Row],[ProductID]],Table6[ProductID],Table6[UnitCostNGN])</f>
        <v>1800</v>
      </c>
    </row>
    <row r="253" spans="1:9" x14ac:dyDescent="0.25">
      <c r="A253" t="s">
        <v>406</v>
      </c>
      <c r="B253" s="2">
        <v>46073</v>
      </c>
      <c r="C253" t="s">
        <v>41</v>
      </c>
      <c r="D253">
        <v>1</v>
      </c>
      <c r="E253">
        <v>6000</v>
      </c>
      <c r="F253">
        <f>Table3[[#This Row],[QuantitySold]]*Table3[[#This Row],[UnitSellingPriceNGN]]</f>
        <v>6000</v>
      </c>
      <c r="G253" t="s">
        <v>158</v>
      </c>
      <c r="H253" t="s">
        <v>151</v>
      </c>
      <c r="I253">
        <f>Table3[[#This Row],[QuantitySold]]*_xlfn.XLOOKUP(Table3[[#This Row],[ProductID]],Table6[ProductID],Table6[UnitCostNGN])</f>
        <v>4500</v>
      </c>
    </row>
    <row r="254" spans="1:9" x14ac:dyDescent="0.25">
      <c r="A254" t="s">
        <v>407</v>
      </c>
      <c r="B254" s="2">
        <v>46073</v>
      </c>
      <c r="C254" t="s">
        <v>46</v>
      </c>
      <c r="D254">
        <v>1</v>
      </c>
      <c r="E254">
        <v>11000</v>
      </c>
      <c r="F254">
        <f>Table3[[#This Row],[QuantitySold]]*Table3[[#This Row],[UnitSellingPriceNGN]]</f>
        <v>11000</v>
      </c>
      <c r="G254" t="s">
        <v>158</v>
      </c>
      <c r="H254" t="s">
        <v>153</v>
      </c>
      <c r="I254">
        <f>Table3[[#This Row],[QuantitySold]]*_xlfn.XLOOKUP(Table3[[#This Row],[ProductID]],Table6[ProductID],Table6[UnitCostNGN])</f>
        <v>8500</v>
      </c>
    </row>
    <row r="255" spans="1:9" x14ac:dyDescent="0.25">
      <c r="A255" t="s">
        <v>408</v>
      </c>
      <c r="B255" s="2">
        <v>46073</v>
      </c>
      <c r="C255" t="s">
        <v>49</v>
      </c>
      <c r="D255">
        <v>1</v>
      </c>
      <c r="E255">
        <v>12500</v>
      </c>
      <c r="F255">
        <f>Table3[[#This Row],[QuantitySold]]*Table3[[#This Row],[UnitSellingPriceNGN]]</f>
        <v>12500</v>
      </c>
      <c r="G255" t="s">
        <v>155</v>
      </c>
      <c r="H255" t="s">
        <v>153</v>
      </c>
      <c r="I255">
        <f>Table3[[#This Row],[QuantitySold]]*_xlfn.XLOOKUP(Table3[[#This Row],[ProductID]],Table6[ProductID],Table6[UnitCostNGN])</f>
        <v>9000</v>
      </c>
    </row>
    <row r="256" spans="1:9" x14ac:dyDescent="0.25">
      <c r="A256" t="s">
        <v>409</v>
      </c>
      <c r="B256" s="2">
        <v>46073</v>
      </c>
      <c r="C256" t="s">
        <v>54</v>
      </c>
      <c r="D256">
        <v>2</v>
      </c>
      <c r="E256">
        <v>24000</v>
      </c>
      <c r="F256">
        <f>Table3[[#This Row],[QuantitySold]]*Table3[[#This Row],[UnitSellingPriceNGN]]</f>
        <v>48000</v>
      </c>
      <c r="G256" t="s">
        <v>155</v>
      </c>
      <c r="H256" t="s">
        <v>151</v>
      </c>
      <c r="I256">
        <f>Table3[[#This Row],[QuantitySold]]*_xlfn.XLOOKUP(Table3[[#This Row],[ProductID]],Table6[ProductID],Table6[UnitCostNGN])</f>
        <v>36000</v>
      </c>
    </row>
    <row r="257" spans="1:9" x14ac:dyDescent="0.25">
      <c r="A257" t="s">
        <v>410</v>
      </c>
      <c r="B257" s="2">
        <v>46074</v>
      </c>
      <c r="C257" t="s">
        <v>16</v>
      </c>
      <c r="D257">
        <v>2</v>
      </c>
      <c r="E257">
        <v>7000</v>
      </c>
      <c r="F257">
        <f>Table3[[#This Row],[QuantitySold]]*Table3[[#This Row],[UnitSellingPriceNGN]]</f>
        <v>14000</v>
      </c>
      <c r="G257" t="s">
        <v>155</v>
      </c>
      <c r="H257" t="s">
        <v>164</v>
      </c>
      <c r="I257">
        <f>Table3[[#This Row],[QuantitySold]]*_xlfn.XLOOKUP(Table3[[#This Row],[ProductID]],Table6[ProductID],Table6[UnitCostNGN])</f>
        <v>10400</v>
      </c>
    </row>
    <row r="258" spans="1:9" x14ac:dyDescent="0.25">
      <c r="A258" t="s">
        <v>411</v>
      </c>
      <c r="B258" s="2">
        <v>46074</v>
      </c>
      <c r="C258" t="s">
        <v>22</v>
      </c>
      <c r="D258">
        <v>1</v>
      </c>
      <c r="E258">
        <v>6500</v>
      </c>
      <c r="F258">
        <f>Table3[[#This Row],[QuantitySold]]*Table3[[#This Row],[UnitSellingPriceNGN]]</f>
        <v>6500</v>
      </c>
      <c r="G258" t="s">
        <v>150</v>
      </c>
      <c r="H258" t="s">
        <v>153</v>
      </c>
      <c r="I258">
        <f>Table3[[#This Row],[QuantitySold]]*_xlfn.XLOOKUP(Table3[[#This Row],[ProductID]],Table6[ProductID],Table6[UnitCostNGN])</f>
        <v>4800</v>
      </c>
    </row>
    <row r="259" spans="1:9" x14ac:dyDescent="0.25">
      <c r="A259" t="s">
        <v>412</v>
      </c>
      <c r="B259" s="2">
        <v>46074</v>
      </c>
      <c r="C259" t="s">
        <v>41</v>
      </c>
      <c r="D259">
        <v>1</v>
      </c>
      <c r="E259">
        <v>6000</v>
      </c>
      <c r="F259">
        <f>Table3[[#This Row],[QuantitySold]]*Table3[[#This Row],[UnitSellingPriceNGN]]</f>
        <v>6000</v>
      </c>
      <c r="G259" t="s">
        <v>155</v>
      </c>
      <c r="H259" t="s">
        <v>153</v>
      </c>
      <c r="I259">
        <f>Table3[[#This Row],[QuantitySold]]*_xlfn.XLOOKUP(Table3[[#This Row],[ProductID]],Table6[ProductID],Table6[UnitCostNGN])</f>
        <v>4500</v>
      </c>
    </row>
    <row r="260" spans="1:9" x14ac:dyDescent="0.25">
      <c r="A260" t="s">
        <v>413</v>
      </c>
      <c r="B260" s="2">
        <v>46075</v>
      </c>
      <c r="C260" t="s">
        <v>16</v>
      </c>
      <c r="D260">
        <v>1</v>
      </c>
      <c r="E260">
        <v>7000</v>
      </c>
      <c r="F260">
        <f>Table3[[#This Row],[QuantitySold]]*Table3[[#This Row],[UnitSellingPriceNGN]]</f>
        <v>7000</v>
      </c>
      <c r="G260" t="s">
        <v>150</v>
      </c>
      <c r="H260" t="s">
        <v>164</v>
      </c>
      <c r="I260">
        <f>Table3[[#This Row],[QuantitySold]]*_xlfn.XLOOKUP(Table3[[#This Row],[ProductID]],Table6[ProductID],Table6[UnitCostNGN])</f>
        <v>5200</v>
      </c>
    </row>
    <row r="261" spans="1:9" x14ac:dyDescent="0.25">
      <c r="A261" t="s">
        <v>414</v>
      </c>
      <c r="B261" s="2">
        <v>46075</v>
      </c>
      <c r="C261" t="s">
        <v>22</v>
      </c>
      <c r="D261">
        <v>1</v>
      </c>
      <c r="E261">
        <v>6500</v>
      </c>
      <c r="F261">
        <f>Table3[[#This Row],[QuantitySold]]*Table3[[#This Row],[UnitSellingPriceNGN]]</f>
        <v>6500</v>
      </c>
      <c r="G261" t="s">
        <v>158</v>
      </c>
      <c r="H261" t="s">
        <v>153</v>
      </c>
      <c r="I261">
        <f>Table3[[#This Row],[QuantitySold]]*_xlfn.XLOOKUP(Table3[[#This Row],[ProductID]],Table6[ProductID],Table6[UnitCostNGN])</f>
        <v>4800</v>
      </c>
    </row>
    <row r="262" spans="1:9" x14ac:dyDescent="0.25">
      <c r="A262" t="s">
        <v>415</v>
      </c>
      <c r="B262" s="2">
        <v>46075</v>
      </c>
      <c r="C262" t="s">
        <v>34</v>
      </c>
      <c r="D262">
        <v>2</v>
      </c>
      <c r="E262">
        <v>4500</v>
      </c>
      <c r="F262">
        <f>Table3[[#This Row],[QuantitySold]]*Table3[[#This Row],[UnitSellingPriceNGN]]</f>
        <v>9000</v>
      </c>
      <c r="G262" t="s">
        <v>150</v>
      </c>
      <c r="H262" t="s">
        <v>153</v>
      </c>
      <c r="I262">
        <f>Table3[[#This Row],[QuantitySold]]*_xlfn.XLOOKUP(Table3[[#This Row],[ProductID]],Table6[ProductID],Table6[UnitCostNGN])</f>
        <v>6000</v>
      </c>
    </row>
    <row r="263" spans="1:9" x14ac:dyDescent="0.25">
      <c r="A263" t="s">
        <v>416</v>
      </c>
      <c r="B263" s="2">
        <v>46075</v>
      </c>
      <c r="C263" t="s">
        <v>39</v>
      </c>
      <c r="D263">
        <v>4</v>
      </c>
      <c r="E263">
        <v>3000</v>
      </c>
      <c r="F263">
        <f>Table3[[#This Row],[QuantitySold]]*Table3[[#This Row],[UnitSellingPriceNGN]]</f>
        <v>12000</v>
      </c>
      <c r="G263" t="s">
        <v>158</v>
      </c>
      <c r="H263" t="s">
        <v>153</v>
      </c>
      <c r="I263">
        <f>Table3[[#This Row],[QuantitySold]]*_xlfn.XLOOKUP(Table3[[#This Row],[ProductID]],Table6[ProductID],Table6[UnitCostNGN])</f>
        <v>7200</v>
      </c>
    </row>
    <row r="264" spans="1:9" x14ac:dyDescent="0.25">
      <c r="A264" t="s">
        <v>417</v>
      </c>
      <c r="B264" s="2">
        <v>46075</v>
      </c>
      <c r="C264" t="s">
        <v>46</v>
      </c>
      <c r="D264">
        <v>1</v>
      </c>
      <c r="E264">
        <v>11000</v>
      </c>
      <c r="F264">
        <f>Table3[[#This Row],[QuantitySold]]*Table3[[#This Row],[UnitSellingPriceNGN]]</f>
        <v>11000</v>
      </c>
      <c r="G264" t="s">
        <v>150</v>
      </c>
      <c r="H264" t="s">
        <v>153</v>
      </c>
      <c r="I264">
        <f>Table3[[#This Row],[QuantitySold]]*_xlfn.XLOOKUP(Table3[[#This Row],[ProductID]],Table6[ProductID],Table6[UnitCostNGN])</f>
        <v>8500</v>
      </c>
    </row>
    <row r="265" spans="1:9" x14ac:dyDescent="0.25">
      <c r="A265" t="s">
        <v>418</v>
      </c>
      <c r="B265" s="2">
        <v>46076</v>
      </c>
      <c r="C265" t="s">
        <v>16</v>
      </c>
      <c r="D265">
        <v>2</v>
      </c>
      <c r="E265">
        <v>7000</v>
      </c>
      <c r="F265">
        <f>Table3[[#This Row],[QuantitySold]]*Table3[[#This Row],[UnitSellingPriceNGN]]</f>
        <v>14000</v>
      </c>
      <c r="G265" t="s">
        <v>158</v>
      </c>
      <c r="H265" t="s">
        <v>153</v>
      </c>
      <c r="I265">
        <f>Table3[[#This Row],[QuantitySold]]*_xlfn.XLOOKUP(Table3[[#This Row],[ProductID]],Table6[ProductID],Table6[UnitCostNGN])</f>
        <v>10400</v>
      </c>
    </row>
    <row r="266" spans="1:9" x14ac:dyDescent="0.25">
      <c r="A266" t="s">
        <v>419</v>
      </c>
      <c r="B266" s="2">
        <v>46076</v>
      </c>
      <c r="C266" t="s">
        <v>25</v>
      </c>
      <c r="D266">
        <v>1</v>
      </c>
      <c r="E266">
        <v>14500</v>
      </c>
      <c r="F266">
        <f>Table3[[#This Row],[QuantitySold]]*Table3[[#This Row],[UnitSellingPriceNGN]]</f>
        <v>14500</v>
      </c>
      <c r="G266" t="s">
        <v>158</v>
      </c>
      <c r="H266" t="s">
        <v>153</v>
      </c>
      <c r="I266">
        <f>Table3[[#This Row],[QuantitySold]]*_xlfn.XLOOKUP(Table3[[#This Row],[ProductID]],Table6[ProductID],Table6[UnitCostNGN])</f>
        <v>10500</v>
      </c>
    </row>
    <row r="267" spans="1:9" x14ac:dyDescent="0.25">
      <c r="A267" t="s">
        <v>420</v>
      </c>
      <c r="B267" s="2">
        <v>46076</v>
      </c>
      <c r="C267" t="s">
        <v>30</v>
      </c>
      <c r="D267">
        <v>1</v>
      </c>
      <c r="E267">
        <v>17000</v>
      </c>
      <c r="F267">
        <f>Table3[[#This Row],[QuantitySold]]*Table3[[#This Row],[UnitSellingPriceNGN]]</f>
        <v>17000</v>
      </c>
      <c r="G267" t="s">
        <v>158</v>
      </c>
      <c r="H267" t="s">
        <v>164</v>
      </c>
      <c r="I267">
        <f>Table3[[#This Row],[QuantitySold]]*_xlfn.XLOOKUP(Table3[[#This Row],[ProductID]],Table6[ProductID],Table6[UnitCostNGN])</f>
        <v>12500</v>
      </c>
    </row>
    <row r="268" spans="1:9" x14ac:dyDescent="0.25">
      <c r="A268" t="s">
        <v>421</v>
      </c>
      <c r="B268" s="2">
        <v>46076</v>
      </c>
      <c r="C268" t="s">
        <v>34</v>
      </c>
      <c r="D268">
        <v>1</v>
      </c>
      <c r="E268">
        <v>4500</v>
      </c>
      <c r="F268">
        <f>Table3[[#This Row],[QuantitySold]]*Table3[[#This Row],[UnitSellingPriceNGN]]</f>
        <v>4500</v>
      </c>
      <c r="G268" t="s">
        <v>158</v>
      </c>
      <c r="H268" t="s">
        <v>151</v>
      </c>
      <c r="I268">
        <f>Table3[[#This Row],[QuantitySold]]*_xlfn.XLOOKUP(Table3[[#This Row],[ProductID]],Table6[ProductID],Table6[UnitCostNGN])</f>
        <v>3000</v>
      </c>
    </row>
    <row r="269" spans="1:9" x14ac:dyDescent="0.25">
      <c r="A269" t="s">
        <v>422</v>
      </c>
      <c r="B269" s="2">
        <v>46076</v>
      </c>
      <c r="C269" t="s">
        <v>39</v>
      </c>
      <c r="D269">
        <v>1</v>
      </c>
      <c r="E269">
        <v>3000</v>
      </c>
      <c r="F269">
        <f>Table3[[#This Row],[QuantitySold]]*Table3[[#This Row],[UnitSellingPriceNGN]]</f>
        <v>3000</v>
      </c>
      <c r="G269" t="s">
        <v>150</v>
      </c>
      <c r="H269" t="s">
        <v>151</v>
      </c>
      <c r="I269">
        <f>Table3[[#This Row],[QuantitySold]]*_xlfn.XLOOKUP(Table3[[#This Row],[ProductID]],Table6[ProductID],Table6[UnitCostNGN])</f>
        <v>1800</v>
      </c>
    </row>
    <row r="270" spans="1:9" x14ac:dyDescent="0.25">
      <c r="A270" t="s">
        <v>423</v>
      </c>
      <c r="B270" s="2">
        <v>46076</v>
      </c>
      <c r="C270" t="s">
        <v>41</v>
      </c>
      <c r="D270">
        <v>3</v>
      </c>
      <c r="E270">
        <v>6000</v>
      </c>
      <c r="F270">
        <f>Table3[[#This Row],[QuantitySold]]*Table3[[#This Row],[UnitSellingPriceNGN]]</f>
        <v>18000</v>
      </c>
      <c r="G270" t="s">
        <v>158</v>
      </c>
      <c r="H270" t="s">
        <v>164</v>
      </c>
      <c r="I270">
        <f>Table3[[#This Row],[QuantitySold]]*_xlfn.XLOOKUP(Table3[[#This Row],[ProductID]],Table6[ProductID],Table6[UnitCostNGN])</f>
        <v>13500</v>
      </c>
    </row>
    <row r="271" spans="1:9" x14ac:dyDescent="0.25">
      <c r="A271" t="s">
        <v>424</v>
      </c>
      <c r="B271" s="2">
        <v>46076</v>
      </c>
      <c r="C271" t="s">
        <v>46</v>
      </c>
      <c r="D271">
        <v>1</v>
      </c>
      <c r="E271">
        <v>11000</v>
      </c>
      <c r="F271">
        <f>Table3[[#This Row],[QuantitySold]]*Table3[[#This Row],[UnitSellingPriceNGN]]</f>
        <v>11000</v>
      </c>
      <c r="G271" t="s">
        <v>158</v>
      </c>
      <c r="H271" t="s">
        <v>153</v>
      </c>
      <c r="I271">
        <f>Table3[[#This Row],[QuantitySold]]*_xlfn.XLOOKUP(Table3[[#This Row],[ProductID]],Table6[ProductID],Table6[UnitCostNGN])</f>
        <v>8500</v>
      </c>
    </row>
    <row r="272" spans="1:9" x14ac:dyDescent="0.25">
      <c r="A272" t="s">
        <v>425</v>
      </c>
      <c r="B272" s="2">
        <v>46076</v>
      </c>
      <c r="C272" t="s">
        <v>49</v>
      </c>
      <c r="D272">
        <v>1</v>
      </c>
      <c r="E272">
        <v>12500</v>
      </c>
      <c r="F272">
        <f>Table3[[#This Row],[QuantitySold]]*Table3[[#This Row],[UnitSellingPriceNGN]]</f>
        <v>12500</v>
      </c>
      <c r="G272" t="s">
        <v>158</v>
      </c>
      <c r="H272" t="s">
        <v>153</v>
      </c>
      <c r="I272">
        <f>Table3[[#This Row],[QuantitySold]]*_xlfn.XLOOKUP(Table3[[#This Row],[ProductID]],Table6[ProductID],Table6[UnitCostNGN])</f>
        <v>9000</v>
      </c>
    </row>
    <row r="273" spans="1:9" x14ac:dyDescent="0.25">
      <c r="A273" t="s">
        <v>426</v>
      </c>
      <c r="B273" s="2">
        <v>46077</v>
      </c>
      <c r="C273" t="s">
        <v>16</v>
      </c>
      <c r="D273">
        <v>2</v>
      </c>
      <c r="E273">
        <v>7000</v>
      </c>
      <c r="F273">
        <f>Table3[[#This Row],[QuantitySold]]*Table3[[#This Row],[UnitSellingPriceNGN]]</f>
        <v>14000</v>
      </c>
      <c r="G273" t="s">
        <v>155</v>
      </c>
      <c r="H273" t="s">
        <v>153</v>
      </c>
      <c r="I273">
        <f>Table3[[#This Row],[QuantitySold]]*_xlfn.XLOOKUP(Table3[[#This Row],[ProductID]],Table6[ProductID],Table6[UnitCostNGN])</f>
        <v>10400</v>
      </c>
    </row>
    <row r="274" spans="1:9" x14ac:dyDescent="0.25">
      <c r="A274" t="s">
        <v>427</v>
      </c>
      <c r="B274" s="2">
        <v>46077</v>
      </c>
      <c r="C274" t="s">
        <v>22</v>
      </c>
      <c r="D274">
        <v>1</v>
      </c>
      <c r="E274">
        <v>6500</v>
      </c>
      <c r="F274">
        <f>Table3[[#This Row],[QuantitySold]]*Table3[[#This Row],[UnitSellingPriceNGN]]</f>
        <v>6500</v>
      </c>
      <c r="G274" t="s">
        <v>158</v>
      </c>
      <c r="H274" t="s">
        <v>153</v>
      </c>
      <c r="I274">
        <f>Table3[[#This Row],[QuantitySold]]*_xlfn.XLOOKUP(Table3[[#This Row],[ProductID]],Table6[ProductID],Table6[UnitCostNGN])</f>
        <v>4800</v>
      </c>
    </row>
    <row r="275" spans="1:9" x14ac:dyDescent="0.25">
      <c r="A275" t="s">
        <v>428</v>
      </c>
      <c r="B275" s="2">
        <v>46077</v>
      </c>
      <c r="C275" t="s">
        <v>34</v>
      </c>
      <c r="D275">
        <v>3</v>
      </c>
      <c r="E275">
        <v>4500</v>
      </c>
      <c r="F275">
        <f>Table3[[#This Row],[QuantitySold]]*Table3[[#This Row],[UnitSellingPriceNGN]]</f>
        <v>13500</v>
      </c>
      <c r="G275" t="s">
        <v>158</v>
      </c>
      <c r="H275" t="s">
        <v>164</v>
      </c>
      <c r="I275">
        <f>Table3[[#This Row],[QuantitySold]]*_xlfn.XLOOKUP(Table3[[#This Row],[ProductID]],Table6[ProductID],Table6[UnitCostNGN])</f>
        <v>9000</v>
      </c>
    </row>
    <row r="276" spans="1:9" x14ac:dyDescent="0.25">
      <c r="A276" t="s">
        <v>429</v>
      </c>
      <c r="B276" s="2">
        <v>46077</v>
      </c>
      <c r="C276" t="s">
        <v>54</v>
      </c>
      <c r="D276">
        <v>1</v>
      </c>
      <c r="E276">
        <v>24000</v>
      </c>
      <c r="F276">
        <f>Table3[[#This Row],[QuantitySold]]*Table3[[#This Row],[UnitSellingPriceNGN]]</f>
        <v>24000</v>
      </c>
      <c r="G276" t="s">
        <v>150</v>
      </c>
      <c r="H276" t="s">
        <v>153</v>
      </c>
      <c r="I276">
        <f>Table3[[#This Row],[QuantitySold]]*_xlfn.XLOOKUP(Table3[[#This Row],[ProductID]],Table6[ProductID],Table6[UnitCostNGN])</f>
        <v>18000</v>
      </c>
    </row>
    <row r="277" spans="1:9" x14ac:dyDescent="0.25">
      <c r="A277" t="s">
        <v>430</v>
      </c>
      <c r="B277" s="2">
        <v>46078</v>
      </c>
      <c r="C277" t="s">
        <v>16</v>
      </c>
      <c r="D277">
        <v>1</v>
      </c>
      <c r="E277">
        <v>7000</v>
      </c>
      <c r="F277">
        <f>Table3[[#This Row],[QuantitySold]]*Table3[[#This Row],[UnitSellingPriceNGN]]</f>
        <v>7000</v>
      </c>
      <c r="G277" t="s">
        <v>158</v>
      </c>
      <c r="H277" t="s">
        <v>153</v>
      </c>
      <c r="I277">
        <f>Table3[[#This Row],[QuantitySold]]*_xlfn.XLOOKUP(Table3[[#This Row],[ProductID]],Table6[ProductID],Table6[UnitCostNGN])</f>
        <v>5200</v>
      </c>
    </row>
    <row r="278" spans="1:9" x14ac:dyDescent="0.25">
      <c r="A278" t="s">
        <v>431</v>
      </c>
      <c r="B278" s="2">
        <v>46078</v>
      </c>
      <c r="C278" t="s">
        <v>30</v>
      </c>
      <c r="D278">
        <v>1</v>
      </c>
      <c r="E278">
        <v>17000</v>
      </c>
      <c r="F278">
        <f>Table3[[#This Row],[QuantitySold]]*Table3[[#This Row],[UnitSellingPriceNGN]]</f>
        <v>17000</v>
      </c>
      <c r="G278" t="s">
        <v>158</v>
      </c>
      <c r="H278" t="s">
        <v>153</v>
      </c>
      <c r="I278">
        <f>Table3[[#This Row],[QuantitySold]]*_xlfn.XLOOKUP(Table3[[#This Row],[ProductID]],Table6[ProductID],Table6[UnitCostNGN])</f>
        <v>12500</v>
      </c>
    </row>
    <row r="279" spans="1:9" x14ac:dyDescent="0.25">
      <c r="A279" t="s">
        <v>432</v>
      </c>
      <c r="B279" s="2">
        <v>46078</v>
      </c>
      <c r="C279" t="s">
        <v>34</v>
      </c>
      <c r="D279">
        <v>3</v>
      </c>
      <c r="E279">
        <v>4500</v>
      </c>
      <c r="F279">
        <f>Table3[[#This Row],[QuantitySold]]*Table3[[#This Row],[UnitSellingPriceNGN]]</f>
        <v>13500</v>
      </c>
      <c r="G279" t="s">
        <v>155</v>
      </c>
      <c r="H279" t="s">
        <v>153</v>
      </c>
      <c r="I279">
        <f>Table3[[#This Row],[QuantitySold]]*_xlfn.XLOOKUP(Table3[[#This Row],[ProductID]],Table6[ProductID],Table6[UnitCostNGN])</f>
        <v>9000</v>
      </c>
    </row>
    <row r="280" spans="1:9" x14ac:dyDescent="0.25">
      <c r="A280" t="s">
        <v>433</v>
      </c>
      <c r="B280" s="2">
        <v>46078</v>
      </c>
      <c r="C280" t="s">
        <v>39</v>
      </c>
      <c r="D280">
        <v>1</v>
      </c>
      <c r="E280">
        <v>3000</v>
      </c>
      <c r="F280">
        <f>Table3[[#This Row],[QuantitySold]]*Table3[[#This Row],[UnitSellingPriceNGN]]</f>
        <v>3000</v>
      </c>
      <c r="G280" t="s">
        <v>150</v>
      </c>
      <c r="H280" t="s">
        <v>153</v>
      </c>
      <c r="I280">
        <f>Table3[[#This Row],[QuantitySold]]*_xlfn.XLOOKUP(Table3[[#This Row],[ProductID]],Table6[ProductID],Table6[UnitCostNGN])</f>
        <v>1800</v>
      </c>
    </row>
    <row r="281" spans="1:9" x14ac:dyDescent="0.25">
      <c r="A281" t="s">
        <v>434</v>
      </c>
      <c r="B281" s="2">
        <v>46078</v>
      </c>
      <c r="C281" t="s">
        <v>46</v>
      </c>
      <c r="D281">
        <v>1</v>
      </c>
      <c r="E281">
        <v>11000</v>
      </c>
      <c r="F281">
        <f>Table3[[#This Row],[QuantitySold]]*Table3[[#This Row],[UnitSellingPriceNGN]]</f>
        <v>11000</v>
      </c>
      <c r="G281" t="s">
        <v>158</v>
      </c>
      <c r="H281" t="s">
        <v>151</v>
      </c>
      <c r="I281">
        <f>Table3[[#This Row],[QuantitySold]]*_xlfn.XLOOKUP(Table3[[#This Row],[ProductID]],Table6[ProductID],Table6[UnitCostNGN])</f>
        <v>8500</v>
      </c>
    </row>
    <row r="282" spans="1:9" x14ac:dyDescent="0.25">
      <c r="A282" t="s">
        <v>435</v>
      </c>
      <c r="B282" s="2">
        <v>46079</v>
      </c>
      <c r="C282" t="s">
        <v>16</v>
      </c>
      <c r="D282">
        <v>1</v>
      </c>
      <c r="E282">
        <v>7000</v>
      </c>
      <c r="F282">
        <f>Table3[[#This Row],[QuantitySold]]*Table3[[#This Row],[UnitSellingPriceNGN]]</f>
        <v>7000</v>
      </c>
      <c r="G282" t="s">
        <v>150</v>
      </c>
      <c r="H282" t="s">
        <v>164</v>
      </c>
      <c r="I282">
        <f>Table3[[#This Row],[QuantitySold]]*_xlfn.XLOOKUP(Table3[[#This Row],[ProductID]],Table6[ProductID],Table6[UnitCostNGN])</f>
        <v>5200</v>
      </c>
    </row>
    <row r="283" spans="1:9" x14ac:dyDescent="0.25">
      <c r="A283" t="s">
        <v>436</v>
      </c>
      <c r="B283" s="2">
        <v>46079</v>
      </c>
      <c r="C283" t="s">
        <v>22</v>
      </c>
      <c r="D283">
        <v>1</v>
      </c>
      <c r="E283">
        <v>6500</v>
      </c>
      <c r="F283">
        <f>Table3[[#This Row],[QuantitySold]]*Table3[[#This Row],[UnitSellingPriceNGN]]</f>
        <v>6500</v>
      </c>
      <c r="G283" t="s">
        <v>155</v>
      </c>
      <c r="H283" t="s">
        <v>164</v>
      </c>
      <c r="I283">
        <f>Table3[[#This Row],[QuantitySold]]*_xlfn.XLOOKUP(Table3[[#This Row],[ProductID]],Table6[ProductID],Table6[UnitCostNGN])</f>
        <v>4800</v>
      </c>
    </row>
    <row r="284" spans="1:9" x14ac:dyDescent="0.25">
      <c r="A284" t="s">
        <v>437</v>
      </c>
      <c r="B284" s="2">
        <v>46079</v>
      </c>
      <c r="C284" t="s">
        <v>30</v>
      </c>
      <c r="D284">
        <v>3</v>
      </c>
      <c r="E284">
        <v>17000</v>
      </c>
      <c r="F284">
        <f>Table3[[#This Row],[QuantitySold]]*Table3[[#This Row],[UnitSellingPriceNGN]]</f>
        <v>51000</v>
      </c>
      <c r="G284" t="s">
        <v>158</v>
      </c>
      <c r="H284" t="s">
        <v>151</v>
      </c>
      <c r="I284">
        <f>Table3[[#This Row],[QuantitySold]]*_xlfn.XLOOKUP(Table3[[#This Row],[ProductID]],Table6[ProductID],Table6[UnitCostNGN])</f>
        <v>37500</v>
      </c>
    </row>
    <row r="285" spans="1:9" x14ac:dyDescent="0.25">
      <c r="A285" t="s">
        <v>438</v>
      </c>
      <c r="B285" s="2">
        <v>46079</v>
      </c>
      <c r="C285" t="s">
        <v>34</v>
      </c>
      <c r="D285">
        <v>1</v>
      </c>
      <c r="E285">
        <v>4500</v>
      </c>
      <c r="F285">
        <f>Table3[[#This Row],[QuantitySold]]*Table3[[#This Row],[UnitSellingPriceNGN]]</f>
        <v>4500</v>
      </c>
      <c r="G285" t="s">
        <v>158</v>
      </c>
      <c r="H285" t="s">
        <v>153</v>
      </c>
      <c r="I285">
        <f>Table3[[#This Row],[QuantitySold]]*_xlfn.XLOOKUP(Table3[[#This Row],[ProductID]],Table6[ProductID],Table6[UnitCostNGN])</f>
        <v>3000</v>
      </c>
    </row>
    <row r="286" spans="1:9" x14ac:dyDescent="0.25">
      <c r="A286" t="s">
        <v>439</v>
      </c>
      <c r="B286" s="2">
        <v>46079</v>
      </c>
      <c r="C286" t="s">
        <v>39</v>
      </c>
      <c r="D286">
        <v>2</v>
      </c>
      <c r="E286">
        <v>3000</v>
      </c>
      <c r="F286">
        <f>Table3[[#This Row],[QuantitySold]]*Table3[[#This Row],[UnitSellingPriceNGN]]</f>
        <v>6000</v>
      </c>
      <c r="G286" t="s">
        <v>158</v>
      </c>
      <c r="H286" t="s">
        <v>164</v>
      </c>
      <c r="I286">
        <f>Table3[[#This Row],[QuantitySold]]*_xlfn.XLOOKUP(Table3[[#This Row],[ProductID]],Table6[ProductID],Table6[UnitCostNGN])</f>
        <v>3600</v>
      </c>
    </row>
    <row r="287" spans="1:9" x14ac:dyDescent="0.25">
      <c r="A287" t="s">
        <v>440</v>
      </c>
      <c r="B287" s="2">
        <v>46079</v>
      </c>
      <c r="C287" t="s">
        <v>41</v>
      </c>
      <c r="D287">
        <v>4</v>
      </c>
      <c r="E287">
        <v>6000</v>
      </c>
      <c r="F287">
        <f>Table3[[#This Row],[QuantitySold]]*Table3[[#This Row],[UnitSellingPriceNGN]]</f>
        <v>24000</v>
      </c>
      <c r="G287" t="s">
        <v>158</v>
      </c>
      <c r="H287" t="s">
        <v>153</v>
      </c>
      <c r="I287">
        <f>Table3[[#This Row],[QuantitySold]]*_xlfn.XLOOKUP(Table3[[#This Row],[ProductID]],Table6[ProductID],Table6[UnitCostNGN])</f>
        <v>18000</v>
      </c>
    </row>
    <row r="288" spans="1:9" x14ac:dyDescent="0.25">
      <c r="A288" t="s">
        <v>441</v>
      </c>
      <c r="B288" s="2">
        <v>46079</v>
      </c>
      <c r="C288" t="s">
        <v>49</v>
      </c>
      <c r="D288">
        <v>1</v>
      </c>
      <c r="E288">
        <v>12500</v>
      </c>
      <c r="F288">
        <f>Table3[[#This Row],[QuantitySold]]*Table3[[#This Row],[UnitSellingPriceNGN]]</f>
        <v>12500</v>
      </c>
      <c r="G288" t="s">
        <v>150</v>
      </c>
      <c r="H288" t="s">
        <v>153</v>
      </c>
      <c r="I288">
        <f>Table3[[#This Row],[QuantitySold]]*_xlfn.XLOOKUP(Table3[[#This Row],[ProductID]],Table6[ProductID],Table6[UnitCostNGN])</f>
        <v>9000</v>
      </c>
    </row>
    <row r="289" spans="1:9" x14ac:dyDescent="0.25">
      <c r="A289" t="s">
        <v>442</v>
      </c>
      <c r="B289" s="2">
        <v>46080</v>
      </c>
      <c r="C289" t="s">
        <v>25</v>
      </c>
      <c r="D289">
        <v>1</v>
      </c>
      <c r="E289">
        <v>14500</v>
      </c>
      <c r="F289">
        <f>Table3[[#This Row],[QuantitySold]]*Table3[[#This Row],[UnitSellingPriceNGN]]</f>
        <v>14500</v>
      </c>
      <c r="G289" t="s">
        <v>155</v>
      </c>
      <c r="H289" t="s">
        <v>153</v>
      </c>
      <c r="I289">
        <f>Table3[[#This Row],[QuantitySold]]*_xlfn.XLOOKUP(Table3[[#This Row],[ProductID]],Table6[ProductID],Table6[UnitCostNGN])</f>
        <v>10500</v>
      </c>
    </row>
    <row r="290" spans="1:9" x14ac:dyDescent="0.25">
      <c r="A290" t="s">
        <v>443</v>
      </c>
      <c r="B290" s="2">
        <v>46080</v>
      </c>
      <c r="C290" t="s">
        <v>39</v>
      </c>
      <c r="D290">
        <v>3</v>
      </c>
      <c r="E290">
        <v>3000</v>
      </c>
      <c r="F290">
        <f>Table3[[#This Row],[QuantitySold]]*Table3[[#This Row],[UnitSellingPriceNGN]]</f>
        <v>9000</v>
      </c>
      <c r="G290" t="s">
        <v>150</v>
      </c>
      <c r="H290" t="s">
        <v>164</v>
      </c>
      <c r="I290">
        <f>Table3[[#This Row],[QuantitySold]]*_xlfn.XLOOKUP(Table3[[#This Row],[ProductID]],Table6[ProductID],Table6[UnitCostNGN])</f>
        <v>5400</v>
      </c>
    </row>
    <row r="291" spans="1:9" x14ac:dyDescent="0.25">
      <c r="A291" t="s">
        <v>444</v>
      </c>
      <c r="B291" s="2">
        <v>46080</v>
      </c>
      <c r="C291" t="s">
        <v>49</v>
      </c>
      <c r="D291">
        <v>1</v>
      </c>
      <c r="E291">
        <v>12500</v>
      </c>
      <c r="F291">
        <f>Table3[[#This Row],[QuantitySold]]*Table3[[#This Row],[UnitSellingPriceNGN]]</f>
        <v>12500</v>
      </c>
      <c r="G291" t="s">
        <v>158</v>
      </c>
      <c r="H291" t="s">
        <v>153</v>
      </c>
      <c r="I291">
        <f>Table3[[#This Row],[QuantitySold]]*_xlfn.XLOOKUP(Table3[[#This Row],[ProductID]],Table6[ProductID],Table6[UnitCostNGN])</f>
        <v>9000</v>
      </c>
    </row>
    <row r="292" spans="1:9" x14ac:dyDescent="0.25">
      <c r="A292" t="s">
        <v>445</v>
      </c>
      <c r="B292" s="2">
        <v>46081</v>
      </c>
      <c r="C292" t="s">
        <v>16</v>
      </c>
      <c r="D292">
        <v>2</v>
      </c>
      <c r="E292">
        <v>7000</v>
      </c>
      <c r="F292">
        <f>Table3[[#This Row],[QuantitySold]]*Table3[[#This Row],[UnitSellingPriceNGN]]</f>
        <v>14000</v>
      </c>
      <c r="G292" t="s">
        <v>155</v>
      </c>
      <c r="H292" t="s">
        <v>153</v>
      </c>
      <c r="I292">
        <f>Table3[[#This Row],[QuantitySold]]*_xlfn.XLOOKUP(Table3[[#This Row],[ProductID]],Table6[ProductID],Table6[UnitCostNGN])</f>
        <v>10400</v>
      </c>
    </row>
    <row r="293" spans="1:9" x14ac:dyDescent="0.25">
      <c r="A293" t="s">
        <v>446</v>
      </c>
      <c r="B293" s="2">
        <v>46081</v>
      </c>
      <c r="C293" t="s">
        <v>30</v>
      </c>
      <c r="D293">
        <v>1</v>
      </c>
      <c r="E293">
        <v>17000</v>
      </c>
      <c r="F293">
        <f>Table3[[#This Row],[QuantitySold]]*Table3[[#This Row],[UnitSellingPriceNGN]]</f>
        <v>17000</v>
      </c>
      <c r="G293" t="s">
        <v>158</v>
      </c>
      <c r="H293" t="s">
        <v>153</v>
      </c>
      <c r="I293">
        <f>Table3[[#This Row],[QuantitySold]]*_xlfn.XLOOKUP(Table3[[#This Row],[ProductID]],Table6[ProductID],Table6[UnitCostNGN])</f>
        <v>12500</v>
      </c>
    </row>
    <row r="294" spans="1:9" x14ac:dyDescent="0.25">
      <c r="A294" t="s">
        <v>447</v>
      </c>
      <c r="B294" s="2">
        <v>46081</v>
      </c>
      <c r="C294" t="s">
        <v>34</v>
      </c>
      <c r="D294">
        <v>1</v>
      </c>
      <c r="E294">
        <v>4500</v>
      </c>
      <c r="F294">
        <f>Table3[[#This Row],[QuantitySold]]*Table3[[#This Row],[UnitSellingPriceNGN]]</f>
        <v>4500</v>
      </c>
      <c r="G294" t="s">
        <v>158</v>
      </c>
      <c r="H294" t="s">
        <v>153</v>
      </c>
      <c r="I294">
        <f>Table3[[#This Row],[QuantitySold]]*_xlfn.XLOOKUP(Table3[[#This Row],[ProductID]],Table6[ProductID],Table6[UnitCostNGN])</f>
        <v>3000</v>
      </c>
    </row>
    <row r="295" spans="1:9" x14ac:dyDescent="0.25">
      <c r="A295" t="s">
        <v>448</v>
      </c>
      <c r="B295" s="2">
        <v>46081</v>
      </c>
      <c r="C295" t="s">
        <v>39</v>
      </c>
      <c r="D295">
        <v>1</v>
      </c>
      <c r="E295">
        <v>3000</v>
      </c>
      <c r="F295">
        <f>Table3[[#This Row],[QuantitySold]]*Table3[[#This Row],[UnitSellingPriceNGN]]</f>
        <v>3000</v>
      </c>
      <c r="G295" t="s">
        <v>158</v>
      </c>
      <c r="H295" t="s">
        <v>153</v>
      </c>
      <c r="I295">
        <f>Table3[[#This Row],[QuantitySold]]*_xlfn.XLOOKUP(Table3[[#This Row],[ProductID]],Table6[ProductID],Table6[UnitCostNGN])</f>
        <v>1800</v>
      </c>
    </row>
    <row r="296" spans="1:9" x14ac:dyDescent="0.25">
      <c r="A296" t="s">
        <v>449</v>
      </c>
      <c r="B296" s="2">
        <v>46081</v>
      </c>
      <c r="C296" t="s">
        <v>41</v>
      </c>
      <c r="D296">
        <v>2</v>
      </c>
      <c r="E296">
        <v>6000</v>
      </c>
      <c r="F296">
        <f>Table3[[#This Row],[QuantitySold]]*Table3[[#This Row],[UnitSellingPriceNGN]]</f>
        <v>12000</v>
      </c>
      <c r="G296" t="s">
        <v>150</v>
      </c>
      <c r="H296" t="s">
        <v>164</v>
      </c>
      <c r="I296">
        <f>Table3[[#This Row],[QuantitySold]]*_xlfn.XLOOKUP(Table3[[#This Row],[ProductID]],Table6[ProductID],Table6[UnitCostNGN])</f>
        <v>9000</v>
      </c>
    </row>
    <row r="297" spans="1:9" x14ac:dyDescent="0.25">
      <c r="A297" t="s">
        <v>450</v>
      </c>
      <c r="B297" s="2">
        <v>46081</v>
      </c>
      <c r="C297" t="s">
        <v>54</v>
      </c>
      <c r="D297">
        <v>1</v>
      </c>
      <c r="E297">
        <v>24000</v>
      </c>
      <c r="F297">
        <f>Table3[[#This Row],[QuantitySold]]*Table3[[#This Row],[UnitSellingPriceNGN]]</f>
        <v>24000</v>
      </c>
      <c r="G297" t="s">
        <v>150</v>
      </c>
      <c r="H297" t="s">
        <v>164</v>
      </c>
      <c r="I297">
        <f>Table3[[#This Row],[QuantitySold]]*_xlfn.XLOOKUP(Table3[[#This Row],[ProductID]],Table6[ProductID],Table6[UnitCostNGN])</f>
        <v>18000</v>
      </c>
    </row>
    <row r="298" spans="1:9" x14ac:dyDescent="0.25">
      <c r="A298" t="s">
        <v>451</v>
      </c>
      <c r="B298" s="2">
        <v>46082</v>
      </c>
      <c r="C298" t="s">
        <v>34</v>
      </c>
      <c r="D298">
        <v>1</v>
      </c>
      <c r="E298">
        <v>4500</v>
      </c>
      <c r="F298">
        <f>Table3[[#This Row],[QuantitySold]]*Table3[[#This Row],[UnitSellingPriceNGN]]</f>
        <v>4500</v>
      </c>
      <c r="G298" t="s">
        <v>150</v>
      </c>
      <c r="H298" t="s">
        <v>164</v>
      </c>
      <c r="I298">
        <f>Table3[[#This Row],[QuantitySold]]*_xlfn.XLOOKUP(Table3[[#This Row],[ProductID]],Table6[ProductID],Table6[UnitCostNGN])</f>
        <v>3000</v>
      </c>
    </row>
    <row r="299" spans="1:9" x14ac:dyDescent="0.25">
      <c r="A299" t="s">
        <v>452</v>
      </c>
      <c r="B299" s="2">
        <v>46082</v>
      </c>
      <c r="C299" t="s">
        <v>39</v>
      </c>
      <c r="D299">
        <v>1</v>
      </c>
      <c r="E299">
        <v>3000</v>
      </c>
      <c r="F299">
        <f>Table3[[#This Row],[QuantitySold]]*Table3[[#This Row],[UnitSellingPriceNGN]]</f>
        <v>3000</v>
      </c>
      <c r="G299" t="s">
        <v>158</v>
      </c>
      <c r="H299" t="s">
        <v>153</v>
      </c>
      <c r="I299">
        <f>Table3[[#This Row],[QuantitySold]]*_xlfn.XLOOKUP(Table3[[#This Row],[ProductID]],Table6[ProductID],Table6[UnitCostNGN])</f>
        <v>1800</v>
      </c>
    </row>
    <row r="300" spans="1:9" x14ac:dyDescent="0.25">
      <c r="A300" t="s">
        <v>453</v>
      </c>
      <c r="B300" s="2">
        <v>46082</v>
      </c>
      <c r="C300" t="s">
        <v>46</v>
      </c>
      <c r="D300">
        <v>1</v>
      </c>
      <c r="E300">
        <v>11000</v>
      </c>
      <c r="F300">
        <f>Table3[[#This Row],[QuantitySold]]*Table3[[#This Row],[UnitSellingPriceNGN]]</f>
        <v>11000</v>
      </c>
      <c r="G300" t="s">
        <v>158</v>
      </c>
      <c r="H300" t="s">
        <v>164</v>
      </c>
      <c r="I300">
        <f>Table3[[#This Row],[QuantitySold]]*_xlfn.XLOOKUP(Table3[[#This Row],[ProductID]],Table6[ProductID],Table6[UnitCostNGN])</f>
        <v>8500</v>
      </c>
    </row>
    <row r="301" spans="1:9" x14ac:dyDescent="0.25">
      <c r="A301" t="s">
        <v>454</v>
      </c>
      <c r="B301" s="2">
        <v>46083</v>
      </c>
      <c r="C301" t="s">
        <v>22</v>
      </c>
      <c r="D301">
        <v>2</v>
      </c>
      <c r="E301">
        <v>6500</v>
      </c>
      <c r="F301">
        <f>Table3[[#This Row],[QuantitySold]]*Table3[[#This Row],[UnitSellingPriceNGN]]</f>
        <v>13000</v>
      </c>
      <c r="G301" t="s">
        <v>155</v>
      </c>
      <c r="H301" t="s">
        <v>164</v>
      </c>
      <c r="I301">
        <f>Table3[[#This Row],[QuantitySold]]*_xlfn.XLOOKUP(Table3[[#This Row],[ProductID]],Table6[ProductID],Table6[UnitCostNGN])</f>
        <v>9600</v>
      </c>
    </row>
    <row r="302" spans="1:9" x14ac:dyDescent="0.25">
      <c r="A302" t="s">
        <v>455</v>
      </c>
      <c r="B302" s="2">
        <v>46083</v>
      </c>
      <c r="C302" t="s">
        <v>25</v>
      </c>
      <c r="D302">
        <v>1</v>
      </c>
      <c r="E302">
        <v>14500</v>
      </c>
      <c r="F302">
        <f>Table3[[#This Row],[QuantitySold]]*Table3[[#This Row],[UnitSellingPriceNGN]]</f>
        <v>14500</v>
      </c>
      <c r="G302" t="s">
        <v>158</v>
      </c>
      <c r="H302" t="s">
        <v>164</v>
      </c>
      <c r="I302">
        <f>Table3[[#This Row],[QuantitySold]]*_xlfn.XLOOKUP(Table3[[#This Row],[ProductID]],Table6[ProductID],Table6[UnitCostNGN])</f>
        <v>10500</v>
      </c>
    </row>
    <row r="303" spans="1:9" x14ac:dyDescent="0.25">
      <c r="A303" t="s">
        <v>456</v>
      </c>
      <c r="B303" s="2">
        <v>46083</v>
      </c>
      <c r="C303" t="s">
        <v>34</v>
      </c>
      <c r="D303">
        <v>2</v>
      </c>
      <c r="E303">
        <v>4500</v>
      </c>
      <c r="F303">
        <f>Table3[[#This Row],[QuantitySold]]*Table3[[#This Row],[UnitSellingPriceNGN]]</f>
        <v>9000</v>
      </c>
      <c r="G303" t="s">
        <v>150</v>
      </c>
      <c r="H303" t="s">
        <v>164</v>
      </c>
      <c r="I303">
        <f>Table3[[#This Row],[QuantitySold]]*_xlfn.XLOOKUP(Table3[[#This Row],[ProductID]],Table6[ProductID],Table6[UnitCostNGN])</f>
        <v>6000</v>
      </c>
    </row>
    <row r="304" spans="1:9" x14ac:dyDescent="0.25">
      <c r="A304" t="s">
        <v>457</v>
      </c>
      <c r="B304" s="2">
        <v>46083</v>
      </c>
      <c r="C304" t="s">
        <v>39</v>
      </c>
      <c r="D304">
        <v>3</v>
      </c>
      <c r="E304">
        <v>3000</v>
      </c>
      <c r="F304">
        <f>Table3[[#This Row],[QuantitySold]]*Table3[[#This Row],[UnitSellingPriceNGN]]</f>
        <v>9000</v>
      </c>
      <c r="G304" t="s">
        <v>150</v>
      </c>
      <c r="H304" t="s">
        <v>164</v>
      </c>
      <c r="I304">
        <f>Table3[[#This Row],[QuantitySold]]*_xlfn.XLOOKUP(Table3[[#This Row],[ProductID]],Table6[ProductID],Table6[UnitCostNGN])</f>
        <v>5400</v>
      </c>
    </row>
    <row r="305" spans="1:9" x14ac:dyDescent="0.25">
      <c r="A305" t="s">
        <v>458</v>
      </c>
      <c r="B305" s="2">
        <v>46083</v>
      </c>
      <c r="C305" t="s">
        <v>41</v>
      </c>
      <c r="D305">
        <v>1</v>
      </c>
      <c r="E305">
        <v>6000</v>
      </c>
      <c r="F305">
        <f>Table3[[#This Row],[QuantitySold]]*Table3[[#This Row],[UnitSellingPriceNGN]]</f>
        <v>6000</v>
      </c>
      <c r="G305" t="s">
        <v>158</v>
      </c>
      <c r="H305" t="s">
        <v>153</v>
      </c>
      <c r="I305">
        <f>Table3[[#This Row],[QuantitySold]]*_xlfn.XLOOKUP(Table3[[#This Row],[ProductID]],Table6[ProductID],Table6[UnitCostNGN])</f>
        <v>4500</v>
      </c>
    </row>
    <row r="306" spans="1:9" x14ac:dyDescent="0.25">
      <c r="A306" t="s">
        <v>459</v>
      </c>
      <c r="B306" s="2">
        <v>46084</v>
      </c>
      <c r="C306" t="s">
        <v>16</v>
      </c>
      <c r="D306">
        <v>1</v>
      </c>
      <c r="E306">
        <v>7000</v>
      </c>
      <c r="F306">
        <f>Table3[[#This Row],[QuantitySold]]*Table3[[#This Row],[UnitSellingPriceNGN]]</f>
        <v>7000</v>
      </c>
      <c r="G306" t="s">
        <v>155</v>
      </c>
      <c r="H306" t="s">
        <v>153</v>
      </c>
      <c r="I306">
        <f>Table3[[#This Row],[QuantitySold]]*_xlfn.XLOOKUP(Table3[[#This Row],[ProductID]],Table6[ProductID],Table6[UnitCostNGN])</f>
        <v>5200</v>
      </c>
    </row>
    <row r="307" spans="1:9" x14ac:dyDescent="0.25">
      <c r="A307" t="s">
        <v>460</v>
      </c>
      <c r="B307" s="2">
        <v>46084</v>
      </c>
      <c r="C307" t="s">
        <v>22</v>
      </c>
      <c r="D307">
        <v>2</v>
      </c>
      <c r="E307">
        <v>6500</v>
      </c>
      <c r="F307">
        <f>Table3[[#This Row],[QuantitySold]]*Table3[[#This Row],[UnitSellingPriceNGN]]</f>
        <v>13000</v>
      </c>
      <c r="G307" t="s">
        <v>158</v>
      </c>
      <c r="H307" t="s">
        <v>164</v>
      </c>
      <c r="I307">
        <f>Table3[[#This Row],[QuantitySold]]*_xlfn.XLOOKUP(Table3[[#This Row],[ProductID]],Table6[ProductID],Table6[UnitCostNGN])</f>
        <v>9600</v>
      </c>
    </row>
    <row r="308" spans="1:9" x14ac:dyDescent="0.25">
      <c r="A308" t="s">
        <v>461</v>
      </c>
      <c r="B308" s="2">
        <v>46084</v>
      </c>
      <c r="C308" t="s">
        <v>25</v>
      </c>
      <c r="D308">
        <v>2</v>
      </c>
      <c r="E308">
        <v>14500</v>
      </c>
      <c r="F308">
        <f>Table3[[#This Row],[QuantitySold]]*Table3[[#This Row],[UnitSellingPriceNGN]]</f>
        <v>29000</v>
      </c>
      <c r="G308" t="s">
        <v>155</v>
      </c>
      <c r="H308" t="s">
        <v>153</v>
      </c>
      <c r="I308">
        <f>Table3[[#This Row],[QuantitySold]]*_xlfn.XLOOKUP(Table3[[#This Row],[ProductID]],Table6[ProductID],Table6[UnitCostNGN])</f>
        <v>21000</v>
      </c>
    </row>
    <row r="309" spans="1:9" x14ac:dyDescent="0.25">
      <c r="A309" t="s">
        <v>462</v>
      </c>
      <c r="B309" s="2">
        <v>46084</v>
      </c>
      <c r="C309" t="s">
        <v>30</v>
      </c>
      <c r="D309">
        <v>1</v>
      </c>
      <c r="E309">
        <v>17000</v>
      </c>
      <c r="F309">
        <f>Table3[[#This Row],[QuantitySold]]*Table3[[#This Row],[UnitSellingPriceNGN]]</f>
        <v>17000</v>
      </c>
      <c r="G309" t="s">
        <v>155</v>
      </c>
      <c r="H309" t="s">
        <v>151</v>
      </c>
      <c r="I309">
        <f>Table3[[#This Row],[QuantitySold]]*_xlfn.XLOOKUP(Table3[[#This Row],[ProductID]],Table6[ProductID],Table6[UnitCostNGN])</f>
        <v>12500</v>
      </c>
    </row>
    <row r="310" spans="1:9" x14ac:dyDescent="0.25">
      <c r="A310" t="s">
        <v>463</v>
      </c>
      <c r="B310" s="2">
        <v>46084</v>
      </c>
      <c r="C310" t="s">
        <v>34</v>
      </c>
      <c r="D310">
        <v>1</v>
      </c>
      <c r="E310">
        <v>4500</v>
      </c>
      <c r="F310">
        <f>Table3[[#This Row],[QuantitySold]]*Table3[[#This Row],[UnitSellingPriceNGN]]</f>
        <v>4500</v>
      </c>
      <c r="G310" t="s">
        <v>158</v>
      </c>
      <c r="H310" t="s">
        <v>164</v>
      </c>
      <c r="I310">
        <f>Table3[[#This Row],[QuantitySold]]*_xlfn.XLOOKUP(Table3[[#This Row],[ProductID]],Table6[ProductID],Table6[UnitCostNGN])</f>
        <v>3000</v>
      </c>
    </row>
    <row r="311" spans="1:9" x14ac:dyDescent="0.25">
      <c r="A311" t="s">
        <v>464</v>
      </c>
      <c r="B311" s="2">
        <v>46084</v>
      </c>
      <c r="C311" t="s">
        <v>39</v>
      </c>
      <c r="D311">
        <v>3</v>
      </c>
      <c r="E311">
        <v>3000</v>
      </c>
      <c r="F311">
        <f>Table3[[#This Row],[QuantitySold]]*Table3[[#This Row],[UnitSellingPriceNGN]]</f>
        <v>9000</v>
      </c>
      <c r="G311" t="s">
        <v>150</v>
      </c>
      <c r="H311" t="s">
        <v>153</v>
      </c>
      <c r="I311">
        <f>Table3[[#This Row],[QuantitySold]]*_xlfn.XLOOKUP(Table3[[#This Row],[ProductID]],Table6[ProductID],Table6[UnitCostNGN])</f>
        <v>5400</v>
      </c>
    </row>
    <row r="312" spans="1:9" x14ac:dyDescent="0.25">
      <c r="A312" t="s">
        <v>465</v>
      </c>
      <c r="B312" s="2">
        <v>46084</v>
      </c>
      <c r="C312" t="s">
        <v>41</v>
      </c>
      <c r="D312">
        <v>1</v>
      </c>
      <c r="E312">
        <v>6000</v>
      </c>
      <c r="F312">
        <f>Table3[[#This Row],[QuantitySold]]*Table3[[#This Row],[UnitSellingPriceNGN]]</f>
        <v>6000</v>
      </c>
      <c r="G312" t="s">
        <v>155</v>
      </c>
      <c r="H312" t="s">
        <v>151</v>
      </c>
      <c r="I312">
        <f>Table3[[#This Row],[QuantitySold]]*_xlfn.XLOOKUP(Table3[[#This Row],[ProductID]],Table6[ProductID],Table6[UnitCostNGN])</f>
        <v>4500</v>
      </c>
    </row>
    <row r="313" spans="1:9" x14ac:dyDescent="0.25">
      <c r="A313" t="s">
        <v>466</v>
      </c>
      <c r="B313" s="2">
        <v>46084</v>
      </c>
      <c r="C313" t="s">
        <v>49</v>
      </c>
      <c r="D313">
        <v>1</v>
      </c>
      <c r="E313">
        <v>12500</v>
      </c>
      <c r="F313">
        <f>Table3[[#This Row],[QuantitySold]]*Table3[[#This Row],[UnitSellingPriceNGN]]</f>
        <v>12500</v>
      </c>
      <c r="G313" t="s">
        <v>150</v>
      </c>
      <c r="H313" t="s">
        <v>151</v>
      </c>
      <c r="I313">
        <f>Table3[[#This Row],[QuantitySold]]*_xlfn.XLOOKUP(Table3[[#This Row],[ProductID]],Table6[ProductID],Table6[UnitCostNGN])</f>
        <v>9000</v>
      </c>
    </row>
    <row r="314" spans="1:9" x14ac:dyDescent="0.25">
      <c r="A314" t="s">
        <v>467</v>
      </c>
      <c r="B314" s="2">
        <v>46085</v>
      </c>
      <c r="C314" t="s">
        <v>16</v>
      </c>
      <c r="D314">
        <v>1</v>
      </c>
      <c r="E314">
        <v>7000</v>
      </c>
      <c r="F314">
        <f>Table3[[#This Row],[QuantitySold]]*Table3[[#This Row],[UnitSellingPriceNGN]]</f>
        <v>7000</v>
      </c>
      <c r="G314" t="s">
        <v>158</v>
      </c>
      <c r="H314" t="s">
        <v>164</v>
      </c>
      <c r="I314">
        <f>Table3[[#This Row],[QuantitySold]]*_xlfn.XLOOKUP(Table3[[#This Row],[ProductID]],Table6[ProductID],Table6[UnitCostNGN])</f>
        <v>5200</v>
      </c>
    </row>
    <row r="315" spans="1:9" x14ac:dyDescent="0.25">
      <c r="A315" t="s">
        <v>468</v>
      </c>
      <c r="B315" s="2">
        <v>46085</v>
      </c>
      <c r="C315" t="s">
        <v>25</v>
      </c>
      <c r="D315">
        <v>1</v>
      </c>
      <c r="E315">
        <v>14500</v>
      </c>
      <c r="F315">
        <f>Table3[[#This Row],[QuantitySold]]*Table3[[#This Row],[UnitSellingPriceNGN]]</f>
        <v>14500</v>
      </c>
      <c r="G315" t="s">
        <v>155</v>
      </c>
      <c r="H315" t="s">
        <v>153</v>
      </c>
      <c r="I315">
        <f>Table3[[#This Row],[QuantitySold]]*_xlfn.XLOOKUP(Table3[[#This Row],[ProductID]],Table6[ProductID],Table6[UnitCostNGN])</f>
        <v>10500</v>
      </c>
    </row>
    <row r="316" spans="1:9" x14ac:dyDescent="0.25">
      <c r="A316" t="s">
        <v>469</v>
      </c>
      <c r="B316" s="2">
        <v>46085</v>
      </c>
      <c r="C316" t="s">
        <v>30</v>
      </c>
      <c r="D316">
        <v>1</v>
      </c>
      <c r="E316">
        <v>17000</v>
      </c>
      <c r="F316">
        <f>Table3[[#This Row],[QuantitySold]]*Table3[[#This Row],[UnitSellingPriceNGN]]</f>
        <v>17000</v>
      </c>
      <c r="G316" t="s">
        <v>150</v>
      </c>
      <c r="H316" t="s">
        <v>164</v>
      </c>
      <c r="I316">
        <f>Table3[[#This Row],[QuantitySold]]*_xlfn.XLOOKUP(Table3[[#This Row],[ProductID]],Table6[ProductID],Table6[UnitCostNGN])</f>
        <v>12500</v>
      </c>
    </row>
    <row r="317" spans="1:9" x14ac:dyDescent="0.25">
      <c r="A317" t="s">
        <v>470</v>
      </c>
      <c r="B317" s="2">
        <v>46085</v>
      </c>
      <c r="C317" t="s">
        <v>39</v>
      </c>
      <c r="D317">
        <v>1</v>
      </c>
      <c r="E317">
        <v>3000</v>
      </c>
      <c r="F317">
        <f>Table3[[#This Row],[QuantitySold]]*Table3[[#This Row],[UnitSellingPriceNGN]]</f>
        <v>3000</v>
      </c>
      <c r="G317" t="s">
        <v>155</v>
      </c>
      <c r="H317" t="s">
        <v>153</v>
      </c>
      <c r="I317">
        <f>Table3[[#This Row],[QuantitySold]]*_xlfn.XLOOKUP(Table3[[#This Row],[ProductID]],Table6[ProductID],Table6[UnitCostNGN])</f>
        <v>1800</v>
      </c>
    </row>
    <row r="318" spans="1:9" x14ac:dyDescent="0.25">
      <c r="A318" t="s">
        <v>471</v>
      </c>
      <c r="B318" s="2">
        <v>46085</v>
      </c>
      <c r="C318" t="s">
        <v>41</v>
      </c>
      <c r="D318">
        <v>2</v>
      </c>
      <c r="E318">
        <v>6000</v>
      </c>
      <c r="F318">
        <f>Table3[[#This Row],[QuantitySold]]*Table3[[#This Row],[UnitSellingPriceNGN]]</f>
        <v>12000</v>
      </c>
      <c r="G318" t="s">
        <v>150</v>
      </c>
      <c r="H318" t="s">
        <v>153</v>
      </c>
      <c r="I318">
        <f>Table3[[#This Row],[QuantitySold]]*_xlfn.XLOOKUP(Table3[[#This Row],[ProductID]],Table6[ProductID],Table6[UnitCostNGN])</f>
        <v>9000</v>
      </c>
    </row>
    <row r="319" spans="1:9" x14ac:dyDescent="0.25">
      <c r="A319" t="s">
        <v>472</v>
      </c>
      <c r="B319" s="2">
        <v>46085</v>
      </c>
      <c r="C319" t="s">
        <v>46</v>
      </c>
      <c r="D319">
        <v>1</v>
      </c>
      <c r="E319">
        <v>11000</v>
      </c>
      <c r="F319">
        <f>Table3[[#This Row],[QuantitySold]]*Table3[[#This Row],[UnitSellingPriceNGN]]</f>
        <v>11000</v>
      </c>
      <c r="G319" t="s">
        <v>155</v>
      </c>
      <c r="H319" t="s">
        <v>164</v>
      </c>
      <c r="I319">
        <f>Table3[[#This Row],[QuantitySold]]*_xlfn.XLOOKUP(Table3[[#This Row],[ProductID]],Table6[ProductID],Table6[UnitCostNGN])</f>
        <v>8500</v>
      </c>
    </row>
    <row r="320" spans="1:9" x14ac:dyDescent="0.25">
      <c r="A320" t="s">
        <v>473</v>
      </c>
      <c r="B320" s="2">
        <v>46086</v>
      </c>
      <c r="C320" t="s">
        <v>22</v>
      </c>
      <c r="D320">
        <v>3</v>
      </c>
      <c r="E320">
        <v>6500</v>
      </c>
      <c r="F320">
        <f>Table3[[#This Row],[QuantitySold]]*Table3[[#This Row],[UnitSellingPriceNGN]]</f>
        <v>19500</v>
      </c>
      <c r="G320" t="s">
        <v>158</v>
      </c>
      <c r="H320" t="s">
        <v>153</v>
      </c>
      <c r="I320">
        <f>Table3[[#This Row],[QuantitySold]]*_xlfn.XLOOKUP(Table3[[#This Row],[ProductID]],Table6[ProductID],Table6[UnitCostNGN])</f>
        <v>14400</v>
      </c>
    </row>
    <row r="321" spans="1:9" x14ac:dyDescent="0.25">
      <c r="A321" t="s">
        <v>474</v>
      </c>
      <c r="B321" s="2">
        <v>46086</v>
      </c>
      <c r="C321" t="s">
        <v>39</v>
      </c>
      <c r="D321">
        <v>1</v>
      </c>
      <c r="E321">
        <v>3000</v>
      </c>
      <c r="F321">
        <f>Table3[[#This Row],[QuantitySold]]*Table3[[#This Row],[UnitSellingPriceNGN]]</f>
        <v>3000</v>
      </c>
      <c r="G321" t="s">
        <v>158</v>
      </c>
      <c r="H321" t="s">
        <v>164</v>
      </c>
      <c r="I321">
        <f>Table3[[#This Row],[QuantitySold]]*_xlfn.XLOOKUP(Table3[[#This Row],[ProductID]],Table6[ProductID],Table6[UnitCostNGN])</f>
        <v>1800</v>
      </c>
    </row>
    <row r="322" spans="1:9" x14ac:dyDescent="0.25">
      <c r="A322" t="s">
        <v>475</v>
      </c>
      <c r="B322" s="2">
        <v>46086</v>
      </c>
      <c r="C322" t="s">
        <v>41</v>
      </c>
      <c r="D322">
        <v>2</v>
      </c>
      <c r="E322">
        <v>6000</v>
      </c>
      <c r="F322">
        <f>Table3[[#This Row],[QuantitySold]]*Table3[[#This Row],[UnitSellingPriceNGN]]</f>
        <v>12000</v>
      </c>
      <c r="G322" t="s">
        <v>155</v>
      </c>
      <c r="H322" t="s">
        <v>153</v>
      </c>
      <c r="I322">
        <f>Table3[[#This Row],[QuantitySold]]*_xlfn.XLOOKUP(Table3[[#This Row],[ProductID]],Table6[ProductID],Table6[UnitCostNGN])</f>
        <v>9000</v>
      </c>
    </row>
    <row r="323" spans="1:9" x14ac:dyDescent="0.25">
      <c r="A323" t="s">
        <v>476</v>
      </c>
      <c r="B323" s="2">
        <v>46086</v>
      </c>
      <c r="C323" t="s">
        <v>49</v>
      </c>
      <c r="D323">
        <v>1</v>
      </c>
      <c r="E323">
        <v>12500</v>
      </c>
      <c r="F323">
        <f>Table3[[#This Row],[QuantitySold]]*Table3[[#This Row],[UnitSellingPriceNGN]]</f>
        <v>12500</v>
      </c>
      <c r="G323" t="s">
        <v>158</v>
      </c>
      <c r="H323" t="s">
        <v>153</v>
      </c>
      <c r="I323">
        <f>Table3[[#This Row],[QuantitySold]]*_xlfn.XLOOKUP(Table3[[#This Row],[ProductID]],Table6[ProductID],Table6[UnitCostNGN])</f>
        <v>9000</v>
      </c>
    </row>
    <row r="324" spans="1:9" x14ac:dyDescent="0.25">
      <c r="A324" t="s">
        <v>477</v>
      </c>
      <c r="B324" s="2">
        <v>46087</v>
      </c>
      <c r="C324" t="s">
        <v>16</v>
      </c>
      <c r="D324">
        <v>1</v>
      </c>
      <c r="E324">
        <v>7000</v>
      </c>
      <c r="F324">
        <f>Table3[[#This Row],[QuantitySold]]*Table3[[#This Row],[UnitSellingPriceNGN]]</f>
        <v>7000</v>
      </c>
      <c r="G324" t="s">
        <v>158</v>
      </c>
      <c r="H324" t="s">
        <v>153</v>
      </c>
      <c r="I324">
        <f>Table3[[#This Row],[QuantitySold]]*_xlfn.XLOOKUP(Table3[[#This Row],[ProductID]],Table6[ProductID],Table6[UnitCostNGN])</f>
        <v>5200</v>
      </c>
    </row>
    <row r="325" spans="1:9" x14ac:dyDescent="0.25">
      <c r="A325" t="s">
        <v>478</v>
      </c>
      <c r="B325" s="2">
        <v>46087</v>
      </c>
      <c r="C325" t="s">
        <v>22</v>
      </c>
      <c r="D325">
        <v>1</v>
      </c>
      <c r="E325">
        <v>6500</v>
      </c>
      <c r="F325">
        <f>Table3[[#This Row],[QuantitySold]]*Table3[[#This Row],[UnitSellingPriceNGN]]</f>
        <v>6500</v>
      </c>
      <c r="G325" t="s">
        <v>150</v>
      </c>
      <c r="H325" t="s">
        <v>164</v>
      </c>
      <c r="I325">
        <f>Table3[[#This Row],[QuantitySold]]*_xlfn.XLOOKUP(Table3[[#This Row],[ProductID]],Table6[ProductID],Table6[UnitCostNGN])</f>
        <v>4800</v>
      </c>
    </row>
    <row r="326" spans="1:9" x14ac:dyDescent="0.25">
      <c r="A326" t="s">
        <v>479</v>
      </c>
      <c r="B326" s="2">
        <v>46087</v>
      </c>
      <c r="C326" t="s">
        <v>30</v>
      </c>
      <c r="D326">
        <v>1</v>
      </c>
      <c r="E326">
        <v>17000</v>
      </c>
      <c r="F326">
        <f>Table3[[#This Row],[QuantitySold]]*Table3[[#This Row],[UnitSellingPriceNGN]]</f>
        <v>17000</v>
      </c>
      <c r="G326" t="s">
        <v>158</v>
      </c>
      <c r="H326" t="s">
        <v>153</v>
      </c>
      <c r="I326">
        <f>Table3[[#This Row],[QuantitySold]]*_xlfn.XLOOKUP(Table3[[#This Row],[ProductID]],Table6[ProductID],Table6[UnitCostNGN])</f>
        <v>12500</v>
      </c>
    </row>
    <row r="327" spans="1:9" x14ac:dyDescent="0.25">
      <c r="A327" t="s">
        <v>480</v>
      </c>
      <c r="B327" s="2">
        <v>46087</v>
      </c>
      <c r="C327" t="s">
        <v>34</v>
      </c>
      <c r="D327">
        <v>1</v>
      </c>
      <c r="E327">
        <v>4500</v>
      </c>
      <c r="F327">
        <f>Table3[[#This Row],[QuantitySold]]*Table3[[#This Row],[UnitSellingPriceNGN]]</f>
        <v>4500</v>
      </c>
      <c r="G327" t="s">
        <v>150</v>
      </c>
      <c r="H327" t="s">
        <v>153</v>
      </c>
      <c r="I327">
        <f>Table3[[#This Row],[QuantitySold]]*_xlfn.XLOOKUP(Table3[[#This Row],[ProductID]],Table6[ProductID],Table6[UnitCostNGN])</f>
        <v>3000</v>
      </c>
    </row>
    <row r="328" spans="1:9" x14ac:dyDescent="0.25">
      <c r="A328" t="s">
        <v>481</v>
      </c>
      <c r="B328" s="2">
        <v>46087</v>
      </c>
      <c r="C328" t="s">
        <v>39</v>
      </c>
      <c r="D328">
        <v>3</v>
      </c>
      <c r="E328">
        <v>3000</v>
      </c>
      <c r="F328">
        <f>Table3[[#This Row],[QuantitySold]]*Table3[[#This Row],[UnitSellingPriceNGN]]</f>
        <v>9000</v>
      </c>
      <c r="G328" t="s">
        <v>158</v>
      </c>
      <c r="H328" t="s">
        <v>153</v>
      </c>
      <c r="I328">
        <f>Table3[[#This Row],[QuantitySold]]*_xlfn.XLOOKUP(Table3[[#This Row],[ProductID]],Table6[ProductID],Table6[UnitCostNGN])</f>
        <v>5400</v>
      </c>
    </row>
    <row r="329" spans="1:9" x14ac:dyDescent="0.25">
      <c r="A329" t="s">
        <v>482</v>
      </c>
      <c r="B329" s="2">
        <v>46087</v>
      </c>
      <c r="C329" t="s">
        <v>41</v>
      </c>
      <c r="D329">
        <v>2</v>
      </c>
      <c r="E329">
        <v>6000</v>
      </c>
      <c r="F329">
        <f>Table3[[#This Row],[QuantitySold]]*Table3[[#This Row],[UnitSellingPriceNGN]]</f>
        <v>12000</v>
      </c>
      <c r="G329" t="s">
        <v>158</v>
      </c>
      <c r="H329" t="s">
        <v>153</v>
      </c>
      <c r="I329">
        <f>Table3[[#This Row],[QuantitySold]]*_xlfn.XLOOKUP(Table3[[#This Row],[ProductID]],Table6[ProductID],Table6[UnitCostNGN])</f>
        <v>9000</v>
      </c>
    </row>
    <row r="330" spans="1:9" x14ac:dyDescent="0.25">
      <c r="A330" t="s">
        <v>483</v>
      </c>
      <c r="B330" s="2">
        <v>46088</v>
      </c>
      <c r="C330" t="s">
        <v>16</v>
      </c>
      <c r="D330">
        <v>1</v>
      </c>
      <c r="E330">
        <v>7000</v>
      </c>
      <c r="F330">
        <f>Table3[[#This Row],[QuantitySold]]*Table3[[#This Row],[UnitSellingPriceNGN]]</f>
        <v>7000</v>
      </c>
      <c r="G330" t="s">
        <v>155</v>
      </c>
      <c r="H330" t="s">
        <v>153</v>
      </c>
      <c r="I330">
        <f>Table3[[#This Row],[QuantitySold]]*_xlfn.XLOOKUP(Table3[[#This Row],[ProductID]],Table6[ProductID],Table6[UnitCostNGN])</f>
        <v>5200</v>
      </c>
    </row>
    <row r="331" spans="1:9" x14ac:dyDescent="0.25">
      <c r="A331" t="s">
        <v>484</v>
      </c>
      <c r="B331" s="2">
        <v>46088</v>
      </c>
      <c r="C331" t="s">
        <v>22</v>
      </c>
      <c r="D331">
        <v>1</v>
      </c>
      <c r="E331">
        <v>6500</v>
      </c>
      <c r="F331">
        <f>Table3[[#This Row],[QuantitySold]]*Table3[[#This Row],[UnitSellingPriceNGN]]</f>
        <v>6500</v>
      </c>
      <c r="G331" t="s">
        <v>150</v>
      </c>
      <c r="H331" t="s">
        <v>153</v>
      </c>
      <c r="I331">
        <f>Table3[[#This Row],[QuantitySold]]*_xlfn.XLOOKUP(Table3[[#This Row],[ProductID]],Table6[ProductID],Table6[UnitCostNGN])</f>
        <v>4800</v>
      </c>
    </row>
    <row r="332" spans="1:9" x14ac:dyDescent="0.25">
      <c r="A332" t="s">
        <v>485</v>
      </c>
      <c r="B332" s="2">
        <v>46088</v>
      </c>
      <c r="C332" t="s">
        <v>25</v>
      </c>
      <c r="D332">
        <v>1</v>
      </c>
      <c r="E332">
        <v>14500</v>
      </c>
      <c r="F332">
        <f>Table3[[#This Row],[QuantitySold]]*Table3[[#This Row],[UnitSellingPriceNGN]]</f>
        <v>14500</v>
      </c>
      <c r="G332" t="s">
        <v>150</v>
      </c>
      <c r="H332" t="s">
        <v>153</v>
      </c>
      <c r="I332">
        <f>Table3[[#This Row],[QuantitySold]]*_xlfn.XLOOKUP(Table3[[#This Row],[ProductID]],Table6[ProductID],Table6[UnitCostNGN])</f>
        <v>10500</v>
      </c>
    </row>
    <row r="333" spans="1:9" x14ac:dyDescent="0.25">
      <c r="A333" t="s">
        <v>486</v>
      </c>
      <c r="B333" s="2">
        <v>46088</v>
      </c>
      <c r="C333" t="s">
        <v>30</v>
      </c>
      <c r="D333">
        <v>1</v>
      </c>
      <c r="E333">
        <v>17000</v>
      </c>
      <c r="F333">
        <f>Table3[[#This Row],[QuantitySold]]*Table3[[#This Row],[UnitSellingPriceNGN]]</f>
        <v>17000</v>
      </c>
      <c r="G333" t="s">
        <v>150</v>
      </c>
      <c r="H333" t="s">
        <v>153</v>
      </c>
      <c r="I333">
        <f>Table3[[#This Row],[QuantitySold]]*_xlfn.XLOOKUP(Table3[[#This Row],[ProductID]],Table6[ProductID],Table6[UnitCostNGN])</f>
        <v>12500</v>
      </c>
    </row>
    <row r="334" spans="1:9" x14ac:dyDescent="0.25">
      <c r="A334" t="s">
        <v>487</v>
      </c>
      <c r="B334" s="2">
        <v>46088</v>
      </c>
      <c r="C334" t="s">
        <v>34</v>
      </c>
      <c r="D334">
        <v>2</v>
      </c>
      <c r="E334">
        <v>4500</v>
      </c>
      <c r="F334">
        <f>Table3[[#This Row],[QuantitySold]]*Table3[[#This Row],[UnitSellingPriceNGN]]</f>
        <v>9000</v>
      </c>
      <c r="G334" t="s">
        <v>155</v>
      </c>
      <c r="H334" t="s">
        <v>153</v>
      </c>
      <c r="I334">
        <f>Table3[[#This Row],[QuantitySold]]*_xlfn.XLOOKUP(Table3[[#This Row],[ProductID]],Table6[ProductID],Table6[UnitCostNGN])</f>
        <v>6000</v>
      </c>
    </row>
    <row r="335" spans="1:9" x14ac:dyDescent="0.25">
      <c r="A335" t="s">
        <v>488</v>
      </c>
      <c r="B335" s="2">
        <v>46088</v>
      </c>
      <c r="C335" t="s">
        <v>39</v>
      </c>
      <c r="D335">
        <v>1</v>
      </c>
      <c r="E335">
        <v>3000</v>
      </c>
      <c r="F335">
        <f>Table3[[#This Row],[QuantitySold]]*Table3[[#This Row],[UnitSellingPriceNGN]]</f>
        <v>3000</v>
      </c>
      <c r="G335" t="s">
        <v>158</v>
      </c>
      <c r="H335" t="s">
        <v>151</v>
      </c>
      <c r="I335">
        <f>Table3[[#This Row],[QuantitySold]]*_xlfn.XLOOKUP(Table3[[#This Row],[ProductID]],Table6[ProductID],Table6[UnitCostNGN])</f>
        <v>1800</v>
      </c>
    </row>
    <row r="336" spans="1:9" x14ac:dyDescent="0.25">
      <c r="A336" t="s">
        <v>489</v>
      </c>
      <c r="B336" s="2">
        <v>46088</v>
      </c>
      <c r="C336" t="s">
        <v>41</v>
      </c>
      <c r="D336">
        <v>1</v>
      </c>
      <c r="E336">
        <v>6000</v>
      </c>
      <c r="F336">
        <f>Table3[[#This Row],[QuantitySold]]*Table3[[#This Row],[UnitSellingPriceNGN]]</f>
        <v>6000</v>
      </c>
      <c r="G336" t="s">
        <v>150</v>
      </c>
      <c r="H336" t="s">
        <v>151</v>
      </c>
      <c r="I336">
        <f>Table3[[#This Row],[QuantitySold]]*_xlfn.XLOOKUP(Table3[[#This Row],[ProductID]],Table6[ProductID],Table6[UnitCostNGN])</f>
        <v>4500</v>
      </c>
    </row>
    <row r="337" spans="1:9" x14ac:dyDescent="0.25">
      <c r="A337" t="s">
        <v>490</v>
      </c>
      <c r="B337" s="2">
        <v>46088</v>
      </c>
      <c r="C337" t="s">
        <v>54</v>
      </c>
      <c r="D337">
        <v>1</v>
      </c>
      <c r="E337">
        <v>24000</v>
      </c>
      <c r="F337">
        <f>Table3[[#This Row],[QuantitySold]]*Table3[[#This Row],[UnitSellingPriceNGN]]</f>
        <v>24000</v>
      </c>
      <c r="G337" t="s">
        <v>150</v>
      </c>
      <c r="H337" t="s">
        <v>153</v>
      </c>
      <c r="I337">
        <f>Table3[[#This Row],[QuantitySold]]*_xlfn.XLOOKUP(Table3[[#This Row],[ProductID]],Table6[ProductID],Table6[UnitCostNGN])</f>
        <v>18000</v>
      </c>
    </row>
    <row r="338" spans="1:9" x14ac:dyDescent="0.25">
      <c r="A338" t="s">
        <v>491</v>
      </c>
      <c r="B338" s="2">
        <v>46089</v>
      </c>
      <c r="C338" t="s">
        <v>16</v>
      </c>
      <c r="D338">
        <v>1</v>
      </c>
      <c r="E338">
        <v>7000</v>
      </c>
      <c r="F338">
        <f>Table3[[#This Row],[QuantitySold]]*Table3[[#This Row],[UnitSellingPriceNGN]]</f>
        <v>7000</v>
      </c>
      <c r="G338" t="s">
        <v>150</v>
      </c>
      <c r="H338" t="s">
        <v>153</v>
      </c>
      <c r="I338">
        <f>Table3[[#This Row],[QuantitySold]]*_xlfn.XLOOKUP(Table3[[#This Row],[ProductID]],Table6[ProductID],Table6[UnitCostNGN])</f>
        <v>5200</v>
      </c>
    </row>
    <row r="339" spans="1:9" x14ac:dyDescent="0.25">
      <c r="A339" t="s">
        <v>492</v>
      </c>
      <c r="B339" s="2">
        <v>46089</v>
      </c>
      <c r="C339" t="s">
        <v>22</v>
      </c>
      <c r="D339">
        <v>1</v>
      </c>
      <c r="E339">
        <v>6500</v>
      </c>
      <c r="F339">
        <f>Table3[[#This Row],[QuantitySold]]*Table3[[#This Row],[UnitSellingPriceNGN]]</f>
        <v>6500</v>
      </c>
      <c r="G339" t="s">
        <v>150</v>
      </c>
      <c r="H339" t="s">
        <v>164</v>
      </c>
      <c r="I339">
        <f>Table3[[#This Row],[QuantitySold]]*_xlfn.XLOOKUP(Table3[[#This Row],[ProductID]],Table6[ProductID],Table6[UnitCostNGN])</f>
        <v>4800</v>
      </c>
    </row>
    <row r="340" spans="1:9" x14ac:dyDescent="0.25">
      <c r="A340" t="s">
        <v>493</v>
      </c>
      <c r="B340" s="2">
        <v>46089</v>
      </c>
      <c r="C340" t="s">
        <v>25</v>
      </c>
      <c r="D340">
        <v>1</v>
      </c>
      <c r="E340">
        <v>14500</v>
      </c>
      <c r="F340">
        <f>Table3[[#This Row],[QuantitySold]]*Table3[[#This Row],[UnitSellingPriceNGN]]</f>
        <v>14500</v>
      </c>
      <c r="G340" t="s">
        <v>158</v>
      </c>
      <c r="H340" t="s">
        <v>153</v>
      </c>
      <c r="I340">
        <f>Table3[[#This Row],[QuantitySold]]*_xlfn.XLOOKUP(Table3[[#This Row],[ProductID]],Table6[ProductID],Table6[UnitCostNGN])</f>
        <v>10500</v>
      </c>
    </row>
    <row r="341" spans="1:9" x14ac:dyDescent="0.25">
      <c r="A341" t="s">
        <v>494</v>
      </c>
      <c r="B341" s="2">
        <v>46089</v>
      </c>
      <c r="C341" t="s">
        <v>34</v>
      </c>
      <c r="D341">
        <v>3</v>
      </c>
      <c r="E341">
        <v>4500</v>
      </c>
      <c r="F341">
        <f>Table3[[#This Row],[QuantitySold]]*Table3[[#This Row],[UnitSellingPriceNGN]]</f>
        <v>13500</v>
      </c>
      <c r="G341" t="s">
        <v>150</v>
      </c>
      <c r="H341" t="s">
        <v>164</v>
      </c>
      <c r="I341">
        <f>Table3[[#This Row],[QuantitySold]]*_xlfn.XLOOKUP(Table3[[#This Row],[ProductID]],Table6[ProductID],Table6[UnitCostNGN])</f>
        <v>9000</v>
      </c>
    </row>
    <row r="342" spans="1:9" x14ac:dyDescent="0.25">
      <c r="A342" t="s">
        <v>495</v>
      </c>
      <c r="B342" s="2">
        <v>46089</v>
      </c>
      <c r="C342" t="s">
        <v>39</v>
      </c>
      <c r="D342">
        <v>1</v>
      </c>
      <c r="E342">
        <v>3000</v>
      </c>
      <c r="F342">
        <f>Table3[[#This Row],[QuantitySold]]*Table3[[#This Row],[UnitSellingPriceNGN]]</f>
        <v>3000</v>
      </c>
      <c r="G342" t="s">
        <v>150</v>
      </c>
      <c r="H342" t="s">
        <v>164</v>
      </c>
      <c r="I342">
        <f>Table3[[#This Row],[QuantitySold]]*_xlfn.XLOOKUP(Table3[[#This Row],[ProductID]],Table6[ProductID],Table6[UnitCostNGN])</f>
        <v>1800</v>
      </c>
    </row>
    <row r="343" spans="1:9" x14ac:dyDescent="0.25">
      <c r="A343" t="s">
        <v>496</v>
      </c>
      <c r="B343" s="2">
        <v>46089</v>
      </c>
      <c r="C343" t="s">
        <v>49</v>
      </c>
      <c r="D343">
        <v>4</v>
      </c>
      <c r="E343">
        <v>12500</v>
      </c>
      <c r="F343">
        <f>Table3[[#This Row],[QuantitySold]]*Table3[[#This Row],[UnitSellingPriceNGN]]</f>
        <v>50000</v>
      </c>
      <c r="G343" t="s">
        <v>158</v>
      </c>
      <c r="H343" t="s">
        <v>153</v>
      </c>
      <c r="I343">
        <f>Table3[[#This Row],[QuantitySold]]*_xlfn.XLOOKUP(Table3[[#This Row],[ProductID]],Table6[ProductID],Table6[UnitCostNGN])</f>
        <v>36000</v>
      </c>
    </row>
    <row r="344" spans="1:9" x14ac:dyDescent="0.25">
      <c r="A344" t="s">
        <v>497</v>
      </c>
      <c r="B344" s="2">
        <v>46090</v>
      </c>
      <c r="C344" t="s">
        <v>16</v>
      </c>
      <c r="D344">
        <v>1</v>
      </c>
      <c r="E344">
        <v>7000</v>
      </c>
      <c r="F344">
        <f>Table3[[#This Row],[QuantitySold]]*Table3[[#This Row],[UnitSellingPriceNGN]]</f>
        <v>7000</v>
      </c>
      <c r="G344" t="s">
        <v>158</v>
      </c>
      <c r="H344" t="s">
        <v>153</v>
      </c>
      <c r="I344">
        <f>Table3[[#This Row],[QuantitySold]]*_xlfn.XLOOKUP(Table3[[#This Row],[ProductID]],Table6[ProductID],Table6[UnitCostNGN])</f>
        <v>5200</v>
      </c>
    </row>
    <row r="345" spans="1:9" x14ac:dyDescent="0.25">
      <c r="A345" t="s">
        <v>498</v>
      </c>
      <c r="B345" s="2">
        <v>46090</v>
      </c>
      <c r="C345" t="s">
        <v>39</v>
      </c>
      <c r="D345">
        <v>2</v>
      </c>
      <c r="E345">
        <v>3000</v>
      </c>
      <c r="F345">
        <f>Table3[[#This Row],[QuantitySold]]*Table3[[#This Row],[UnitSellingPriceNGN]]</f>
        <v>6000</v>
      </c>
      <c r="G345" t="s">
        <v>150</v>
      </c>
      <c r="H345" t="s">
        <v>153</v>
      </c>
      <c r="I345">
        <f>Table3[[#This Row],[QuantitySold]]*_xlfn.XLOOKUP(Table3[[#This Row],[ProductID]],Table6[ProductID],Table6[UnitCostNGN])</f>
        <v>3600</v>
      </c>
    </row>
    <row r="346" spans="1:9" x14ac:dyDescent="0.25">
      <c r="A346" t="s">
        <v>499</v>
      </c>
      <c r="B346" s="2">
        <v>46091</v>
      </c>
      <c r="C346" t="s">
        <v>30</v>
      </c>
      <c r="D346">
        <v>1</v>
      </c>
      <c r="E346">
        <v>17000</v>
      </c>
      <c r="F346">
        <f>Table3[[#This Row],[QuantitySold]]*Table3[[#This Row],[UnitSellingPriceNGN]]</f>
        <v>17000</v>
      </c>
      <c r="G346" t="s">
        <v>155</v>
      </c>
      <c r="H346" t="s">
        <v>153</v>
      </c>
      <c r="I346">
        <f>Table3[[#This Row],[QuantitySold]]*_xlfn.XLOOKUP(Table3[[#This Row],[ProductID]],Table6[ProductID],Table6[UnitCostNGN])</f>
        <v>12500</v>
      </c>
    </row>
    <row r="347" spans="1:9" x14ac:dyDescent="0.25">
      <c r="A347" t="s">
        <v>500</v>
      </c>
      <c r="B347" s="2">
        <v>46091</v>
      </c>
      <c r="C347" t="s">
        <v>34</v>
      </c>
      <c r="D347">
        <v>1</v>
      </c>
      <c r="E347">
        <v>4500</v>
      </c>
      <c r="F347">
        <f>Table3[[#This Row],[QuantitySold]]*Table3[[#This Row],[UnitSellingPriceNGN]]</f>
        <v>4500</v>
      </c>
      <c r="G347" t="s">
        <v>158</v>
      </c>
      <c r="H347" t="s">
        <v>151</v>
      </c>
      <c r="I347">
        <f>Table3[[#This Row],[QuantitySold]]*_xlfn.XLOOKUP(Table3[[#This Row],[ProductID]],Table6[ProductID],Table6[UnitCostNGN])</f>
        <v>3000</v>
      </c>
    </row>
    <row r="348" spans="1:9" x14ac:dyDescent="0.25">
      <c r="A348" t="s">
        <v>501</v>
      </c>
      <c r="B348" s="2">
        <v>46091</v>
      </c>
      <c r="C348" t="s">
        <v>39</v>
      </c>
      <c r="D348">
        <v>2</v>
      </c>
      <c r="E348">
        <v>3000</v>
      </c>
      <c r="F348">
        <f>Table3[[#This Row],[QuantitySold]]*Table3[[#This Row],[UnitSellingPriceNGN]]</f>
        <v>6000</v>
      </c>
      <c r="G348" t="s">
        <v>158</v>
      </c>
      <c r="H348" t="s">
        <v>164</v>
      </c>
      <c r="I348">
        <f>Table3[[#This Row],[QuantitySold]]*_xlfn.XLOOKUP(Table3[[#This Row],[ProductID]],Table6[ProductID],Table6[UnitCostNGN])</f>
        <v>3600</v>
      </c>
    </row>
    <row r="349" spans="1:9" x14ac:dyDescent="0.25">
      <c r="A349" t="s">
        <v>502</v>
      </c>
      <c r="B349" s="2">
        <v>46091</v>
      </c>
      <c r="C349" t="s">
        <v>41</v>
      </c>
      <c r="D349">
        <v>1</v>
      </c>
      <c r="E349">
        <v>6000</v>
      </c>
      <c r="F349">
        <f>Table3[[#This Row],[QuantitySold]]*Table3[[#This Row],[UnitSellingPriceNGN]]</f>
        <v>6000</v>
      </c>
      <c r="G349" t="s">
        <v>158</v>
      </c>
      <c r="H349" t="s">
        <v>153</v>
      </c>
      <c r="I349">
        <f>Table3[[#This Row],[QuantitySold]]*_xlfn.XLOOKUP(Table3[[#This Row],[ProductID]],Table6[ProductID],Table6[UnitCostNGN])</f>
        <v>4500</v>
      </c>
    </row>
    <row r="350" spans="1:9" x14ac:dyDescent="0.25">
      <c r="A350" t="s">
        <v>503</v>
      </c>
      <c r="B350" s="2">
        <v>46091</v>
      </c>
      <c r="C350" t="s">
        <v>46</v>
      </c>
      <c r="D350">
        <v>1</v>
      </c>
      <c r="E350">
        <v>11000</v>
      </c>
      <c r="F350">
        <f>Table3[[#This Row],[QuantitySold]]*Table3[[#This Row],[UnitSellingPriceNGN]]</f>
        <v>11000</v>
      </c>
      <c r="G350" t="s">
        <v>155</v>
      </c>
      <c r="H350" t="s">
        <v>153</v>
      </c>
      <c r="I350">
        <f>Table3[[#This Row],[QuantitySold]]*_xlfn.XLOOKUP(Table3[[#This Row],[ProductID]],Table6[ProductID],Table6[UnitCostNGN])</f>
        <v>8500</v>
      </c>
    </row>
    <row r="351" spans="1:9" x14ac:dyDescent="0.25">
      <c r="A351" t="s">
        <v>504</v>
      </c>
      <c r="B351" s="2">
        <v>46092</v>
      </c>
      <c r="C351" t="s">
        <v>16</v>
      </c>
      <c r="D351">
        <v>1</v>
      </c>
      <c r="E351">
        <v>7000</v>
      </c>
      <c r="F351">
        <f>Table3[[#This Row],[QuantitySold]]*Table3[[#This Row],[UnitSellingPriceNGN]]</f>
        <v>7000</v>
      </c>
      <c r="G351" t="s">
        <v>158</v>
      </c>
      <c r="H351" t="s">
        <v>153</v>
      </c>
      <c r="I351">
        <f>Table3[[#This Row],[QuantitySold]]*_xlfn.XLOOKUP(Table3[[#This Row],[ProductID]],Table6[ProductID],Table6[UnitCostNGN])</f>
        <v>5200</v>
      </c>
    </row>
    <row r="352" spans="1:9" x14ac:dyDescent="0.25">
      <c r="A352" t="s">
        <v>505</v>
      </c>
      <c r="B352" s="2">
        <v>46092</v>
      </c>
      <c r="C352" t="s">
        <v>22</v>
      </c>
      <c r="D352">
        <v>1</v>
      </c>
      <c r="E352">
        <v>6500</v>
      </c>
      <c r="F352">
        <f>Table3[[#This Row],[QuantitySold]]*Table3[[#This Row],[UnitSellingPriceNGN]]</f>
        <v>6500</v>
      </c>
      <c r="G352" t="s">
        <v>158</v>
      </c>
      <c r="H352" t="s">
        <v>153</v>
      </c>
      <c r="I352">
        <f>Table3[[#This Row],[QuantitySold]]*_xlfn.XLOOKUP(Table3[[#This Row],[ProductID]],Table6[ProductID],Table6[UnitCostNGN])</f>
        <v>4800</v>
      </c>
    </row>
    <row r="353" spans="1:9" x14ac:dyDescent="0.25">
      <c r="A353" t="s">
        <v>506</v>
      </c>
      <c r="B353" s="2">
        <v>46092</v>
      </c>
      <c r="C353" t="s">
        <v>30</v>
      </c>
      <c r="D353">
        <v>2</v>
      </c>
      <c r="E353">
        <v>17000</v>
      </c>
      <c r="F353">
        <f>Table3[[#This Row],[QuantitySold]]*Table3[[#This Row],[UnitSellingPriceNGN]]</f>
        <v>34000</v>
      </c>
      <c r="G353" t="s">
        <v>158</v>
      </c>
      <c r="H353" t="s">
        <v>153</v>
      </c>
      <c r="I353">
        <f>Table3[[#This Row],[QuantitySold]]*_xlfn.XLOOKUP(Table3[[#This Row],[ProductID]],Table6[ProductID],Table6[UnitCostNGN])</f>
        <v>25000</v>
      </c>
    </row>
    <row r="354" spans="1:9" x14ac:dyDescent="0.25">
      <c r="A354" t="s">
        <v>507</v>
      </c>
      <c r="B354" s="2">
        <v>46092</v>
      </c>
      <c r="C354" t="s">
        <v>34</v>
      </c>
      <c r="D354">
        <v>1</v>
      </c>
      <c r="E354">
        <v>4500</v>
      </c>
      <c r="F354">
        <f>Table3[[#This Row],[QuantitySold]]*Table3[[#This Row],[UnitSellingPriceNGN]]</f>
        <v>4500</v>
      </c>
      <c r="G354" t="s">
        <v>158</v>
      </c>
      <c r="H354" t="s">
        <v>153</v>
      </c>
      <c r="I354">
        <f>Table3[[#This Row],[QuantitySold]]*_xlfn.XLOOKUP(Table3[[#This Row],[ProductID]],Table6[ProductID],Table6[UnitCostNGN])</f>
        <v>3000</v>
      </c>
    </row>
    <row r="355" spans="1:9" x14ac:dyDescent="0.25">
      <c r="A355" t="s">
        <v>508</v>
      </c>
      <c r="B355" s="2">
        <v>46092</v>
      </c>
      <c r="C355" t="s">
        <v>39</v>
      </c>
      <c r="D355">
        <v>1</v>
      </c>
      <c r="E355">
        <v>3000</v>
      </c>
      <c r="F355">
        <f>Table3[[#This Row],[QuantitySold]]*Table3[[#This Row],[UnitSellingPriceNGN]]</f>
        <v>3000</v>
      </c>
      <c r="G355" t="s">
        <v>158</v>
      </c>
      <c r="H355" t="s">
        <v>164</v>
      </c>
      <c r="I355">
        <f>Table3[[#This Row],[QuantitySold]]*_xlfn.XLOOKUP(Table3[[#This Row],[ProductID]],Table6[ProductID],Table6[UnitCostNGN])</f>
        <v>1800</v>
      </c>
    </row>
    <row r="356" spans="1:9" x14ac:dyDescent="0.25">
      <c r="A356" t="s">
        <v>509</v>
      </c>
      <c r="B356" s="2">
        <v>46092</v>
      </c>
      <c r="C356" t="s">
        <v>41</v>
      </c>
      <c r="D356">
        <v>1</v>
      </c>
      <c r="E356">
        <v>6000</v>
      </c>
      <c r="F356">
        <f>Table3[[#This Row],[QuantitySold]]*Table3[[#This Row],[UnitSellingPriceNGN]]</f>
        <v>6000</v>
      </c>
      <c r="G356" t="s">
        <v>155</v>
      </c>
      <c r="H356" t="s">
        <v>151</v>
      </c>
      <c r="I356">
        <f>Table3[[#This Row],[QuantitySold]]*_xlfn.XLOOKUP(Table3[[#This Row],[ProductID]],Table6[ProductID],Table6[UnitCostNGN])</f>
        <v>4500</v>
      </c>
    </row>
    <row r="357" spans="1:9" x14ac:dyDescent="0.25">
      <c r="A357" t="s">
        <v>510</v>
      </c>
      <c r="B357" s="2">
        <v>46092</v>
      </c>
      <c r="C357" t="s">
        <v>46</v>
      </c>
      <c r="D357">
        <v>2</v>
      </c>
      <c r="E357">
        <v>11000</v>
      </c>
      <c r="F357">
        <f>Table3[[#This Row],[QuantitySold]]*Table3[[#This Row],[UnitSellingPriceNGN]]</f>
        <v>22000</v>
      </c>
      <c r="G357" t="s">
        <v>150</v>
      </c>
      <c r="H357" t="s">
        <v>164</v>
      </c>
      <c r="I357">
        <f>Table3[[#This Row],[QuantitySold]]*_xlfn.XLOOKUP(Table3[[#This Row],[ProductID]],Table6[ProductID],Table6[UnitCostNGN])</f>
        <v>17000</v>
      </c>
    </row>
    <row r="358" spans="1:9" x14ac:dyDescent="0.25">
      <c r="A358" t="s">
        <v>511</v>
      </c>
      <c r="B358" s="2">
        <v>46092</v>
      </c>
      <c r="C358" t="s">
        <v>49</v>
      </c>
      <c r="D358">
        <v>2</v>
      </c>
      <c r="E358">
        <v>12500</v>
      </c>
      <c r="F358">
        <f>Table3[[#This Row],[QuantitySold]]*Table3[[#This Row],[UnitSellingPriceNGN]]</f>
        <v>25000</v>
      </c>
      <c r="G358" t="s">
        <v>158</v>
      </c>
      <c r="H358" t="s">
        <v>164</v>
      </c>
      <c r="I358">
        <f>Table3[[#This Row],[QuantitySold]]*_xlfn.XLOOKUP(Table3[[#This Row],[ProductID]],Table6[ProductID],Table6[UnitCostNGN])</f>
        <v>18000</v>
      </c>
    </row>
    <row r="359" spans="1:9" x14ac:dyDescent="0.25">
      <c r="A359" t="s">
        <v>512</v>
      </c>
      <c r="B359" s="2">
        <v>46093</v>
      </c>
      <c r="C359" t="s">
        <v>16</v>
      </c>
      <c r="D359">
        <v>1</v>
      </c>
      <c r="E359">
        <v>7000</v>
      </c>
      <c r="F359">
        <f>Table3[[#This Row],[QuantitySold]]*Table3[[#This Row],[UnitSellingPriceNGN]]</f>
        <v>7000</v>
      </c>
      <c r="G359" t="s">
        <v>150</v>
      </c>
      <c r="H359" t="s">
        <v>153</v>
      </c>
      <c r="I359">
        <f>Table3[[#This Row],[QuantitySold]]*_xlfn.XLOOKUP(Table3[[#This Row],[ProductID]],Table6[ProductID],Table6[UnitCostNGN])</f>
        <v>5200</v>
      </c>
    </row>
    <row r="360" spans="1:9" x14ac:dyDescent="0.25">
      <c r="A360" t="s">
        <v>513</v>
      </c>
      <c r="B360" s="2">
        <v>46093</v>
      </c>
      <c r="C360" t="s">
        <v>22</v>
      </c>
      <c r="D360">
        <v>1</v>
      </c>
      <c r="E360">
        <v>6500</v>
      </c>
      <c r="F360">
        <f>Table3[[#This Row],[QuantitySold]]*Table3[[#This Row],[UnitSellingPriceNGN]]</f>
        <v>6500</v>
      </c>
      <c r="G360" t="s">
        <v>150</v>
      </c>
      <c r="H360" t="s">
        <v>164</v>
      </c>
      <c r="I360">
        <f>Table3[[#This Row],[QuantitySold]]*_xlfn.XLOOKUP(Table3[[#This Row],[ProductID]],Table6[ProductID],Table6[UnitCostNGN])</f>
        <v>4800</v>
      </c>
    </row>
    <row r="361" spans="1:9" x14ac:dyDescent="0.25">
      <c r="A361" t="s">
        <v>514</v>
      </c>
      <c r="B361" s="2">
        <v>46093</v>
      </c>
      <c r="C361" t="s">
        <v>30</v>
      </c>
      <c r="D361">
        <v>1</v>
      </c>
      <c r="E361">
        <v>17000</v>
      </c>
      <c r="F361">
        <f>Table3[[#This Row],[QuantitySold]]*Table3[[#This Row],[UnitSellingPriceNGN]]</f>
        <v>17000</v>
      </c>
      <c r="G361" t="s">
        <v>155</v>
      </c>
      <c r="H361" t="s">
        <v>153</v>
      </c>
      <c r="I361">
        <f>Table3[[#This Row],[QuantitySold]]*_xlfn.XLOOKUP(Table3[[#This Row],[ProductID]],Table6[ProductID],Table6[UnitCostNGN])</f>
        <v>12500</v>
      </c>
    </row>
    <row r="362" spans="1:9" x14ac:dyDescent="0.25">
      <c r="A362" t="s">
        <v>515</v>
      </c>
      <c r="B362" s="2">
        <v>46093</v>
      </c>
      <c r="C362" t="s">
        <v>49</v>
      </c>
      <c r="D362">
        <v>2</v>
      </c>
      <c r="E362">
        <v>12500</v>
      </c>
      <c r="F362">
        <f>Table3[[#This Row],[QuantitySold]]*Table3[[#This Row],[UnitSellingPriceNGN]]</f>
        <v>25000</v>
      </c>
      <c r="G362" t="s">
        <v>155</v>
      </c>
      <c r="H362" t="s">
        <v>153</v>
      </c>
      <c r="I362">
        <f>Table3[[#This Row],[QuantitySold]]*_xlfn.XLOOKUP(Table3[[#This Row],[ProductID]],Table6[ProductID],Table6[UnitCostNGN])</f>
        <v>18000</v>
      </c>
    </row>
    <row r="363" spans="1:9" x14ac:dyDescent="0.25">
      <c r="A363" t="s">
        <v>516</v>
      </c>
      <c r="B363" s="2">
        <v>46093</v>
      </c>
      <c r="C363" t="s">
        <v>54</v>
      </c>
      <c r="D363">
        <v>1</v>
      </c>
      <c r="E363">
        <v>24000</v>
      </c>
      <c r="F363">
        <f>Table3[[#This Row],[QuantitySold]]*Table3[[#This Row],[UnitSellingPriceNGN]]</f>
        <v>24000</v>
      </c>
      <c r="G363" t="s">
        <v>150</v>
      </c>
      <c r="H363" t="s">
        <v>164</v>
      </c>
      <c r="I363">
        <f>Table3[[#This Row],[QuantitySold]]*_xlfn.XLOOKUP(Table3[[#This Row],[ProductID]],Table6[ProductID],Table6[UnitCostNGN])</f>
        <v>18000</v>
      </c>
    </row>
    <row r="364" spans="1:9" x14ac:dyDescent="0.25">
      <c r="A364" t="s">
        <v>517</v>
      </c>
      <c r="B364" s="2">
        <v>46094</v>
      </c>
      <c r="C364" t="s">
        <v>22</v>
      </c>
      <c r="D364">
        <v>2</v>
      </c>
      <c r="E364">
        <v>6500</v>
      </c>
      <c r="F364">
        <f>Table3[[#This Row],[QuantitySold]]*Table3[[#This Row],[UnitSellingPriceNGN]]</f>
        <v>13000</v>
      </c>
      <c r="G364" t="s">
        <v>158</v>
      </c>
      <c r="H364" t="s">
        <v>153</v>
      </c>
      <c r="I364">
        <f>Table3[[#This Row],[QuantitySold]]*_xlfn.XLOOKUP(Table3[[#This Row],[ProductID]],Table6[ProductID],Table6[UnitCostNGN])</f>
        <v>9600</v>
      </c>
    </row>
    <row r="365" spans="1:9" x14ac:dyDescent="0.25">
      <c r="A365" t="s">
        <v>518</v>
      </c>
      <c r="B365" s="2">
        <v>46094</v>
      </c>
      <c r="C365" t="s">
        <v>34</v>
      </c>
      <c r="D365">
        <v>2</v>
      </c>
      <c r="E365">
        <v>4500</v>
      </c>
      <c r="F365">
        <f>Table3[[#This Row],[QuantitySold]]*Table3[[#This Row],[UnitSellingPriceNGN]]</f>
        <v>9000</v>
      </c>
      <c r="G365" t="s">
        <v>158</v>
      </c>
      <c r="H365" t="s">
        <v>164</v>
      </c>
      <c r="I365">
        <f>Table3[[#This Row],[QuantitySold]]*_xlfn.XLOOKUP(Table3[[#This Row],[ProductID]],Table6[ProductID],Table6[UnitCostNGN])</f>
        <v>6000</v>
      </c>
    </row>
    <row r="366" spans="1:9" x14ac:dyDescent="0.25">
      <c r="A366" t="s">
        <v>519</v>
      </c>
      <c r="B366" s="2">
        <v>46094</v>
      </c>
      <c r="C366" t="s">
        <v>39</v>
      </c>
      <c r="D366">
        <v>4</v>
      </c>
      <c r="E366">
        <v>3000</v>
      </c>
      <c r="F366">
        <f>Table3[[#This Row],[QuantitySold]]*Table3[[#This Row],[UnitSellingPriceNGN]]</f>
        <v>12000</v>
      </c>
      <c r="G366" t="s">
        <v>158</v>
      </c>
      <c r="H366" t="s">
        <v>164</v>
      </c>
      <c r="I366">
        <f>Table3[[#This Row],[QuantitySold]]*_xlfn.XLOOKUP(Table3[[#This Row],[ProductID]],Table6[ProductID],Table6[UnitCostNGN])</f>
        <v>7200</v>
      </c>
    </row>
    <row r="367" spans="1:9" x14ac:dyDescent="0.25">
      <c r="A367" t="s">
        <v>520</v>
      </c>
      <c r="B367" s="2">
        <v>46094</v>
      </c>
      <c r="C367" t="s">
        <v>41</v>
      </c>
      <c r="D367">
        <v>1</v>
      </c>
      <c r="E367">
        <v>6000</v>
      </c>
      <c r="F367">
        <f>Table3[[#This Row],[QuantitySold]]*Table3[[#This Row],[UnitSellingPriceNGN]]</f>
        <v>6000</v>
      </c>
      <c r="G367" t="s">
        <v>158</v>
      </c>
      <c r="H367" t="s">
        <v>153</v>
      </c>
      <c r="I367">
        <f>Table3[[#This Row],[QuantitySold]]*_xlfn.XLOOKUP(Table3[[#This Row],[ProductID]],Table6[ProductID],Table6[UnitCostNGN])</f>
        <v>4500</v>
      </c>
    </row>
    <row r="368" spans="1:9" x14ac:dyDescent="0.25">
      <c r="A368" t="s">
        <v>521</v>
      </c>
      <c r="B368" s="2">
        <v>46095</v>
      </c>
      <c r="C368" t="s">
        <v>16</v>
      </c>
      <c r="D368">
        <v>1</v>
      </c>
      <c r="E368">
        <v>7000</v>
      </c>
      <c r="F368">
        <f>Table3[[#This Row],[QuantitySold]]*Table3[[#This Row],[UnitSellingPriceNGN]]</f>
        <v>7000</v>
      </c>
      <c r="G368" t="s">
        <v>150</v>
      </c>
      <c r="H368" t="s">
        <v>153</v>
      </c>
      <c r="I368">
        <f>Table3[[#This Row],[QuantitySold]]*_xlfn.XLOOKUP(Table3[[#This Row],[ProductID]],Table6[ProductID],Table6[UnitCostNGN])</f>
        <v>5200</v>
      </c>
    </row>
    <row r="369" spans="1:9" x14ac:dyDescent="0.25">
      <c r="A369" t="s">
        <v>522</v>
      </c>
      <c r="B369" s="2">
        <v>46095</v>
      </c>
      <c r="C369" t="s">
        <v>25</v>
      </c>
      <c r="D369">
        <v>1</v>
      </c>
      <c r="E369">
        <v>14500</v>
      </c>
      <c r="F369">
        <f>Table3[[#This Row],[QuantitySold]]*Table3[[#This Row],[UnitSellingPriceNGN]]</f>
        <v>14500</v>
      </c>
      <c r="G369" t="s">
        <v>150</v>
      </c>
      <c r="H369" t="s">
        <v>151</v>
      </c>
      <c r="I369">
        <f>Table3[[#This Row],[QuantitySold]]*_xlfn.XLOOKUP(Table3[[#This Row],[ProductID]],Table6[ProductID],Table6[UnitCostNGN])</f>
        <v>10500</v>
      </c>
    </row>
    <row r="370" spans="1:9" x14ac:dyDescent="0.25">
      <c r="A370" t="s">
        <v>523</v>
      </c>
      <c r="B370" s="2">
        <v>46095</v>
      </c>
      <c r="C370" t="s">
        <v>39</v>
      </c>
      <c r="D370">
        <v>2</v>
      </c>
      <c r="E370">
        <v>3000</v>
      </c>
      <c r="F370">
        <f>Table3[[#This Row],[QuantitySold]]*Table3[[#This Row],[UnitSellingPriceNGN]]</f>
        <v>6000</v>
      </c>
      <c r="G370" t="s">
        <v>158</v>
      </c>
      <c r="H370" t="s">
        <v>153</v>
      </c>
      <c r="I370">
        <f>Table3[[#This Row],[QuantitySold]]*_xlfn.XLOOKUP(Table3[[#This Row],[ProductID]],Table6[ProductID],Table6[UnitCostNGN])</f>
        <v>3600</v>
      </c>
    </row>
    <row r="371" spans="1:9" x14ac:dyDescent="0.25">
      <c r="A371" t="s">
        <v>524</v>
      </c>
      <c r="B371" s="2">
        <v>46095</v>
      </c>
      <c r="C371" t="s">
        <v>41</v>
      </c>
      <c r="D371">
        <v>1</v>
      </c>
      <c r="E371">
        <v>6000</v>
      </c>
      <c r="F371">
        <f>Table3[[#This Row],[QuantitySold]]*Table3[[#This Row],[UnitSellingPriceNGN]]</f>
        <v>6000</v>
      </c>
      <c r="G371" t="s">
        <v>150</v>
      </c>
      <c r="H371" t="s">
        <v>153</v>
      </c>
      <c r="I371">
        <f>Table3[[#This Row],[QuantitySold]]*_xlfn.XLOOKUP(Table3[[#This Row],[ProductID]],Table6[ProductID],Table6[UnitCostNGN])</f>
        <v>4500</v>
      </c>
    </row>
    <row r="372" spans="1:9" x14ac:dyDescent="0.25">
      <c r="A372" t="s">
        <v>525</v>
      </c>
      <c r="B372" s="2">
        <v>46095</v>
      </c>
      <c r="C372" t="s">
        <v>54</v>
      </c>
      <c r="D372">
        <v>1</v>
      </c>
      <c r="E372">
        <v>24000</v>
      </c>
      <c r="F372">
        <f>Table3[[#This Row],[QuantitySold]]*Table3[[#This Row],[UnitSellingPriceNGN]]</f>
        <v>24000</v>
      </c>
      <c r="G372" t="s">
        <v>158</v>
      </c>
      <c r="H372" t="s">
        <v>153</v>
      </c>
      <c r="I372">
        <f>Table3[[#This Row],[QuantitySold]]*_xlfn.XLOOKUP(Table3[[#This Row],[ProductID]],Table6[ProductID],Table6[UnitCostNGN])</f>
        <v>18000</v>
      </c>
    </row>
    <row r="373" spans="1:9" x14ac:dyDescent="0.25">
      <c r="A373" t="s">
        <v>526</v>
      </c>
      <c r="B373" s="2">
        <v>46096</v>
      </c>
      <c r="C373" t="s">
        <v>16</v>
      </c>
      <c r="D373">
        <v>1</v>
      </c>
      <c r="E373">
        <v>7000</v>
      </c>
      <c r="F373">
        <f>Table3[[#This Row],[QuantitySold]]*Table3[[#This Row],[UnitSellingPriceNGN]]</f>
        <v>7000</v>
      </c>
      <c r="G373" t="s">
        <v>150</v>
      </c>
      <c r="H373" t="s">
        <v>153</v>
      </c>
      <c r="I373">
        <f>Table3[[#This Row],[QuantitySold]]*_xlfn.XLOOKUP(Table3[[#This Row],[ProductID]],Table6[ProductID],Table6[UnitCostNGN])</f>
        <v>5200</v>
      </c>
    </row>
    <row r="374" spans="1:9" x14ac:dyDescent="0.25">
      <c r="A374" t="s">
        <v>527</v>
      </c>
      <c r="B374" s="2">
        <v>46096</v>
      </c>
      <c r="C374" t="s">
        <v>22</v>
      </c>
      <c r="D374">
        <v>2</v>
      </c>
      <c r="E374">
        <v>6500</v>
      </c>
      <c r="F374">
        <f>Table3[[#This Row],[QuantitySold]]*Table3[[#This Row],[UnitSellingPriceNGN]]</f>
        <v>13000</v>
      </c>
      <c r="G374" t="s">
        <v>158</v>
      </c>
      <c r="H374" t="s">
        <v>153</v>
      </c>
      <c r="I374">
        <f>Table3[[#This Row],[QuantitySold]]*_xlfn.XLOOKUP(Table3[[#This Row],[ProductID]],Table6[ProductID],Table6[UnitCostNGN])</f>
        <v>9600</v>
      </c>
    </row>
    <row r="375" spans="1:9" x14ac:dyDescent="0.25">
      <c r="A375" t="s">
        <v>528</v>
      </c>
      <c r="B375" s="2">
        <v>46096</v>
      </c>
      <c r="C375" t="s">
        <v>34</v>
      </c>
      <c r="D375">
        <v>1</v>
      </c>
      <c r="E375">
        <v>4500</v>
      </c>
      <c r="F375">
        <f>Table3[[#This Row],[QuantitySold]]*Table3[[#This Row],[UnitSellingPriceNGN]]</f>
        <v>4500</v>
      </c>
      <c r="G375" t="s">
        <v>150</v>
      </c>
      <c r="H375" t="s">
        <v>164</v>
      </c>
      <c r="I375">
        <f>Table3[[#This Row],[QuantitySold]]*_xlfn.XLOOKUP(Table3[[#This Row],[ProductID]],Table6[ProductID],Table6[UnitCostNGN])</f>
        <v>3000</v>
      </c>
    </row>
    <row r="376" spans="1:9" x14ac:dyDescent="0.25">
      <c r="A376" t="s">
        <v>529</v>
      </c>
      <c r="B376" s="2">
        <v>46096</v>
      </c>
      <c r="C376" t="s">
        <v>39</v>
      </c>
      <c r="D376">
        <v>1</v>
      </c>
      <c r="E376">
        <v>3000</v>
      </c>
      <c r="F376">
        <f>Table3[[#This Row],[QuantitySold]]*Table3[[#This Row],[UnitSellingPriceNGN]]</f>
        <v>3000</v>
      </c>
      <c r="G376" t="s">
        <v>155</v>
      </c>
      <c r="H376" t="s">
        <v>153</v>
      </c>
      <c r="I376">
        <f>Table3[[#This Row],[QuantitySold]]*_xlfn.XLOOKUP(Table3[[#This Row],[ProductID]],Table6[ProductID],Table6[UnitCostNGN])</f>
        <v>1800</v>
      </c>
    </row>
    <row r="377" spans="1:9" x14ac:dyDescent="0.25">
      <c r="A377" t="s">
        <v>530</v>
      </c>
      <c r="B377" s="2">
        <v>46096</v>
      </c>
      <c r="C377" t="s">
        <v>49</v>
      </c>
      <c r="D377">
        <v>1</v>
      </c>
      <c r="E377">
        <v>12500</v>
      </c>
      <c r="F377">
        <f>Table3[[#This Row],[QuantitySold]]*Table3[[#This Row],[UnitSellingPriceNGN]]</f>
        <v>12500</v>
      </c>
      <c r="G377" t="s">
        <v>150</v>
      </c>
      <c r="H377" t="s">
        <v>151</v>
      </c>
      <c r="I377">
        <f>Table3[[#This Row],[QuantitySold]]*_xlfn.XLOOKUP(Table3[[#This Row],[ProductID]],Table6[ProductID],Table6[UnitCostNGN])</f>
        <v>9000</v>
      </c>
    </row>
    <row r="378" spans="1:9" x14ac:dyDescent="0.25">
      <c r="A378" t="s">
        <v>531</v>
      </c>
      <c r="B378" s="2">
        <v>46097</v>
      </c>
      <c r="C378" t="s">
        <v>16</v>
      </c>
      <c r="D378">
        <v>3</v>
      </c>
      <c r="E378">
        <v>7000</v>
      </c>
      <c r="F378">
        <f>Table3[[#This Row],[QuantitySold]]*Table3[[#This Row],[UnitSellingPriceNGN]]</f>
        <v>21000</v>
      </c>
      <c r="G378" t="s">
        <v>150</v>
      </c>
      <c r="H378" t="s">
        <v>164</v>
      </c>
      <c r="I378">
        <f>Table3[[#This Row],[QuantitySold]]*_xlfn.XLOOKUP(Table3[[#This Row],[ProductID]],Table6[ProductID],Table6[UnitCostNGN])</f>
        <v>15600</v>
      </c>
    </row>
    <row r="379" spans="1:9" x14ac:dyDescent="0.25">
      <c r="A379" t="s">
        <v>532</v>
      </c>
      <c r="B379" s="2">
        <v>46097</v>
      </c>
      <c r="C379" t="s">
        <v>30</v>
      </c>
      <c r="D379">
        <v>1</v>
      </c>
      <c r="E379">
        <v>17000</v>
      </c>
      <c r="F379">
        <f>Table3[[#This Row],[QuantitySold]]*Table3[[#This Row],[UnitSellingPriceNGN]]</f>
        <v>17000</v>
      </c>
      <c r="G379" t="s">
        <v>150</v>
      </c>
      <c r="H379" t="s">
        <v>164</v>
      </c>
      <c r="I379">
        <f>Table3[[#This Row],[QuantitySold]]*_xlfn.XLOOKUP(Table3[[#This Row],[ProductID]],Table6[ProductID],Table6[UnitCostNGN])</f>
        <v>12500</v>
      </c>
    </row>
    <row r="380" spans="1:9" x14ac:dyDescent="0.25">
      <c r="A380" t="s">
        <v>533</v>
      </c>
      <c r="B380" s="2">
        <v>46097</v>
      </c>
      <c r="C380" t="s">
        <v>39</v>
      </c>
      <c r="D380">
        <v>1</v>
      </c>
      <c r="E380">
        <v>3000</v>
      </c>
      <c r="F380">
        <f>Table3[[#This Row],[QuantitySold]]*Table3[[#This Row],[UnitSellingPriceNGN]]</f>
        <v>3000</v>
      </c>
      <c r="G380" t="s">
        <v>158</v>
      </c>
      <c r="H380" t="s">
        <v>153</v>
      </c>
      <c r="I380">
        <f>Table3[[#This Row],[QuantitySold]]*_xlfn.XLOOKUP(Table3[[#This Row],[ProductID]],Table6[ProductID],Table6[UnitCostNGN])</f>
        <v>1800</v>
      </c>
    </row>
    <row r="381" spans="1:9" x14ac:dyDescent="0.25">
      <c r="A381" t="s">
        <v>534</v>
      </c>
      <c r="B381" s="2">
        <v>46097</v>
      </c>
      <c r="C381" t="s">
        <v>41</v>
      </c>
      <c r="D381">
        <v>1</v>
      </c>
      <c r="E381">
        <v>6000</v>
      </c>
      <c r="F381">
        <f>Table3[[#This Row],[QuantitySold]]*Table3[[#This Row],[UnitSellingPriceNGN]]</f>
        <v>6000</v>
      </c>
      <c r="G381" t="s">
        <v>150</v>
      </c>
      <c r="H381" t="s">
        <v>153</v>
      </c>
      <c r="I381">
        <f>Table3[[#This Row],[QuantitySold]]*_xlfn.XLOOKUP(Table3[[#This Row],[ProductID]],Table6[ProductID],Table6[UnitCostNGN])</f>
        <v>4500</v>
      </c>
    </row>
    <row r="382" spans="1:9" x14ac:dyDescent="0.25">
      <c r="A382" t="s">
        <v>535</v>
      </c>
      <c r="B382" s="2">
        <v>46098</v>
      </c>
      <c r="C382" t="s">
        <v>16</v>
      </c>
      <c r="D382">
        <v>1</v>
      </c>
      <c r="E382">
        <v>7000</v>
      </c>
      <c r="F382">
        <f>Table3[[#This Row],[QuantitySold]]*Table3[[#This Row],[UnitSellingPriceNGN]]</f>
        <v>7000</v>
      </c>
      <c r="G382" t="s">
        <v>155</v>
      </c>
      <c r="H382" t="s">
        <v>153</v>
      </c>
      <c r="I382">
        <f>Table3[[#This Row],[QuantitySold]]*_xlfn.XLOOKUP(Table3[[#This Row],[ProductID]],Table6[ProductID],Table6[UnitCostNGN])</f>
        <v>5200</v>
      </c>
    </row>
    <row r="383" spans="1:9" x14ac:dyDescent="0.25">
      <c r="A383" t="s">
        <v>536</v>
      </c>
      <c r="B383" s="2">
        <v>46098</v>
      </c>
      <c r="C383" t="s">
        <v>25</v>
      </c>
      <c r="D383">
        <v>1</v>
      </c>
      <c r="E383">
        <v>14500</v>
      </c>
      <c r="F383">
        <f>Table3[[#This Row],[QuantitySold]]*Table3[[#This Row],[UnitSellingPriceNGN]]</f>
        <v>14500</v>
      </c>
      <c r="G383" t="s">
        <v>158</v>
      </c>
      <c r="H383" t="s">
        <v>153</v>
      </c>
      <c r="I383">
        <f>Table3[[#This Row],[QuantitySold]]*_xlfn.XLOOKUP(Table3[[#This Row],[ProductID]],Table6[ProductID],Table6[UnitCostNGN])</f>
        <v>10500</v>
      </c>
    </row>
    <row r="384" spans="1:9" x14ac:dyDescent="0.25">
      <c r="A384" t="s">
        <v>537</v>
      </c>
      <c r="B384" s="2">
        <v>46098</v>
      </c>
      <c r="C384" t="s">
        <v>39</v>
      </c>
      <c r="D384">
        <v>1</v>
      </c>
      <c r="E384">
        <v>3000</v>
      </c>
      <c r="F384">
        <f>Table3[[#This Row],[QuantitySold]]*Table3[[#This Row],[UnitSellingPriceNGN]]</f>
        <v>3000</v>
      </c>
      <c r="G384" t="s">
        <v>155</v>
      </c>
      <c r="H384" t="s">
        <v>164</v>
      </c>
      <c r="I384">
        <f>Table3[[#This Row],[QuantitySold]]*_xlfn.XLOOKUP(Table3[[#This Row],[ProductID]],Table6[ProductID],Table6[UnitCostNGN])</f>
        <v>1800</v>
      </c>
    </row>
    <row r="385" spans="1:9" x14ac:dyDescent="0.25">
      <c r="A385" t="s">
        <v>538</v>
      </c>
      <c r="B385" s="2">
        <v>46098</v>
      </c>
      <c r="C385" t="s">
        <v>41</v>
      </c>
      <c r="D385">
        <v>2</v>
      </c>
      <c r="E385">
        <v>6000</v>
      </c>
      <c r="F385">
        <f>Table3[[#This Row],[QuantitySold]]*Table3[[#This Row],[UnitSellingPriceNGN]]</f>
        <v>12000</v>
      </c>
      <c r="G385" t="s">
        <v>155</v>
      </c>
      <c r="H385" t="s">
        <v>153</v>
      </c>
      <c r="I385">
        <f>Table3[[#This Row],[QuantitySold]]*_xlfn.XLOOKUP(Table3[[#This Row],[ProductID]],Table6[ProductID],Table6[UnitCostNGN])</f>
        <v>9000</v>
      </c>
    </row>
    <row r="386" spans="1:9" x14ac:dyDescent="0.25">
      <c r="A386" t="s">
        <v>539</v>
      </c>
      <c r="B386" s="2">
        <v>46099</v>
      </c>
      <c r="C386" t="s">
        <v>16</v>
      </c>
      <c r="D386">
        <v>1</v>
      </c>
      <c r="E386">
        <v>7000</v>
      </c>
      <c r="F386">
        <f>Table3[[#This Row],[QuantitySold]]*Table3[[#This Row],[UnitSellingPriceNGN]]</f>
        <v>7000</v>
      </c>
      <c r="G386" t="s">
        <v>155</v>
      </c>
      <c r="H386" t="s">
        <v>153</v>
      </c>
      <c r="I386">
        <f>Table3[[#This Row],[QuantitySold]]*_xlfn.XLOOKUP(Table3[[#This Row],[ProductID]],Table6[ProductID],Table6[UnitCostNGN])</f>
        <v>5200</v>
      </c>
    </row>
    <row r="387" spans="1:9" x14ac:dyDescent="0.25">
      <c r="A387" t="s">
        <v>540</v>
      </c>
      <c r="B387" s="2">
        <v>46100</v>
      </c>
      <c r="C387" t="s">
        <v>16</v>
      </c>
      <c r="D387">
        <v>1</v>
      </c>
      <c r="E387">
        <v>7000</v>
      </c>
      <c r="F387">
        <f>Table3[[#This Row],[QuantitySold]]*Table3[[#This Row],[UnitSellingPriceNGN]]</f>
        <v>7000</v>
      </c>
      <c r="G387" t="s">
        <v>158</v>
      </c>
      <c r="H387" t="s">
        <v>151</v>
      </c>
      <c r="I387">
        <f>Table3[[#This Row],[QuantitySold]]*_xlfn.XLOOKUP(Table3[[#This Row],[ProductID]],Table6[ProductID],Table6[UnitCostNGN])</f>
        <v>5200</v>
      </c>
    </row>
    <row r="388" spans="1:9" x14ac:dyDescent="0.25">
      <c r="A388" t="s">
        <v>541</v>
      </c>
      <c r="B388" s="2">
        <v>46100</v>
      </c>
      <c r="C388" t="s">
        <v>25</v>
      </c>
      <c r="D388">
        <v>3</v>
      </c>
      <c r="E388">
        <v>14500</v>
      </c>
      <c r="F388">
        <f>Table3[[#This Row],[QuantitySold]]*Table3[[#This Row],[UnitSellingPriceNGN]]</f>
        <v>43500</v>
      </c>
      <c r="G388" t="s">
        <v>150</v>
      </c>
      <c r="H388" t="s">
        <v>153</v>
      </c>
      <c r="I388">
        <f>Table3[[#This Row],[QuantitySold]]*_xlfn.XLOOKUP(Table3[[#This Row],[ProductID]],Table6[ProductID],Table6[UnitCostNGN])</f>
        <v>31500</v>
      </c>
    </row>
    <row r="389" spans="1:9" x14ac:dyDescent="0.25">
      <c r="A389" t="s">
        <v>542</v>
      </c>
      <c r="B389" s="2">
        <v>46100</v>
      </c>
      <c r="C389" t="s">
        <v>30</v>
      </c>
      <c r="D389">
        <v>3</v>
      </c>
      <c r="E389">
        <v>17000</v>
      </c>
      <c r="F389">
        <f>Table3[[#This Row],[QuantitySold]]*Table3[[#This Row],[UnitSellingPriceNGN]]</f>
        <v>51000</v>
      </c>
      <c r="G389" t="s">
        <v>158</v>
      </c>
      <c r="H389" t="s">
        <v>164</v>
      </c>
      <c r="I389">
        <f>Table3[[#This Row],[QuantitySold]]*_xlfn.XLOOKUP(Table3[[#This Row],[ProductID]],Table6[ProductID],Table6[UnitCostNGN])</f>
        <v>37500</v>
      </c>
    </row>
    <row r="390" spans="1:9" x14ac:dyDescent="0.25">
      <c r="A390" t="s">
        <v>543</v>
      </c>
      <c r="B390" s="2">
        <v>46100</v>
      </c>
      <c r="C390" t="s">
        <v>34</v>
      </c>
      <c r="D390">
        <v>1</v>
      </c>
      <c r="E390">
        <v>4500</v>
      </c>
      <c r="F390">
        <f>Table3[[#This Row],[QuantitySold]]*Table3[[#This Row],[UnitSellingPriceNGN]]</f>
        <v>4500</v>
      </c>
      <c r="G390" t="s">
        <v>155</v>
      </c>
      <c r="H390" t="s">
        <v>151</v>
      </c>
      <c r="I390">
        <f>Table3[[#This Row],[QuantitySold]]*_xlfn.XLOOKUP(Table3[[#This Row],[ProductID]],Table6[ProductID],Table6[UnitCostNGN])</f>
        <v>3000</v>
      </c>
    </row>
    <row r="391" spans="1:9" x14ac:dyDescent="0.25">
      <c r="A391" t="s">
        <v>544</v>
      </c>
      <c r="B391" s="2">
        <v>46100</v>
      </c>
      <c r="C391" t="s">
        <v>39</v>
      </c>
      <c r="D391">
        <v>2</v>
      </c>
      <c r="E391">
        <v>3000</v>
      </c>
      <c r="F391">
        <f>Table3[[#This Row],[QuantitySold]]*Table3[[#This Row],[UnitSellingPriceNGN]]</f>
        <v>6000</v>
      </c>
      <c r="G391" t="s">
        <v>150</v>
      </c>
      <c r="H391" t="s">
        <v>151</v>
      </c>
      <c r="I391">
        <f>Table3[[#This Row],[QuantitySold]]*_xlfn.XLOOKUP(Table3[[#This Row],[ProductID]],Table6[ProductID],Table6[UnitCostNGN])</f>
        <v>3600</v>
      </c>
    </row>
    <row r="392" spans="1:9" x14ac:dyDescent="0.25">
      <c r="A392" t="s">
        <v>545</v>
      </c>
      <c r="B392" s="2">
        <v>46100</v>
      </c>
      <c r="C392" t="s">
        <v>41</v>
      </c>
      <c r="D392">
        <v>2</v>
      </c>
      <c r="E392">
        <v>6000</v>
      </c>
      <c r="F392">
        <f>Table3[[#This Row],[QuantitySold]]*Table3[[#This Row],[UnitSellingPriceNGN]]</f>
        <v>12000</v>
      </c>
      <c r="G392" t="s">
        <v>155</v>
      </c>
      <c r="H392" t="s">
        <v>151</v>
      </c>
      <c r="I392">
        <f>Table3[[#This Row],[QuantitySold]]*_xlfn.XLOOKUP(Table3[[#This Row],[ProductID]],Table6[ProductID],Table6[UnitCostNGN])</f>
        <v>9000</v>
      </c>
    </row>
    <row r="393" spans="1:9" x14ac:dyDescent="0.25">
      <c r="A393" t="s">
        <v>546</v>
      </c>
      <c r="B393" s="2">
        <v>46101</v>
      </c>
      <c r="C393" t="s">
        <v>16</v>
      </c>
      <c r="D393">
        <v>1</v>
      </c>
      <c r="E393">
        <v>7000</v>
      </c>
      <c r="F393">
        <f>Table3[[#This Row],[QuantitySold]]*Table3[[#This Row],[UnitSellingPriceNGN]]</f>
        <v>7000</v>
      </c>
      <c r="G393" t="s">
        <v>158</v>
      </c>
      <c r="H393" t="s">
        <v>153</v>
      </c>
      <c r="I393">
        <f>Table3[[#This Row],[QuantitySold]]*_xlfn.XLOOKUP(Table3[[#This Row],[ProductID]],Table6[ProductID],Table6[UnitCostNGN])</f>
        <v>5200</v>
      </c>
    </row>
    <row r="394" spans="1:9" x14ac:dyDescent="0.25">
      <c r="A394" t="s">
        <v>547</v>
      </c>
      <c r="B394" s="2">
        <v>46101</v>
      </c>
      <c r="C394" t="s">
        <v>22</v>
      </c>
      <c r="D394">
        <v>1</v>
      </c>
      <c r="E394">
        <v>6500</v>
      </c>
      <c r="F394">
        <f>Table3[[#This Row],[QuantitySold]]*Table3[[#This Row],[UnitSellingPriceNGN]]</f>
        <v>6500</v>
      </c>
      <c r="G394" t="s">
        <v>155</v>
      </c>
      <c r="H394" t="s">
        <v>153</v>
      </c>
      <c r="I394">
        <f>Table3[[#This Row],[QuantitySold]]*_xlfn.XLOOKUP(Table3[[#This Row],[ProductID]],Table6[ProductID],Table6[UnitCostNGN])</f>
        <v>4800</v>
      </c>
    </row>
    <row r="395" spans="1:9" x14ac:dyDescent="0.25">
      <c r="A395" t="s">
        <v>548</v>
      </c>
      <c r="B395" s="2">
        <v>46101</v>
      </c>
      <c r="C395" t="s">
        <v>30</v>
      </c>
      <c r="D395">
        <v>1</v>
      </c>
      <c r="E395">
        <v>17000</v>
      </c>
      <c r="F395">
        <f>Table3[[#This Row],[QuantitySold]]*Table3[[#This Row],[UnitSellingPriceNGN]]</f>
        <v>17000</v>
      </c>
      <c r="G395" t="s">
        <v>158</v>
      </c>
      <c r="H395" t="s">
        <v>153</v>
      </c>
      <c r="I395">
        <f>Table3[[#This Row],[QuantitySold]]*_xlfn.XLOOKUP(Table3[[#This Row],[ProductID]],Table6[ProductID],Table6[UnitCostNGN])</f>
        <v>12500</v>
      </c>
    </row>
    <row r="396" spans="1:9" x14ac:dyDescent="0.25">
      <c r="A396" t="s">
        <v>549</v>
      </c>
      <c r="B396" s="2">
        <v>46101</v>
      </c>
      <c r="C396" t="s">
        <v>39</v>
      </c>
      <c r="D396">
        <v>2</v>
      </c>
      <c r="E396">
        <v>3000</v>
      </c>
      <c r="F396">
        <f>Table3[[#This Row],[QuantitySold]]*Table3[[#This Row],[UnitSellingPriceNGN]]</f>
        <v>6000</v>
      </c>
      <c r="G396" t="s">
        <v>155</v>
      </c>
      <c r="H396" t="s">
        <v>153</v>
      </c>
      <c r="I396">
        <f>Table3[[#This Row],[QuantitySold]]*_xlfn.XLOOKUP(Table3[[#This Row],[ProductID]],Table6[ProductID],Table6[UnitCostNGN])</f>
        <v>3600</v>
      </c>
    </row>
    <row r="397" spans="1:9" x14ac:dyDescent="0.25">
      <c r="A397" t="s">
        <v>550</v>
      </c>
      <c r="B397" s="2">
        <v>46101</v>
      </c>
      <c r="C397" t="s">
        <v>41</v>
      </c>
      <c r="D397">
        <v>4</v>
      </c>
      <c r="E397">
        <v>6000</v>
      </c>
      <c r="F397">
        <f>Table3[[#This Row],[QuantitySold]]*Table3[[#This Row],[UnitSellingPriceNGN]]</f>
        <v>24000</v>
      </c>
      <c r="G397" t="s">
        <v>150</v>
      </c>
      <c r="H397" t="s">
        <v>153</v>
      </c>
      <c r="I397">
        <f>Table3[[#This Row],[QuantitySold]]*_xlfn.XLOOKUP(Table3[[#This Row],[ProductID]],Table6[ProductID],Table6[UnitCostNGN])</f>
        <v>18000</v>
      </c>
    </row>
    <row r="398" spans="1:9" x14ac:dyDescent="0.25">
      <c r="A398" t="s">
        <v>551</v>
      </c>
      <c r="B398" s="2">
        <v>46101</v>
      </c>
      <c r="C398" t="s">
        <v>46</v>
      </c>
      <c r="D398">
        <v>1</v>
      </c>
      <c r="E398">
        <v>11000</v>
      </c>
      <c r="F398">
        <f>Table3[[#This Row],[QuantitySold]]*Table3[[#This Row],[UnitSellingPriceNGN]]</f>
        <v>11000</v>
      </c>
      <c r="G398" t="s">
        <v>158</v>
      </c>
      <c r="H398" t="s">
        <v>164</v>
      </c>
      <c r="I398">
        <f>Table3[[#This Row],[QuantitySold]]*_xlfn.XLOOKUP(Table3[[#This Row],[ProductID]],Table6[ProductID],Table6[UnitCostNGN])</f>
        <v>8500</v>
      </c>
    </row>
    <row r="399" spans="1:9" x14ac:dyDescent="0.25">
      <c r="A399" t="s">
        <v>552</v>
      </c>
      <c r="B399" s="2">
        <v>46102</v>
      </c>
      <c r="C399" t="s">
        <v>16</v>
      </c>
      <c r="D399">
        <v>1</v>
      </c>
      <c r="E399">
        <v>7000</v>
      </c>
      <c r="F399">
        <f>Table3[[#This Row],[QuantitySold]]*Table3[[#This Row],[UnitSellingPriceNGN]]</f>
        <v>7000</v>
      </c>
      <c r="G399" t="s">
        <v>150</v>
      </c>
      <c r="H399" t="s">
        <v>164</v>
      </c>
      <c r="I399">
        <f>Table3[[#This Row],[QuantitySold]]*_xlfn.XLOOKUP(Table3[[#This Row],[ProductID]],Table6[ProductID],Table6[UnitCostNGN])</f>
        <v>5200</v>
      </c>
    </row>
    <row r="400" spans="1:9" x14ac:dyDescent="0.25">
      <c r="A400" t="s">
        <v>553</v>
      </c>
      <c r="B400" s="2">
        <v>46102</v>
      </c>
      <c r="C400" t="s">
        <v>34</v>
      </c>
      <c r="D400">
        <v>1</v>
      </c>
      <c r="E400">
        <v>4500</v>
      </c>
      <c r="F400">
        <f>Table3[[#This Row],[QuantitySold]]*Table3[[#This Row],[UnitSellingPriceNGN]]</f>
        <v>4500</v>
      </c>
      <c r="G400" t="s">
        <v>155</v>
      </c>
      <c r="H400" t="s">
        <v>164</v>
      </c>
      <c r="I400">
        <f>Table3[[#This Row],[QuantitySold]]*_xlfn.XLOOKUP(Table3[[#This Row],[ProductID]],Table6[ProductID],Table6[UnitCostNGN])</f>
        <v>3000</v>
      </c>
    </row>
    <row r="401" spans="1:9" x14ac:dyDescent="0.25">
      <c r="A401" t="s">
        <v>554</v>
      </c>
      <c r="B401" s="2">
        <v>46102</v>
      </c>
      <c r="C401" t="s">
        <v>39</v>
      </c>
      <c r="D401">
        <v>1</v>
      </c>
      <c r="E401">
        <v>3000</v>
      </c>
      <c r="F401">
        <f>Table3[[#This Row],[QuantitySold]]*Table3[[#This Row],[UnitSellingPriceNGN]]</f>
        <v>3000</v>
      </c>
      <c r="G401" t="s">
        <v>150</v>
      </c>
      <c r="H401" t="s">
        <v>153</v>
      </c>
      <c r="I401">
        <f>Table3[[#This Row],[QuantitySold]]*_xlfn.XLOOKUP(Table3[[#This Row],[ProductID]],Table6[ProductID],Table6[UnitCostNGN])</f>
        <v>1800</v>
      </c>
    </row>
    <row r="402" spans="1:9" x14ac:dyDescent="0.25">
      <c r="A402" t="s">
        <v>555</v>
      </c>
      <c r="B402" s="2">
        <v>46102</v>
      </c>
      <c r="C402" t="s">
        <v>41</v>
      </c>
      <c r="D402">
        <v>1</v>
      </c>
      <c r="E402">
        <v>6000</v>
      </c>
      <c r="F402">
        <f>Table3[[#This Row],[QuantitySold]]*Table3[[#This Row],[UnitSellingPriceNGN]]</f>
        <v>6000</v>
      </c>
      <c r="G402" t="s">
        <v>158</v>
      </c>
      <c r="H402" t="s">
        <v>164</v>
      </c>
      <c r="I402">
        <f>Table3[[#This Row],[QuantitySold]]*_xlfn.XLOOKUP(Table3[[#This Row],[ProductID]],Table6[ProductID],Table6[UnitCostNGN])</f>
        <v>4500</v>
      </c>
    </row>
    <row r="403" spans="1:9" x14ac:dyDescent="0.25">
      <c r="A403" t="s">
        <v>556</v>
      </c>
      <c r="B403" s="2">
        <v>46102</v>
      </c>
      <c r="C403" t="s">
        <v>49</v>
      </c>
      <c r="D403">
        <v>1</v>
      </c>
      <c r="E403">
        <v>12500</v>
      </c>
      <c r="F403">
        <f>Table3[[#This Row],[QuantitySold]]*Table3[[#This Row],[UnitSellingPriceNGN]]</f>
        <v>12500</v>
      </c>
      <c r="G403" t="s">
        <v>155</v>
      </c>
      <c r="H403" t="s">
        <v>151</v>
      </c>
      <c r="I403">
        <f>Table3[[#This Row],[QuantitySold]]*_xlfn.XLOOKUP(Table3[[#This Row],[ProductID]],Table6[ProductID],Table6[UnitCostNGN])</f>
        <v>9000</v>
      </c>
    </row>
    <row r="404" spans="1:9" x14ac:dyDescent="0.25">
      <c r="A404" t="s">
        <v>557</v>
      </c>
      <c r="B404" s="2">
        <v>46103</v>
      </c>
      <c r="C404" t="s">
        <v>16</v>
      </c>
      <c r="D404">
        <v>2</v>
      </c>
      <c r="E404">
        <v>7000</v>
      </c>
      <c r="F404">
        <f>Table3[[#This Row],[QuantitySold]]*Table3[[#This Row],[UnitSellingPriceNGN]]</f>
        <v>14000</v>
      </c>
      <c r="G404" t="s">
        <v>158</v>
      </c>
      <c r="H404" t="s">
        <v>153</v>
      </c>
      <c r="I404">
        <f>Table3[[#This Row],[QuantitySold]]*_xlfn.XLOOKUP(Table3[[#This Row],[ProductID]],Table6[ProductID],Table6[UnitCostNGN])</f>
        <v>10400</v>
      </c>
    </row>
    <row r="405" spans="1:9" x14ac:dyDescent="0.25">
      <c r="A405" t="s">
        <v>558</v>
      </c>
      <c r="B405" s="2">
        <v>46103</v>
      </c>
      <c r="C405" t="s">
        <v>30</v>
      </c>
      <c r="D405">
        <v>1</v>
      </c>
      <c r="E405">
        <v>17000</v>
      </c>
      <c r="F405">
        <f>Table3[[#This Row],[QuantitySold]]*Table3[[#This Row],[UnitSellingPriceNGN]]</f>
        <v>17000</v>
      </c>
      <c r="G405" t="s">
        <v>150</v>
      </c>
      <c r="H405" t="s">
        <v>151</v>
      </c>
      <c r="I405">
        <f>Table3[[#This Row],[QuantitySold]]*_xlfn.XLOOKUP(Table3[[#This Row],[ProductID]],Table6[ProductID],Table6[UnitCostNGN])</f>
        <v>12500</v>
      </c>
    </row>
    <row r="406" spans="1:9" x14ac:dyDescent="0.25">
      <c r="A406" t="s">
        <v>559</v>
      </c>
      <c r="B406" s="2">
        <v>46103</v>
      </c>
      <c r="C406" t="s">
        <v>39</v>
      </c>
      <c r="D406">
        <v>1</v>
      </c>
      <c r="E406">
        <v>3000</v>
      </c>
      <c r="F406">
        <f>Table3[[#This Row],[QuantitySold]]*Table3[[#This Row],[UnitSellingPriceNGN]]</f>
        <v>3000</v>
      </c>
      <c r="G406" t="s">
        <v>150</v>
      </c>
      <c r="H406" t="s">
        <v>151</v>
      </c>
      <c r="I406">
        <f>Table3[[#This Row],[QuantitySold]]*_xlfn.XLOOKUP(Table3[[#This Row],[ProductID]],Table6[ProductID],Table6[UnitCostNGN])</f>
        <v>1800</v>
      </c>
    </row>
    <row r="407" spans="1:9" x14ac:dyDescent="0.25">
      <c r="A407" t="s">
        <v>560</v>
      </c>
      <c r="B407" s="2">
        <v>46103</v>
      </c>
      <c r="C407" t="s">
        <v>41</v>
      </c>
      <c r="D407">
        <v>3</v>
      </c>
      <c r="E407">
        <v>6000</v>
      </c>
      <c r="F407">
        <f>Table3[[#This Row],[QuantitySold]]*Table3[[#This Row],[UnitSellingPriceNGN]]</f>
        <v>18000</v>
      </c>
      <c r="G407" t="s">
        <v>158</v>
      </c>
      <c r="H407" t="s">
        <v>153</v>
      </c>
      <c r="I407">
        <f>Table3[[#This Row],[QuantitySold]]*_xlfn.XLOOKUP(Table3[[#This Row],[ProductID]],Table6[ProductID],Table6[UnitCostNGN])</f>
        <v>13500</v>
      </c>
    </row>
    <row r="408" spans="1:9" x14ac:dyDescent="0.25">
      <c r="A408" t="s">
        <v>561</v>
      </c>
      <c r="B408" s="2">
        <v>46104</v>
      </c>
      <c r="C408" t="s">
        <v>16</v>
      </c>
      <c r="D408">
        <v>1</v>
      </c>
      <c r="E408">
        <v>7000</v>
      </c>
      <c r="F408">
        <f>Table3[[#This Row],[QuantitySold]]*Table3[[#This Row],[UnitSellingPriceNGN]]</f>
        <v>7000</v>
      </c>
      <c r="G408" t="s">
        <v>158</v>
      </c>
      <c r="H408" t="s">
        <v>153</v>
      </c>
      <c r="I408">
        <f>Table3[[#This Row],[QuantitySold]]*_xlfn.XLOOKUP(Table3[[#This Row],[ProductID]],Table6[ProductID],Table6[UnitCostNGN])</f>
        <v>5200</v>
      </c>
    </row>
    <row r="409" spans="1:9" x14ac:dyDescent="0.25">
      <c r="A409" t="s">
        <v>562</v>
      </c>
      <c r="B409" s="2">
        <v>46104</v>
      </c>
      <c r="C409" t="s">
        <v>39</v>
      </c>
      <c r="D409">
        <v>2</v>
      </c>
      <c r="E409">
        <v>3000</v>
      </c>
      <c r="F409">
        <f>Table3[[#This Row],[QuantitySold]]*Table3[[#This Row],[UnitSellingPriceNGN]]</f>
        <v>6000</v>
      </c>
      <c r="G409" t="s">
        <v>150</v>
      </c>
      <c r="H409" t="s">
        <v>164</v>
      </c>
      <c r="I409">
        <f>Table3[[#This Row],[QuantitySold]]*_xlfn.XLOOKUP(Table3[[#This Row],[ProductID]],Table6[ProductID],Table6[UnitCostNGN])</f>
        <v>3600</v>
      </c>
    </row>
    <row r="410" spans="1:9" x14ac:dyDescent="0.25">
      <c r="A410" t="s">
        <v>563</v>
      </c>
      <c r="B410" s="2">
        <v>46104</v>
      </c>
      <c r="C410" t="s">
        <v>41</v>
      </c>
      <c r="D410">
        <v>2</v>
      </c>
      <c r="E410">
        <v>6000</v>
      </c>
      <c r="F410">
        <f>Table3[[#This Row],[QuantitySold]]*Table3[[#This Row],[UnitSellingPriceNGN]]</f>
        <v>12000</v>
      </c>
      <c r="G410" t="s">
        <v>158</v>
      </c>
      <c r="H410" t="s">
        <v>153</v>
      </c>
      <c r="I410">
        <f>Table3[[#This Row],[QuantitySold]]*_xlfn.XLOOKUP(Table3[[#This Row],[ProductID]],Table6[ProductID],Table6[UnitCostNGN])</f>
        <v>9000</v>
      </c>
    </row>
    <row r="411" spans="1:9" x14ac:dyDescent="0.25">
      <c r="A411" t="s">
        <v>564</v>
      </c>
      <c r="B411" s="2">
        <v>46104</v>
      </c>
      <c r="C411" t="s">
        <v>46</v>
      </c>
      <c r="D411">
        <v>2</v>
      </c>
      <c r="E411">
        <v>11000</v>
      </c>
      <c r="F411">
        <f>Table3[[#This Row],[QuantitySold]]*Table3[[#This Row],[UnitSellingPriceNGN]]</f>
        <v>22000</v>
      </c>
      <c r="G411" t="s">
        <v>158</v>
      </c>
      <c r="H411" t="s">
        <v>153</v>
      </c>
      <c r="I411">
        <f>Table3[[#This Row],[QuantitySold]]*_xlfn.XLOOKUP(Table3[[#This Row],[ProductID]],Table6[ProductID],Table6[UnitCostNGN])</f>
        <v>17000</v>
      </c>
    </row>
    <row r="412" spans="1:9" x14ac:dyDescent="0.25">
      <c r="A412" t="s">
        <v>565</v>
      </c>
      <c r="B412" s="2">
        <v>46105</v>
      </c>
      <c r="C412" t="s">
        <v>16</v>
      </c>
      <c r="D412">
        <v>2</v>
      </c>
      <c r="E412">
        <v>7000</v>
      </c>
      <c r="F412">
        <f>Table3[[#This Row],[QuantitySold]]*Table3[[#This Row],[UnitSellingPriceNGN]]</f>
        <v>14000</v>
      </c>
      <c r="G412" t="s">
        <v>150</v>
      </c>
      <c r="H412" t="s">
        <v>153</v>
      </c>
      <c r="I412">
        <f>Table3[[#This Row],[QuantitySold]]*_xlfn.XLOOKUP(Table3[[#This Row],[ProductID]],Table6[ProductID],Table6[UnitCostNGN])</f>
        <v>10400</v>
      </c>
    </row>
    <row r="413" spans="1:9" x14ac:dyDescent="0.25">
      <c r="A413" t="s">
        <v>566</v>
      </c>
      <c r="B413" s="2">
        <v>46105</v>
      </c>
      <c r="C413" t="s">
        <v>22</v>
      </c>
      <c r="D413">
        <v>3</v>
      </c>
      <c r="E413">
        <v>6500</v>
      </c>
      <c r="F413">
        <f>Table3[[#This Row],[QuantitySold]]*Table3[[#This Row],[UnitSellingPriceNGN]]</f>
        <v>19500</v>
      </c>
      <c r="G413" t="s">
        <v>150</v>
      </c>
      <c r="H413" t="s">
        <v>153</v>
      </c>
      <c r="I413">
        <f>Table3[[#This Row],[QuantitySold]]*_xlfn.XLOOKUP(Table3[[#This Row],[ProductID]],Table6[ProductID],Table6[UnitCostNGN])</f>
        <v>14400</v>
      </c>
    </row>
    <row r="414" spans="1:9" x14ac:dyDescent="0.25">
      <c r="A414" t="s">
        <v>567</v>
      </c>
      <c r="B414" s="2">
        <v>46105</v>
      </c>
      <c r="C414" t="s">
        <v>25</v>
      </c>
      <c r="D414">
        <v>1</v>
      </c>
      <c r="E414">
        <v>14500</v>
      </c>
      <c r="F414">
        <f>Table3[[#This Row],[QuantitySold]]*Table3[[#This Row],[UnitSellingPriceNGN]]</f>
        <v>14500</v>
      </c>
      <c r="G414" t="s">
        <v>158</v>
      </c>
      <c r="H414" t="s">
        <v>153</v>
      </c>
      <c r="I414">
        <f>Table3[[#This Row],[QuantitySold]]*_xlfn.XLOOKUP(Table3[[#This Row],[ProductID]],Table6[ProductID],Table6[UnitCostNGN])</f>
        <v>10500</v>
      </c>
    </row>
    <row r="415" spans="1:9" x14ac:dyDescent="0.25">
      <c r="A415" t="s">
        <v>568</v>
      </c>
      <c r="B415" s="2">
        <v>46105</v>
      </c>
      <c r="C415" t="s">
        <v>34</v>
      </c>
      <c r="D415">
        <v>1</v>
      </c>
      <c r="E415">
        <v>4500</v>
      </c>
      <c r="F415">
        <f>Table3[[#This Row],[QuantitySold]]*Table3[[#This Row],[UnitSellingPriceNGN]]</f>
        <v>4500</v>
      </c>
      <c r="G415" t="s">
        <v>158</v>
      </c>
      <c r="H415" t="s">
        <v>164</v>
      </c>
      <c r="I415">
        <f>Table3[[#This Row],[QuantitySold]]*_xlfn.XLOOKUP(Table3[[#This Row],[ProductID]],Table6[ProductID],Table6[UnitCostNGN])</f>
        <v>3000</v>
      </c>
    </row>
    <row r="416" spans="1:9" x14ac:dyDescent="0.25">
      <c r="A416" t="s">
        <v>569</v>
      </c>
      <c r="B416" s="2">
        <v>46105</v>
      </c>
      <c r="C416" t="s">
        <v>39</v>
      </c>
      <c r="D416">
        <v>1</v>
      </c>
      <c r="E416">
        <v>3000</v>
      </c>
      <c r="F416">
        <f>Table3[[#This Row],[QuantitySold]]*Table3[[#This Row],[UnitSellingPriceNGN]]</f>
        <v>3000</v>
      </c>
      <c r="G416" t="s">
        <v>158</v>
      </c>
      <c r="H416" t="s">
        <v>164</v>
      </c>
      <c r="I416">
        <f>Table3[[#This Row],[QuantitySold]]*_xlfn.XLOOKUP(Table3[[#This Row],[ProductID]],Table6[ProductID],Table6[UnitCostNGN])</f>
        <v>1800</v>
      </c>
    </row>
    <row r="417" spans="1:9" x14ac:dyDescent="0.25">
      <c r="A417" t="s">
        <v>570</v>
      </c>
      <c r="B417" s="2">
        <v>46105</v>
      </c>
      <c r="C417" t="s">
        <v>41</v>
      </c>
      <c r="D417">
        <v>2</v>
      </c>
      <c r="E417">
        <v>6000</v>
      </c>
      <c r="F417">
        <f>Table3[[#This Row],[QuantitySold]]*Table3[[#This Row],[UnitSellingPriceNGN]]</f>
        <v>12000</v>
      </c>
      <c r="G417" t="s">
        <v>158</v>
      </c>
      <c r="H417" t="s">
        <v>151</v>
      </c>
      <c r="I417">
        <f>Table3[[#This Row],[QuantitySold]]*_xlfn.XLOOKUP(Table3[[#This Row],[ProductID]],Table6[ProductID],Table6[UnitCostNGN])</f>
        <v>9000</v>
      </c>
    </row>
    <row r="418" spans="1:9" x14ac:dyDescent="0.25">
      <c r="A418" t="s">
        <v>571</v>
      </c>
      <c r="B418" s="2">
        <v>46105</v>
      </c>
      <c r="C418" t="s">
        <v>46</v>
      </c>
      <c r="D418">
        <v>1</v>
      </c>
      <c r="E418">
        <v>11000</v>
      </c>
      <c r="F418">
        <f>Table3[[#This Row],[QuantitySold]]*Table3[[#This Row],[UnitSellingPriceNGN]]</f>
        <v>11000</v>
      </c>
      <c r="G418" t="s">
        <v>158</v>
      </c>
      <c r="H418" t="s">
        <v>153</v>
      </c>
      <c r="I418">
        <f>Table3[[#This Row],[QuantitySold]]*_xlfn.XLOOKUP(Table3[[#This Row],[ProductID]],Table6[ProductID],Table6[UnitCostNGN])</f>
        <v>8500</v>
      </c>
    </row>
    <row r="419" spans="1:9" x14ac:dyDescent="0.25">
      <c r="A419" t="s">
        <v>572</v>
      </c>
      <c r="B419" s="2">
        <v>46105</v>
      </c>
      <c r="C419" t="s">
        <v>49</v>
      </c>
      <c r="D419">
        <v>2</v>
      </c>
      <c r="E419">
        <v>12500</v>
      </c>
      <c r="F419">
        <f>Table3[[#This Row],[QuantitySold]]*Table3[[#This Row],[UnitSellingPriceNGN]]</f>
        <v>25000</v>
      </c>
      <c r="G419" t="s">
        <v>150</v>
      </c>
      <c r="H419" t="s">
        <v>153</v>
      </c>
      <c r="I419">
        <f>Table3[[#This Row],[QuantitySold]]*_xlfn.XLOOKUP(Table3[[#This Row],[ProductID]],Table6[ProductID],Table6[UnitCostNGN])</f>
        <v>18000</v>
      </c>
    </row>
    <row r="420" spans="1:9" x14ac:dyDescent="0.25">
      <c r="A420" t="s">
        <v>573</v>
      </c>
      <c r="B420" s="2">
        <v>46106</v>
      </c>
      <c r="C420" t="s">
        <v>16</v>
      </c>
      <c r="D420">
        <v>1</v>
      </c>
      <c r="E420">
        <v>7000</v>
      </c>
      <c r="F420">
        <f>Table3[[#This Row],[QuantitySold]]*Table3[[#This Row],[UnitSellingPriceNGN]]</f>
        <v>7000</v>
      </c>
      <c r="G420" t="s">
        <v>150</v>
      </c>
      <c r="H420" t="s">
        <v>164</v>
      </c>
      <c r="I420">
        <f>Table3[[#This Row],[QuantitySold]]*_xlfn.XLOOKUP(Table3[[#This Row],[ProductID]],Table6[ProductID],Table6[UnitCostNGN])</f>
        <v>5200</v>
      </c>
    </row>
    <row r="421" spans="1:9" x14ac:dyDescent="0.25">
      <c r="A421" t="s">
        <v>574</v>
      </c>
      <c r="B421" s="2">
        <v>46106</v>
      </c>
      <c r="C421" t="s">
        <v>22</v>
      </c>
      <c r="D421">
        <v>1</v>
      </c>
      <c r="E421">
        <v>6500</v>
      </c>
      <c r="F421">
        <f>Table3[[#This Row],[QuantitySold]]*Table3[[#This Row],[UnitSellingPriceNGN]]</f>
        <v>6500</v>
      </c>
      <c r="G421" t="s">
        <v>158</v>
      </c>
      <c r="H421" t="s">
        <v>153</v>
      </c>
      <c r="I421">
        <f>Table3[[#This Row],[QuantitySold]]*_xlfn.XLOOKUP(Table3[[#This Row],[ProductID]],Table6[ProductID],Table6[UnitCostNGN])</f>
        <v>4800</v>
      </c>
    </row>
    <row r="422" spans="1:9" x14ac:dyDescent="0.25">
      <c r="A422" t="s">
        <v>575</v>
      </c>
      <c r="B422" s="2">
        <v>46106</v>
      </c>
      <c r="C422" t="s">
        <v>39</v>
      </c>
      <c r="D422">
        <v>3</v>
      </c>
      <c r="E422">
        <v>3000</v>
      </c>
      <c r="F422">
        <f>Table3[[#This Row],[QuantitySold]]*Table3[[#This Row],[UnitSellingPriceNGN]]</f>
        <v>9000</v>
      </c>
      <c r="G422" t="s">
        <v>158</v>
      </c>
      <c r="H422" t="s">
        <v>153</v>
      </c>
      <c r="I422">
        <f>Table3[[#This Row],[QuantitySold]]*_xlfn.XLOOKUP(Table3[[#This Row],[ProductID]],Table6[ProductID],Table6[UnitCostNGN])</f>
        <v>5400</v>
      </c>
    </row>
    <row r="423" spans="1:9" x14ac:dyDescent="0.25">
      <c r="A423" t="s">
        <v>576</v>
      </c>
      <c r="B423" s="2">
        <v>46106</v>
      </c>
      <c r="C423" t="s">
        <v>49</v>
      </c>
      <c r="D423">
        <v>1</v>
      </c>
      <c r="E423">
        <v>12500</v>
      </c>
      <c r="F423">
        <f>Table3[[#This Row],[QuantitySold]]*Table3[[#This Row],[UnitSellingPriceNGN]]</f>
        <v>12500</v>
      </c>
      <c r="G423" t="s">
        <v>158</v>
      </c>
      <c r="H423" t="s">
        <v>153</v>
      </c>
      <c r="I423">
        <f>Table3[[#This Row],[QuantitySold]]*_xlfn.XLOOKUP(Table3[[#This Row],[ProductID]],Table6[ProductID],Table6[UnitCostNGN])</f>
        <v>9000</v>
      </c>
    </row>
    <row r="424" spans="1:9" x14ac:dyDescent="0.25">
      <c r="A424" t="s">
        <v>577</v>
      </c>
      <c r="B424" s="2">
        <v>46107</v>
      </c>
      <c r="C424" t="s">
        <v>16</v>
      </c>
      <c r="D424">
        <v>1</v>
      </c>
      <c r="E424">
        <v>7000</v>
      </c>
      <c r="F424">
        <f>Table3[[#This Row],[QuantitySold]]*Table3[[#This Row],[UnitSellingPriceNGN]]</f>
        <v>7000</v>
      </c>
      <c r="G424" t="s">
        <v>155</v>
      </c>
      <c r="H424" t="s">
        <v>151</v>
      </c>
      <c r="I424">
        <f>Table3[[#This Row],[QuantitySold]]*_xlfn.XLOOKUP(Table3[[#This Row],[ProductID]],Table6[ProductID],Table6[UnitCostNGN])</f>
        <v>5200</v>
      </c>
    </row>
    <row r="425" spans="1:9" x14ac:dyDescent="0.25">
      <c r="A425" t="s">
        <v>578</v>
      </c>
      <c r="B425" s="2">
        <v>46107</v>
      </c>
      <c r="C425" t="s">
        <v>25</v>
      </c>
      <c r="D425">
        <v>1</v>
      </c>
      <c r="E425">
        <v>14500</v>
      </c>
      <c r="F425">
        <f>Table3[[#This Row],[QuantitySold]]*Table3[[#This Row],[UnitSellingPriceNGN]]</f>
        <v>14500</v>
      </c>
      <c r="G425" t="s">
        <v>158</v>
      </c>
      <c r="H425" t="s">
        <v>153</v>
      </c>
      <c r="I425">
        <f>Table3[[#This Row],[QuantitySold]]*_xlfn.XLOOKUP(Table3[[#This Row],[ProductID]],Table6[ProductID],Table6[UnitCostNGN])</f>
        <v>10500</v>
      </c>
    </row>
    <row r="426" spans="1:9" x14ac:dyDescent="0.25">
      <c r="A426" t="s">
        <v>579</v>
      </c>
      <c r="B426" s="2">
        <v>46107</v>
      </c>
      <c r="C426" t="s">
        <v>41</v>
      </c>
      <c r="D426">
        <v>1</v>
      </c>
      <c r="E426">
        <v>6000</v>
      </c>
      <c r="F426">
        <f>Table3[[#This Row],[QuantitySold]]*Table3[[#This Row],[UnitSellingPriceNGN]]</f>
        <v>6000</v>
      </c>
      <c r="G426" t="s">
        <v>150</v>
      </c>
      <c r="H426" t="s">
        <v>151</v>
      </c>
      <c r="I426">
        <f>Table3[[#This Row],[QuantitySold]]*_xlfn.XLOOKUP(Table3[[#This Row],[ProductID]],Table6[ProductID],Table6[UnitCostNGN])</f>
        <v>4500</v>
      </c>
    </row>
    <row r="427" spans="1:9" x14ac:dyDescent="0.25">
      <c r="A427" t="s">
        <v>580</v>
      </c>
      <c r="B427" s="2">
        <v>46107</v>
      </c>
      <c r="C427" t="s">
        <v>46</v>
      </c>
      <c r="D427">
        <v>2</v>
      </c>
      <c r="E427">
        <v>11000</v>
      </c>
      <c r="F427">
        <f>Table3[[#This Row],[QuantitySold]]*Table3[[#This Row],[UnitSellingPriceNGN]]</f>
        <v>22000</v>
      </c>
      <c r="G427" t="s">
        <v>158</v>
      </c>
      <c r="H427" t="s">
        <v>151</v>
      </c>
      <c r="I427">
        <f>Table3[[#This Row],[QuantitySold]]*_xlfn.XLOOKUP(Table3[[#This Row],[ProductID]],Table6[ProductID],Table6[UnitCostNGN])</f>
        <v>17000</v>
      </c>
    </row>
    <row r="428" spans="1:9" x14ac:dyDescent="0.25">
      <c r="A428" t="s">
        <v>581</v>
      </c>
      <c r="B428" s="2">
        <v>46107</v>
      </c>
      <c r="C428" t="s">
        <v>49</v>
      </c>
      <c r="D428">
        <v>1</v>
      </c>
      <c r="E428">
        <v>12500</v>
      </c>
      <c r="F428">
        <f>Table3[[#This Row],[QuantitySold]]*Table3[[#This Row],[UnitSellingPriceNGN]]</f>
        <v>12500</v>
      </c>
      <c r="G428" t="s">
        <v>150</v>
      </c>
      <c r="H428" t="s">
        <v>153</v>
      </c>
      <c r="I428">
        <f>Table3[[#This Row],[QuantitySold]]*_xlfn.XLOOKUP(Table3[[#This Row],[ProductID]],Table6[ProductID],Table6[UnitCostNGN])</f>
        <v>9000</v>
      </c>
    </row>
    <row r="429" spans="1:9" x14ac:dyDescent="0.25">
      <c r="A429" t="s">
        <v>582</v>
      </c>
      <c r="B429" s="2">
        <v>46107</v>
      </c>
      <c r="C429" t="s">
        <v>54</v>
      </c>
      <c r="D429">
        <v>1</v>
      </c>
      <c r="E429">
        <v>24000</v>
      </c>
      <c r="F429">
        <f>Table3[[#This Row],[QuantitySold]]*Table3[[#This Row],[UnitSellingPriceNGN]]</f>
        <v>24000</v>
      </c>
      <c r="G429" t="s">
        <v>150</v>
      </c>
      <c r="H429" t="s">
        <v>164</v>
      </c>
      <c r="I429">
        <f>Table3[[#This Row],[QuantitySold]]*_xlfn.XLOOKUP(Table3[[#This Row],[ProductID]],Table6[ProductID],Table6[UnitCostNGN])</f>
        <v>18000</v>
      </c>
    </row>
    <row r="430" spans="1:9" x14ac:dyDescent="0.25">
      <c r="A430" t="s">
        <v>583</v>
      </c>
      <c r="B430" s="2">
        <v>46108</v>
      </c>
      <c r="C430" t="s">
        <v>22</v>
      </c>
      <c r="D430">
        <v>1</v>
      </c>
      <c r="E430">
        <v>6500</v>
      </c>
      <c r="F430">
        <f>Table3[[#This Row],[QuantitySold]]*Table3[[#This Row],[UnitSellingPriceNGN]]</f>
        <v>6500</v>
      </c>
      <c r="G430" t="s">
        <v>150</v>
      </c>
      <c r="H430" t="s">
        <v>164</v>
      </c>
      <c r="I430">
        <f>Table3[[#This Row],[QuantitySold]]*_xlfn.XLOOKUP(Table3[[#This Row],[ProductID]],Table6[ProductID],Table6[UnitCostNGN])</f>
        <v>4800</v>
      </c>
    </row>
    <row r="431" spans="1:9" x14ac:dyDescent="0.25">
      <c r="A431" t="s">
        <v>584</v>
      </c>
      <c r="B431" s="2">
        <v>46108</v>
      </c>
      <c r="C431" t="s">
        <v>25</v>
      </c>
      <c r="D431">
        <v>1</v>
      </c>
      <c r="E431">
        <v>14500</v>
      </c>
      <c r="F431">
        <f>Table3[[#This Row],[QuantitySold]]*Table3[[#This Row],[UnitSellingPriceNGN]]</f>
        <v>14500</v>
      </c>
      <c r="G431" t="s">
        <v>158</v>
      </c>
      <c r="H431" t="s">
        <v>153</v>
      </c>
      <c r="I431">
        <f>Table3[[#This Row],[QuantitySold]]*_xlfn.XLOOKUP(Table3[[#This Row],[ProductID]],Table6[ProductID],Table6[UnitCostNGN])</f>
        <v>10500</v>
      </c>
    </row>
    <row r="432" spans="1:9" x14ac:dyDescent="0.25">
      <c r="A432" t="s">
        <v>585</v>
      </c>
      <c r="B432" s="2">
        <v>46108</v>
      </c>
      <c r="C432" t="s">
        <v>34</v>
      </c>
      <c r="D432">
        <v>1</v>
      </c>
      <c r="E432">
        <v>4500</v>
      </c>
      <c r="F432">
        <f>Table3[[#This Row],[QuantitySold]]*Table3[[#This Row],[UnitSellingPriceNGN]]</f>
        <v>4500</v>
      </c>
      <c r="G432" t="s">
        <v>158</v>
      </c>
      <c r="H432" t="s">
        <v>153</v>
      </c>
      <c r="I432">
        <f>Table3[[#This Row],[QuantitySold]]*_xlfn.XLOOKUP(Table3[[#This Row],[ProductID]],Table6[ProductID],Table6[UnitCostNGN])</f>
        <v>3000</v>
      </c>
    </row>
    <row r="433" spans="1:9" x14ac:dyDescent="0.25">
      <c r="A433" t="s">
        <v>586</v>
      </c>
      <c r="B433" s="2">
        <v>46108</v>
      </c>
      <c r="C433" t="s">
        <v>39</v>
      </c>
      <c r="D433">
        <v>1</v>
      </c>
      <c r="E433">
        <v>3000</v>
      </c>
      <c r="F433">
        <f>Table3[[#This Row],[QuantitySold]]*Table3[[#This Row],[UnitSellingPriceNGN]]</f>
        <v>3000</v>
      </c>
      <c r="G433" t="s">
        <v>158</v>
      </c>
      <c r="H433" t="s">
        <v>164</v>
      </c>
      <c r="I433">
        <f>Table3[[#This Row],[QuantitySold]]*_xlfn.XLOOKUP(Table3[[#This Row],[ProductID]],Table6[ProductID],Table6[UnitCostNGN])</f>
        <v>1800</v>
      </c>
    </row>
    <row r="434" spans="1:9" x14ac:dyDescent="0.25">
      <c r="A434" t="s">
        <v>587</v>
      </c>
      <c r="B434" s="2">
        <v>46108</v>
      </c>
      <c r="C434" t="s">
        <v>41</v>
      </c>
      <c r="D434">
        <v>1</v>
      </c>
      <c r="E434">
        <v>6000</v>
      </c>
      <c r="F434">
        <f>Table3[[#This Row],[QuantitySold]]*Table3[[#This Row],[UnitSellingPriceNGN]]</f>
        <v>6000</v>
      </c>
      <c r="G434" t="s">
        <v>150</v>
      </c>
      <c r="H434" t="s">
        <v>164</v>
      </c>
      <c r="I434">
        <f>Table3[[#This Row],[QuantitySold]]*_xlfn.XLOOKUP(Table3[[#This Row],[ProductID]],Table6[ProductID],Table6[UnitCostNGN])</f>
        <v>4500</v>
      </c>
    </row>
    <row r="435" spans="1:9" x14ac:dyDescent="0.25">
      <c r="A435" t="s">
        <v>588</v>
      </c>
      <c r="B435" s="2">
        <v>46109</v>
      </c>
      <c r="C435" t="s">
        <v>22</v>
      </c>
      <c r="D435">
        <v>2</v>
      </c>
      <c r="E435">
        <v>6500</v>
      </c>
      <c r="F435">
        <f>Table3[[#This Row],[QuantitySold]]*Table3[[#This Row],[UnitSellingPriceNGN]]</f>
        <v>13000</v>
      </c>
      <c r="G435" t="s">
        <v>150</v>
      </c>
      <c r="H435" t="s">
        <v>151</v>
      </c>
      <c r="I435">
        <f>Table3[[#This Row],[QuantitySold]]*_xlfn.XLOOKUP(Table3[[#This Row],[ProductID]],Table6[ProductID],Table6[UnitCostNGN])</f>
        <v>9600</v>
      </c>
    </row>
    <row r="436" spans="1:9" x14ac:dyDescent="0.25">
      <c r="A436" t="s">
        <v>589</v>
      </c>
      <c r="B436" s="2">
        <v>46109</v>
      </c>
      <c r="C436" t="s">
        <v>30</v>
      </c>
      <c r="D436">
        <v>1</v>
      </c>
      <c r="E436">
        <v>17000</v>
      </c>
      <c r="F436">
        <f>Table3[[#This Row],[QuantitySold]]*Table3[[#This Row],[UnitSellingPriceNGN]]</f>
        <v>17000</v>
      </c>
      <c r="G436" t="s">
        <v>158</v>
      </c>
      <c r="H436" t="s">
        <v>153</v>
      </c>
      <c r="I436">
        <f>Table3[[#This Row],[QuantitySold]]*_xlfn.XLOOKUP(Table3[[#This Row],[ProductID]],Table6[ProductID],Table6[UnitCostNGN])</f>
        <v>12500</v>
      </c>
    </row>
    <row r="437" spans="1:9" x14ac:dyDescent="0.25">
      <c r="A437" t="s">
        <v>590</v>
      </c>
      <c r="B437" s="2">
        <v>46109</v>
      </c>
      <c r="C437" t="s">
        <v>34</v>
      </c>
      <c r="D437">
        <v>1</v>
      </c>
      <c r="E437">
        <v>4500</v>
      </c>
      <c r="F437">
        <f>Table3[[#This Row],[QuantitySold]]*Table3[[#This Row],[UnitSellingPriceNGN]]</f>
        <v>4500</v>
      </c>
      <c r="G437" t="s">
        <v>158</v>
      </c>
      <c r="H437" t="s">
        <v>151</v>
      </c>
      <c r="I437">
        <f>Table3[[#This Row],[QuantitySold]]*_xlfn.XLOOKUP(Table3[[#This Row],[ProductID]],Table6[ProductID],Table6[UnitCostNGN])</f>
        <v>3000</v>
      </c>
    </row>
    <row r="438" spans="1:9" x14ac:dyDescent="0.25">
      <c r="A438" t="s">
        <v>591</v>
      </c>
      <c r="B438" s="2">
        <v>46109</v>
      </c>
      <c r="C438" t="s">
        <v>39</v>
      </c>
      <c r="D438">
        <v>4</v>
      </c>
      <c r="E438">
        <v>3000</v>
      </c>
      <c r="F438">
        <f>Table3[[#This Row],[QuantitySold]]*Table3[[#This Row],[UnitSellingPriceNGN]]</f>
        <v>12000</v>
      </c>
      <c r="G438" t="s">
        <v>155</v>
      </c>
      <c r="H438" t="s">
        <v>153</v>
      </c>
      <c r="I438">
        <f>Table3[[#This Row],[QuantitySold]]*_xlfn.XLOOKUP(Table3[[#This Row],[ProductID]],Table6[ProductID],Table6[UnitCostNGN])</f>
        <v>7200</v>
      </c>
    </row>
    <row r="439" spans="1:9" x14ac:dyDescent="0.25">
      <c r="A439" t="s">
        <v>592</v>
      </c>
      <c r="B439" s="2">
        <v>46109</v>
      </c>
      <c r="C439" t="s">
        <v>41</v>
      </c>
      <c r="D439">
        <v>1</v>
      </c>
      <c r="E439">
        <v>6000</v>
      </c>
      <c r="F439">
        <f>Table3[[#This Row],[QuantitySold]]*Table3[[#This Row],[UnitSellingPriceNGN]]</f>
        <v>6000</v>
      </c>
      <c r="G439" t="s">
        <v>158</v>
      </c>
      <c r="H439" t="s">
        <v>164</v>
      </c>
      <c r="I439">
        <f>Table3[[#This Row],[QuantitySold]]*_xlfn.XLOOKUP(Table3[[#This Row],[ProductID]],Table6[ProductID],Table6[UnitCostNGN])</f>
        <v>4500</v>
      </c>
    </row>
    <row r="440" spans="1:9" x14ac:dyDescent="0.25">
      <c r="A440" t="s">
        <v>593</v>
      </c>
      <c r="B440" s="2">
        <v>46109</v>
      </c>
      <c r="C440" t="s">
        <v>46</v>
      </c>
      <c r="D440">
        <v>2</v>
      </c>
      <c r="E440">
        <v>11000</v>
      </c>
      <c r="F440">
        <f>Table3[[#This Row],[QuantitySold]]*Table3[[#This Row],[UnitSellingPriceNGN]]</f>
        <v>22000</v>
      </c>
      <c r="G440" t="s">
        <v>150</v>
      </c>
      <c r="H440" t="s">
        <v>153</v>
      </c>
      <c r="I440">
        <f>Table3[[#This Row],[QuantitySold]]*_xlfn.XLOOKUP(Table3[[#This Row],[ProductID]],Table6[ProductID],Table6[UnitCostNGN])</f>
        <v>17000</v>
      </c>
    </row>
    <row r="441" spans="1:9" x14ac:dyDescent="0.25">
      <c r="A441" t="s">
        <v>594</v>
      </c>
      <c r="B441" s="2">
        <v>46110</v>
      </c>
      <c r="C441" t="s">
        <v>16</v>
      </c>
      <c r="D441">
        <v>1</v>
      </c>
      <c r="E441">
        <v>7000</v>
      </c>
      <c r="F441">
        <f>Table3[[#This Row],[QuantitySold]]*Table3[[#This Row],[UnitSellingPriceNGN]]</f>
        <v>7000</v>
      </c>
      <c r="G441" t="s">
        <v>155</v>
      </c>
      <c r="H441" t="s">
        <v>151</v>
      </c>
      <c r="I441">
        <f>Table3[[#This Row],[QuantitySold]]*_xlfn.XLOOKUP(Table3[[#This Row],[ProductID]],Table6[ProductID],Table6[UnitCostNGN])</f>
        <v>5200</v>
      </c>
    </row>
    <row r="442" spans="1:9" x14ac:dyDescent="0.25">
      <c r="A442" t="s">
        <v>595</v>
      </c>
      <c r="B442" s="2">
        <v>46110</v>
      </c>
      <c r="C442" t="s">
        <v>25</v>
      </c>
      <c r="D442">
        <v>1</v>
      </c>
      <c r="E442">
        <v>14500</v>
      </c>
      <c r="F442">
        <f>Table3[[#This Row],[QuantitySold]]*Table3[[#This Row],[UnitSellingPriceNGN]]</f>
        <v>14500</v>
      </c>
      <c r="G442" t="s">
        <v>155</v>
      </c>
      <c r="H442" t="s">
        <v>153</v>
      </c>
      <c r="I442">
        <f>Table3[[#This Row],[QuantitySold]]*_xlfn.XLOOKUP(Table3[[#This Row],[ProductID]],Table6[ProductID],Table6[UnitCostNGN])</f>
        <v>10500</v>
      </c>
    </row>
    <row r="443" spans="1:9" x14ac:dyDescent="0.25">
      <c r="A443" t="s">
        <v>596</v>
      </c>
      <c r="B443" s="2">
        <v>46110</v>
      </c>
      <c r="C443" t="s">
        <v>34</v>
      </c>
      <c r="D443">
        <v>1</v>
      </c>
      <c r="E443">
        <v>4500</v>
      </c>
      <c r="F443">
        <f>Table3[[#This Row],[QuantitySold]]*Table3[[#This Row],[UnitSellingPriceNGN]]</f>
        <v>4500</v>
      </c>
      <c r="G443" t="s">
        <v>150</v>
      </c>
      <c r="H443" t="s">
        <v>164</v>
      </c>
      <c r="I443">
        <f>Table3[[#This Row],[QuantitySold]]*_xlfn.XLOOKUP(Table3[[#This Row],[ProductID]],Table6[ProductID],Table6[UnitCostNGN])</f>
        <v>3000</v>
      </c>
    </row>
    <row r="444" spans="1:9" x14ac:dyDescent="0.25">
      <c r="A444" t="s">
        <v>597</v>
      </c>
      <c r="B444" s="2">
        <v>46110</v>
      </c>
      <c r="C444" t="s">
        <v>39</v>
      </c>
      <c r="D444">
        <v>2</v>
      </c>
      <c r="E444">
        <v>3000</v>
      </c>
      <c r="F444">
        <f>Table3[[#This Row],[QuantitySold]]*Table3[[#This Row],[UnitSellingPriceNGN]]</f>
        <v>6000</v>
      </c>
      <c r="G444" t="s">
        <v>150</v>
      </c>
      <c r="H444" t="s">
        <v>164</v>
      </c>
      <c r="I444">
        <f>Table3[[#This Row],[QuantitySold]]*_xlfn.XLOOKUP(Table3[[#This Row],[ProductID]],Table6[ProductID],Table6[UnitCostNGN])</f>
        <v>3600</v>
      </c>
    </row>
    <row r="445" spans="1:9" x14ac:dyDescent="0.25">
      <c r="A445" t="s">
        <v>598</v>
      </c>
      <c r="B445" s="2">
        <v>46110</v>
      </c>
      <c r="C445" t="s">
        <v>41</v>
      </c>
      <c r="D445">
        <v>1</v>
      </c>
      <c r="E445">
        <v>6000</v>
      </c>
      <c r="F445">
        <f>Table3[[#This Row],[QuantitySold]]*Table3[[#This Row],[UnitSellingPriceNGN]]</f>
        <v>6000</v>
      </c>
      <c r="G445" t="s">
        <v>158</v>
      </c>
      <c r="H445" t="s">
        <v>164</v>
      </c>
      <c r="I445">
        <f>Table3[[#This Row],[QuantitySold]]*_xlfn.XLOOKUP(Table3[[#This Row],[ProductID]],Table6[ProductID],Table6[UnitCostNGN])</f>
        <v>4500</v>
      </c>
    </row>
    <row r="446" spans="1:9" x14ac:dyDescent="0.25">
      <c r="A446" t="s">
        <v>599</v>
      </c>
      <c r="B446" s="2">
        <v>46110</v>
      </c>
      <c r="C446" t="s">
        <v>46</v>
      </c>
      <c r="D446">
        <v>1</v>
      </c>
      <c r="E446">
        <v>11000</v>
      </c>
      <c r="F446">
        <f>Table3[[#This Row],[QuantitySold]]*Table3[[#This Row],[UnitSellingPriceNGN]]</f>
        <v>11000</v>
      </c>
      <c r="G446" t="s">
        <v>158</v>
      </c>
      <c r="H446" t="s">
        <v>153</v>
      </c>
      <c r="I446">
        <f>Table3[[#This Row],[QuantitySold]]*_xlfn.XLOOKUP(Table3[[#This Row],[ProductID]],Table6[ProductID],Table6[UnitCostNGN])</f>
        <v>8500</v>
      </c>
    </row>
    <row r="447" spans="1:9" x14ac:dyDescent="0.25">
      <c r="A447" t="s">
        <v>600</v>
      </c>
      <c r="B447" s="2">
        <v>46111</v>
      </c>
      <c r="C447" t="s">
        <v>30</v>
      </c>
      <c r="D447">
        <v>1</v>
      </c>
      <c r="E447">
        <v>17000</v>
      </c>
      <c r="F447">
        <f>Table3[[#This Row],[QuantitySold]]*Table3[[#This Row],[UnitSellingPriceNGN]]</f>
        <v>17000</v>
      </c>
      <c r="G447" t="s">
        <v>150</v>
      </c>
      <c r="H447" t="s">
        <v>153</v>
      </c>
      <c r="I447">
        <f>Table3[[#This Row],[QuantitySold]]*_xlfn.XLOOKUP(Table3[[#This Row],[ProductID]],Table6[ProductID],Table6[UnitCostNGN])</f>
        <v>12500</v>
      </c>
    </row>
    <row r="448" spans="1:9" x14ac:dyDescent="0.25">
      <c r="A448" t="s">
        <v>601</v>
      </c>
      <c r="B448" s="2">
        <v>46111</v>
      </c>
      <c r="C448" t="s">
        <v>34</v>
      </c>
      <c r="D448">
        <v>2</v>
      </c>
      <c r="E448">
        <v>4500</v>
      </c>
      <c r="F448">
        <f>Table3[[#This Row],[QuantitySold]]*Table3[[#This Row],[UnitSellingPriceNGN]]</f>
        <v>9000</v>
      </c>
      <c r="G448" t="s">
        <v>150</v>
      </c>
      <c r="H448" t="s">
        <v>151</v>
      </c>
      <c r="I448">
        <f>Table3[[#This Row],[QuantitySold]]*_xlfn.XLOOKUP(Table3[[#This Row],[ProductID]],Table6[ProductID],Table6[UnitCostNGN])</f>
        <v>6000</v>
      </c>
    </row>
    <row r="449" spans="1:9" x14ac:dyDescent="0.25">
      <c r="A449" t="s">
        <v>602</v>
      </c>
      <c r="B449" s="2">
        <v>46111</v>
      </c>
      <c r="C449" t="s">
        <v>39</v>
      </c>
      <c r="D449">
        <v>1</v>
      </c>
      <c r="E449">
        <v>3000</v>
      </c>
      <c r="F449">
        <f>Table3[[#This Row],[QuantitySold]]*Table3[[#This Row],[UnitSellingPriceNGN]]</f>
        <v>3000</v>
      </c>
      <c r="G449" t="s">
        <v>155</v>
      </c>
      <c r="H449" t="s">
        <v>153</v>
      </c>
      <c r="I449">
        <f>Table3[[#This Row],[QuantitySold]]*_xlfn.XLOOKUP(Table3[[#This Row],[ProductID]],Table6[ProductID],Table6[UnitCostNGN])</f>
        <v>1800</v>
      </c>
    </row>
    <row r="450" spans="1:9" x14ac:dyDescent="0.25">
      <c r="A450" t="s">
        <v>603</v>
      </c>
      <c r="B450" s="2">
        <v>46112</v>
      </c>
      <c r="C450" t="s">
        <v>16</v>
      </c>
      <c r="D450">
        <v>2</v>
      </c>
      <c r="E450">
        <v>7000</v>
      </c>
      <c r="F450">
        <f>Table3[[#This Row],[QuantitySold]]*Table3[[#This Row],[UnitSellingPriceNGN]]</f>
        <v>14000</v>
      </c>
      <c r="G450" t="s">
        <v>158</v>
      </c>
      <c r="H450" t="s">
        <v>153</v>
      </c>
      <c r="I450">
        <f>Table3[[#This Row],[QuantitySold]]*_xlfn.XLOOKUP(Table3[[#This Row],[ProductID]],Table6[ProductID],Table6[UnitCostNGN])</f>
        <v>10400</v>
      </c>
    </row>
    <row r="451" spans="1:9" x14ac:dyDescent="0.25">
      <c r="A451" t="s">
        <v>604</v>
      </c>
      <c r="B451" s="2">
        <v>46112</v>
      </c>
      <c r="C451" t="s">
        <v>22</v>
      </c>
      <c r="D451">
        <v>2</v>
      </c>
      <c r="E451">
        <v>6500</v>
      </c>
      <c r="F451">
        <f>Table3[[#This Row],[QuantitySold]]*Table3[[#This Row],[UnitSellingPriceNGN]]</f>
        <v>13000</v>
      </c>
      <c r="G451" t="s">
        <v>158</v>
      </c>
      <c r="H451" t="s">
        <v>151</v>
      </c>
      <c r="I451">
        <f>Table3[[#This Row],[QuantitySold]]*_xlfn.XLOOKUP(Table3[[#This Row],[ProductID]],Table6[ProductID],Table6[UnitCostNGN])</f>
        <v>9600</v>
      </c>
    </row>
    <row r="452" spans="1:9" x14ac:dyDescent="0.25">
      <c r="A452" t="s">
        <v>605</v>
      </c>
      <c r="B452" s="2">
        <v>46112</v>
      </c>
      <c r="C452" t="s">
        <v>39</v>
      </c>
      <c r="D452">
        <v>2</v>
      </c>
      <c r="E452">
        <v>3000</v>
      </c>
      <c r="F452">
        <f>Table3[[#This Row],[QuantitySold]]*Table3[[#This Row],[UnitSellingPriceNGN]]</f>
        <v>6000</v>
      </c>
      <c r="G452" t="s">
        <v>158</v>
      </c>
      <c r="H452" t="s">
        <v>153</v>
      </c>
      <c r="I452">
        <f>Table3[[#This Row],[QuantitySold]]*_xlfn.XLOOKUP(Table3[[#This Row],[ProductID]],Table6[ProductID],Table6[UnitCostNGN])</f>
        <v>3600</v>
      </c>
    </row>
    <row r="453" spans="1:9" x14ac:dyDescent="0.25">
      <c r="A453" t="s">
        <v>606</v>
      </c>
      <c r="B453" s="2">
        <v>46112</v>
      </c>
      <c r="C453" t="s">
        <v>41</v>
      </c>
      <c r="D453">
        <v>1</v>
      </c>
      <c r="E453">
        <v>6000</v>
      </c>
      <c r="F453">
        <f>Table3[[#This Row],[QuantitySold]]*Table3[[#This Row],[UnitSellingPriceNGN]]</f>
        <v>6000</v>
      </c>
      <c r="G453" t="s">
        <v>150</v>
      </c>
      <c r="H453" t="s">
        <v>164</v>
      </c>
      <c r="I453">
        <f>Table3[[#This Row],[QuantitySold]]*_xlfn.XLOOKUP(Table3[[#This Row],[ProductID]],Table6[ProductID],Table6[UnitCostNGN])</f>
        <v>4500</v>
      </c>
    </row>
    <row r="454" spans="1:9" x14ac:dyDescent="0.25">
      <c r="A454" t="s">
        <v>607</v>
      </c>
      <c r="B454" s="2">
        <v>46112</v>
      </c>
      <c r="C454" t="s">
        <v>49</v>
      </c>
      <c r="D454">
        <v>2</v>
      </c>
      <c r="E454">
        <v>12500</v>
      </c>
      <c r="F454">
        <f>Table3[[#This Row],[QuantitySold]]*Table3[[#This Row],[UnitSellingPriceNGN]]</f>
        <v>25000</v>
      </c>
      <c r="G454" t="s">
        <v>158</v>
      </c>
      <c r="H454" t="s">
        <v>164</v>
      </c>
      <c r="I454">
        <f>Table3[[#This Row],[QuantitySold]]*_xlfn.XLOOKUP(Table3[[#This Row],[ProductID]],Table6[ProductID],Table6[UnitCostNGN])</f>
        <v>18000</v>
      </c>
    </row>
    <row r="455" spans="1:9" x14ac:dyDescent="0.25">
      <c r="A455" t="s">
        <v>608</v>
      </c>
      <c r="B455" s="2">
        <v>46112</v>
      </c>
      <c r="C455" t="s">
        <v>54</v>
      </c>
      <c r="D455">
        <v>1</v>
      </c>
      <c r="E455">
        <v>24000</v>
      </c>
      <c r="F455">
        <f>Table3[[#This Row],[QuantitySold]]*Table3[[#This Row],[UnitSellingPriceNGN]]</f>
        <v>24000</v>
      </c>
      <c r="G455" t="s">
        <v>150</v>
      </c>
      <c r="H455" t="s">
        <v>153</v>
      </c>
      <c r="I455">
        <f>Table3[[#This Row],[QuantitySold]]*_xlfn.XLOOKUP(Table3[[#This Row],[ProductID]],Table6[ProductID],Table6[UnitCostNGN])</f>
        <v>18000</v>
      </c>
    </row>
    <row r="456" spans="1:9" x14ac:dyDescent="0.25">
      <c r="A456" t="s">
        <v>609</v>
      </c>
      <c r="B456" s="2">
        <v>46113</v>
      </c>
      <c r="C456" t="s">
        <v>16</v>
      </c>
      <c r="D456">
        <v>2</v>
      </c>
      <c r="E456">
        <v>7000</v>
      </c>
      <c r="F456">
        <f>Table3[[#This Row],[QuantitySold]]*Table3[[#This Row],[UnitSellingPriceNGN]]</f>
        <v>14000</v>
      </c>
      <c r="G456" t="s">
        <v>150</v>
      </c>
      <c r="H456" t="s">
        <v>164</v>
      </c>
      <c r="I456">
        <f>Table3[[#This Row],[QuantitySold]]*_xlfn.XLOOKUP(Table3[[#This Row],[ProductID]],Table6[ProductID],Table6[UnitCostNGN])</f>
        <v>10400</v>
      </c>
    </row>
    <row r="457" spans="1:9" x14ac:dyDescent="0.25">
      <c r="A457" t="s">
        <v>610</v>
      </c>
      <c r="B457" s="2">
        <v>46113</v>
      </c>
      <c r="C457" t="s">
        <v>22</v>
      </c>
      <c r="D457">
        <v>1</v>
      </c>
      <c r="E457">
        <v>6500</v>
      </c>
      <c r="F457">
        <f>Table3[[#This Row],[QuantitySold]]*Table3[[#This Row],[UnitSellingPriceNGN]]</f>
        <v>6500</v>
      </c>
      <c r="G457" t="s">
        <v>158</v>
      </c>
      <c r="H457" t="s">
        <v>164</v>
      </c>
      <c r="I457">
        <f>Table3[[#This Row],[QuantitySold]]*_xlfn.XLOOKUP(Table3[[#This Row],[ProductID]],Table6[ProductID],Table6[UnitCostNGN])</f>
        <v>4800</v>
      </c>
    </row>
    <row r="458" spans="1:9" x14ac:dyDescent="0.25">
      <c r="A458" t="s">
        <v>611</v>
      </c>
      <c r="B458" s="2">
        <v>46113</v>
      </c>
      <c r="C458" t="s">
        <v>25</v>
      </c>
      <c r="D458">
        <v>1</v>
      </c>
      <c r="E458">
        <v>14500</v>
      </c>
      <c r="F458">
        <f>Table3[[#This Row],[QuantitySold]]*Table3[[#This Row],[UnitSellingPriceNGN]]</f>
        <v>14500</v>
      </c>
      <c r="G458" t="s">
        <v>150</v>
      </c>
      <c r="H458" t="s">
        <v>153</v>
      </c>
      <c r="I458">
        <f>Table3[[#This Row],[QuantitySold]]*_xlfn.XLOOKUP(Table3[[#This Row],[ProductID]],Table6[ProductID],Table6[UnitCostNGN])</f>
        <v>10500</v>
      </c>
    </row>
    <row r="459" spans="1:9" x14ac:dyDescent="0.25">
      <c r="A459" t="s">
        <v>612</v>
      </c>
      <c r="B459" s="2">
        <v>46113</v>
      </c>
      <c r="C459" t="s">
        <v>46</v>
      </c>
      <c r="D459">
        <v>1</v>
      </c>
      <c r="E459">
        <v>11000</v>
      </c>
      <c r="F459">
        <f>Table3[[#This Row],[QuantitySold]]*Table3[[#This Row],[UnitSellingPriceNGN]]</f>
        <v>11000</v>
      </c>
      <c r="G459" t="s">
        <v>158</v>
      </c>
      <c r="H459" t="s">
        <v>153</v>
      </c>
      <c r="I459">
        <f>Table3[[#This Row],[QuantitySold]]*_xlfn.XLOOKUP(Table3[[#This Row],[ProductID]],Table6[ProductID],Table6[UnitCostNGN])</f>
        <v>8500</v>
      </c>
    </row>
    <row r="460" spans="1:9" x14ac:dyDescent="0.25">
      <c r="A460" t="s">
        <v>613</v>
      </c>
      <c r="B460" s="2">
        <v>46114</v>
      </c>
      <c r="C460" t="s">
        <v>16</v>
      </c>
      <c r="D460">
        <v>1</v>
      </c>
      <c r="E460">
        <v>7000</v>
      </c>
      <c r="F460">
        <f>Table3[[#This Row],[QuantitySold]]*Table3[[#This Row],[UnitSellingPriceNGN]]</f>
        <v>7000</v>
      </c>
      <c r="G460" t="s">
        <v>150</v>
      </c>
      <c r="H460" t="s">
        <v>164</v>
      </c>
      <c r="I460">
        <f>Table3[[#This Row],[QuantitySold]]*_xlfn.XLOOKUP(Table3[[#This Row],[ProductID]],Table6[ProductID],Table6[UnitCostNGN])</f>
        <v>5200</v>
      </c>
    </row>
    <row r="461" spans="1:9" x14ac:dyDescent="0.25">
      <c r="A461" t="s">
        <v>614</v>
      </c>
      <c r="B461" s="2">
        <v>46114</v>
      </c>
      <c r="C461" t="s">
        <v>25</v>
      </c>
      <c r="D461">
        <v>3</v>
      </c>
      <c r="E461">
        <v>14500</v>
      </c>
      <c r="F461">
        <f>Table3[[#This Row],[QuantitySold]]*Table3[[#This Row],[UnitSellingPriceNGN]]</f>
        <v>43500</v>
      </c>
      <c r="G461" t="s">
        <v>150</v>
      </c>
      <c r="H461" t="s">
        <v>153</v>
      </c>
      <c r="I461">
        <f>Table3[[#This Row],[QuantitySold]]*_xlfn.XLOOKUP(Table3[[#This Row],[ProductID]],Table6[ProductID],Table6[UnitCostNGN])</f>
        <v>31500</v>
      </c>
    </row>
    <row r="462" spans="1:9" x14ac:dyDescent="0.25">
      <c r="A462" t="s">
        <v>615</v>
      </c>
      <c r="B462" s="2">
        <v>46114</v>
      </c>
      <c r="C462" t="s">
        <v>30</v>
      </c>
      <c r="D462">
        <v>1</v>
      </c>
      <c r="E462">
        <v>17000</v>
      </c>
      <c r="F462">
        <f>Table3[[#This Row],[QuantitySold]]*Table3[[#This Row],[UnitSellingPriceNGN]]</f>
        <v>17000</v>
      </c>
      <c r="G462" t="s">
        <v>155</v>
      </c>
      <c r="H462" t="s">
        <v>153</v>
      </c>
      <c r="I462">
        <f>Table3[[#This Row],[QuantitySold]]*_xlfn.XLOOKUP(Table3[[#This Row],[ProductID]],Table6[ProductID],Table6[UnitCostNGN])</f>
        <v>12500</v>
      </c>
    </row>
    <row r="463" spans="1:9" x14ac:dyDescent="0.25">
      <c r="A463" t="s">
        <v>616</v>
      </c>
      <c r="B463" s="2">
        <v>46114</v>
      </c>
      <c r="C463" t="s">
        <v>34</v>
      </c>
      <c r="D463">
        <v>1</v>
      </c>
      <c r="E463">
        <v>4500</v>
      </c>
      <c r="F463">
        <f>Table3[[#This Row],[QuantitySold]]*Table3[[#This Row],[UnitSellingPriceNGN]]</f>
        <v>4500</v>
      </c>
      <c r="G463" t="s">
        <v>158</v>
      </c>
      <c r="H463" t="s">
        <v>153</v>
      </c>
      <c r="I463">
        <f>Table3[[#This Row],[QuantitySold]]*_xlfn.XLOOKUP(Table3[[#This Row],[ProductID]],Table6[ProductID],Table6[UnitCostNGN])</f>
        <v>3000</v>
      </c>
    </row>
    <row r="464" spans="1:9" x14ac:dyDescent="0.25">
      <c r="A464" t="s">
        <v>617</v>
      </c>
      <c r="B464" s="2">
        <v>46114</v>
      </c>
      <c r="C464" t="s">
        <v>39</v>
      </c>
      <c r="D464">
        <v>1</v>
      </c>
      <c r="E464">
        <v>3000</v>
      </c>
      <c r="F464">
        <f>Table3[[#This Row],[QuantitySold]]*Table3[[#This Row],[UnitSellingPriceNGN]]</f>
        <v>3000</v>
      </c>
      <c r="G464" t="s">
        <v>158</v>
      </c>
      <c r="H464" t="s">
        <v>153</v>
      </c>
      <c r="I464">
        <f>Table3[[#This Row],[QuantitySold]]*_xlfn.XLOOKUP(Table3[[#This Row],[ProductID]],Table6[ProductID],Table6[UnitCostNGN])</f>
        <v>1800</v>
      </c>
    </row>
    <row r="465" spans="1:9" x14ac:dyDescent="0.25">
      <c r="A465" t="s">
        <v>618</v>
      </c>
      <c r="B465" s="2">
        <v>46114</v>
      </c>
      <c r="C465" t="s">
        <v>41</v>
      </c>
      <c r="D465">
        <v>1</v>
      </c>
      <c r="E465">
        <v>6000</v>
      </c>
      <c r="F465">
        <f>Table3[[#This Row],[QuantitySold]]*Table3[[#This Row],[UnitSellingPriceNGN]]</f>
        <v>6000</v>
      </c>
      <c r="G465" t="s">
        <v>155</v>
      </c>
      <c r="H465" t="s">
        <v>153</v>
      </c>
      <c r="I465">
        <f>Table3[[#This Row],[QuantitySold]]*_xlfn.XLOOKUP(Table3[[#This Row],[ProductID]],Table6[ProductID],Table6[UnitCostNGN])</f>
        <v>4500</v>
      </c>
    </row>
    <row r="466" spans="1:9" x14ac:dyDescent="0.25">
      <c r="A466" t="s">
        <v>619</v>
      </c>
      <c r="B466" s="2">
        <v>46115</v>
      </c>
      <c r="C466" t="s">
        <v>16</v>
      </c>
      <c r="D466">
        <v>3</v>
      </c>
      <c r="E466">
        <v>7000</v>
      </c>
      <c r="F466">
        <f>Table3[[#This Row],[QuantitySold]]*Table3[[#This Row],[UnitSellingPriceNGN]]</f>
        <v>21000</v>
      </c>
      <c r="G466" t="s">
        <v>150</v>
      </c>
      <c r="H466" t="s">
        <v>151</v>
      </c>
      <c r="I466">
        <f>Table3[[#This Row],[QuantitySold]]*_xlfn.XLOOKUP(Table3[[#This Row],[ProductID]],Table6[ProductID],Table6[UnitCostNGN])</f>
        <v>15600</v>
      </c>
    </row>
    <row r="467" spans="1:9" x14ac:dyDescent="0.25">
      <c r="A467" t="s">
        <v>620</v>
      </c>
      <c r="B467" s="2">
        <v>46115</v>
      </c>
      <c r="C467" t="s">
        <v>34</v>
      </c>
      <c r="D467">
        <v>2</v>
      </c>
      <c r="E467">
        <v>4500</v>
      </c>
      <c r="F467">
        <f>Table3[[#This Row],[QuantitySold]]*Table3[[#This Row],[UnitSellingPriceNGN]]</f>
        <v>9000</v>
      </c>
      <c r="G467" t="s">
        <v>150</v>
      </c>
      <c r="H467" t="s">
        <v>153</v>
      </c>
      <c r="I467">
        <f>Table3[[#This Row],[QuantitySold]]*_xlfn.XLOOKUP(Table3[[#This Row],[ProductID]],Table6[ProductID],Table6[UnitCostNGN])</f>
        <v>6000</v>
      </c>
    </row>
    <row r="468" spans="1:9" x14ac:dyDescent="0.25">
      <c r="A468" t="s">
        <v>621</v>
      </c>
      <c r="B468" s="2">
        <v>46115</v>
      </c>
      <c r="C468" t="s">
        <v>39</v>
      </c>
      <c r="D468">
        <v>1</v>
      </c>
      <c r="E468">
        <v>3000</v>
      </c>
      <c r="F468">
        <f>Table3[[#This Row],[QuantitySold]]*Table3[[#This Row],[UnitSellingPriceNGN]]</f>
        <v>3000</v>
      </c>
      <c r="G468" t="s">
        <v>158</v>
      </c>
      <c r="H468" t="s">
        <v>153</v>
      </c>
      <c r="I468">
        <f>Table3[[#This Row],[QuantitySold]]*_xlfn.XLOOKUP(Table3[[#This Row],[ProductID]],Table6[ProductID],Table6[UnitCostNGN])</f>
        <v>1800</v>
      </c>
    </row>
    <row r="469" spans="1:9" x14ac:dyDescent="0.25">
      <c r="A469" t="s">
        <v>622</v>
      </c>
      <c r="B469" s="2">
        <v>46115</v>
      </c>
      <c r="C469" t="s">
        <v>41</v>
      </c>
      <c r="D469">
        <v>1</v>
      </c>
      <c r="E469">
        <v>6000</v>
      </c>
      <c r="F469">
        <f>Table3[[#This Row],[QuantitySold]]*Table3[[#This Row],[UnitSellingPriceNGN]]</f>
        <v>6000</v>
      </c>
      <c r="G469" t="s">
        <v>150</v>
      </c>
      <c r="H469" t="s">
        <v>164</v>
      </c>
      <c r="I469">
        <f>Table3[[#This Row],[QuantitySold]]*_xlfn.XLOOKUP(Table3[[#This Row],[ProductID]],Table6[ProductID],Table6[UnitCostNGN])</f>
        <v>4500</v>
      </c>
    </row>
    <row r="470" spans="1:9" x14ac:dyDescent="0.25">
      <c r="A470" t="s">
        <v>623</v>
      </c>
      <c r="B470" s="2">
        <v>46115</v>
      </c>
      <c r="C470" t="s">
        <v>46</v>
      </c>
      <c r="D470">
        <v>1</v>
      </c>
      <c r="E470">
        <v>11000</v>
      </c>
      <c r="F470">
        <f>Table3[[#This Row],[QuantitySold]]*Table3[[#This Row],[UnitSellingPriceNGN]]</f>
        <v>11000</v>
      </c>
      <c r="G470" t="s">
        <v>150</v>
      </c>
      <c r="H470" t="s">
        <v>153</v>
      </c>
      <c r="I470">
        <f>Table3[[#This Row],[QuantitySold]]*_xlfn.XLOOKUP(Table3[[#This Row],[ProductID]],Table6[ProductID],Table6[UnitCostNGN])</f>
        <v>8500</v>
      </c>
    </row>
    <row r="471" spans="1:9" x14ac:dyDescent="0.25">
      <c r="A471" t="s">
        <v>624</v>
      </c>
      <c r="B471" s="2">
        <v>46115</v>
      </c>
      <c r="C471" t="s">
        <v>49</v>
      </c>
      <c r="D471">
        <v>1</v>
      </c>
      <c r="E471">
        <v>12500</v>
      </c>
      <c r="F471">
        <f>Table3[[#This Row],[QuantitySold]]*Table3[[#This Row],[UnitSellingPriceNGN]]</f>
        <v>12500</v>
      </c>
      <c r="G471" t="s">
        <v>155</v>
      </c>
      <c r="H471" t="s">
        <v>151</v>
      </c>
      <c r="I471">
        <f>Table3[[#This Row],[QuantitySold]]*_xlfn.XLOOKUP(Table3[[#This Row],[ProductID]],Table6[ProductID],Table6[UnitCostNGN])</f>
        <v>9000</v>
      </c>
    </row>
    <row r="472" spans="1:9" x14ac:dyDescent="0.25">
      <c r="A472" t="s">
        <v>625</v>
      </c>
      <c r="B472" s="2">
        <v>46115</v>
      </c>
      <c r="C472" t="s">
        <v>54</v>
      </c>
      <c r="D472">
        <v>1</v>
      </c>
      <c r="E472">
        <v>24000</v>
      </c>
      <c r="F472">
        <f>Table3[[#This Row],[QuantitySold]]*Table3[[#This Row],[UnitSellingPriceNGN]]</f>
        <v>24000</v>
      </c>
      <c r="G472" t="s">
        <v>158</v>
      </c>
      <c r="H472" t="s">
        <v>151</v>
      </c>
      <c r="I472">
        <f>Table3[[#This Row],[QuantitySold]]*_xlfn.XLOOKUP(Table3[[#This Row],[ProductID]],Table6[ProductID],Table6[UnitCostNGN])</f>
        <v>18000</v>
      </c>
    </row>
    <row r="473" spans="1:9" x14ac:dyDescent="0.25">
      <c r="A473" t="s">
        <v>626</v>
      </c>
      <c r="B473" s="2">
        <v>46116</v>
      </c>
      <c r="C473" t="s">
        <v>16</v>
      </c>
      <c r="D473">
        <v>1</v>
      </c>
      <c r="E473">
        <v>7000</v>
      </c>
      <c r="F473">
        <f>Table3[[#This Row],[QuantitySold]]*Table3[[#This Row],[UnitSellingPriceNGN]]</f>
        <v>7000</v>
      </c>
      <c r="G473" t="s">
        <v>158</v>
      </c>
      <c r="H473" t="s">
        <v>153</v>
      </c>
      <c r="I473">
        <f>Table3[[#This Row],[QuantitySold]]*_xlfn.XLOOKUP(Table3[[#This Row],[ProductID]],Table6[ProductID],Table6[UnitCostNGN])</f>
        <v>5200</v>
      </c>
    </row>
    <row r="474" spans="1:9" x14ac:dyDescent="0.25">
      <c r="A474" t="s">
        <v>627</v>
      </c>
      <c r="B474" s="2">
        <v>46116</v>
      </c>
      <c r="C474" t="s">
        <v>22</v>
      </c>
      <c r="D474">
        <v>1</v>
      </c>
      <c r="E474">
        <v>6500</v>
      </c>
      <c r="F474">
        <f>Table3[[#This Row],[QuantitySold]]*Table3[[#This Row],[UnitSellingPriceNGN]]</f>
        <v>6500</v>
      </c>
      <c r="G474" t="s">
        <v>155</v>
      </c>
      <c r="H474" t="s">
        <v>153</v>
      </c>
      <c r="I474">
        <f>Table3[[#This Row],[QuantitySold]]*_xlfn.XLOOKUP(Table3[[#This Row],[ProductID]],Table6[ProductID],Table6[UnitCostNGN])</f>
        <v>4800</v>
      </c>
    </row>
    <row r="475" spans="1:9" x14ac:dyDescent="0.25">
      <c r="A475" t="s">
        <v>628</v>
      </c>
      <c r="B475" s="2">
        <v>46116</v>
      </c>
      <c r="C475" t="s">
        <v>34</v>
      </c>
      <c r="D475">
        <v>1</v>
      </c>
      <c r="E475">
        <v>4500</v>
      </c>
      <c r="F475">
        <f>Table3[[#This Row],[QuantitySold]]*Table3[[#This Row],[UnitSellingPriceNGN]]</f>
        <v>4500</v>
      </c>
      <c r="G475" t="s">
        <v>158</v>
      </c>
      <c r="H475" t="s">
        <v>164</v>
      </c>
      <c r="I475">
        <f>Table3[[#This Row],[QuantitySold]]*_xlfn.XLOOKUP(Table3[[#This Row],[ProductID]],Table6[ProductID],Table6[UnitCostNGN])</f>
        <v>3000</v>
      </c>
    </row>
    <row r="476" spans="1:9" x14ac:dyDescent="0.25">
      <c r="A476" t="s">
        <v>629</v>
      </c>
      <c r="B476" s="2">
        <v>46116</v>
      </c>
      <c r="C476" t="s">
        <v>39</v>
      </c>
      <c r="D476">
        <v>3</v>
      </c>
      <c r="E476">
        <v>3000</v>
      </c>
      <c r="F476">
        <f>Table3[[#This Row],[QuantitySold]]*Table3[[#This Row],[UnitSellingPriceNGN]]</f>
        <v>9000</v>
      </c>
      <c r="G476" t="s">
        <v>150</v>
      </c>
      <c r="H476" t="s">
        <v>151</v>
      </c>
      <c r="I476">
        <f>Table3[[#This Row],[QuantitySold]]*_xlfn.XLOOKUP(Table3[[#This Row],[ProductID]],Table6[ProductID],Table6[UnitCostNGN])</f>
        <v>5400</v>
      </c>
    </row>
    <row r="477" spans="1:9" x14ac:dyDescent="0.25">
      <c r="A477" t="s">
        <v>630</v>
      </c>
      <c r="B477" s="2">
        <v>46116</v>
      </c>
      <c r="C477" t="s">
        <v>46</v>
      </c>
      <c r="D477">
        <v>1</v>
      </c>
      <c r="E477">
        <v>11000</v>
      </c>
      <c r="F477">
        <f>Table3[[#This Row],[QuantitySold]]*Table3[[#This Row],[UnitSellingPriceNGN]]</f>
        <v>11000</v>
      </c>
      <c r="G477" t="s">
        <v>150</v>
      </c>
      <c r="H477" t="s">
        <v>153</v>
      </c>
      <c r="I477">
        <f>Table3[[#This Row],[QuantitySold]]*_xlfn.XLOOKUP(Table3[[#This Row],[ProductID]],Table6[ProductID],Table6[UnitCostNGN])</f>
        <v>8500</v>
      </c>
    </row>
    <row r="478" spans="1:9" x14ac:dyDescent="0.25">
      <c r="A478" t="s">
        <v>631</v>
      </c>
      <c r="B478" s="2">
        <v>46116</v>
      </c>
      <c r="C478" t="s">
        <v>49</v>
      </c>
      <c r="D478">
        <v>2</v>
      </c>
      <c r="E478">
        <v>12500</v>
      </c>
      <c r="F478">
        <f>Table3[[#This Row],[QuantitySold]]*Table3[[#This Row],[UnitSellingPriceNGN]]</f>
        <v>25000</v>
      </c>
      <c r="G478" t="s">
        <v>150</v>
      </c>
      <c r="H478" t="s">
        <v>153</v>
      </c>
      <c r="I478">
        <f>Table3[[#This Row],[QuantitySold]]*_xlfn.XLOOKUP(Table3[[#This Row],[ProductID]],Table6[ProductID],Table6[UnitCostNGN])</f>
        <v>18000</v>
      </c>
    </row>
    <row r="479" spans="1:9" x14ac:dyDescent="0.25">
      <c r="A479" t="s">
        <v>632</v>
      </c>
      <c r="B479" s="2">
        <v>46117</v>
      </c>
      <c r="C479" t="s">
        <v>22</v>
      </c>
      <c r="D479">
        <v>5</v>
      </c>
      <c r="E479">
        <v>6500</v>
      </c>
      <c r="F479">
        <f>Table3[[#This Row],[QuantitySold]]*Table3[[#This Row],[UnitSellingPriceNGN]]</f>
        <v>32500</v>
      </c>
      <c r="G479" t="s">
        <v>155</v>
      </c>
      <c r="H479" t="s">
        <v>153</v>
      </c>
      <c r="I479">
        <f>Table3[[#This Row],[QuantitySold]]*_xlfn.XLOOKUP(Table3[[#This Row],[ProductID]],Table6[ProductID],Table6[UnitCostNGN])</f>
        <v>24000</v>
      </c>
    </row>
    <row r="480" spans="1:9" x14ac:dyDescent="0.25">
      <c r="A480" t="s">
        <v>633</v>
      </c>
      <c r="B480" s="2">
        <v>46117</v>
      </c>
      <c r="C480" t="s">
        <v>30</v>
      </c>
      <c r="D480">
        <v>1</v>
      </c>
      <c r="E480">
        <v>17000</v>
      </c>
      <c r="F480">
        <f>Table3[[#This Row],[QuantitySold]]*Table3[[#This Row],[UnitSellingPriceNGN]]</f>
        <v>17000</v>
      </c>
      <c r="G480" t="s">
        <v>158</v>
      </c>
      <c r="H480" t="s">
        <v>153</v>
      </c>
      <c r="I480">
        <f>Table3[[#This Row],[QuantitySold]]*_xlfn.XLOOKUP(Table3[[#This Row],[ProductID]],Table6[ProductID],Table6[UnitCostNGN])</f>
        <v>12500</v>
      </c>
    </row>
    <row r="481" spans="1:9" x14ac:dyDescent="0.25">
      <c r="A481" t="s">
        <v>634</v>
      </c>
      <c r="B481" s="2">
        <v>46117</v>
      </c>
      <c r="C481" t="s">
        <v>39</v>
      </c>
      <c r="D481">
        <v>3</v>
      </c>
      <c r="E481">
        <v>3000</v>
      </c>
      <c r="F481">
        <f>Table3[[#This Row],[QuantitySold]]*Table3[[#This Row],[UnitSellingPriceNGN]]</f>
        <v>9000</v>
      </c>
      <c r="G481" t="s">
        <v>158</v>
      </c>
      <c r="H481" t="s">
        <v>153</v>
      </c>
      <c r="I481">
        <f>Table3[[#This Row],[QuantitySold]]*_xlfn.XLOOKUP(Table3[[#This Row],[ProductID]],Table6[ProductID],Table6[UnitCostNGN])</f>
        <v>5400</v>
      </c>
    </row>
    <row r="482" spans="1:9" x14ac:dyDescent="0.25">
      <c r="A482" t="s">
        <v>635</v>
      </c>
      <c r="B482" s="2">
        <v>46117</v>
      </c>
      <c r="C482" t="s">
        <v>46</v>
      </c>
      <c r="D482">
        <v>1</v>
      </c>
      <c r="E482">
        <v>11000</v>
      </c>
      <c r="F482">
        <f>Table3[[#This Row],[QuantitySold]]*Table3[[#This Row],[UnitSellingPriceNGN]]</f>
        <v>11000</v>
      </c>
      <c r="G482" t="s">
        <v>150</v>
      </c>
      <c r="H482" t="s">
        <v>164</v>
      </c>
      <c r="I482">
        <f>Table3[[#This Row],[QuantitySold]]*_xlfn.XLOOKUP(Table3[[#This Row],[ProductID]],Table6[ProductID],Table6[UnitCostNGN])</f>
        <v>8500</v>
      </c>
    </row>
    <row r="483" spans="1:9" x14ac:dyDescent="0.25">
      <c r="A483" t="s">
        <v>636</v>
      </c>
      <c r="B483" s="2">
        <v>46117</v>
      </c>
      <c r="C483" t="s">
        <v>54</v>
      </c>
      <c r="D483">
        <v>1</v>
      </c>
      <c r="E483">
        <v>24000</v>
      </c>
      <c r="F483">
        <f>Table3[[#This Row],[QuantitySold]]*Table3[[#This Row],[UnitSellingPriceNGN]]</f>
        <v>24000</v>
      </c>
      <c r="G483" t="s">
        <v>155</v>
      </c>
      <c r="H483" t="s">
        <v>153</v>
      </c>
      <c r="I483">
        <f>Table3[[#This Row],[QuantitySold]]*_xlfn.XLOOKUP(Table3[[#This Row],[ProductID]],Table6[ProductID],Table6[UnitCostNGN])</f>
        <v>18000</v>
      </c>
    </row>
    <row r="484" spans="1:9" x14ac:dyDescent="0.25">
      <c r="A484" t="s">
        <v>637</v>
      </c>
      <c r="B484" s="2">
        <v>46118</v>
      </c>
      <c r="C484" t="s">
        <v>16</v>
      </c>
      <c r="D484">
        <v>4</v>
      </c>
      <c r="E484">
        <v>7000</v>
      </c>
      <c r="F484">
        <f>Table3[[#This Row],[QuantitySold]]*Table3[[#This Row],[UnitSellingPriceNGN]]</f>
        <v>28000</v>
      </c>
      <c r="G484" t="s">
        <v>155</v>
      </c>
      <c r="H484" t="s">
        <v>153</v>
      </c>
      <c r="I484">
        <f>Table3[[#This Row],[QuantitySold]]*_xlfn.XLOOKUP(Table3[[#This Row],[ProductID]],Table6[ProductID],Table6[UnitCostNGN])</f>
        <v>20800</v>
      </c>
    </row>
    <row r="485" spans="1:9" x14ac:dyDescent="0.25">
      <c r="A485" t="s">
        <v>638</v>
      </c>
      <c r="B485" s="2">
        <v>46118</v>
      </c>
      <c r="C485" t="s">
        <v>22</v>
      </c>
      <c r="D485">
        <v>1</v>
      </c>
      <c r="E485">
        <v>6500</v>
      </c>
      <c r="F485">
        <f>Table3[[#This Row],[QuantitySold]]*Table3[[#This Row],[UnitSellingPriceNGN]]</f>
        <v>6500</v>
      </c>
      <c r="G485" t="s">
        <v>158</v>
      </c>
      <c r="H485" t="s">
        <v>153</v>
      </c>
      <c r="I485">
        <f>Table3[[#This Row],[QuantitySold]]*_xlfn.XLOOKUP(Table3[[#This Row],[ProductID]],Table6[ProductID],Table6[UnitCostNGN])</f>
        <v>4800</v>
      </c>
    </row>
    <row r="486" spans="1:9" x14ac:dyDescent="0.25">
      <c r="A486" t="s">
        <v>639</v>
      </c>
      <c r="B486" s="2">
        <v>46118</v>
      </c>
      <c r="C486" t="s">
        <v>34</v>
      </c>
      <c r="D486">
        <v>1</v>
      </c>
      <c r="E486">
        <v>4500</v>
      </c>
      <c r="F486">
        <f>Table3[[#This Row],[QuantitySold]]*Table3[[#This Row],[UnitSellingPriceNGN]]</f>
        <v>4500</v>
      </c>
      <c r="G486" t="s">
        <v>158</v>
      </c>
      <c r="H486" t="s">
        <v>153</v>
      </c>
      <c r="I486">
        <f>Table3[[#This Row],[QuantitySold]]*_xlfn.XLOOKUP(Table3[[#This Row],[ProductID]],Table6[ProductID],Table6[UnitCostNGN])</f>
        <v>3000</v>
      </c>
    </row>
    <row r="487" spans="1:9" x14ac:dyDescent="0.25">
      <c r="A487" t="s">
        <v>640</v>
      </c>
      <c r="B487" s="2">
        <v>46118</v>
      </c>
      <c r="C487" t="s">
        <v>39</v>
      </c>
      <c r="D487">
        <v>3</v>
      </c>
      <c r="E487">
        <v>3000</v>
      </c>
      <c r="F487">
        <f>Table3[[#This Row],[QuantitySold]]*Table3[[#This Row],[UnitSellingPriceNGN]]</f>
        <v>9000</v>
      </c>
      <c r="G487" t="s">
        <v>150</v>
      </c>
      <c r="H487" t="s">
        <v>153</v>
      </c>
      <c r="I487">
        <f>Table3[[#This Row],[QuantitySold]]*_xlfn.XLOOKUP(Table3[[#This Row],[ProductID]],Table6[ProductID],Table6[UnitCostNGN])</f>
        <v>5400</v>
      </c>
    </row>
    <row r="488" spans="1:9" x14ac:dyDescent="0.25">
      <c r="A488" t="s">
        <v>641</v>
      </c>
      <c r="B488" s="2">
        <v>46118</v>
      </c>
      <c r="C488" t="s">
        <v>41</v>
      </c>
      <c r="D488">
        <v>1</v>
      </c>
      <c r="E488">
        <v>6000</v>
      </c>
      <c r="F488">
        <f>Table3[[#This Row],[QuantitySold]]*Table3[[#This Row],[UnitSellingPriceNGN]]</f>
        <v>6000</v>
      </c>
      <c r="G488" t="s">
        <v>158</v>
      </c>
      <c r="H488" t="s">
        <v>153</v>
      </c>
      <c r="I488">
        <f>Table3[[#This Row],[QuantitySold]]*_xlfn.XLOOKUP(Table3[[#This Row],[ProductID]],Table6[ProductID],Table6[UnitCostNGN])</f>
        <v>4500</v>
      </c>
    </row>
    <row r="489" spans="1:9" x14ac:dyDescent="0.25">
      <c r="A489" t="s">
        <v>642</v>
      </c>
      <c r="B489" s="2">
        <v>46119</v>
      </c>
      <c r="C489" t="s">
        <v>16</v>
      </c>
      <c r="D489">
        <v>2</v>
      </c>
      <c r="E489">
        <v>7000</v>
      </c>
      <c r="F489">
        <f>Table3[[#This Row],[QuantitySold]]*Table3[[#This Row],[UnitSellingPriceNGN]]</f>
        <v>14000</v>
      </c>
      <c r="G489" t="s">
        <v>155</v>
      </c>
      <c r="H489" t="s">
        <v>164</v>
      </c>
      <c r="I489">
        <f>Table3[[#This Row],[QuantitySold]]*_xlfn.XLOOKUP(Table3[[#This Row],[ProductID]],Table6[ProductID],Table6[UnitCostNGN])</f>
        <v>10400</v>
      </c>
    </row>
    <row r="490" spans="1:9" x14ac:dyDescent="0.25">
      <c r="A490" t="s">
        <v>643</v>
      </c>
      <c r="B490" s="2">
        <v>46119</v>
      </c>
      <c r="C490" t="s">
        <v>34</v>
      </c>
      <c r="D490">
        <v>1</v>
      </c>
      <c r="E490">
        <v>4500</v>
      </c>
      <c r="F490">
        <f>Table3[[#This Row],[QuantitySold]]*Table3[[#This Row],[UnitSellingPriceNGN]]</f>
        <v>4500</v>
      </c>
      <c r="G490" t="s">
        <v>150</v>
      </c>
      <c r="H490" t="s">
        <v>153</v>
      </c>
      <c r="I490">
        <f>Table3[[#This Row],[QuantitySold]]*_xlfn.XLOOKUP(Table3[[#This Row],[ProductID]],Table6[ProductID],Table6[UnitCostNGN])</f>
        <v>3000</v>
      </c>
    </row>
    <row r="491" spans="1:9" x14ac:dyDescent="0.25">
      <c r="A491" t="s">
        <v>644</v>
      </c>
      <c r="B491" s="2">
        <v>46119</v>
      </c>
      <c r="C491" t="s">
        <v>39</v>
      </c>
      <c r="D491">
        <v>2</v>
      </c>
      <c r="E491">
        <v>3000</v>
      </c>
      <c r="F491">
        <f>Table3[[#This Row],[QuantitySold]]*Table3[[#This Row],[UnitSellingPriceNGN]]</f>
        <v>6000</v>
      </c>
      <c r="G491" t="s">
        <v>155</v>
      </c>
      <c r="H491" t="s">
        <v>164</v>
      </c>
      <c r="I491">
        <f>Table3[[#This Row],[QuantitySold]]*_xlfn.XLOOKUP(Table3[[#This Row],[ProductID]],Table6[ProductID],Table6[UnitCostNGN])</f>
        <v>3600</v>
      </c>
    </row>
    <row r="492" spans="1:9" x14ac:dyDescent="0.25">
      <c r="A492" t="s">
        <v>645</v>
      </c>
      <c r="B492" s="2">
        <v>46119</v>
      </c>
      <c r="C492" t="s">
        <v>41</v>
      </c>
      <c r="D492">
        <v>1</v>
      </c>
      <c r="E492">
        <v>6000</v>
      </c>
      <c r="F492">
        <f>Table3[[#This Row],[QuantitySold]]*Table3[[#This Row],[UnitSellingPriceNGN]]</f>
        <v>6000</v>
      </c>
      <c r="G492" t="s">
        <v>155</v>
      </c>
      <c r="H492" t="s">
        <v>151</v>
      </c>
      <c r="I492">
        <f>Table3[[#This Row],[QuantitySold]]*_xlfn.XLOOKUP(Table3[[#This Row],[ProductID]],Table6[ProductID],Table6[UnitCostNGN])</f>
        <v>4500</v>
      </c>
    </row>
    <row r="493" spans="1:9" x14ac:dyDescent="0.25">
      <c r="A493" t="s">
        <v>646</v>
      </c>
      <c r="B493" s="2">
        <v>46119</v>
      </c>
      <c r="C493" t="s">
        <v>49</v>
      </c>
      <c r="D493">
        <v>2</v>
      </c>
      <c r="E493">
        <v>12500</v>
      </c>
      <c r="F493">
        <f>Table3[[#This Row],[QuantitySold]]*Table3[[#This Row],[UnitSellingPriceNGN]]</f>
        <v>25000</v>
      </c>
      <c r="G493" t="s">
        <v>158</v>
      </c>
      <c r="H493" t="s">
        <v>164</v>
      </c>
      <c r="I493">
        <f>Table3[[#This Row],[QuantitySold]]*_xlfn.XLOOKUP(Table3[[#This Row],[ProductID]],Table6[ProductID],Table6[UnitCostNGN])</f>
        <v>18000</v>
      </c>
    </row>
    <row r="494" spans="1:9" x14ac:dyDescent="0.25">
      <c r="A494" t="s">
        <v>647</v>
      </c>
      <c r="B494" s="2">
        <v>46120</v>
      </c>
      <c r="C494" t="s">
        <v>16</v>
      </c>
      <c r="D494">
        <v>2</v>
      </c>
      <c r="E494">
        <v>7000</v>
      </c>
      <c r="F494">
        <f>Table3[[#This Row],[QuantitySold]]*Table3[[#This Row],[UnitSellingPriceNGN]]</f>
        <v>14000</v>
      </c>
      <c r="G494" t="s">
        <v>158</v>
      </c>
      <c r="H494" t="s">
        <v>153</v>
      </c>
      <c r="I494">
        <f>Table3[[#This Row],[QuantitySold]]*_xlfn.XLOOKUP(Table3[[#This Row],[ProductID]],Table6[ProductID],Table6[UnitCostNGN])</f>
        <v>10400</v>
      </c>
    </row>
    <row r="495" spans="1:9" x14ac:dyDescent="0.25">
      <c r="A495" t="s">
        <v>648</v>
      </c>
      <c r="B495" s="2">
        <v>46120</v>
      </c>
      <c r="C495" t="s">
        <v>22</v>
      </c>
      <c r="D495">
        <v>1</v>
      </c>
      <c r="E495">
        <v>6500</v>
      </c>
      <c r="F495">
        <f>Table3[[#This Row],[QuantitySold]]*Table3[[#This Row],[UnitSellingPriceNGN]]</f>
        <v>6500</v>
      </c>
      <c r="G495" t="s">
        <v>158</v>
      </c>
      <c r="H495" t="s">
        <v>151</v>
      </c>
      <c r="I495">
        <f>Table3[[#This Row],[QuantitySold]]*_xlfn.XLOOKUP(Table3[[#This Row],[ProductID]],Table6[ProductID],Table6[UnitCostNGN])</f>
        <v>4800</v>
      </c>
    </row>
    <row r="496" spans="1:9" x14ac:dyDescent="0.25">
      <c r="A496" t="s">
        <v>649</v>
      </c>
      <c r="B496" s="2">
        <v>46120</v>
      </c>
      <c r="C496" t="s">
        <v>25</v>
      </c>
      <c r="D496">
        <v>1</v>
      </c>
      <c r="E496">
        <v>14500</v>
      </c>
      <c r="F496">
        <f>Table3[[#This Row],[QuantitySold]]*Table3[[#This Row],[UnitSellingPriceNGN]]</f>
        <v>14500</v>
      </c>
      <c r="G496" t="s">
        <v>150</v>
      </c>
      <c r="H496" t="s">
        <v>164</v>
      </c>
      <c r="I496">
        <f>Table3[[#This Row],[QuantitySold]]*_xlfn.XLOOKUP(Table3[[#This Row],[ProductID]],Table6[ProductID],Table6[UnitCostNGN])</f>
        <v>10500</v>
      </c>
    </row>
    <row r="497" spans="1:9" x14ac:dyDescent="0.25">
      <c r="A497" t="s">
        <v>650</v>
      </c>
      <c r="B497" s="2">
        <v>46120</v>
      </c>
      <c r="C497" t="s">
        <v>34</v>
      </c>
      <c r="D497">
        <v>1</v>
      </c>
      <c r="E497">
        <v>4500</v>
      </c>
      <c r="F497">
        <f>Table3[[#This Row],[QuantitySold]]*Table3[[#This Row],[UnitSellingPriceNGN]]</f>
        <v>4500</v>
      </c>
      <c r="G497" t="s">
        <v>155</v>
      </c>
      <c r="H497" t="s">
        <v>153</v>
      </c>
      <c r="I497">
        <f>Table3[[#This Row],[QuantitySold]]*_xlfn.XLOOKUP(Table3[[#This Row],[ProductID]],Table6[ProductID],Table6[UnitCostNGN])</f>
        <v>3000</v>
      </c>
    </row>
    <row r="498" spans="1:9" x14ac:dyDescent="0.25">
      <c r="A498" t="s">
        <v>651</v>
      </c>
      <c r="B498" s="2">
        <v>46120</v>
      </c>
      <c r="C498" t="s">
        <v>39</v>
      </c>
      <c r="D498">
        <v>1</v>
      </c>
      <c r="E498">
        <v>3000</v>
      </c>
      <c r="F498">
        <f>Table3[[#This Row],[QuantitySold]]*Table3[[#This Row],[UnitSellingPriceNGN]]</f>
        <v>3000</v>
      </c>
      <c r="G498" t="s">
        <v>150</v>
      </c>
      <c r="H498" t="s">
        <v>164</v>
      </c>
      <c r="I498">
        <f>Table3[[#This Row],[QuantitySold]]*_xlfn.XLOOKUP(Table3[[#This Row],[ProductID]],Table6[ProductID],Table6[UnitCostNGN])</f>
        <v>1800</v>
      </c>
    </row>
    <row r="499" spans="1:9" x14ac:dyDescent="0.25">
      <c r="A499" t="s">
        <v>652</v>
      </c>
      <c r="B499" s="2">
        <v>46120</v>
      </c>
      <c r="C499" t="s">
        <v>49</v>
      </c>
      <c r="D499">
        <v>1</v>
      </c>
      <c r="E499">
        <v>12500</v>
      </c>
      <c r="F499">
        <f>Table3[[#This Row],[QuantitySold]]*Table3[[#This Row],[UnitSellingPriceNGN]]</f>
        <v>12500</v>
      </c>
      <c r="G499" t="s">
        <v>158</v>
      </c>
      <c r="H499" t="s">
        <v>153</v>
      </c>
      <c r="I499">
        <f>Table3[[#This Row],[QuantitySold]]*_xlfn.XLOOKUP(Table3[[#This Row],[ProductID]],Table6[ProductID],Table6[UnitCostNGN])</f>
        <v>9000</v>
      </c>
    </row>
    <row r="500" spans="1:9" x14ac:dyDescent="0.25">
      <c r="A500" t="s">
        <v>653</v>
      </c>
      <c r="B500" s="2">
        <v>46121</v>
      </c>
      <c r="C500" t="s">
        <v>22</v>
      </c>
      <c r="D500">
        <v>1</v>
      </c>
      <c r="E500">
        <v>6500</v>
      </c>
      <c r="F500">
        <f>Table3[[#This Row],[QuantitySold]]*Table3[[#This Row],[UnitSellingPriceNGN]]</f>
        <v>6500</v>
      </c>
      <c r="G500" t="s">
        <v>150</v>
      </c>
      <c r="H500" t="s">
        <v>153</v>
      </c>
      <c r="I500">
        <f>Table3[[#This Row],[QuantitySold]]*_xlfn.XLOOKUP(Table3[[#This Row],[ProductID]],Table6[ProductID],Table6[UnitCostNGN])</f>
        <v>4800</v>
      </c>
    </row>
    <row r="501" spans="1:9" x14ac:dyDescent="0.25">
      <c r="A501" t="s">
        <v>654</v>
      </c>
      <c r="B501" s="2">
        <v>46121</v>
      </c>
      <c r="C501" t="s">
        <v>34</v>
      </c>
      <c r="D501">
        <v>1</v>
      </c>
      <c r="E501">
        <v>4500</v>
      </c>
      <c r="F501">
        <f>Table3[[#This Row],[QuantitySold]]*Table3[[#This Row],[UnitSellingPriceNGN]]</f>
        <v>4500</v>
      </c>
      <c r="G501" t="s">
        <v>150</v>
      </c>
      <c r="H501" t="s">
        <v>153</v>
      </c>
      <c r="I501">
        <f>Table3[[#This Row],[QuantitySold]]*_xlfn.XLOOKUP(Table3[[#This Row],[ProductID]],Table6[ProductID],Table6[UnitCostNGN])</f>
        <v>3000</v>
      </c>
    </row>
    <row r="502" spans="1:9" x14ac:dyDescent="0.25">
      <c r="A502" t="s">
        <v>655</v>
      </c>
      <c r="B502" s="2">
        <v>46121</v>
      </c>
      <c r="C502" t="s">
        <v>39</v>
      </c>
      <c r="D502">
        <v>1</v>
      </c>
      <c r="E502">
        <v>3000</v>
      </c>
      <c r="F502">
        <f>Table3[[#This Row],[QuantitySold]]*Table3[[#This Row],[UnitSellingPriceNGN]]</f>
        <v>3000</v>
      </c>
      <c r="G502" t="s">
        <v>158</v>
      </c>
      <c r="H502" t="s">
        <v>153</v>
      </c>
      <c r="I502">
        <f>Table3[[#This Row],[QuantitySold]]*_xlfn.XLOOKUP(Table3[[#This Row],[ProductID]],Table6[ProductID],Table6[UnitCostNGN])</f>
        <v>1800</v>
      </c>
    </row>
    <row r="503" spans="1:9" x14ac:dyDescent="0.25">
      <c r="A503" t="s">
        <v>656</v>
      </c>
      <c r="B503" s="2">
        <v>46121</v>
      </c>
      <c r="C503" t="s">
        <v>49</v>
      </c>
      <c r="D503">
        <v>2</v>
      </c>
      <c r="E503">
        <v>12500</v>
      </c>
      <c r="F503">
        <f>Table3[[#This Row],[QuantitySold]]*Table3[[#This Row],[UnitSellingPriceNGN]]</f>
        <v>25000</v>
      </c>
      <c r="G503" t="s">
        <v>155</v>
      </c>
      <c r="H503" t="s">
        <v>164</v>
      </c>
      <c r="I503">
        <f>Table3[[#This Row],[QuantitySold]]*_xlfn.XLOOKUP(Table3[[#This Row],[ProductID]],Table6[ProductID],Table6[UnitCostNGN])</f>
        <v>18000</v>
      </c>
    </row>
    <row r="504" spans="1:9" x14ac:dyDescent="0.25">
      <c r="A504" t="s">
        <v>657</v>
      </c>
      <c r="B504" s="2">
        <v>46121</v>
      </c>
      <c r="C504" t="s">
        <v>54</v>
      </c>
      <c r="D504">
        <v>1</v>
      </c>
      <c r="E504">
        <v>24000</v>
      </c>
      <c r="F504">
        <f>Table3[[#This Row],[QuantitySold]]*Table3[[#This Row],[UnitSellingPriceNGN]]</f>
        <v>24000</v>
      </c>
      <c r="G504" t="s">
        <v>150</v>
      </c>
      <c r="H504" t="s">
        <v>153</v>
      </c>
      <c r="I504">
        <f>Table3[[#This Row],[QuantitySold]]*_xlfn.XLOOKUP(Table3[[#This Row],[ProductID]],Table6[ProductID],Table6[UnitCostNGN])</f>
        <v>18000</v>
      </c>
    </row>
    <row r="505" spans="1:9" x14ac:dyDescent="0.25">
      <c r="A505" t="s">
        <v>658</v>
      </c>
      <c r="B505" s="2">
        <v>46122</v>
      </c>
      <c r="C505" t="s">
        <v>16</v>
      </c>
      <c r="D505">
        <v>2</v>
      </c>
      <c r="E505">
        <v>7000</v>
      </c>
      <c r="F505">
        <f>Table3[[#This Row],[QuantitySold]]*Table3[[#This Row],[UnitSellingPriceNGN]]</f>
        <v>14000</v>
      </c>
      <c r="G505" t="s">
        <v>158</v>
      </c>
      <c r="H505" t="s">
        <v>151</v>
      </c>
      <c r="I505">
        <f>Table3[[#This Row],[QuantitySold]]*_xlfn.XLOOKUP(Table3[[#This Row],[ProductID]],Table6[ProductID],Table6[UnitCostNGN])</f>
        <v>10400</v>
      </c>
    </row>
    <row r="506" spans="1:9" x14ac:dyDescent="0.25">
      <c r="A506" t="s">
        <v>659</v>
      </c>
      <c r="B506" s="2">
        <v>46122</v>
      </c>
      <c r="C506" t="s">
        <v>22</v>
      </c>
      <c r="D506">
        <v>2</v>
      </c>
      <c r="E506">
        <v>6500</v>
      </c>
      <c r="F506">
        <f>Table3[[#This Row],[QuantitySold]]*Table3[[#This Row],[UnitSellingPriceNGN]]</f>
        <v>13000</v>
      </c>
      <c r="G506" t="s">
        <v>155</v>
      </c>
      <c r="H506" t="s">
        <v>164</v>
      </c>
      <c r="I506">
        <f>Table3[[#This Row],[QuantitySold]]*_xlfn.XLOOKUP(Table3[[#This Row],[ProductID]],Table6[ProductID],Table6[UnitCostNGN])</f>
        <v>9600</v>
      </c>
    </row>
    <row r="507" spans="1:9" x14ac:dyDescent="0.25">
      <c r="A507" t="s">
        <v>660</v>
      </c>
      <c r="B507" s="2">
        <v>46122</v>
      </c>
      <c r="C507" t="s">
        <v>30</v>
      </c>
      <c r="D507">
        <v>2</v>
      </c>
      <c r="E507">
        <v>17000</v>
      </c>
      <c r="F507">
        <f>Table3[[#This Row],[QuantitySold]]*Table3[[#This Row],[UnitSellingPriceNGN]]</f>
        <v>34000</v>
      </c>
      <c r="G507" t="s">
        <v>150</v>
      </c>
      <c r="H507" t="s">
        <v>153</v>
      </c>
      <c r="I507">
        <f>Table3[[#This Row],[QuantitySold]]*_xlfn.XLOOKUP(Table3[[#This Row],[ProductID]],Table6[ProductID],Table6[UnitCostNGN])</f>
        <v>25000</v>
      </c>
    </row>
    <row r="508" spans="1:9" x14ac:dyDescent="0.25">
      <c r="A508" t="s">
        <v>661</v>
      </c>
      <c r="B508" s="2">
        <v>46122</v>
      </c>
      <c r="C508" t="s">
        <v>34</v>
      </c>
      <c r="D508">
        <v>1</v>
      </c>
      <c r="E508">
        <v>4500</v>
      </c>
      <c r="F508">
        <f>Table3[[#This Row],[QuantitySold]]*Table3[[#This Row],[UnitSellingPriceNGN]]</f>
        <v>4500</v>
      </c>
      <c r="G508" t="s">
        <v>158</v>
      </c>
      <c r="H508" t="s">
        <v>151</v>
      </c>
      <c r="I508">
        <f>Table3[[#This Row],[QuantitySold]]*_xlfn.XLOOKUP(Table3[[#This Row],[ProductID]],Table6[ProductID],Table6[UnitCostNGN])</f>
        <v>3000</v>
      </c>
    </row>
    <row r="509" spans="1:9" x14ac:dyDescent="0.25">
      <c r="A509" t="s">
        <v>662</v>
      </c>
      <c r="B509" s="2">
        <v>46122</v>
      </c>
      <c r="C509" t="s">
        <v>46</v>
      </c>
      <c r="D509">
        <v>1</v>
      </c>
      <c r="E509">
        <v>11000</v>
      </c>
      <c r="F509">
        <f>Table3[[#This Row],[QuantitySold]]*Table3[[#This Row],[UnitSellingPriceNGN]]</f>
        <v>11000</v>
      </c>
      <c r="G509" t="s">
        <v>158</v>
      </c>
      <c r="H509" t="s">
        <v>153</v>
      </c>
      <c r="I509">
        <f>Table3[[#This Row],[QuantitySold]]*_xlfn.XLOOKUP(Table3[[#This Row],[ProductID]],Table6[ProductID],Table6[UnitCostNGN])</f>
        <v>8500</v>
      </c>
    </row>
    <row r="510" spans="1:9" x14ac:dyDescent="0.25">
      <c r="A510" t="s">
        <v>663</v>
      </c>
      <c r="B510" s="2">
        <v>46122</v>
      </c>
      <c r="C510" t="s">
        <v>49</v>
      </c>
      <c r="D510">
        <v>1</v>
      </c>
      <c r="E510">
        <v>12500</v>
      </c>
      <c r="F510">
        <f>Table3[[#This Row],[QuantitySold]]*Table3[[#This Row],[UnitSellingPriceNGN]]</f>
        <v>12500</v>
      </c>
      <c r="G510" t="s">
        <v>155</v>
      </c>
      <c r="H510" t="s">
        <v>153</v>
      </c>
      <c r="I510">
        <f>Table3[[#This Row],[QuantitySold]]*_xlfn.XLOOKUP(Table3[[#This Row],[ProductID]],Table6[ProductID],Table6[UnitCostNGN])</f>
        <v>9000</v>
      </c>
    </row>
    <row r="511" spans="1:9" x14ac:dyDescent="0.25">
      <c r="A511" t="s">
        <v>664</v>
      </c>
      <c r="B511" s="2">
        <v>46122</v>
      </c>
      <c r="C511" t="s">
        <v>54</v>
      </c>
      <c r="D511">
        <v>1</v>
      </c>
      <c r="E511">
        <v>24000</v>
      </c>
      <c r="F511">
        <f>Table3[[#This Row],[QuantitySold]]*Table3[[#This Row],[UnitSellingPriceNGN]]</f>
        <v>24000</v>
      </c>
      <c r="G511" t="s">
        <v>150</v>
      </c>
      <c r="H511" t="s">
        <v>164</v>
      </c>
      <c r="I511">
        <f>Table3[[#This Row],[QuantitySold]]*_xlfn.XLOOKUP(Table3[[#This Row],[ProductID]],Table6[ProductID],Table6[UnitCostNGN])</f>
        <v>18000</v>
      </c>
    </row>
    <row r="512" spans="1:9" x14ac:dyDescent="0.25">
      <c r="A512" t="s">
        <v>665</v>
      </c>
      <c r="B512" s="2">
        <v>46123</v>
      </c>
      <c r="C512" t="s">
        <v>16</v>
      </c>
      <c r="D512">
        <v>3</v>
      </c>
      <c r="E512">
        <v>7000</v>
      </c>
      <c r="F512">
        <f>Table3[[#This Row],[QuantitySold]]*Table3[[#This Row],[UnitSellingPriceNGN]]</f>
        <v>21000</v>
      </c>
      <c r="G512" t="s">
        <v>150</v>
      </c>
      <c r="H512" t="s">
        <v>164</v>
      </c>
      <c r="I512">
        <f>Table3[[#This Row],[QuantitySold]]*_xlfn.XLOOKUP(Table3[[#This Row],[ProductID]],Table6[ProductID],Table6[UnitCostNGN])</f>
        <v>15600</v>
      </c>
    </row>
    <row r="513" spans="1:9" x14ac:dyDescent="0.25">
      <c r="A513" t="s">
        <v>666</v>
      </c>
      <c r="B513" s="2">
        <v>46123</v>
      </c>
      <c r="C513" t="s">
        <v>22</v>
      </c>
      <c r="D513">
        <v>2</v>
      </c>
      <c r="E513">
        <v>6500</v>
      </c>
      <c r="F513">
        <f>Table3[[#This Row],[QuantitySold]]*Table3[[#This Row],[UnitSellingPriceNGN]]</f>
        <v>13000</v>
      </c>
      <c r="G513" t="s">
        <v>150</v>
      </c>
      <c r="H513" t="s">
        <v>151</v>
      </c>
      <c r="I513">
        <f>Table3[[#This Row],[QuantitySold]]*_xlfn.XLOOKUP(Table3[[#This Row],[ProductID]],Table6[ProductID],Table6[UnitCostNGN])</f>
        <v>9600</v>
      </c>
    </row>
    <row r="514" spans="1:9" x14ac:dyDescent="0.25">
      <c r="A514" t="s">
        <v>667</v>
      </c>
      <c r="B514" s="2">
        <v>46123</v>
      </c>
      <c r="C514" t="s">
        <v>34</v>
      </c>
      <c r="D514">
        <v>1</v>
      </c>
      <c r="E514">
        <v>4500</v>
      </c>
      <c r="F514">
        <f>Table3[[#This Row],[QuantitySold]]*Table3[[#This Row],[UnitSellingPriceNGN]]</f>
        <v>4500</v>
      </c>
      <c r="G514" t="s">
        <v>158</v>
      </c>
      <c r="H514" t="s">
        <v>151</v>
      </c>
      <c r="I514">
        <f>Table3[[#This Row],[QuantitySold]]*_xlfn.XLOOKUP(Table3[[#This Row],[ProductID]],Table6[ProductID],Table6[UnitCostNGN])</f>
        <v>3000</v>
      </c>
    </row>
    <row r="515" spans="1:9" x14ac:dyDescent="0.25">
      <c r="A515" t="s">
        <v>668</v>
      </c>
      <c r="B515" s="2">
        <v>46123</v>
      </c>
      <c r="C515" t="s">
        <v>39</v>
      </c>
      <c r="D515">
        <v>2</v>
      </c>
      <c r="E515">
        <v>3000</v>
      </c>
      <c r="F515">
        <f>Table3[[#This Row],[QuantitySold]]*Table3[[#This Row],[UnitSellingPriceNGN]]</f>
        <v>6000</v>
      </c>
      <c r="G515" t="s">
        <v>158</v>
      </c>
      <c r="H515" t="s">
        <v>153</v>
      </c>
      <c r="I515">
        <f>Table3[[#This Row],[QuantitySold]]*_xlfn.XLOOKUP(Table3[[#This Row],[ProductID]],Table6[ProductID],Table6[UnitCostNGN])</f>
        <v>3600</v>
      </c>
    </row>
    <row r="516" spans="1:9" x14ac:dyDescent="0.25">
      <c r="A516" t="s">
        <v>669</v>
      </c>
      <c r="B516" s="2">
        <v>46123</v>
      </c>
      <c r="C516" t="s">
        <v>46</v>
      </c>
      <c r="D516">
        <v>1</v>
      </c>
      <c r="E516">
        <v>11000</v>
      </c>
      <c r="F516">
        <f>Table3[[#This Row],[QuantitySold]]*Table3[[#This Row],[UnitSellingPriceNGN]]</f>
        <v>11000</v>
      </c>
      <c r="G516" t="s">
        <v>155</v>
      </c>
      <c r="H516" t="s">
        <v>153</v>
      </c>
      <c r="I516">
        <f>Table3[[#This Row],[QuantitySold]]*_xlfn.XLOOKUP(Table3[[#This Row],[ProductID]],Table6[ProductID],Table6[UnitCostNGN])</f>
        <v>8500</v>
      </c>
    </row>
    <row r="517" spans="1:9" x14ac:dyDescent="0.25">
      <c r="A517" t="s">
        <v>670</v>
      </c>
      <c r="B517" s="2">
        <v>46123</v>
      </c>
      <c r="C517" t="s">
        <v>49</v>
      </c>
      <c r="D517">
        <v>1</v>
      </c>
      <c r="E517">
        <v>12500</v>
      </c>
      <c r="F517">
        <f>Table3[[#This Row],[QuantitySold]]*Table3[[#This Row],[UnitSellingPriceNGN]]</f>
        <v>12500</v>
      </c>
      <c r="G517" t="s">
        <v>155</v>
      </c>
      <c r="H517" t="s">
        <v>164</v>
      </c>
      <c r="I517">
        <f>Table3[[#This Row],[QuantitySold]]*_xlfn.XLOOKUP(Table3[[#This Row],[ProductID]],Table6[ProductID],Table6[UnitCostNGN])</f>
        <v>9000</v>
      </c>
    </row>
    <row r="518" spans="1:9" x14ac:dyDescent="0.25">
      <c r="A518" t="s">
        <v>671</v>
      </c>
      <c r="B518" s="2">
        <v>46124</v>
      </c>
      <c r="C518" t="s">
        <v>16</v>
      </c>
      <c r="D518">
        <v>1</v>
      </c>
      <c r="E518">
        <v>7000</v>
      </c>
      <c r="F518">
        <f>Table3[[#This Row],[QuantitySold]]*Table3[[#This Row],[UnitSellingPriceNGN]]</f>
        <v>7000</v>
      </c>
      <c r="G518" t="s">
        <v>155</v>
      </c>
      <c r="H518" t="s">
        <v>153</v>
      </c>
      <c r="I518">
        <f>Table3[[#This Row],[QuantitySold]]*_xlfn.XLOOKUP(Table3[[#This Row],[ProductID]],Table6[ProductID],Table6[UnitCostNGN])</f>
        <v>5200</v>
      </c>
    </row>
    <row r="519" spans="1:9" x14ac:dyDescent="0.25">
      <c r="A519" t="s">
        <v>672</v>
      </c>
      <c r="B519" s="2">
        <v>46124</v>
      </c>
      <c r="C519" t="s">
        <v>34</v>
      </c>
      <c r="D519">
        <v>2</v>
      </c>
      <c r="E519">
        <v>4500</v>
      </c>
      <c r="F519">
        <f>Table3[[#This Row],[QuantitySold]]*Table3[[#This Row],[UnitSellingPriceNGN]]</f>
        <v>9000</v>
      </c>
      <c r="G519" t="s">
        <v>150</v>
      </c>
      <c r="H519" t="s">
        <v>153</v>
      </c>
      <c r="I519">
        <f>Table3[[#This Row],[QuantitySold]]*_xlfn.XLOOKUP(Table3[[#This Row],[ProductID]],Table6[ProductID],Table6[UnitCostNGN])</f>
        <v>6000</v>
      </c>
    </row>
    <row r="520" spans="1:9" x14ac:dyDescent="0.25">
      <c r="A520" t="s">
        <v>673</v>
      </c>
      <c r="B520" s="2">
        <v>46124</v>
      </c>
      <c r="C520" t="s">
        <v>39</v>
      </c>
      <c r="D520">
        <v>1</v>
      </c>
      <c r="E520">
        <v>3000</v>
      </c>
      <c r="F520">
        <f>Table3[[#This Row],[QuantitySold]]*Table3[[#This Row],[UnitSellingPriceNGN]]</f>
        <v>3000</v>
      </c>
      <c r="G520" t="s">
        <v>150</v>
      </c>
      <c r="H520" t="s">
        <v>153</v>
      </c>
      <c r="I520">
        <f>Table3[[#This Row],[QuantitySold]]*_xlfn.XLOOKUP(Table3[[#This Row],[ProductID]],Table6[ProductID],Table6[UnitCostNGN])</f>
        <v>1800</v>
      </c>
    </row>
    <row r="521" spans="1:9" x14ac:dyDescent="0.25">
      <c r="A521" t="s">
        <v>674</v>
      </c>
      <c r="B521" s="2">
        <v>46125</v>
      </c>
      <c r="C521" t="s">
        <v>25</v>
      </c>
      <c r="D521">
        <v>1</v>
      </c>
      <c r="E521">
        <v>14500</v>
      </c>
      <c r="F521">
        <f>Table3[[#This Row],[QuantitySold]]*Table3[[#This Row],[UnitSellingPriceNGN]]</f>
        <v>14500</v>
      </c>
      <c r="G521" t="s">
        <v>158</v>
      </c>
      <c r="H521" t="s">
        <v>153</v>
      </c>
      <c r="I521">
        <f>Table3[[#This Row],[QuantitySold]]*_xlfn.XLOOKUP(Table3[[#This Row],[ProductID]],Table6[ProductID],Table6[UnitCostNGN])</f>
        <v>10500</v>
      </c>
    </row>
    <row r="522" spans="1:9" x14ac:dyDescent="0.25">
      <c r="A522" t="s">
        <v>675</v>
      </c>
      <c r="B522" s="2">
        <v>46125</v>
      </c>
      <c r="C522" t="s">
        <v>30</v>
      </c>
      <c r="D522">
        <v>1</v>
      </c>
      <c r="E522">
        <v>17000</v>
      </c>
      <c r="F522">
        <f>Table3[[#This Row],[QuantitySold]]*Table3[[#This Row],[UnitSellingPriceNGN]]</f>
        <v>17000</v>
      </c>
      <c r="G522" t="s">
        <v>150</v>
      </c>
      <c r="H522" t="s">
        <v>164</v>
      </c>
      <c r="I522">
        <f>Table3[[#This Row],[QuantitySold]]*_xlfn.XLOOKUP(Table3[[#This Row],[ProductID]],Table6[ProductID],Table6[UnitCostNGN])</f>
        <v>12500</v>
      </c>
    </row>
    <row r="523" spans="1:9" x14ac:dyDescent="0.25">
      <c r="A523" t="s">
        <v>676</v>
      </c>
      <c r="B523" s="2">
        <v>46125</v>
      </c>
      <c r="C523" t="s">
        <v>34</v>
      </c>
      <c r="D523">
        <v>1</v>
      </c>
      <c r="E523">
        <v>4500</v>
      </c>
      <c r="F523">
        <f>Table3[[#This Row],[QuantitySold]]*Table3[[#This Row],[UnitSellingPriceNGN]]</f>
        <v>4500</v>
      </c>
      <c r="G523" t="s">
        <v>150</v>
      </c>
      <c r="H523" t="s">
        <v>153</v>
      </c>
      <c r="I523">
        <f>Table3[[#This Row],[QuantitySold]]*_xlfn.XLOOKUP(Table3[[#This Row],[ProductID]],Table6[ProductID],Table6[UnitCostNGN])</f>
        <v>3000</v>
      </c>
    </row>
    <row r="524" spans="1:9" x14ac:dyDescent="0.25">
      <c r="A524" t="s">
        <v>677</v>
      </c>
      <c r="B524" s="2">
        <v>46125</v>
      </c>
      <c r="C524" t="s">
        <v>39</v>
      </c>
      <c r="D524">
        <v>1</v>
      </c>
      <c r="E524">
        <v>3000</v>
      </c>
      <c r="F524">
        <f>Table3[[#This Row],[QuantitySold]]*Table3[[#This Row],[UnitSellingPriceNGN]]</f>
        <v>3000</v>
      </c>
      <c r="G524" t="s">
        <v>158</v>
      </c>
      <c r="H524" t="s">
        <v>151</v>
      </c>
      <c r="I524">
        <f>Table3[[#This Row],[QuantitySold]]*_xlfn.XLOOKUP(Table3[[#This Row],[ProductID]],Table6[ProductID],Table6[UnitCostNGN])</f>
        <v>1800</v>
      </c>
    </row>
    <row r="525" spans="1:9" x14ac:dyDescent="0.25">
      <c r="A525" t="s">
        <v>678</v>
      </c>
      <c r="B525" s="2">
        <v>46125</v>
      </c>
      <c r="C525" t="s">
        <v>41</v>
      </c>
      <c r="D525">
        <v>1</v>
      </c>
      <c r="E525">
        <v>6000</v>
      </c>
      <c r="F525">
        <f>Table3[[#This Row],[QuantitySold]]*Table3[[#This Row],[UnitSellingPriceNGN]]</f>
        <v>6000</v>
      </c>
      <c r="G525" t="s">
        <v>158</v>
      </c>
      <c r="H525" t="s">
        <v>153</v>
      </c>
      <c r="I525">
        <f>Table3[[#This Row],[QuantitySold]]*_xlfn.XLOOKUP(Table3[[#This Row],[ProductID]],Table6[ProductID],Table6[UnitCostNGN])</f>
        <v>4500</v>
      </c>
    </row>
    <row r="526" spans="1:9" x14ac:dyDescent="0.25">
      <c r="A526" t="s">
        <v>679</v>
      </c>
      <c r="B526" s="2">
        <v>46125</v>
      </c>
      <c r="C526" t="s">
        <v>46</v>
      </c>
      <c r="D526">
        <v>1</v>
      </c>
      <c r="E526">
        <v>11000</v>
      </c>
      <c r="F526">
        <f>Table3[[#This Row],[QuantitySold]]*Table3[[#This Row],[UnitSellingPriceNGN]]</f>
        <v>11000</v>
      </c>
      <c r="G526" t="s">
        <v>150</v>
      </c>
      <c r="H526" t="s">
        <v>153</v>
      </c>
      <c r="I526">
        <f>Table3[[#This Row],[QuantitySold]]*_xlfn.XLOOKUP(Table3[[#This Row],[ProductID]],Table6[ProductID],Table6[UnitCostNGN])</f>
        <v>8500</v>
      </c>
    </row>
    <row r="527" spans="1:9" x14ac:dyDescent="0.25">
      <c r="A527" t="s">
        <v>680</v>
      </c>
      <c r="B527" s="2">
        <v>46126</v>
      </c>
      <c r="C527" t="s">
        <v>34</v>
      </c>
      <c r="D527">
        <v>1</v>
      </c>
      <c r="E527">
        <v>4500</v>
      </c>
      <c r="F527">
        <f>Table3[[#This Row],[QuantitySold]]*Table3[[#This Row],[UnitSellingPriceNGN]]</f>
        <v>4500</v>
      </c>
      <c r="G527" t="s">
        <v>158</v>
      </c>
      <c r="H527" t="s">
        <v>151</v>
      </c>
      <c r="I527">
        <f>Table3[[#This Row],[QuantitySold]]*_xlfn.XLOOKUP(Table3[[#This Row],[ProductID]],Table6[ProductID],Table6[UnitCostNGN])</f>
        <v>3000</v>
      </c>
    </row>
    <row r="528" spans="1:9" x14ac:dyDescent="0.25">
      <c r="A528" t="s">
        <v>681</v>
      </c>
      <c r="B528" s="2">
        <v>46126</v>
      </c>
      <c r="C528" t="s">
        <v>39</v>
      </c>
      <c r="D528">
        <v>1</v>
      </c>
      <c r="E528">
        <v>3000</v>
      </c>
      <c r="F528">
        <f>Table3[[#This Row],[QuantitySold]]*Table3[[#This Row],[UnitSellingPriceNGN]]</f>
        <v>3000</v>
      </c>
      <c r="G528" t="s">
        <v>150</v>
      </c>
      <c r="H528" t="s">
        <v>153</v>
      </c>
      <c r="I528">
        <f>Table3[[#This Row],[QuantitySold]]*_xlfn.XLOOKUP(Table3[[#This Row],[ProductID]],Table6[ProductID],Table6[UnitCostNGN])</f>
        <v>1800</v>
      </c>
    </row>
    <row r="529" spans="1:9" x14ac:dyDescent="0.25">
      <c r="A529" t="s">
        <v>682</v>
      </c>
      <c r="B529" s="2">
        <v>46126</v>
      </c>
      <c r="C529" t="s">
        <v>46</v>
      </c>
      <c r="D529">
        <v>1</v>
      </c>
      <c r="E529">
        <v>11000</v>
      </c>
      <c r="F529">
        <f>Table3[[#This Row],[QuantitySold]]*Table3[[#This Row],[UnitSellingPriceNGN]]</f>
        <v>11000</v>
      </c>
      <c r="G529" t="s">
        <v>158</v>
      </c>
      <c r="H529" t="s">
        <v>151</v>
      </c>
      <c r="I529">
        <f>Table3[[#This Row],[QuantitySold]]*_xlfn.XLOOKUP(Table3[[#This Row],[ProductID]],Table6[ProductID],Table6[UnitCostNGN])</f>
        <v>8500</v>
      </c>
    </row>
    <row r="530" spans="1:9" x14ac:dyDescent="0.25">
      <c r="A530" t="s">
        <v>683</v>
      </c>
      <c r="B530" s="2">
        <v>46126</v>
      </c>
      <c r="C530" t="s">
        <v>49</v>
      </c>
      <c r="D530">
        <v>2</v>
      </c>
      <c r="E530">
        <v>12500</v>
      </c>
      <c r="F530">
        <f>Table3[[#This Row],[QuantitySold]]*Table3[[#This Row],[UnitSellingPriceNGN]]</f>
        <v>25000</v>
      </c>
      <c r="G530" t="s">
        <v>155</v>
      </c>
      <c r="H530" t="s">
        <v>151</v>
      </c>
      <c r="I530">
        <f>Table3[[#This Row],[QuantitySold]]*_xlfn.XLOOKUP(Table3[[#This Row],[ProductID]],Table6[ProductID],Table6[UnitCostNGN])</f>
        <v>18000</v>
      </c>
    </row>
    <row r="531" spans="1:9" x14ac:dyDescent="0.25">
      <c r="A531" t="s">
        <v>684</v>
      </c>
      <c r="B531" s="2">
        <v>46126</v>
      </c>
      <c r="C531" t="s">
        <v>54</v>
      </c>
      <c r="D531">
        <v>1</v>
      </c>
      <c r="E531">
        <v>24000</v>
      </c>
      <c r="F531">
        <f>Table3[[#This Row],[QuantitySold]]*Table3[[#This Row],[UnitSellingPriceNGN]]</f>
        <v>24000</v>
      </c>
      <c r="G531" t="s">
        <v>150</v>
      </c>
      <c r="H531" t="s">
        <v>153</v>
      </c>
      <c r="I531">
        <f>Table3[[#This Row],[QuantitySold]]*_xlfn.XLOOKUP(Table3[[#This Row],[ProductID]],Table6[ProductID],Table6[UnitCostNGN])</f>
        <v>18000</v>
      </c>
    </row>
    <row r="532" spans="1:9" x14ac:dyDescent="0.25">
      <c r="A532" t="s">
        <v>685</v>
      </c>
      <c r="B532" s="2">
        <v>46127</v>
      </c>
      <c r="C532" t="s">
        <v>16</v>
      </c>
      <c r="D532">
        <v>2</v>
      </c>
      <c r="E532">
        <v>7000</v>
      </c>
      <c r="F532">
        <f>Table3[[#This Row],[QuantitySold]]*Table3[[#This Row],[UnitSellingPriceNGN]]</f>
        <v>14000</v>
      </c>
      <c r="G532" t="s">
        <v>155</v>
      </c>
      <c r="H532" t="s">
        <v>153</v>
      </c>
      <c r="I532">
        <f>Table3[[#This Row],[QuantitySold]]*_xlfn.XLOOKUP(Table3[[#This Row],[ProductID]],Table6[ProductID],Table6[UnitCostNGN])</f>
        <v>10400</v>
      </c>
    </row>
    <row r="533" spans="1:9" x14ac:dyDescent="0.25">
      <c r="A533" t="s">
        <v>686</v>
      </c>
      <c r="B533" s="2">
        <v>46127</v>
      </c>
      <c r="C533" t="s">
        <v>22</v>
      </c>
      <c r="D533">
        <v>2</v>
      </c>
      <c r="E533">
        <v>6500</v>
      </c>
      <c r="F533">
        <f>Table3[[#This Row],[QuantitySold]]*Table3[[#This Row],[UnitSellingPriceNGN]]</f>
        <v>13000</v>
      </c>
      <c r="G533" t="s">
        <v>155</v>
      </c>
      <c r="H533" t="s">
        <v>153</v>
      </c>
      <c r="I533">
        <f>Table3[[#This Row],[QuantitySold]]*_xlfn.XLOOKUP(Table3[[#This Row],[ProductID]],Table6[ProductID],Table6[UnitCostNGN])</f>
        <v>9600</v>
      </c>
    </row>
    <row r="534" spans="1:9" x14ac:dyDescent="0.25">
      <c r="A534" t="s">
        <v>687</v>
      </c>
      <c r="B534" s="2">
        <v>46127</v>
      </c>
      <c r="C534" t="s">
        <v>25</v>
      </c>
      <c r="D534">
        <v>1</v>
      </c>
      <c r="E534">
        <v>14500</v>
      </c>
      <c r="F534">
        <f>Table3[[#This Row],[QuantitySold]]*Table3[[#This Row],[UnitSellingPriceNGN]]</f>
        <v>14500</v>
      </c>
      <c r="G534" t="s">
        <v>150</v>
      </c>
      <c r="H534" t="s">
        <v>153</v>
      </c>
      <c r="I534">
        <f>Table3[[#This Row],[QuantitySold]]*_xlfn.XLOOKUP(Table3[[#This Row],[ProductID]],Table6[ProductID],Table6[UnitCostNGN])</f>
        <v>10500</v>
      </c>
    </row>
    <row r="535" spans="1:9" x14ac:dyDescent="0.25">
      <c r="A535" t="s">
        <v>688</v>
      </c>
      <c r="B535" s="2">
        <v>46127</v>
      </c>
      <c r="C535" t="s">
        <v>39</v>
      </c>
      <c r="D535">
        <v>1</v>
      </c>
      <c r="E535">
        <v>3000</v>
      </c>
      <c r="F535">
        <f>Table3[[#This Row],[QuantitySold]]*Table3[[#This Row],[UnitSellingPriceNGN]]</f>
        <v>3000</v>
      </c>
      <c r="G535" t="s">
        <v>158</v>
      </c>
      <c r="H535" t="s">
        <v>153</v>
      </c>
      <c r="I535">
        <f>Table3[[#This Row],[QuantitySold]]*_xlfn.XLOOKUP(Table3[[#This Row],[ProductID]],Table6[ProductID],Table6[UnitCostNGN])</f>
        <v>1800</v>
      </c>
    </row>
    <row r="536" spans="1:9" x14ac:dyDescent="0.25">
      <c r="A536" t="s">
        <v>689</v>
      </c>
      <c r="B536" s="2">
        <v>46127</v>
      </c>
      <c r="C536" t="s">
        <v>41</v>
      </c>
      <c r="D536">
        <v>1</v>
      </c>
      <c r="E536">
        <v>6000</v>
      </c>
      <c r="F536">
        <f>Table3[[#This Row],[QuantitySold]]*Table3[[#This Row],[UnitSellingPriceNGN]]</f>
        <v>6000</v>
      </c>
      <c r="G536" t="s">
        <v>158</v>
      </c>
      <c r="H536" t="s">
        <v>153</v>
      </c>
      <c r="I536">
        <f>Table3[[#This Row],[QuantitySold]]*_xlfn.XLOOKUP(Table3[[#This Row],[ProductID]],Table6[ProductID],Table6[UnitCostNGN])</f>
        <v>4500</v>
      </c>
    </row>
    <row r="537" spans="1:9" x14ac:dyDescent="0.25">
      <c r="A537" t="s">
        <v>690</v>
      </c>
      <c r="B537" s="2">
        <v>46127</v>
      </c>
      <c r="C537" t="s">
        <v>49</v>
      </c>
      <c r="D537">
        <v>1</v>
      </c>
      <c r="E537">
        <v>12500</v>
      </c>
      <c r="F537">
        <f>Table3[[#This Row],[QuantitySold]]*Table3[[#This Row],[UnitSellingPriceNGN]]</f>
        <v>12500</v>
      </c>
      <c r="G537" t="s">
        <v>150</v>
      </c>
      <c r="H537" t="s">
        <v>153</v>
      </c>
      <c r="I537">
        <f>Table3[[#This Row],[QuantitySold]]*_xlfn.XLOOKUP(Table3[[#This Row],[ProductID]],Table6[ProductID],Table6[UnitCostNGN])</f>
        <v>9000</v>
      </c>
    </row>
    <row r="538" spans="1:9" x14ac:dyDescent="0.25">
      <c r="A538" t="s">
        <v>691</v>
      </c>
      <c r="B538" s="2">
        <v>46128</v>
      </c>
      <c r="C538" t="s">
        <v>16</v>
      </c>
      <c r="D538">
        <v>1</v>
      </c>
      <c r="E538">
        <v>7000</v>
      </c>
      <c r="F538">
        <f>Table3[[#This Row],[QuantitySold]]*Table3[[#This Row],[UnitSellingPriceNGN]]</f>
        <v>7000</v>
      </c>
      <c r="G538" t="s">
        <v>150</v>
      </c>
      <c r="H538" t="s">
        <v>164</v>
      </c>
      <c r="I538">
        <f>Table3[[#This Row],[QuantitySold]]*_xlfn.XLOOKUP(Table3[[#This Row],[ProductID]],Table6[ProductID],Table6[UnitCostNGN])</f>
        <v>5200</v>
      </c>
    </row>
    <row r="539" spans="1:9" x14ac:dyDescent="0.25">
      <c r="A539" t="s">
        <v>692</v>
      </c>
      <c r="B539" s="2">
        <v>46128</v>
      </c>
      <c r="C539" t="s">
        <v>22</v>
      </c>
      <c r="D539">
        <v>1</v>
      </c>
      <c r="E539">
        <v>6500</v>
      </c>
      <c r="F539">
        <f>Table3[[#This Row],[QuantitySold]]*Table3[[#This Row],[UnitSellingPriceNGN]]</f>
        <v>6500</v>
      </c>
      <c r="G539" t="s">
        <v>158</v>
      </c>
      <c r="H539" t="s">
        <v>151</v>
      </c>
      <c r="I539">
        <f>Table3[[#This Row],[QuantitySold]]*_xlfn.XLOOKUP(Table3[[#This Row],[ProductID]],Table6[ProductID],Table6[UnitCostNGN])</f>
        <v>4800</v>
      </c>
    </row>
    <row r="540" spans="1:9" x14ac:dyDescent="0.25">
      <c r="A540" t="s">
        <v>693</v>
      </c>
      <c r="B540" s="2">
        <v>46128</v>
      </c>
      <c r="C540" t="s">
        <v>34</v>
      </c>
      <c r="D540">
        <v>1</v>
      </c>
      <c r="E540">
        <v>4500</v>
      </c>
      <c r="F540">
        <f>Table3[[#This Row],[QuantitySold]]*Table3[[#This Row],[UnitSellingPriceNGN]]</f>
        <v>4500</v>
      </c>
      <c r="G540" t="s">
        <v>155</v>
      </c>
      <c r="H540" t="s">
        <v>153</v>
      </c>
      <c r="I540">
        <f>Table3[[#This Row],[QuantitySold]]*_xlfn.XLOOKUP(Table3[[#This Row],[ProductID]],Table6[ProductID],Table6[UnitCostNGN])</f>
        <v>3000</v>
      </c>
    </row>
    <row r="541" spans="1:9" x14ac:dyDescent="0.25">
      <c r="A541" t="s">
        <v>694</v>
      </c>
      <c r="B541" s="2">
        <v>46128</v>
      </c>
      <c r="C541" t="s">
        <v>39</v>
      </c>
      <c r="D541">
        <v>1</v>
      </c>
      <c r="E541">
        <v>3000</v>
      </c>
      <c r="F541">
        <f>Table3[[#This Row],[QuantitySold]]*Table3[[#This Row],[UnitSellingPriceNGN]]</f>
        <v>3000</v>
      </c>
      <c r="G541" t="s">
        <v>158</v>
      </c>
      <c r="H541" t="s">
        <v>164</v>
      </c>
      <c r="I541">
        <f>Table3[[#This Row],[QuantitySold]]*_xlfn.XLOOKUP(Table3[[#This Row],[ProductID]],Table6[ProductID],Table6[UnitCostNGN])</f>
        <v>1800</v>
      </c>
    </row>
    <row r="542" spans="1:9" x14ac:dyDescent="0.25">
      <c r="A542" t="s">
        <v>695</v>
      </c>
      <c r="B542" s="2">
        <v>46128</v>
      </c>
      <c r="C542" t="s">
        <v>41</v>
      </c>
      <c r="D542">
        <v>2</v>
      </c>
      <c r="E542">
        <v>6000</v>
      </c>
      <c r="F542">
        <f>Table3[[#This Row],[QuantitySold]]*Table3[[#This Row],[UnitSellingPriceNGN]]</f>
        <v>12000</v>
      </c>
      <c r="G542" t="s">
        <v>150</v>
      </c>
      <c r="H542" t="s">
        <v>151</v>
      </c>
      <c r="I542">
        <f>Table3[[#This Row],[QuantitySold]]*_xlfn.XLOOKUP(Table3[[#This Row],[ProductID]],Table6[ProductID],Table6[UnitCostNGN])</f>
        <v>9000</v>
      </c>
    </row>
    <row r="543" spans="1:9" x14ac:dyDescent="0.25">
      <c r="A543" t="s">
        <v>696</v>
      </c>
      <c r="B543" s="2">
        <v>46128</v>
      </c>
      <c r="C543" t="s">
        <v>46</v>
      </c>
      <c r="D543">
        <v>1</v>
      </c>
      <c r="E543">
        <v>11000</v>
      </c>
      <c r="F543">
        <f>Table3[[#This Row],[QuantitySold]]*Table3[[#This Row],[UnitSellingPriceNGN]]</f>
        <v>11000</v>
      </c>
      <c r="G543" t="s">
        <v>158</v>
      </c>
      <c r="H543" t="s">
        <v>153</v>
      </c>
      <c r="I543">
        <f>Table3[[#This Row],[QuantitySold]]*_xlfn.XLOOKUP(Table3[[#This Row],[ProductID]],Table6[ProductID],Table6[UnitCostNGN])</f>
        <v>8500</v>
      </c>
    </row>
    <row r="544" spans="1:9" x14ac:dyDescent="0.25">
      <c r="A544" t="s">
        <v>697</v>
      </c>
      <c r="B544" s="2">
        <v>46129</v>
      </c>
      <c r="C544" t="s">
        <v>16</v>
      </c>
      <c r="D544">
        <v>3</v>
      </c>
      <c r="E544">
        <v>7000</v>
      </c>
      <c r="F544">
        <f>Table3[[#This Row],[QuantitySold]]*Table3[[#This Row],[UnitSellingPriceNGN]]</f>
        <v>21000</v>
      </c>
      <c r="G544" t="s">
        <v>150</v>
      </c>
      <c r="H544" t="s">
        <v>153</v>
      </c>
      <c r="I544">
        <f>Table3[[#This Row],[QuantitySold]]*_xlfn.XLOOKUP(Table3[[#This Row],[ProductID]],Table6[ProductID],Table6[UnitCostNGN])</f>
        <v>15600</v>
      </c>
    </row>
    <row r="545" spans="1:9" x14ac:dyDescent="0.25">
      <c r="A545" t="s">
        <v>698</v>
      </c>
      <c r="B545" s="2">
        <v>46129</v>
      </c>
      <c r="C545" t="s">
        <v>22</v>
      </c>
      <c r="D545">
        <v>1</v>
      </c>
      <c r="E545">
        <v>6500</v>
      </c>
      <c r="F545">
        <f>Table3[[#This Row],[QuantitySold]]*Table3[[#This Row],[UnitSellingPriceNGN]]</f>
        <v>6500</v>
      </c>
      <c r="G545" t="s">
        <v>158</v>
      </c>
      <c r="H545" t="s">
        <v>153</v>
      </c>
      <c r="I545">
        <f>Table3[[#This Row],[QuantitySold]]*_xlfn.XLOOKUP(Table3[[#This Row],[ProductID]],Table6[ProductID],Table6[UnitCostNGN])</f>
        <v>4800</v>
      </c>
    </row>
    <row r="546" spans="1:9" x14ac:dyDescent="0.25">
      <c r="A546" t="s">
        <v>699</v>
      </c>
      <c r="B546" s="2">
        <v>46129</v>
      </c>
      <c r="C546" t="s">
        <v>30</v>
      </c>
      <c r="D546">
        <v>1</v>
      </c>
      <c r="E546">
        <v>17000</v>
      </c>
      <c r="F546">
        <f>Table3[[#This Row],[QuantitySold]]*Table3[[#This Row],[UnitSellingPriceNGN]]</f>
        <v>17000</v>
      </c>
      <c r="G546" t="s">
        <v>158</v>
      </c>
      <c r="H546" t="s">
        <v>164</v>
      </c>
      <c r="I546">
        <f>Table3[[#This Row],[QuantitySold]]*_xlfn.XLOOKUP(Table3[[#This Row],[ProductID]],Table6[ProductID],Table6[UnitCostNGN])</f>
        <v>12500</v>
      </c>
    </row>
    <row r="547" spans="1:9" x14ac:dyDescent="0.25">
      <c r="A547" t="s">
        <v>700</v>
      </c>
      <c r="B547" s="2">
        <v>46129</v>
      </c>
      <c r="C547" t="s">
        <v>34</v>
      </c>
      <c r="D547">
        <v>2</v>
      </c>
      <c r="E547">
        <v>4500</v>
      </c>
      <c r="F547">
        <f>Table3[[#This Row],[QuantitySold]]*Table3[[#This Row],[UnitSellingPriceNGN]]</f>
        <v>9000</v>
      </c>
      <c r="G547" t="s">
        <v>150</v>
      </c>
      <c r="H547" t="s">
        <v>153</v>
      </c>
      <c r="I547">
        <f>Table3[[#This Row],[QuantitySold]]*_xlfn.XLOOKUP(Table3[[#This Row],[ProductID]],Table6[ProductID],Table6[UnitCostNGN])</f>
        <v>6000</v>
      </c>
    </row>
    <row r="548" spans="1:9" x14ac:dyDescent="0.25">
      <c r="A548" t="s">
        <v>701</v>
      </c>
      <c r="B548" s="2">
        <v>46129</v>
      </c>
      <c r="C548" t="s">
        <v>39</v>
      </c>
      <c r="D548">
        <v>2</v>
      </c>
      <c r="E548">
        <v>3000</v>
      </c>
      <c r="F548">
        <f>Table3[[#This Row],[QuantitySold]]*Table3[[#This Row],[UnitSellingPriceNGN]]</f>
        <v>6000</v>
      </c>
      <c r="G548" t="s">
        <v>158</v>
      </c>
      <c r="H548" t="s">
        <v>153</v>
      </c>
      <c r="I548">
        <f>Table3[[#This Row],[QuantitySold]]*_xlfn.XLOOKUP(Table3[[#This Row],[ProductID]],Table6[ProductID],Table6[UnitCostNGN])</f>
        <v>3600</v>
      </c>
    </row>
    <row r="549" spans="1:9" x14ac:dyDescent="0.25">
      <c r="A549" t="s">
        <v>702</v>
      </c>
      <c r="B549" s="2">
        <v>46130</v>
      </c>
      <c r="C549" t="s">
        <v>16</v>
      </c>
      <c r="D549">
        <v>3</v>
      </c>
      <c r="E549">
        <v>7000</v>
      </c>
      <c r="F549">
        <f>Table3[[#This Row],[QuantitySold]]*Table3[[#This Row],[UnitSellingPriceNGN]]</f>
        <v>21000</v>
      </c>
      <c r="G549" t="s">
        <v>150</v>
      </c>
      <c r="H549" t="s">
        <v>153</v>
      </c>
      <c r="I549">
        <f>Table3[[#This Row],[QuantitySold]]*_xlfn.XLOOKUP(Table3[[#This Row],[ProductID]],Table6[ProductID],Table6[UnitCostNGN])</f>
        <v>15600</v>
      </c>
    </row>
    <row r="550" spans="1:9" x14ac:dyDescent="0.25">
      <c r="A550" t="s">
        <v>703</v>
      </c>
      <c r="B550" s="2">
        <v>46130</v>
      </c>
      <c r="C550" t="s">
        <v>22</v>
      </c>
      <c r="D550">
        <v>1</v>
      </c>
      <c r="E550">
        <v>6500</v>
      </c>
      <c r="F550">
        <f>Table3[[#This Row],[QuantitySold]]*Table3[[#This Row],[UnitSellingPriceNGN]]</f>
        <v>6500</v>
      </c>
      <c r="G550" t="s">
        <v>158</v>
      </c>
      <c r="H550" t="s">
        <v>164</v>
      </c>
      <c r="I550">
        <f>Table3[[#This Row],[QuantitySold]]*_xlfn.XLOOKUP(Table3[[#This Row],[ProductID]],Table6[ProductID],Table6[UnitCostNGN])</f>
        <v>4800</v>
      </c>
    </row>
    <row r="551" spans="1:9" x14ac:dyDescent="0.25">
      <c r="A551" t="s">
        <v>704</v>
      </c>
      <c r="B551" s="2">
        <v>46130</v>
      </c>
      <c r="C551" t="s">
        <v>30</v>
      </c>
      <c r="D551">
        <v>2</v>
      </c>
      <c r="E551">
        <v>17000</v>
      </c>
      <c r="F551">
        <f>Table3[[#This Row],[QuantitySold]]*Table3[[#This Row],[UnitSellingPriceNGN]]</f>
        <v>34000</v>
      </c>
      <c r="G551" t="s">
        <v>150</v>
      </c>
      <c r="H551" t="s">
        <v>151</v>
      </c>
      <c r="I551">
        <f>Table3[[#This Row],[QuantitySold]]*_xlfn.XLOOKUP(Table3[[#This Row],[ProductID]],Table6[ProductID],Table6[UnitCostNGN])</f>
        <v>25000</v>
      </c>
    </row>
    <row r="552" spans="1:9" x14ac:dyDescent="0.25">
      <c r="A552" t="s">
        <v>705</v>
      </c>
      <c r="B552" s="2">
        <v>46130</v>
      </c>
      <c r="C552" t="s">
        <v>34</v>
      </c>
      <c r="D552">
        <v>2</v>
      </c>
      <c r="E552">
        <v>4500</v>
      </c>
      <c r="F552">
        <f>Table3[[#This Row],[QuantitySold]]*Table3[[#This Row],[UnitSellingPriceNGN]]</f>
        <v>9000</v>
      </c>
      <c r="G552" t="s">
        <v>158</v>
      </c>
      <c r="H552" t="s">
        <v>164</v>
      </c>
      <c r="I552">
        <f>Table3[[#This Row],[QuantitySold]]*_xlfn.XLOOKUP(Table3[[#This Row],[ProductID]],Table6[ProductID],Table6[UnitCostNGN])</f>
        <v>6000</v>
      </c>
    </row>
    <row r="553" spans="1:9" x14ac:dyDescent="0.25">
      <c r="A553" t="s">
        <v>706</v>
      </c>
      <c r="B553" s="2">
        <v>46130</v>
      </c>
      <c r="C553" t="s">
        <v>39</v>
      </c>
      <c r="D553">
        <v>3</v>
      </c>
      <c r="E553">
        <v>3000</v>
      </c>
      <c r="F553">
        <f>Table3[[#This Row],[QuantitySold]]*Table3[[#This Row],[UnitSellingPriceNGN]]</f>
        <v>9000</v>
      </c>
      <c r="G553" t="s">
        <v>158</v>
      </c>
      <c r="H553" t="s">
        <v>153</v>
      </c>
      <c r="I553">
        <f>Table3[[#This Row],[QuantitySold]]*_xlfn.XLOOKUP(Table3[[#This Row],[ProductID]],Table6[ProductID],Table6[UnitCostNGN])</f>
        <v>5400</v>
      </c>
    </row>
    <row r="554" spans="1:9" x14ac:dyDescent="0.25">
      <c r="A554" t="s">
        <v>707</v>
      </c>
      <c r="B554" s="2">
        <v>46130</v>
      </c>
      <c r="C554" t="s">
        <v>41</v>
      </c>
      <c r="D554">
        <v>1</v>
      </c>
      <c r="E554">
        <v>6000</v>
      </c>
      <c r="F554">
        <f>Table3[[#This Row],[QuantitySold]]*Table3[[#This Row],[UnitSellingPriceNGN]]</f>
        <v>6000</v>
      </c>
      <c r="G554" t="s">
        <v>158</v>
      </c>
      <c r="H554" t="s">
        <v>153</v>
      </c>
      <c r="I554">
        <f>Table3[[#This Row],[QuantitySold]]*_xlfn.XLOOKUP(Table3[[#This Row],[ProductID]],Table6[ProductID],Table6[UnitCostNGN])</f>
        <v>4500</v>
      </c>
    </row>
    <row r="555" spans="1:9" x14ac:dyDescent="0.25">
      <c r="A555" t="s">
        <v>708</v>
      </c>
      <c r="B555" s="2">
        <v>46130</v>
      </c>
      <c r="C555" t="s">
        <v>49</v>
      </c>
      <c r="D555">
        <v>1</v>
      </c>
      <c r="E555">
        <v>12500</v>
      </c>
      <c r="F555">
        <f>Table3[[#This Row],[QuantitySold]]*Table3[[#This Row],[UnitSellingPriceNGN]]</f>
        <v>12500</v>
      </c>
      <c r="G555" t="s">
        <v>150</v>
      </c>
      <c r="H555" t="s">
        <v>153</v>
      </c>
      <c r="I555">
        <f>Table3[[#This Row],[QuantitySold]]*_xlfn.XLOOKUP(Table3[[#This Row],[ProductID]],Table6[ProductID],Table6[UnitCostNGN])</f>
        <v>9000</v>
      </c>
    </row>
    <row r="556" spans="1:9" x14ac:dyDescent="0.25">
      <c r="A556" t="s">
        <v>709</v>
      </c>
      <c r="B556" s="2">
        <v>46131</v>
      </c>
      <c r="C556" t="s">
        <v>22</v>
      </c>
      <c r="D556">
        <v>2</v>
      </c>
      <c r="E556">
        <v>6500</v>
      </c>
      <c r="F556">
        <f>Table3[[#This Row],[QuantitySold]]*Table3[[#This Row],[UnitSellingPriceNGN]]</f>
        <v>13000</v>
      </c>
      <c r="G556" t="s">
        <v>150</v>
      </c>
      <c r="H556" t="s">
        <v>151</v>
      </c>
      <c r="I556">
        <f>Table3[[#This Row],[QuantitySold]]*_xlfn.XLOOKUP(Table3[[#This Row],[ProductID]],Table6[ProductID],Table6[UnitCostNGN])</f>
        <v>9600</v>
      </c>
    </row>
    <row r="557" spans="1:9" x14ac:dyDescent="0.25">
      <c r="A557" t="s">
        <v>710</v>
      </c>
      <c r="B557" s="2">
        <v>46131</v>
      </c>
      <c r="C557" t="s">
        <v>34</v>
      </c>
      <c r="D557">
        <v>2</v>
      </c>
      <c r="E557">
        <v>4500</v>
      </c>
      <c r="F557">
        <f>Table3[[#This Row],[QuantitySold]]*Table3[[#This Row],[UnitSellingPriceNGN]]</f>
        <v>9000</v>
      </c>
      <c r="G557" t="s">
        <v>158</v>
      </c>
      <c r="H557" t="s">
        <v>153</v>
      </c>
      <c r="I557">
        <f>Table3[[#This Row],[QuantitySold]]*_xlfn.XLOOKUP(Table3[[#This Row],[ProductID]],Table6[ProductID],Table6[UnitCostNGN])</f>
        <v>6000</v>
      </c>
    </row>
    <row r="558" spans="1:9" x14ac:dyDescent="0.25">
      <c r="A558" t="s">
        <v>711</v>
      </c>
      <c r="B558" s="2">
        <v>46131</v>
      </c>
      <c r="C558" t="s">
        <v>39</v>
      </c>
      <c r="D558">
        <v>1</v>
      </c>
      <c r="E558">
        <v>3000</v>
      </c>
      <c r="F558">
        <f>Table3[[#This Row],[QuantitySold]]*Table3[[#This Row],[UnitSellingPriceNGN]]</f>
        <v>3000</v>
      </c>
      <c r="G558" t="s">
        <v>155</v>
      </c>
      <c r="H558" t="s">
        <v>164</v>
      </c>
      <c r="I558">
        <f>Table3[[#This Row],[QuantitySold]]*_xlfn.XLOOKUP(Table3[[#This Row],[ProductID]],Table6[ProductID],Table6[UnitCostNGN])</f>
        <v>1800</v>
      </c>
    </row>
    <row r="559" spans="1:9" x14ac:dyDescent="0.25">
      <c r="A559" t="s">
        <v>712</v>
      </c>
      <c r="B559" s="2">
        <v>46131</v>
      </c>
      <c r="C559" t="s">
        <v>41</v>
      </c>
      <c r="D559">
        <v>1</v>
      </c>
      <c r="E559">
        <v>6000</v>
      </c>
      <c r="F559">
        <f>Table3[[#This Row],[QuantitySold]]*Table3[[#This Row],[UnitSellingPriceNGN]]</f>
        <v>6000</v>
      </c>
      <c r="G559" t="s">
        <v>155</v>
      </c>
      <c r="H559" t="s">
        <v>153</v>
      </c>
      <c r="I559">
        <f>Table3[[#This Row],[QuantitySold]]*_xlfn.XLOOKUP(Table3[[#This Row],[ProductID]],Table6[ProductID],Table6[UnitCostNGN])</f>
        <v>4500</v>
      </c>
    </row>
    <row r="560" spans="1:9" x14ac:dyDescent="0.25">
      <c r="A560" t="s">
        <v>713</v>
      </c>
      <c r="B560" s="2">
        <v>46131</v>
      </c>
      <c r="C560" t="s">
        <v>49</v>
      </c>
      <c r="D560">
        <v>1</v>
      </c>
      <c r="E560">
        <v>12500</v>
      </c>
      <c r="F560">
        <f>Table3[[#This Row],[QuantitySold]]*Table3[[#This Row],[UnitSellingPriceNGN]]</f>
        <v>12500</v>
      </c>
      <c r="G560" t="s">
        <v>155</v>
      </c>
      <c r="H560" t="s">
        <v>151</v>
      </c>
      <c r="I560">
        <f>Table3[[#This Row],[QuantitySold]]*_xlfn.XLOOKUP(Table3[[#This Row],[ProductID]],Table6[ProductID],Table6[UnitCostNGN])</f>
        <v>9000</v>
      </c>
    </row>
    <row r="561" spans="1:9" x14ac:dyDescent="0.25">
      <c r="A561" t="s">
        <v>714</v>
      </c>
      <c r="B561" s="2">
        <v>46132</v>
      </c>
      <c r="C561" t="s">
        <v>16</v>
      </c>
      <c r="D561">
        <v>2</v>
      </c>
      <c r="E561">
        <v>7000</v>
      </c>
      <c r="F561">
        <f>Table3[[#This Row],[QuantitySold]]*Table3[[#This Row],[UnitSellingPriceNGN]]</f>
        <v>14000</v>
      </c>
      <c r="G561" t="s">
        <v>150</v>
      </c>
      <c r="H561" t="s">
        <v>153</v>
      </c>
      <c r="I561">
        <f>Table3[[#This Row],[QuantitySold]]*_xlfn.XLOOKUP(Table3[[#This Row],[ProductID]],Table6[ProductID],Table6[UnitCostNGN])</f>
        <v>10400</v>
      </c>
    </row>
    <row r="562" spans="1:9" x14ac:dyDescent="0.25">
      <c r="A562" t="s">
        <v>715</v>
      </c>
      <c r="B562" s="2">
        <v>46132</v>
      </c>
      <c r="C562" t="s">
        <v>30</v>
      </c>
      <c r="D562">
        <v>1</v>
      </c>
      <c r="E562">
        <v>17000</v>
      </c>
      <c r="F562">
        <f>Table3[[#This Row],[QuantitySold]]*Table3[[#This Row],[UnitSellingPriceNGN]]</f>
        <v>17000</v>
      </c>
      <c r="G562" t="s">
        <v>158</v>
      </c>
      <c r="H562" t="s">
        <v>164</v>
      </c>
      <c r="I562">
        <f>Table3[[#This Row],[QuantitySold]]*_xlfn.XLOOKUP(Table3[[#This Row],[ProductID]],Table6[ProductID],Table6[UnitCostNGN])</f>
        <v>12500</v>
      </c>
    </row>
    <row r="563" spans="1:9" x14ac:dyDescent="0.25">
      <c r="A563" t="s">
        <v>716</v>
      </c>
      <c r="B563" s="2">
        <v>46132</v>
      </c>
      <c r="C563" t="s">
        <v>39</v>
      </c>
      <c r="D563">
        <v>1</v>
      </c>
      <c r="E563">
        <v>3000</v>
      </c>
      <c r="F563">
        <f>Table3[[#This Row],[QuantitySold]]*Table3[[#This Row],[UnitSellingPriceNGN]]</f>
        <v>3000</v>
      </c>
      <c r="G563" t="s">
        <v>158</v>
      </c>
      <c r="H563" t="s">
        <v>153</v>
      </c>
      <c r="I563">
        <f>Table3[[#This Row],[QuantitySold]]*_xlfn.XLOOKUP(Table3[[#This Row],[ProductID]],Table6[ProductID],Table6[UnitCostNGN])</f>
        <v>1800</v>
      </c>
    </row>
    <row r="564" spans="1:9" x14ac:dyDescent="0.25">
      <c r="A564" t="s">
        <v>717</v>
      </c>
      <c r="B564" s="2">
        <v>46132</v>
      </c>
      <c r="C564" t="s">
        <v>41</v>
      </c>
      <c r="D564">
        <v>1</v>
      </c>
      <c r="E564">
        <v>6000</v>
      </c>
      <c r="F564">
        <f>Table3[[#This Row],[QuantitySold]]*Table3[[#This Row],[UnitSellingPriceNGN]]</f>
        <v>6000</v>
      </c>
      <c r="G564" t="s">
        <v>155</v>
      </c>
      <c r="H564" t="s">
        <v>164</v>
      </c>
      <c r="I564">
        <f>Table3[[#This Row],[QuantitySold]]*_xlfn.XLOOKUP(Table3[[#This Row],[ProductID]],Table6[ProductID],Table6[UnitCostNGN])</f>
        <v>4500</v>
      </c>
    </row>
    <row r="565" spans="1:9" x14ac:dyDescent="0.25">
      <c r="A565" t="s">
        <v>718</v>
      </c>
      <c r="B565" s="2">
        <v>46132</v>
      </c>
      <c r="C565" t="s">
        <v>46</v>
      </c>
      <c r="D565">
        <v>1</v>
      </c>
      <c r="E565">
        <v>11000</v>
      </c>
      <c r="F565">
        <f>Table3[[#This Row],[QuantitySold]]*Table3[[#This Row],[UnitSellingPriceNGN]]</f>
        <v>11000</v>
      </c>
      <c r="G565" t="s">
        <v>155</v>
      </c>
      <c r="H565" t="s">
        <v>153</v>
      </c>
      <c r="I565">
        <f>Table3[[#This Row],[QuantitySold]]*_xlfn.XLOOKUP(Table3[[#This Row],[ProductID]],Table6[ProductID],Table6[UnitCostNGN])</f>
        <v>8500</v>
      </c>
    </row>
    <row r="566" spans="1:9" x14ac:dyDescent="0.25">
      <c r="A566" t="s">
        <v>719</v>
      </c>
      <c r="B566" s="2">
        <v>46132</v>
      </c>
      <c r="C566" t="s">
        <v>49</v>
      </c>
      <c r="D566">
        <v>1</v>
      </c>
      <c r="E566">
        <v>12500</v>
      </c>
      <c r="F566">
        <f>Table3[[#This Row],[QuantitySold]]*Table3[[#This Row],[UnitSellingPriceNGN]]</f>
        <v>12500</v>
      </c>
      <c r="G566" t="s">
        <v>158</v>
      </c>
      <c r="H566" t="s">
        <v>153</v>
      </c>
      <c r="I566">
        <f>Table3[[#This Row],[QuantitySold]]*_xlfn.XLOOKUP(Table3[[#This Row],[ProductID]],Table6[ProductID],Table6[UnitCostNGN])</f>
        <v>9000</v>
      </c>
    </row>
    <row r="567" spans="1:9" x14ac:dyDescent="0.25">
      <c r="A567" t="s">
        <v>720</v>
      </c>
      <c r="B567" s="2">
        <v>46133</v>
      </c>
      <c r="C567" t="s">
        <v>16</v>
      </c>
      <c r="D567">
        <v>3</v>
      </c>
      <c r="E567">
        <v>7000</v>
      </c>
      <c r="F567">
        <f>Table3[[#This Row],[QuantitySold]]*Table3[[#This Row],[UnitSellingPriceNGN]]</f>
        <v>21000</v>
      </c>
      <c r="G567" t="s">
        <v>158</v>
      </c>
      <c r="H567" t="s">
        <v>153</v>
      </c>
      <c r="I567">
        <f>Table3[[#This Row],[QuantitySold]]*_xlfn.XLOOKUP(Table3[[#This Row],[ProductID]],Table6[ProductID],Table6[UnitCostNGN])</f>
        <v>15600</v>
      </c>
    </row>
    <row r="568" spans="1:9" x14ac:dyDescent="0.25">
      <c r="A568" t="s">
        <v>721</v>
      </c>
      <c r="B568" s="2">
        <v>46133</v>
      </c>
      <c r="C568" t="s">
        <v>22</v>
      </c>
      <c r="D568">
        <v>2</v>
      </c>
      <c r="E568">
        <v>6500</v>
      </c>
      <c r="F568">
        <f>Table3[[#This Row],[QuantitySold]]*Table3[[#This Row],[UnitSellingPriceNGN]]</f>
        <v>13000</v>
      </c>
      <c r="G568" t="s">
        <v>155</v>
      </c>
      <c r="H568" t="s">
        <v>164</v>
      </c>
      <c r="I568">
        <f>Table3[[#This Row],[QuantitySold]]*_xlfn.XLOOKUP(Table3[[#This Row],[ProductID]],Table6[ProductID],Table6[UnitCostNGN])</f>
        <v>9600</v>
      </c>
    </row>
    <row r="569" spans="1:9" x14ac:dyDescent="0.25">
      <c r="A569" t="s">
        <v>722</v>
      </c>
      <c r="B569" s="2">
        <v>46133</v>
      </c>
      <c r="C569" t="s">
        <v>25</v>
      </c>
      <c r="D569">
        <v>1</v>
      </c>
      <c r="E569">
        <v>14500</v>
      </c>
      <c r="F569">
        <f>Table3[[#This Row],[QuantitySold]]*Table3[[#This Row],[UnitSellingPriceNGN]]</f>
        <v>14500</v>
      </c>
      <c r="G569" t="s">
        <v>158</v>
      </c>
      <c r="H569" t="s">
        <v>151</v>
      </c>
      <c r="I569">
        <f>Table3[[#This Row],[QuantitySold]]*_xlfn.XLOOKUP(Table3[[#This Row],[ProductID]],Table6[ProductID],Table6[UnitCostNGN])</f>
        <v>10500</v>
      </c>
    </row>
    <row r="570" spans="1:9" x14ac:dyDescent="0.25">
      <c r="A570" t="s">
        <v>723</v>
      </c>
      <c r="B570" s="2">
        <v>46133</v>
      </c>
      <c r="C570" t="s">
        <v>41</v>
      </c>
      <c r="D570">
        <v>1</v>
      </c>
      <c r="E570">
        <v>6000</v>
      </c>
      <c r="F570">
        <f>Table3[[#This Row],[QuantitySold]]*Table3[[#This Row],[UnitSellingPriceNGN]]</f>
        <v>6000</v>
      </c>
      <c r="G570" t="s">
        <v>155</v>
      </c>
      <c r="H570" t="s">
        <v>164</v>
      </c>
      <c r="I570">
        <f>Table3[[#This Row],[QuantitySold]]*_xlfn.XLOOKUP(Table3[[#This Row],[ProductID]],Table6[ProductID],Table6[UnitCostNGN])</f>
        <v>4500</v>
      </c>
    </row>
    <row r="571" spans="1:9" x14ac:dyDescent="0.25">
      <c r="A571" t="s">
        <v>724</v>
      </c>
      <c r="B571" s="2">
        <v>46133</v>
      </c>
      <c r="C571" t="s">
        <v>46</v>
      </c>
      <c r="D571">
        <v>1</v>
      </c>
      <c r="E571">
        <v>11000</v>
      </c>
      <c r="F571">
        <f>Table3[[#This Row],[QuantitySold]]*Table3[[#This Row],[UnitSellingPriceNGN]]</f>
        <v>11000</v>
      </c>
      <c r="G571" t="s">
        <v>158</v>
      </c>
      <c r="H571" t="s">
        <v>153</v>
      </c>
      <c r="I571">
        <f>Table3[[#This Row],[QuantitySold]]*_xlfn.XLOOKUP(Table3[[#This Row],[ProductID]],Table6[ProductID],Table6[UnitCostNGN])</f>
        <v>8500</v>
      </c>
    </row>
    <row r="572" spans="1:9" x14ac:dyDescent="0.25">
      <c r="A572" t="s">
        <v>725</v>
      </c>
      <c r="B572" s="2">
        <v>46133</v>
      </c>
      <c r="C572" t="s">
        <v>54</v>
      </c>
      <c r="D572">
        <v>1</v>
      </c>
      <c r="E572">
        <v>24000</v>
      </c>
      <c r="F572">
        <f>Table3[[#This Row],[QuantitySold]]*Table3[[#This Row],[UnitSellingPriceNGN]]</f>
        <v>24000</v>
      </c>
      <c r="G572" t="s">
        <v>158</v>
      </c>
      <c r="H572" t="s">
        <v>153</v>
      </c>
      <c r="I572">
        <f>Table3[[#This Row],[QuantitySold]]*_xlfn.XLOOKUP(Table3[[#This Row],[ProductID]],Table6[ProductID],Table6[UnitCostNGN])</f>
        <v>18000</v>
      </c>
    </row>
    <row r="573" spans="1:9" x14ac:dyDescent="0.25">
      <c r="A573" t="s">
        <v>726</v>
      </c>
      <c r="B573" s="2">
        <v>46134</v>
      </c>
      <c r="C573" t="s">
        <v>16</v>
      </c>
      <c r="D573">
        <v>1</v>
      </c>
      <c r="E573">
        <v>7000</v>
      </c>
      <c r="F573">
        <f>Table3[[#This Row],[QuantitySold]]*Table3[[#This Row],[UnitSellingPriceNGN]]</f>
        <v>7000</v>
      </c>
      <c r="G573" t="s">
        <v>150</v>
      </c>
      <c r="H573" t="s">
        <v>153</v>
      </c>
      <c r="I573">
        <f>Table3[[#This Row],[QuantitySold]]*_xlfn.XLOOKUP(Table3[[#This Row],[ProductID]],Table6[ProductID],Table6[UnitCostNGN])</f>
        <v>5200</v>
      </c>
    </row>
    <row r="574" spans="1:9" x14ac:dyDescent="0.25">
      <c r="A574" t="s">
        <v>727</v>
      </c>
      <c r="B574" s="2">
        <v>46134</v>
      </c>
      <c r="C574" t="s">
        <v>22</v>
      </c>
      <c r="D574">
        <v>1</v>
      </c>
      <c r="E574">
        <v>6500</v>
      </c>
      <c r="F574">
        <f>Table3[[#This Row],[QuantitySold]]*Table3[[#This Row],[UnitSellingPriceNGN]]</f>
        <v>6500</v>
      </c>
      <c r="G574" t="s">
        <v>158</v>
      </c>
      <c r="H574" t="s">
        <v>153</v>
      </c>
      <c r="I574">
        <f>Table3[[#This Row],[QuantitySold]]*_xlfn.XLOOKUP(Table3[[#This Row],[ProductID]],Table6[ProductID],Table6[UnitCostNGN])</f>
        <v>4800</v>
      </c>
    </row>
    <row r="575" spans="1:9" x14ac:dyDescent="0.25">
      <c r="A575" t="s">
        <v>728</v>
      </c>
      <c r="B575" s="2">
        <v>46134</v>
      </c>
      <c r="C575" t="s">
        <v>34</v>
      </c>
      <c r="D575">
        <v>1</v>
      </c>
      <c r="E575">
        <v>4500</v>
      </c>
      <c r="F575">
        <f>Table3[[#This Row],[QuantitySold]]*Table3[[#This Row],[UnitSellingPriceNGN]]</f>
        <v>4500</v>
      </c>
      <c r="G575" t="s">
        <v>158</v>
      </c>
      <c r="H575" t="s">
        <v>153</v>
      </c>
      <c r="I575">
        <f>Table3[[#This Row],[QuantitySold]]*_xlfn.XLOOKUP(Table3[[#This Row],[ProductID]],Table6[ProductID],Table6[UnitCostNGN])</f>
        <v>3000</v>
      </c>
    </row>
    <row r="576" spans="1:9" x14ac:dyDescent="0.25">
      <c r="A576" t="s">
        <v>729</v>
      </c>
      <c r="B576" s="2">
        <v>46134</v>
      </c>
      <c r="C576" t="s">
        <v>41</v>
      </c>
      <c r="D576">
        <v>2</v>
      </c>
      <c r="E576">
        <v>6000</v>
      </c>
      <c r="F576">
        <f>Table3[[#This Row],[QuantitySold]]*Table3[[#This Row],[UnitSellingPriceNGN]]</f>
        <v>12000</v>
      </c>
      <c r="G576" t="s">
        <v>155</v>
      </c>
      <c r="H576" t="s">
        <v>151</v>
      </c>
      <c r="I576">
        <f>Table3[[#This Row],[QuantitySold]]*_xlfn.XLOOKUP(Table3[[#This Row],[ProductID]],Table6[ProductID],Table6[UnitCostNGN])</f>
        <v>9000</v>
      </c>
    </row>
    <row r="577" spans="1:9" x14ac:dyDescent="0.25">
      <c r="A577" t="s">
        <v>730</v>
      </c>
      <c r="B577" s="2">
        <v>46134</v>
      </c>
      <c r="C577" t="s">
        <v>49</v>
      </c>
      <c r="D577">
        <v>1</v>
      </c>
      <c r="E577">
        <v>12500</v>
      </c>
      <c r="F577">
        <f>Table3[[#This Row],[QuantitySold]]*Table3[[#This Row],[UnitSellingPriceNGN]]</f>
        <v>12500</v>
      </c>
      <c r="G577" t="s">
        <v>155</v>
      </c>
      <c r="H577" t="s">
        <v>151</v>
      </c>
      <c r="I577">
        <f>Table3[[#This Row],[QuantitySold]]*_xlfn.XLOOKUP(Table3[[#This Row],[ProductID]],Table6[ProductID],Table6[UnitCostNGN])</f>
        <v>9000</v>
      </c>
    </row>
    <row r="578" spans="1:9" x14ac:dyDescent="0.25">
      <c r="A578" t="s">
        <v>731</v>
      </c>
      <c r="B578" s="2">
        <v>46135</v>
      </c>
      <c r="C578" t="s">
        <v>16</v>
      </c>
      <c r="D578">
        <v>1</v>
      </c>
      <c r="E578">
        <v>7000</v>
      </c>
      <c r="F578">
        <f>Table3[[#This Row],[QuantitySold]]*Table3[[#This Row],[UnitSellingPriceNGN]]</f>
        <v>7000</v>
      </c>
      <c r="G578" t="s">
        <v>158</v>
      </c>
      <c r="H578" t="s">
        <v>164</v>
      </c>
      <c r="I578">
        <f>Table3[[#This Row],[QuantitySold]]*_xlfn.XLOOKUP(Table3[[#This Row],[ProductID]],Table6[ProductID],Table6[UnitCostNGN])</f>
        <v>5200</v>
      </c>
    </row>
    <row r="579" spans="1:9" x14ac:dyDescent="0.25">
      <c r="A579" t="s">
        <v>732</v>
      </c>
      <c r="B579" s="2">
        <v>46135</v>
      </c>
      <c r="C579" t="s">
        <v>25</v>
      </c>
      <c r="D579">
        <v>1</v>
      </c>
      <c r="E579">
        <v>14500</v>
      </c>
      <c r="F579">
        <f>Table3[[#This Row],[QuantitySold]]*Table3[[#This Row],[UnitSellingPriceNGN]]</f>
        <v>14500</v>
      </c>
      <c r="G579" t="s">
        <v>150</v>
      </c>
      <c r="H579" t="s">
        <v>153</v>
      </c>
      <c r="I579">
        <f>Table3[[#This Row],[QuantitySold]]*_xlfn.XLOOKUP(Table3[[#This Row],[ProductID]],Table6[ProductID],Table6[UnitCostNGN])</f>
        <v>10500</v>
      </c>
    </row>
    <row r="580" spans="1:9" x14ac:dyDescent="0.25">
      <c r="A580" t="s">
        <v>733</v>
      </c>
      <c r="B580" s="2">
        <v>46135</v>
      </c>
      <c r="C580" t="s">
        <v>30</v>
      </c>
      <c r="D580">
        <v>1</v>
      </c>
      <c r="E580">
        <v>17000</v>
      </c>
      <c r="F580">
        <f>Table3[[#This Row],[QuantitySold]]*Table3[[#This Row],[UnitSellingPriceNGN]]</f>
        <v>17000</v>
      </c>
      <c r="G580" t="s">
        <v>158</v>
      </c>
      <c r="H580" t="s">
        <v>153</v>
      </c>
      <c r="I580">
        <f>Table3[[#This Row],[QuantitySold]]*_xlfn.XLOOKUP(Table3[[#This Row],[ProductID]],Table6[ProductID],Table6[UnitCostNGN])</f>
        <v>12500</v>
      </c>
    </row>
    <row r="581" spans="1:9" x14ac:dyDescent="0.25">
      <c r="A581" t="s">
        <v>734</v>
      </c>
      <c r="B581" s="2">
        <v>46136</v>
      </c>
      <c r="C581" t="s">
        <v>16</v>
      </c>
      <c r="D581">
        <v>2</v>
      </c>
      <c r="E581">
        <v>7000</v>
      </c>
      <c r="F581">
        <f>Table3[[#This Row],[QuantitySold]]*Table3[[#This Row],[UnitSellingPriceNGN]]</f>
        <v>14000</v>
      </c>
      <c r="G581" t="s">
        <v>155</v>
      </c>
      <c r="H581" t="s">
        <v>151</v>
      </c>
      <c r="I581">
        <f>Table3[[#This Row],[QuantitySold]]*_xlfn.XLOOKUP(Table3[[#This Row],[ProductID]],Table6[ProductID],Table6[UnitCostNGN])</f>
        <v>10400</v>
      </c>
    </row>
    <row r="582" spans="1:9" x14ac:dyDescent="0.25">
      <c r="A582" t="s">
        <v>735</v>
      </c>
      <c r="B582" s="2">
        <v>46136</v>
      </c>
      <c r="C582" t="s">
        <v>22</v>
      </c>
      <c r="D582">
        <v>2</v>
      </c>
      <c r="E582">
        <v>6500</v>
      </c>
      <c r="F582">
        <f>Table3[[#This Row],[QuantitySold]]*Table3[[#This Row],[UnitSellingPriceNGN]]</f>
        <v>13000</v>
      </c>
      <c r="G582" t="s">
        <v>158</v>
      </c>
      <c r="H582" t="s">
        <v>153</v>
      </c>
      <c r="I582">
        <f>Table3[[#This Row],[QuantitySold]]*_xlfn.XLOOKUP(Table3[[#This Row],[ProductID]],Table6[ProductID],Table6[UnitCostNGN])</f>
        <v>9600</v>
      </c>
    </row>
    <row r="583" spans="1:9" x14ac:dyDescent="0.25">
      <c r="A583" t="s">
        <v>736</v>
      </c>
      <c r="B583" s="2">
        <v>46136</v>
      </c>
      <c r="C583" t="s">
        <v>30</v>
      </c>
      <c r="D583">
        <v>2</v>
      </c>
      <c r="E583">
        <v>17000</v>
      </c>
      <c r="F583">
        <f>Table3[[#This Row],[QuantitySold]]*Table3[[#This Row],[UnitSellingPriceNGN]]</f>
        <v>34000</v>
      </c>
      <c r="G583" t="s">
        <v>150</v>
      </c>
      <c r="H583" t="s">
        <v>164</v>
      </c>
      <c r="I583">
        <f>Table3[[#This Row],[QuantitySold]]*_xlfn.XLOOKUP(Table3[[#This Row],[ProductID]],Table6[ProductID],Table6[UnitCostNGN])</f>
        <v>25000</v>
      </c>
    </row>
    <row r="584" spans="1:9" x14ac:dyDescent="0.25">
      <c r="A584" t="s">
        <v>737</v>
      </c>
      <c r="B584" s="2">
        <v>46136</v>
      </c>
      <c r="C584" t="s">
        <v>34</v>
      </c>
      <c r="D584">
        <v>1</v>
      </c>
      <c r="E584">
        <v>4500</v>
      </c>
      <c r="F584">
        <f>Table3[[#This Row],[QuantitySold]]*Table3[[#This Row],[UnitSellingPriceNGN]]</f>
        <v>4500</v>
      </c>
      <c r="G584" t="s">
        <v>155</v>
      </c>
      <c r="H584" t="s">
        <v>153</v>
      </c>
      <c r="I584">
        <f>Table3[[#This Row],[QuantitySold]]*_xlfn.XLOOKUP(Table3[[#This Row],[ProductID]],Table6[ProductID],Table6[UnitCostNGN])</f>
        <v>3000</v>
      </c>
    </row>
    <row r="585" spans="1:9" x14ac:dyDescent="0.25">
      <c r="A585" t="s">
        <v>738</v>
      </c>
      <c r="B585" s="2">
        <v>46136</v>
      </c>
      <c r="C585" t="s">
        <v>41</v>
      </c>
      <c r="D585">
        <v>2</v>
      </c>
      <c r="E585">
        <v>6000</v>
      </c>
      <c r="F585">
        <f>Table3[[#This Row],[QuantitySold]]*Table3[[#This Row],[UnitSellingPriceNGN]]</f>
        <v>12000</v>
      </c>
      <c r="G585" t="s">
        <v>150</v>
      </c>
      <c r="H585" t="s">
        <v>153</v>
      </c>
      <c r="I585">
        <f>Table3[[#This Row],[QuantitySold]]*_xlfn.XLOOKUP(Table3[[#This Row],[ProductID]],Table6[ProductID],Table6[UnitCostNGN])</f>
        <v>9000</v>
      </c>
    </row>
    <row r="586" spans="1:9" x14ac:dyDescent="0.25">
      <c r="A586" t="s">
        <v>739</v>
      </c>
      <c r="B586" s="2">
        <v>46137</v>
      </c>
      <c r="C586" t="s">
        <v>16</v>
      </c>
      <c r="D586">
        <v>1</v>
      </c>
      <c r="E586">
        <v>7000</v>
      </c>
      <c r="F586">
        <f>Table3[[#This Row],[QuantitySold]]*Table3[[#This Row],[UnitSellingPriceNGN]]</f>
        <v>7000</v>
      </c>
      <c r="G586" t="s">
        <v>158</v>
      </c>
      <c r="H586" t="s">
        <v>153</v>
      </c>
      <c r="I586">
        <f>Table3[[#This Row],[QuantitySold]]*_xlfn.XLOOKUP(Table3[[#This Row],[ProductID]],Table6[ProductID],Table6[UnitCostNGN])</f>
        <v>5200</v>
      </c>
    </row>
    <row r="587" spans="1:9" x14ac:dyDescent="0.25">
      <c r="A587" t="s">
        <v>740</v>
      </c>
      <c r="B587" s="2">
        <v>46137</v>
      </c>
      <c r="C587" t="s">
        <v>30</v>
      </c>
      <c r="D587">
        <v>2</v>
      </c>
      <c r="E587">
        <v>17000</v>
      </c>
      <c r="F587">
        <f>Table3[[#This Row],[QuantitySold]]*Table3[[#This Row],[UnitSellingPriceNGN]]</f>
        <v>34000</v>
      </c>
      <c r="G587" t="s">
        <v>150</v>
      </c>
      <c r="H587" t="s">
        <v>151</v>
      </c>
      <c r="I587">
        <f>Table3[[#This Row],[QuantitySold]]*_xlfn.XLOOKUP(Table3[[#This Row],[ProductID]],Table6[ProductID],Table6[UnitCostNGN])</f>
        <v>25000</v>
      </c>
    </row>
    <row r="588" spans="1:9" x14ac:dyDescent="0.25">
      <c r="A588" t="s">
        <v>741</v>
      </c>
      <c r="B588" s="2">
        <v>46137</v>
      </c>
      <c r="C588" t="s">
        <v>39</v>
      </c>
      <c r="D588">
        <v>6</v>
      </c>
      <c r="E588">
        <v>3000</v>
      </c>
      <c r="F588">
        <f>Table3[[#This Row],[QuantitySold]]*Table3[[#This Row],[UnitSellingPriceNGN]]</f>
        <v>18000</v>
      </c>
      <c r="G588" t="s">
        <v>158</v>
      </c>
      <c r="H588" t="s">
        <v>151</v>
      </c>
      <c r="I588">
        <f>Table3[[#This Row],[QuantitySold]]*_xlfn.XLOOKUP(Table3[[#This Row],[ProductID]],Table6[ProductID],Table6[UnitCostNGN])</f>
        <v>10800</v>
      </c>
    </row>
    <row r="589" spans="1:9" x14ac:dyDescent="0.25">
      <c r="A589" t="s">
        <v>742</v>
      </c>
      <c r="B589" s="2">
        <v>46138</v>
      </c>
      <c r="C589" t="s">
        <v>16</v>
      </c>
      <c r="D589">
        <v>2</v>
      </c>
      <c r="E589">
        <v>7000</v>
      </c>
      <c r="F589">
        <f>Table3[[#This Row],[QuantitySold]]*Table3[[#This Row],[UnitSellingPriceNGN]]</f>
        <v>14000</v>
      </c>
      <c r="G589" t="s">
        <v>150</v>
      </c>
      <c r="H589" t="s">
        <v>153</v>
      </c>
      <c r="I589">
        <f>Table3[[#This Row],[QuantitySold]]*_xlfn.XLOOKUP(Table3[[#This Row],[ProductID]],Table6[ProductID],Table6[UnitCostNGN])</f>
        <v>10400</v>
      </c>
    </row>
    <row r="590" spans="1:9" x14ac:dyDescent="0.25">
      <c r="A590" t="s">
        <v>743</v>
      </c>
      <c r="B590" s="2">
        <v>46138</v>
      </c>
      <c r="C590" t="s">
        <v>39</v>
      </c>
      <c r="D590">
        <v>3</v>
      </c>
      <c r="E590">
        <v>3000</v>
      </c>
      <c r="F590">
        <f>Table3[[#This Row],[QuantitySold]]*Table3[[#This Row],[UnitSellingPriceNGN]]</f>
        <v>9000</v>
      </c>
      <c r="G590" t="s">
        <v>155</v>
      </c>
      <c r="H590" t="s">
        <v>153</v>
      </c>
      <c r="I590">
        <f>Table3[[#This Row],[QuantitySold]]*_xlfn.XLOOKUP(Table3[[#This Row],[ProductID]],Table6[ProductID],Table6[UnitCostNGN])</f>
        <v>5400</v>
      </c>
    </row>
    <row r="591" spans="1:9" x14ac:dyDescent="0.25">
      <c r="A591" t="s">
        <v>744</v>
      </c>
      <c r="B591" s="2">
        <v>46139</v>
      </c>
      <c r="C591" t="s">
        <v>22</v>
      </c>
      <c r="D591">
        <v>1</v>
      </c>
      <c r="E591">
        <v>6500</v>
      </c>
      <c r="F591">
        <f>Table3[[#This Row],[QuantitySold]]*Table3[[#This Row],[UnitSellingPriceNGN]]</f>
        <v>6500</v>
      </c>
      <c r="G591" t="s">
        <v>158</v>
      </c>
      <c r="H591" t="s">
        <v>151</v>
      </c>
      <c r="I591">
        <f>Table3[[#This Row],[QuantitySold]]*_xlfn.XLOOKUP(Table3[[#This Row],[ProductID]],Table6[ProductID],Table6[UnitCostNGN])</f>
        <v>4800</v>
      </c>
    </row>
    <row r="592" spans="1:9" x14ac:dyDescent="0.25">
      <c r="A592" t="s">
        <v>745</v>
      </c>
      <c r="B592" s="2">
        <v>46139</v>
      </c>
      <c r="C592" t="s">
        <v>25</v>
      </c>
      <c r="D592">
        <v>1</v>
      </c>
      <c r="E592">
        <v>14500</v>
      </c>
      <c r="F592">
        <f>Table3[[#This Row],[QuantitySold]]*Table3[[#This Row],[UnitSellingPriceNGN]]</f>
        <v>14500</v>
      </c>
      <c r="G592" t="s">
        <v>158</v>
      </c>
      <c r="H592" t="s">
        <v>153</v>
      </c>
      <c r="I592">
        <f>Table3[[#This Row],[QuantitySold]]*_xlfn.XLOOKUP(Table3[[#This Row],[ProductID]],Table6[ProductID],Table6[UnitCostNGN])</f>
        <v>10500</v>
      </c>
    </row>
    <row r="593" spans="1:9" x14ac:dyDescent="0.25">
      <c r="A593" t="s">
        <v>746</v>
      </c>
      <c r="B593" s="2">
        <v>46139</v>
      </c>
      <c r="C593" t="s">
        <v>30</v>
      </c>
      <c r="D593">
        <v>2</v>
      </c>
      <c r="E593">
        <v>17000</v>
      </c>
      <c r="F593">
        <f>Table3[[#This Row],[QuantitySold]]*Table3[[#This Row],[UnitSellingPriceNGN]]</f>
        <v>34000</v>
      </c>
      <c r="G593" t="s">
        <v>158</v>
      </c>
      <c r="H593" t="s">
        <v>151</v>
      </c>
      <c r="I593">
        <f>Table3[[#This Row],[QuantitySold]]*_xlfn.XLOOKUP(Table3[[#This Row],[ProductID]],Table6[ProductID],Table6[UnitCostNGN])</f>
        <v>25000</v>
      </c>
    </row>
    <row r="594" spans="1:9" x14ac:dyDescent="0.25">
      <c r="A594" t="s">
        <v>747</v>
      </c>
      <c r="B594" s="2">
        <v>46139</v>
      </c>
      <c r="C594" t="s">
        <v>34</v>
      </c>
      <c r="D594">
        <v>1</v>
      </c>
      <c r="E594">
        <v>4500</v>
      </c>
      <c r="F594">
        <f>Table3[[#This Row],[QuantitySold]]*Table3[[#This Row],[UnitSellingPriceNGN]]</f>
        <v>4500</v>
      </c>
      <c r="G594" t="s">
        <v>155</v>
      </c>
      <c r="H594" t="s">
        <v>164</v>
      </c>
      <c r="I594">
        <f>Table3[[#This Row],[QuantitySold]]*_xlfn.XLOOKUP(Table3[[#This Row],[ProductID]],Table6[ProductID],Table6[UnitCostNGN])</f>
        <v>3000</v>
      </c>
    </row>
    <row r="595" spans="1:9" x14ac:dyDescent="0.25">
      <c r="A595" t="s">
        <v>748</v>
      </c>
      <c r="B595" s="2">
        <v>46139</v>
      </c>
      <c r="C595" t="s">
        <v>39</v>
      </c>
      <c r="D595">
        <v>3</v>
      </c>
      <c r="E595">
        <v>3000</v>
      </c>
      <c r="F595">
        <f>Table3[[#This Row],[QuantitySold]]*Table3[[#This Row],[UnitSellingPriceNGN]]</f>
        <v>9000</v>
      </c>
      <c r="G595" t="s">
        <v>150</v>
      </c>
      <c r="H595" t="s">
        <v>151</v>
      </c>
      <c r="I595">
        <f>Table3[[#This Row],[QuantitySold]]*_xlfn.XLOOKUP(Table3[[#This Row],[ProductID]],Table6[ProductID],Table6[UnitCostNGN])</f>
        <v>5400</v>
      </c>
    </row>
    <row r="596" spans="1:9" x14ac:dyDescent="0.25">
      <c r="A596" t="s">
        <v>749</v>
      </c>
      <c r="B596" s="2">
        <v>46139</v>
      </c>
      <c r="C596" t="s">
        <v>41</v>
      </c>
      <c r="D596">
        <v>1</v>
      </c>
      <c r="E596">
        <v>6000</v>
      </c>
      <c r="F596">
        <f>Table3[[#This Row],[QuantitySold]]*Table3[[#This Row],[UnitSellingPriceNGN]]</f>
        <v>6000</v>
      </c>
      <c r="G596" t="s">
        <v>158</v>
      </c>
      <c r="H596" t="s">
        <v>153</v>
      </c>
      <c r="I596">
        <f>Table3[[#This Row],[QuantitySold]]*_xlfn.XLOOKUP(Table3[[#This Row],[ProductID]],Table6[ProductID],Table6[UnitCostNGN])</f>
        <v>4500</v>
      </c>
    </row>
    <row r="597" spans="1:9" x14ac:dyDescent="0.25">
      <c r="A597" t="s">
        <v>750</v>
      </c>
      <c r="B597" s="2">
        <v>46140</v>
      </c>
      <c r="C597" t="s">
        <v>22</v>
      </c>
      <c r="D597">
        <v>1</v>
      </c>
      <c r="E597">
        <v>6500</v>
      </c>
      <c r="F597">
        <f>Table3[[#This Row],[QuantitySold]]*Table3[[#This Row],[UnitSellingPriceNGN]]</f>
        <v>6500</v>
      </c>
      <c r="G597" t="s">
        <v>158</v>
      </c>
      <c r="H597" t="s">
        <v>153</v>
      </c>
      <c r="I597">
        <f>Table3[[#This Row],[QuantitySold]]*_xlfn.XLOOKUP(Table3[[#This Row],[ProductID]],Table6[ProductID],Table6[UnitCostNGN])</f>
        <v>4800</v>
      </c>
    </row>
    <row r="598" spans="1:9" x14ac:dyDescent="0.25">
      <c r="A598" t="s">
        <v>751</v>
      </c>
      <c r="B598" s="2">
        <v>46140</v>
      </c>
      <c r="C598" t="s">
        <v>25</v>
      </c>
      <c r="D598">
        <v>2</v>
      </c>
      <c r="E598">
        <v>14500</v>
      </c>
      <c r="F598">
        <f>Table3[[#This Row],[QuantitySold]]*Table3[[#This Row],[UnitSellingPriceNGN]]</f>
        <v>29000</v>
      </c>
      <c r="G598" t="s">
        <v>155</v>
      </c>
      <c r="H598" t="s">
        <v>153</v>
      </c>
      <c r="I598">
        <f>Table3[[#This Row],[QuantitySold]]*_xlfn.XLOOKUP(Table3[[#This Row],[ProductID]],Table6[ProductID],Table6[UnitCostNGN])</f>
        <v>21000</v>
      </c>
    </row>
    <row r="599" spans="1:9" x14ac:dyDescent="0.25">
      <c r="A599" t="s">
        <v>752</v>
      </c>
      <c r="B599" s="2">
        <v>46140</v>
      </c>
      <c r="C599" t="s">
        <v>30</v>
      </c>
      <c r="D599">
        <v>1</v>
      </c>
      <c r="E599">
        <v>17000</v>
      </c>
      <c r="F599">
        <f>Table3[[#This Row],[QuantitySold]]*Table3[[#This Row],[UnitSellingPriceNGN]]</f>
        <v>17000</v>
      </c>
      <c r="G599" t="s">
        <v>150</v>
      </c>
      <c r="H599" t="s">
        <v>164</v>
      </c>
      <c r="I599">
        <f>Table3[[#This Row],[QuantitySold]]*_xlfn.XLOOKUP(Table3[[#This Row],[ProductID]],Table6[ProductID],Table6[UnitCostNGN])</f>
        <v>12500</v>
      </c>
    </row>
    <row r="600" spans="1:9" x14ac:dyDescent="0.25">
      <c r="A600" t="s">
        <v>753</v>
      </c>
      <c r="B600" s="2">
        <v>46140</v>
      </c>
      <c r="C600" t="s">
        <v>34</v>
      </c>
      <c r="D600">
        <v>1</v>
      </c>
      <c r="E600">
        <v>4500</v>
      </c>
      <c r="F600">
        <f>Table3[[#This Row],[QuantitySold]]*Table3[[#This Row],[UnitSellingPriceNGN]]</f>
        <v>4500</v>
      </c>
      <c r="G600" t="s">
        <v>158</v>
      </c>
      <c r="H600" t="s">
        <v>151</v>
      </c>
      <c r="I600">
        <f>Table3[[#This Row],[QuantitySold]]*_xlfn.XLOOKUP(Table3[[#This Row],[ProductID]],Table6[ProductID],Table6[UnitCostNGN])</f>
        <v>3000</v>
      </c>
    </row>
    <row r="601" spans="1:9" x14ac:dyDescent="0.25">
      <c r="A601" t="s">
        <v>754</v>
      </c>
      <c r="B601" s="2">
        <v>46140</v>
      </c>
      <c r="C601" t="s">
        <v>39</v>
      </c>
      <c r="D601">
        <v>1</v>
      </c>
      <c r="E601">
        <v>3000</v>
      </c>
      <c r="F601">
        <f>Table3[[#This Row],[QuantitySold]]*Table3[[#This Row],[UnitSellingPriceNGN]]</f>
        <v>3000</v>
      </c>
      <c r="G601" t="s">
        <v>158</v>
      </c>
      <c r="H601" t="s">
        <v>151</v>
      </c>
      <c r="I601">
        <f>Table3[[#This Row],[QuantitySold]]*_xlfn.XLOOKUP(Table3[[#This Row],[ProductID]],Table6[ProductID],Table6[UnitCostNGN])</f>
        <v>1800</v>
      </c>
    </row>
    <row r="602" spans="1:9" x14ac:dyDescent="0.25">
      <c r="A602" t="s">
        <v>755</v>
      </c>
      <c r="B602" s="2">
        <v>46140</v>
      </c>
      <c r="C602" t="s">
        <v>46</v>
      </c>
      <c r="D602">
        <v>1</v>
      </c>
      <c r="E602">
        <v>11000</v>
      </c>
      <c r="F602">
        <f>Table3[[#This Row],[QuantitySold]]*Table3[[#This Row],[UnitSellingPriceNGN]]</f>
        <v>11000</v>
      </c>
      <c r="G602" t="s">
        <v>158</v>
      </c>
      <c r="H602" t="s">
        <v>151</v>
      </c>
      <c r="I602">
        <f>Table3[[#This Row],[QuantitySold]]*_xlfn.XLOOKUP(Table3[[#This Row],[ProductID]],Table6[ProductID],Table6[UnitCostNGN])</f>
        <v>8500</v>
      </c>
    </row>
    <row r="603" spans="1:9" x14ac:dyDescent="0.25">
      <c r="A603" t="s">
        <v>756</v>
      </c>
      <c r="B603" s="2">
        <v>46141</v>
      </c>
      <c r="C603" t="s">
        <v>16</v>
      </c>
      <c r="D603">
        <v>2</v>
      </c>
      <c r="E603">
        <v>7000</v>
      </c>
      <c r="F603">
        <f>Table3[[#This Row],[QuantitySold]]*Table3[[#This Row],[UnitSellingPriceNGN]]</f>
        <v>14000</v>
      </c>
      <c r="G603" t="s">
        <v>150</v>
      </c>
      <c r="H603" t="s">
        <v>164</v>
      </c>
      <c r="I603">
        <f>Table3[[#This Row],[QuantitySold]]*_xlfn.XLOOKUP(Table3[[#This Row],[ProductID]],Table6[ProductID],Table6[UnitCostNGN])</f>
        <v>10400</v>
      </c>
    </row>
    <row r="604" spans="1:9" x14ac:dyDescent="0.25">
      <c r="A604" t="s">
        <v>757</v>
      </c>
      <c r="B604" s="2">
        <v>46141</v>
      </c>
      <c r="C604" t="s">
        <v>22</v>
      </c>
      <c r="D604">
        <v>1</v>
      </c>
      <c r="E604">
        <v>6500</v>
      </c>
      <c r="F604">
        <f>Table3[[#This Row],[QuantitySold]]*Table3[[#This Row],[UnitSellingPriceNGN]]</f>
        <v>6500</v>
      </c>
      <c r="G604" t="s">
        <v>150</v>
      </c>
      <c r="H604" t="s">
        <v>151</v>
      </c>
      <c r="I604">
        <f>Table3[[#This Row],[QuantitySold]]*_xlfn.XLOOKUP(Table3[[#This Row],[ProductID]],Table6[ProductID],Table6[UnitCostNGN])</f>
        <v>4800</v>
      </c>
    </row>
    <row r="605" spans="1:9" x14ac:dyDescent="0.25">
      <c r="A605" t="s">
        <v>758</v>
      </c>
      <c r="B605" s="2">
        <v>46141</v>
      </c>
      <c r="C605" t="s">
        <v>25</v>
      </c>
      <c r="D605">
        <v>1</v>
      </c>
      <c r="E605">
        <v>14500</v>
      </c>
      <c r="F605">
        <f>Table3[[#This Row],[QuantitySold]]*Table3[[#This Row],[UnitSellingPriceNGN]]</f>
        <v>14500</v>
      </c>
      <c r="G605" t="s">
        <v>158</v>
      </c>
      <c r="H605" t="s">
        <v>164</v>
      </c>
      <c r="I605">
        <f>Table3[[#This Row],[QuantitySold]]*_xlfn.XLOOKUP(Table3[[#This Row],[ProductID]],Table6[ProductID],Table6[UnitCostNGN])</f>
        <v>10500</v>
      </c>
    </row>
    <row r="606" spans="1:9" x14ac:dyDescent="0.25">
      <c r="A606" t="s">
        <v>759</v>
      </c>
      <c r="B606" s="2">
        <v>46141</v>
      </c>
      <c r="C606" t="s">
        <v>30</v>
      </c>
      <c r="D606">
        <v>1</v>
      </c>
      <c r="E606">
        <v>17000</v>
      </c>
      <c r="F606">
        <f>Table3[[#This Row],[QuantitySold]]*Table3[[#This Row],[UnitSellingPriceNGN]]</f>
        <v>17000</v>
      </c>
      <c r="G606" t="s">
        <v>158</v>
      </c>
      <c r="H606" t="s">
        <v>151</v>
      </c>
      <c r="I606">
        <f>Table3[[#This Row],[QuantitySold]]*_xlfn.XLOOKUP(Table3[[#This Row],[ProductID]],Table6[ProductID],Table6[UnitCostNGN])</f>
        <v>12500</v>
      </c>
    </row>
    <row r="607" spans="1:9" x14ac:dyDescent="0.25">
      <c r="A607" t="s">
        <v>760</v>
      </c>
      <c r="B607" s="2">
        <v>46141</v>
      </c>
      <c r="C607" t="s">
        <v>34</v>
      </c>
      <c r="D607">
        <v>1</v>
      </c>
      <c r="E607">
        <v>4500</v>
      </c>
      <c r="F607">
        <f>Table3[[#This Row],[QuantitySold]]*Table3[[#This Row],[UnitSellingPriceNGN]]</f>
        <v>4500</v>
      </c>
      <c r="G607" t="s">
        <v>155</v>
      </c>
      <c r="H607" t="s">
        <v>164</v>
      </c>
      <c r="I607">
        <f>Table3[[#This Row],[QuantitySold]]*_xlfn.XLOOKUP(Table3[[#This Row],[ProductID]],Table6[ProductID],Table6[UnitCostNGN])</f>
        <v>3000</v>
      </c>
    </row>
    <row r="608" spans="1:9" x14ac:dyDescent="0.25">
      <c r="A608" t="s">
        <v>761</v>
      </c>
      <c r="B608" s="2">
        <v>46141</v>
      </c>
      <c r="C608" t="s">
        <v>39</v>
      </c>
      <c r="D608">
        <v>2</v>
      </c>
      <c r="E608">
        <v>3000</v>
      </c>
      <c r="F608">
        <f>Table3[[#This Row],[QuantitySold]]*Table3[[#This Row],[UnitSellingPriceNGN]]</f>
        <v>6000</v>
      </c>
      <c r="G608" t="s">
        <v>158</v>
      </c>
      <c r="H608" t="s">
        <v>153</v>
      </c>
      <c r="I608">
        <f>Table3[[#This Row],[QuantitySold]]*_xlfn.XLOOKUP(Table3[[#This Row],[ProductID]],Table6[ProductID],Table6[UnitCostNGN])</f>
        <v>3600</v>
      </c>
    </row>
    <row r="609" spans="1:9" x14ac:dyDescent="0.25">
      <c r="A609" t="s">
        <v>762</v>
      </c>
      <c r="B609" s="2">
        <v>46142</v>
      </c>
      <c r="C609" t="s">
        <v>16</v>
      </c>
      <c r="D609">
        <v>1</v>
      </c>
      <c r="E609">
        <v>7000</v>
      </c>
      <c r="F609">
        <f>Table3[[#This Row],[QuantitySold]]*Table3[[#This Row],[UnitSellingPriceNGN]]</f>
        <v>7000</v>
      </c>
      <c r="G609" t="s">
        <v>155</v>
      </c>
      <c r="H609" t="s">
        <v>153</v>
      </c>
      <c r="I609">
        <f>Table3[[#This Row],[QuantitySold]]*_xlfn.XLOOKUP(Table3[[#This Row],[ProductID]],Table6[ProductID],Table6[UnitCostNGN])</f>
        <v>5200</v>
      </c>
    </row>
    <row r="610" spans="1:9" x14ac:dyDescent="0.25">
      <c r="A610" t="s">
        <v>763</v>
      </c>
      <c r="B610" s="2">
        <v>46142</v>
      </c>
      <c r="C610" t="s">
        <v>22</v>
      </c>
      <c r="D610">
        <v>1</v>
      </c>
      <c r="E610">
        <v>6500</v>
      </c>
      <c r="F610">
        <f>Table3[[#This Row],[QuantitySold]]*Table3[[#This Row],[UnitSellingPriceNGN]]</f>
        <v>6500</v>
      </c>
      <c r="G610" t="s">
        <v>155</v>
      </c>
      <c r="H610" t="s">
        <v>153</v>
      </c>
      <c r="I610">
        <f>Table3[[#This Row],[QuantitySold]]*_xlfn.XLOOKUP(Table3[[#This Row],[ProductID]],Table6[ProductID],Table6[UnitCostNGN])</f>
        <v>4800</v>
      </c>
    </row>
    <row r="611" spans="1:9" x14ac:dyDescent="0.25">
      <c r="A611" t="s">
        <v>764</v>
      </c>
      <c r="B611" s="2">
        <v>46142</v>
      </c>
      <c r="C611" t="s">
        <v>30</v>
      </c>
      <c r="D611">
        <v>1</v>
      </c>
      <c r="E611">
        <v>17000</v>
      </c>
      <c r="F611">
        <f>Table3[[#This Row],[QuantitySold]]*Table3[[#This Row],[UnitSellingPriceNGN]]</f>
        <v>17000</v>
      </c>
      <c r="G611" t="s">
        <v>158</v>
      </c>
      <c r="H611" t="s">
        <v>153</v>
      </c>
      <c r="I611">
        <f>Table3[[#This Row],[QuantitySold]]*_xlfn.XLOOKUP(Table3[[#This Row],[ProductID]],Table6[ProductID],Table6[UnitCostNGN])</f>
        <v>12500</v>
      </c>
    </row>
    <row r="612" spans="1:9" x14ac:dyDescent="0.25">
      <c r="A612" t="s">
        <v>765</v>
      </c>
      <c r="B612" s="2">
        <v>46142</v>
      </c>
      <c r="C612" t="s">
        <v>39</v>
      </c>
      <c r="D612">
        <v>1</v>
      </c>
      <c r="E612">
        <v>3000</v>
      </c>
      <c r="F612">
        <f>Table3[[#This Row],[QuantitySold]]*Table3[[#This Row],[UnitSellingPriceNGN]]</f>
        <v>3000</v>
      </c>
      <c r="G612" t="s">
        <v>155</v>
      </c>
      <c r="H612" t="s">
        <v>153</v>
      </c>
      <c r="I612">
        <f>Table3[[#This Row],[QuantitySold]]*_xlfn.XLOOKUP(Table3[[#This Row],[ProductID]],Table6[ProductID],Table6[UnitCostNGN])</f>
        <v>1800</v>
      </c>
    </row>
    <row r="613" spans="1:9" x14ac:dyDescent="0.25">
      <c r="A613" t="s">
        <v>766</v>
      </c>
      <c r="B613" s="2">
        <v>46142</v>
      </c>
      <c r="C613" t="s">
        <v>41</v>
      </c>
      <c r="D613">
        <v>1</v>
      </c>
      <c r="E613">
        <v>6000</v>
      </c>
      <c r="F613">
        <f>Table3[[#This Row],[QuantitySold]]*Table3[[#This Row],[UnitSellingPriceNGN]]</f>
        <v>6000</v>
      </c>
      <c r="G613" t="s">
        <v>155</v>
      </c>
      <c r="H613" t="s">
        <v>153</v>
      </c>
      <c r="I613">
        <f>Table3[[#This Row],[QuantitySold]]*_xlfn.XLOOKUP(Table3[[#This Row],[ProductID]],Table6[ProductID],Table6[UnitCostNGN])</f>
        <v>4500</v>
      </c>
    </row>
    <row r="614" spans="1:9" x14ac:dyDescent="0.25">
      <c r="A614" t="s">
        <v>767</v>
      </c>
      <c r="B614" s="2">
        <v>46143</v>
      </c>
      <c r="C614" t="s">
        <v>16</v>
      </c>
      <c r="D614">
        <v>3</v>
      </c>
      <c r="E614">
        <v>7000</v>
      </c>
      <c r="F614">
        <f>Table3[[#This Row],[QuantitySold]]*Table3[[#This Row],[UnitSellingPriceNGN]]</f>
        <v>21000</v>
      </c>
      <c r="G614" t="s">
        <v>158</v>
      </c>
      <c r="H614" t="s">
        <v>151</v>
      </c>
      <c r="I614">
        <f>Table3[[#This Row],[QuantitySold]]*_xlfn.XLOOKUP(Table3[[#This Row],[ProductID]],Table6[ProductID],Table6[UnitCostNGN])</f>
        <v>15600</v>
      </c>
    </row>
    <row r="615" spans="1:9" x14ac:dyDescent="0.25">
      <c r="A615" t="s">
        <v>768</v>
      </c>
      <c r="B615" s="2">
        <v>46143</v>
      </c>
      <c r="C615" t="s">
        <v>30</v>
      </c>
      <c r="D615">
        <v>1</v>
      </c>
      <c r="E615">
        <v>17000</v>
      </c>
      <c r="F615">
        <f>Table3[[#This Row],[QuantitySold]]*Table3[[#This Row],[UnitSellingPriceNGN]]</f>
        <v>17000</v>
      </c>
      <c r="G615" t="s">
        <v>150</v>
      </c>
      <c r="H615" t="s">
        <v>153</v>
      </c>
      <c r="I615">
        <f>Table3[[#This Row],[QuantitySold]]*_xlfn.XLOOKUP(Table3[[#This Row],[ProductID]],Table6[ProductID],Table6[UnitCostNGN])</f>
        <v>12500</v>
      </c>
    </row>
    <row r="616" spans="1:9" x14ac:dyDescent="0.25">
      <c r="A616" t="s">
        <v>769</v>
      </c>
      <c r="B616" s="2">
        <v>46143</v>
      </c>
      <c r="C616" t="s">
        <v>34</v>
      </c>
      <c r="D616">
        <v>2</v>
      </c>
      <c r="E616">
        <v>4500</v>
      </c>
      <c r="F616">
        <f>Table3[[#This Row],[QuantitySold]]*Table3[[#This Row],[UnitSellingPriceNGN]]</f>
        <v>9000</v>
      </c>
      <c r="G616" t="s">
        <v>158</v>
      </c>
      <c r="H616" t="s">
        <v>153</v>
      </c>
      <c r="I616">
        <f>Table3[[#This Row],[QuantitySold]]*_xlfn.XLOOKUP(Table3[[#This Row],[ProductID]],Table6[ProductID],Table6[UnitCostNGN])</f>
        <v>6000</v>
      </c>
    </row>
    <row r="617" spans="1:9" x14ac:dyDescent="0.25">
      <c r="A617" t="s">
        <v>770</v>
      </c>
      <c r="B617" s="2">
        <v>46143</v>
      </c>
      <c r="C617" t="s">
        <v>39</v>
      </c>
      <c r="D617">
        <v>2</v>
      </c>
      <c r="E617">
        <v>3000</v>
      </c>
      <c r="F617">
        <f>Table3[[#This Row],[QuantitySold]]*Table3[[#This Row],[UnitSellingPriceNGN]]</f>
        <v>6000</v>
      </c>
      <c r="G617" t="s">
        <v>150</v>
      </c>
      <c r="H617" t="s">
        <v>153</v>
      </c>
      <c r="I617">
        <f>Table3[[#This Row],[QuantitySold]]*_xlfn.XLOOKUP(Table3[[#This Row],[ProductID]],Table6[ProductID],Table6[UnitCostNGN])</f>
        <v>3600</v>
      </c>
    </row>
    <row r="618" spans="1:9" x14ac:dyDescent="0.25">
      <c r="A618" t="s">
        <v>771</v>
      </c>
      <c r="B618" s="2">
        <v>46143</v>
      </c>
      <c r="C618" t="s">
        <v>49</v>
      </c>
      <c r="D618">
        <v>1</v>
      </c>
      <c r="E618">
        <v>12500</v>
      </c>
      <c r="F618">
        <f>Table3[[#This Row],[QuantitySold]]*Table3[[#This Row],[UnitSellingPriceNGN]]</f>
        <v>12500</v>
      </c>
      <c r="G618" t="s">
        <v>155</v>
      </c>
      <c r="H618" t="s">
        <v>153</v>
      </c>
      <c r="I618">
        <f>Table3[[#This Row],[QuantitySold]]*_xlfn.XLOOKUP(Table3[[#This Row],[ProductID]],Table6[ProductID],Table6[UnitCostNGN])</f>
        <v>9000</v>
      </c>
    </row>
    <row r="619" spans="1:9" x14ac:dyDescent="0.25">
      <c r="A619" t="s">
        <v>772</v>
      </c>
      <c r="B619" s="2">
        <v>46144</v>
      </c>
      <c r="C619" t="s">
        <v>16</v>
      </c>
      <c r="D619">
        <v>1</v>
      </c>
      <c r="E619">
        <v>7000</v>
      </c>
      <c r="F619">
        <f>Table3[[#This Row],[QuantitySold]]*Table3[[#This Row],[UnitSellingPriceNGN]]</f>
        <v>7000</v>
      </c>
      <c r="G619" t="s">
        <v>155</v>
      </c>
      <c r="H619" t="s">
        <v>153</v>
      </c>
      <c r="I619">
        <f>Table3[[#This Row],[QuantitySold]]*_xlfn.XLOOKUP(Table3[[#This Row],[ProductID]],Table6[ProductID],Table6[UnitCostNGN])</f>
        <v>5200</v>
      </c>
    </row>
    <row r="620" spans="1:9" x14ac:dyDescent="0.25">
      <c r="A620" t="s">
        <v>773</v>
      </c>
      <c r="B620" s="2">
        <v>46144</v>
      </c>
      <c r="C620" t="s">
        <v>22</v>
      </c>
      <c r="D620">
        <v>1</v>
      </c>
      <c r="E620">
        <v>6500</v>
      </c>
      <c r="F620">
        <f>Table3[[#This Row],[QuantitySold]]*Table3[[#This Row],[UnitSellingPriceNGN]]</f>
        <v>6500</v>
      </c>
      <c r="G620" t="s">
        <v>155</v>
      </c>
      <c r="H620" t="s">
        <v>164</v>
      </c>
      <c r="I620">
        <f>Table3[[#This Row],[QuantitySold]]*_xlfn.XLOOKUP(Table3[[#This Row],[ProductID]],Table6[ProductID],Table6[UnitCostNGN])</f>
        <v>4800</v>
      </c>
    </row>
    <row r="621" spans="1:9" x14ac:dyDescent="0.25">
      <c r="A621" t="s">
        <v>774</v>
      </c>
      <c r="B621" s="2">
        <v>46144</v>
      </c>
      <c r="C621" t="s">
        <v>34</v>
      </c>
      <c r="D621">
        <v>3</v>
      </c>
      <c r="E621">
        <v>4500</v>
      </c>
      <c r="F621">
        <f>Table3[[#This Row],[QuantitySold]]*Table3[[#This Row],[UnitSellingPriceNGN]]</f>
        <v>13500</v>
      </c>
      <c r="G621" t="s">
        <v>158</v>
      </c>
      <c r="H621" t="s">
        <v>151</v>
      </c>
      <c r="I621">
        <f>Table3[[#This Row],[QuantitySold]]*_xlfn.XLOOKUP(Table3[[#This Row],[ProductID]],Table6[ProductID],Table6[UnitCostNGN])</f>
        <v>9000</v>
      </c>
    </row>
    <row r="622" spans="1:9" x14ac:dyDescent="0.25">
      <c r="A622" t="s">
        <v>775</v>
      </c>
      <c r="B622" s="2">
        <v>46144</v>
      </c>
      <c r="C622" t="s">
        <v>39</v>
      </c>
      <c r="D622">
        <v>2</v>
      </c>
      <c r="E622">
        <v>3000</v>
      </c>
      <c r="F622">
        <f>Table3[[#This Row],[QuantitySold]]*Table3[[#This Row],[UnitSellingPriceNGN]]</f>
        <v>6000</v>
      </c>
      <c r="G622" t="s">
        <v>150</v>
      </c>
      <c r="H622" t="s">
        <v>164</v>
      </c>
      <c r="I622">
        <f>Table3[[#This Row],[QuantitySold]]*_xlfn.XLOOKUP(Table3[[#This Row],[ProductID]],Table6[ProductID],Table6[UnitCostNGN])</f>
        <v>3600</v>
      </c>
    </row>
    <row r="623" spans="1:9" x14ac:dyDescent="0.25">
      <c r="A623" t="s">
        <v>776</v>
      </c>
      <c r="B623" s="2">
        <v>46144</v>
      </c>
      <c r="C623" t="s">
        <v>49</v>
      </c>
      <c r="D623">
        <v>1</v>
      </c>
      <c r="E623">
        <v>12500</v>
      </c>
      <c r="F623">
        <f>Table3[[#This Row],[QuantitySold]]*Table3[[#This Row],[UnitSellingPriceNGN]]</f>
        <v>12500</v>
      </c>
      <c r="G623" t="s">
        <v>158</v>
      </c>
      <c r="H623" t="s">
        <v>164</v>
      </c>
      <c r="I623">
        <f>Table3[[#This Row],[QuantitySold]]*_xlfn.XLOOKUP(Table3[[#This Row],[ProductID]],Table6[ProductID],Table6[UnitCostNGN])</f>
        <v>9000</v>
      </c>
    </row>
    <row r="624" spans="1:9" x14ac:dyDescent="0.25">
      <c r="A624" t="s">
        <v>777</v>
      </c>
      <c r="B624" s="2">
        <v>46145</v>
      </c>
      <c r="C624" t="s">
        <v>16</v>
      </c>
      <c r="D624">
        <v>3</v>
      </c>
      <c r="E624">
        <v>7000</v>
      </c>
      <c r="F624">
        <f>Table3[[#This Row],[QuantitySold]]*Table3[[#This Row],[UnitSellingPriceNGN]]</f>
        <v>21000</v>
      </c>
      <c r="G624" t="s">
        <v>158</v>
      </c>
      <c r="H624" t="s">
        <v>153</v>
      </c>
      <c r="I624">
        <f>Table3[[#This Row],[QuantitySold]]*_xlfn.XLOOKUP(Table3[[#This Row],[ProductID]],Table6[ProductID],Table6[UnitCostNGN])</f>
        <v>15600</v>
      </c>
    </row>
    <row r="625" spans="1:9" x14ac:dyDescent="0.25">
      <c r="A625" t="s">
        <v>778</v>
      </c>
      <c r="B625" s="2">
        <v>46145</v>
      </c>
      <c r="C625" t="s">
        <v>34</v>
      </c>
      <c r="D625">
        <v>1</v>
      </c>
      <c r="E625">
        <v>4500</v>
      </c>
      <c r="F625">
        <f>Table3[[#This Row],[QuantitySold]]*Table3[[#This Row],[UnitSellingPriceNGN]]</f>
        <v>4500</v>
      </c>
      <c r="G625" t="s">
        <v>158</v>
      </c>
      <c r="H625" t="s">
        <v>153</v>
      </c>
      <c r="I625">
        <f>Table3[[#This Row],[QuantitySold]]*_xlfn.XLOOKUP(Table3[[#This Row],[ProductID]],Table6[ProductID],Table6[UnitCostNGN])</f>
        <v>3000</v>
      </c>
    </row>
    <row r="626" spans="1:9" x14ac:dyDescent="0.25">
      <c r="A626" t="s">
        <v>779</v>
      </c>
      <c r="B626" s="2">
        <v>46145</v>
      </c>
      <c r="C626" t="s">
        <v>39</v>
      </c>
      <c r="D626">
        <v>2</v>
      </c>
      <c r="E626">
        <v>3000</v>
      </c>
      <c r="F626">
        <f>Table3[[#This Row],[QuantitySold]]*Table3[[#This Row],[UnitSellingPriceNGN]]</f>
        <v>6000</v>
      </c>
      <c r="G626" t="s">
        <v>155</v>
      </c>
      <c r="H626" t="s">
        <v>164</v>
      </c>
      <c r="I626">
        <f>Table3[[#This Row],[QuantitySold]]*_xlfn.XLOOKUP(Table3[[#This Row],[ProductID]],Table6[ProductID],Table6[UnitCostNGN])</f>
        <v>3600</v>
      </c>
    </row>
    <row r="627" spans="1:9" x14ac:dyDescent="0.25">
      <c r="A627" t="s">
        <v>780</v>
      </c>
      <c r="B627" s="2">
        <v>46146</v>
      </c>
      <c r="C627" t="s">
        <v>16</v>
      </c>
      <c r="D627">
        <v>1</v>
      </c>
      <c r="E627">
        <v>7000</v>
      </c>
      <c r="F627">
        <f>Table3[[#This Row],[QuantitySold]]*Table3[[#This Row],[UnitSellingPriceNGN]]</f>
        <v>7000</v>
      </c>
      <c r="G627" t="s">
        <v>155</v>
      </c>
      <c r="H627" t="s">
        <v>164</v>
      </c>
      <c r="I627">
        <f>Table3[[#This Row],[QuantitySold]]*_xlfn.XLOOKUP(Table3[[#This Row],[ProductID]],Table6[ProductID],Table6[UnitCostNGN])</f>
        <v>5200</v>
      </c>
    </row>
    <row r="628" spans="1:9" x14ac:dyDescent="0.25">
      <c r="A628" t="s">
        <v>781</v>
      </c>
      <c r="B628" s="2">
        <v>46146</v>
      </c>
      <c r="C628" t="s">
        <v>22</v>
      </c>
      <c r="D628">
        <v>2</v>
      </c>
      <c r="E628">
        <v>6500</v>
      </c>
      <c r="F628">
        <f>Table3[[#This Row],[QuantitySold]]*Table3[[#This Row],[UnitSellingPriceNGN]]</f>
        <v>13000</v>
      </c>
      <c r="G628" t="s">
        <v>155</v>
      </c>
      <c r="H628" t="s">
        <v>153</v>
      </c>
      <c r="I628">
        <f>Table3[[#This Row],[QuantitySold]]*_xlfn.XLOOKUP(Table3[[#This Row],[ProductID]],Table6[ProductID],Table6[UnitCostNGN])</f>
        <v>9600</v>
      </c>
    </row>
    <row r="629" spans="1:9" x14ac:dyDescent="0.25">
      <c r="A629" t="s">
        <v>782</v>
      </c>
      <c r="B629" s="2">
        <v>46146</v>
      </c>
      <c r="C629" t="s">
        <v>30</v>
      </c>
      <c r="D629">
        <v>1</v>
      </c>
      <c r="E629">
        <v>17000</v>
      </c>
      <c r="F629">
        <f>Table3[[#This Row],[QuantitySold]]*Table3[[#This Row],[UnitSellingPriceNGN]]</f>
        <v>17000</v>
      </c>
      <c r="G629" t="s">
        <v>158</v>
      </c>
      <c r="H629" t="s">
        <v>151</v>
      </c>
      <c r="I629">
        <f>Table3[[#This Row],[QuantitySold]]*_xlfn.XLOOKUP(Table3[[#This Row],[ProductID]],Table6[ProductID],Table6[UnitCostNGN])</f>
        <v>12500</v>
      </c>
    </row>
    <row r="630" spans="1:9" x14ac:dyDescent="0.25">
      <c r="A630" t="s">
        <v>783</v>
      </c>
      <c r="B630" s="2">
        <v>46146</v>
      </c>
      <c r="C630" t="s">
        <v>34</v>
      </c>
      <c r="D630">
        <v>1</v>
      </c>
      <c r="E630">
        <v>4500</v>
      </c>
      <c r="F630">
        <f>Table3[[#This Row],[QuantitySold]]*Table3[[#This Row],[UnitSellingPriceNGN]]</f>
        <v>4500</v>
      </c>
      <c r="G630" t="s">
        <v>158</v>
      </c>
      <c r="H630" t="s">
        <v>151</v>
      </c>
      <c r="I630">
        <f>Table3[[#This Row],[QuantitySold]]*_xlfn.XLOOKUP(Table3[[#This Row],[ProductID]],Table6[ProductID],Table6[UnitCostNGN])</f>
        <v>3000</v>
      </c>
    </row>
    <row r="631" spans="1:9" x14ac:dyDescent="0.25">
      <c r="A631" t="s">
        <v>784</v>
      </c>
      <c r="B631" s="2">
        <v>46146</v>
      </c>
      <c r="C631" t="s">
        <v>39</v>
      </c>
      <c r="D631">
        <v>2</v>
      </c>
      <c r="E631">
        <v>3000</v>
      </c>
      <c r="F631">
        <f>Table3[[#This Row],[QuantitySold]]*Table3[[#This Row],[UnitSellingPriceNGN]]</f>
        <v>6000</v>
      </c>
      <c r="G631" t="s">
        <v>150</v>
      </c>
      <c r="H631" t="s">
        <v>164</v>
      </c>
      <c r="I631">
        <f>Table3[[#This Row],[QuantitySold]]*_xlfn.XLOOKUP(Table3[[#This Row],[ProductID]],Table6[ProductID],Table6[UnitCostNGN])</f>
        <v>3600</v>
      </c>
    </row>
    <row r="632" spans="1:9" x14ac:dyDescent="0.25">
      <c r="A632" t="s">
        <v>785</v>
      </c>
      <c r="B632" s="2">
        <v>46146</v>
      </c>
      <c r="C632" t="s">
        <v>46</v>
      </c>
      <c r="D632">
        <v>1</v>
      </c>
      <c r="E632">
        <v>11000</v>
      </c>
      <c r="F632">
        <f>Table3[[#This Row],[QuantitySold]]*Table3[[#This Row],[UnitSellingPriceNGN]]</f>
        <v>11000</v>
      </c>
      <c r="G632" t="s">
        <v>150</v>
      </c>
      <c r="H632" t="s">
        <v>151</v>
      </c>
      <c r="I632">
        <f>Table3[[#This Row],[QuantitySold]]*_xlfn.XLOOKUP(Table3[[#This Row],[ProductID]],Table6[ProductID],Table6[UnitCostNGN])</f>
        <v>8500</v>
      </c>
    </row>
    <row r="633" spans="1:9" x14ac:dyDescent="0.25">
      <c r="A633" t="s">
        <v>786</v>
      </c>
      <c r="B633" s="2">
        <v>46146</v>
      </c>
      <c r="C633" t="s">
        <v>54</v>
      </c>
      <c r="D633">
        <v>1</v>
      </c>
      <c r="E633">
        <v>24000</v>
      </c>
      <c r="F633">
        <f>Table3[[#This Row],[QuantitySold]]*Table3[[#This Row],[UnitSellingPriceNGN]]</f>
        <v>24000</v>
      </c>
      <c r="G633" t="s">
        <v>155</v>
      </c>
      <c r="H633" t="s">
        <v>164</v>
      </c>
      <c r="I633">
        <f>Table3[[#This Row],[QuantitySold]]*_xlfn.XLOOKUP(Table3[[#This Row],[ProductID]],Table6[ProductID],Table6[UnitCostNGN])</f>
        <v>18000</v>
      </c>
    </row>
    <row r="634" spans="1:9" x14ac:dyDescent="0.25">
      <c r="A634" t="s">
        <v>787</v>
      </c>
      <c r="B634" s="2">
        <v>46147</v>
      </c>
      <c r="C634" t="s">
        <v>22</v>
      </c>
      <c r="D634">
        <v>1</v>
      </c>
      <c r="E634">
        <v>6500</v>
      </c>
      <c r="F634">
        <f>Table3[[#This Row],[QuantitySold]]*Table3[[#This Row],[UnitSellingPriceNGN]]</f>
        <v>6500</v>
      </c>
      <c r="G634" t="s">
        <v>150</v>
      </c>
      <c r="H634" t="s">
        <v>151</v>
      </c>
      <c r="I634">
        <f>Table3[[#This Row],[QuantitySold]]*_xlfn.XLOOKUP(Table3[[#This Row],[ProductID]],Table6[ProductID],Table6[UnitCostNGN])</f>
        <v>4800</v>
      </c>
    </row>
    <row r="635" spans="1:9" x14ac:dyDescent="0.25">
      <c r="A635" t="s">
        <v>788</v>
      </c>
      <c r="B635" s="2">
        <v>46147</v>
      </c>
      <c r="C635" t="s">
        <v>30</v>
      </c>
      <c r="D635">
        <v>2</v>
      </c>
      <c r="E635">
        <v>17000</v>
      </c>
      <c r="F635">
        <f>Table3[[#This Row],[QuantitySold]]*Table3[[#This Row],[UnitSellingPriceNGN]]</f>
        <v>34000</v>
      </c>
      <c r="G635" t="s">
        <v>158</v>
      </c>
      <c r="H635" t="s">
        <v>153</v>
      </c>
      <c r="I635">
        <f>Table3[[#This Row],[QuantitySold]]*_xlfn.XLOOKUP(Table3[[#This Row],[ProductID]],Table6[ProductID],Table6[UnitCostNGN])</f>
        <v>25000</v>
      </c>
    </row>
    <row r="636" spans="1:9" x14ac:dyDescent="0.25">
      <c r="A636" t="s">
        <v>789</v>
      </c>
      <c r="B636" s="2">
        <v>46147</v>
      </c>
      <c r="C636" t="s">
        <v>34</v>
      </c>
      <c r="D636">
        <v>2</v>
      </c>
      <c r="E636">
        <v>4500</v>
      </c>
      <c r="F636">
        <f>Table3[[#This Row],[QuantitySold]]*Table3[[#This Row],[UnitSellingPriceNGN]]</f>
        <v>9000</v>
      </c>
      <c r="G636" t="s">
        <v>150</v>
      </c>
      <c r="H636" t="s">
        <v>153</v>
      </c>
      <c r="I636">
        <f>Table3[[#This Row],[QuantitySold]]*_xlfn.XLOOKUP(Table3[[#This Row],[ProductID]],Table6[ProductID],Table6[UnitCostNGN])</f>
        <v>6000</v>
      </c>
    </row>
    <row r="637" spans="1:9" x14ac:dyDescent="0.25">
      <c r="A637" t="s">
        <v>790</v>
      </c>
      <c r="B637" s="2">
        <v>46147</v>
      </c>
      <c r="C637" t="s">
        <v>39</v>
      </c>
      <c r="D637">
        <v>2</v>
      </c>
      <c r="E637">
        <v>3000</v>
      </c>
      <c r="F637">
        <f>Table3[[#This Row],[QuantitySold]]*Table3[[#This Row],[UnitSellingPriceNGN]]</f>
        <v>6000</v>
      </c>
      <c r="G637" t="s">
        <v>155</v>
      </c>
      <c r="H637" t="s">
        <v>164</v>
      </c>
      <c r="I637">
        <f>Table3[[#This Row],[QuantitySold]]*_xlfn.XLOOKUP(Table3[[#This Row],[ProductID]],Table6[ProductID],Table6[UnitCostNGN])</f>
        <v>3600</v>
      </c>
    </row>
    <row r="638" spans="1:9" x14ac:dyDescent="0.25">
      <c r="A638" t="s">
        <v>791</v>
      </c>
      <c r="B638" s="2">
        <v>46147</v>
      </c>
      <c r="C638" t="s">
        <v>41</v>
      </c>
      <c r="D638">
        <v>1</v>
      </c>
      <c r="E638">
        <v>6000</v>
      </c>
      <c r="F638">
        <f>Table3[[#This Row],[QuantitySold]]*Table3[[#This Row],[UnitSellingPriceNGN]]</f>
        <v>6000</v>
      </c>
      <c r="G638" t="s">
        <v>150</v>
      </c>
      <c r="H638" t="s">
        <v>164</v>
      </c>
      <c r="I638">
        <f>Table3[[#This Row],[QuantitySold]]*_xlfn.XLOOKUP(Table3[[#This Row],[ProductID]],Table6[ProductID],Table6[UnitCostNGN])</f>
        <v>4500</v>
      </c>
    </row>
    <row r="639" spans="1:9" x14ac:dyDescent="0.25">
      <c r="A639" t="s">
        <v>792</v>
      </c>
      <c r="B639" s="2">
        <v>46147</v>
      </c>
      <c r="C639" t="s">
        <v>49</v>
      </c>
      <c r="D639">
        <v>1</v>
      </c>
      <c r="E639">
        <v>12500</v>
      </c>
      <c r="F639">
        <f>Table3[[#This Row],[QuantitySold]]*Table3[[#This Row],[UnitSellingPriceNGN]]</f>
        <v>12500</v>
      </c>
      <c r="G639" t="s">
        <v>150</v>
      </c>
      <c r="H639" t="s">
        <v>153</v>
      </c>
      <c r="I639">
        <f>Table3[[#This Row],[QuantitySold]]*_xlfn.XLOOKUP(Table3[[#This Row],[ProductID]],Table6[ProductID],Table6[UnitCostNGN])</f>
        <v>9000</v>
      </c>
    </row>
    <row r="640" spans="1:9" x14ac:dyDescent="0.25">
      <c r="A640" t="s">
        <v>793</v>
      </c>
      <c r="B640" s="2">
        <v>46148</v>
      </c>
      <c r="C640" t="s">
        <v>16</v>
      </c>
      <c r="D640">
        <v>1</v>
      </c>
      <c r="E640">
        <v>7000</v>
      </c>
      <c r="F640">
        <f>Table3[[#This Row],[QuantitySold]]*Table3[[#This Row],[UnitSellingPriceNGN]]</f>
        <v>7000</v>
      </c>
      <c r="G640" t="s">
        <v>158</v>
      </c>
      <c r="H640" t="s">
        <v>164</v>
      </c>
      <c r="I640">
        <f>Table3[[#This Row],[QuantitySold]]*_xlfn.XLOOKUP(Table3[[#This Row],[ProductID]],Table6[ProductID],Table6[UnitCostNGN])</f>
        <v>5200</v>
      </c>
    </row>
    <row r="641" spans="1:9" x14ac:dyDescent="0.25">
      <c r="A641" t="s">
        <v>794</v>
      </c>
      <c r="B641" s="2">
        <v>46148</v>
      </c>
      <c r="C641" t="s">
        <v>22</v>
      </c>
      <c r="D641">
        <v>1</v>
      </c>
      <c r="E641">
        <v>6500</v>
      </c>
      <c r="F641">
        <f>Table3[[#This Row],[QuantitySold]]*Table3[[#This Row],[UnitSellingPriceNGN]]</f>
        <v>6500</v>
      </c>
      <c r="G641" t="s">
        <v>155</v>
      </c>
      <c r="H641" t="s">
        <v>153</v>
      </c>
      <c r="I641">
        <f>Table3[[#This Row],[QuantitySold]]*_xlfn.XLOOKUP(Table3[[#This Row],[ProductID]],Table6[ProductID],Table6[UnitCostNGN])</f>
        <v>4800</v>
      </c>
    </row>
    <row r="642" spans="1:9" x14ac:dyDescent="0.25">
      <c r="A642" t="s">
        <v>795</v>
      </c>
      <c r="B642" s="2">
        <v>46148</v>
      </c>
      <c r="C642" t="s">
        <v>25</v>
      </c>
      <c r="D642">
        <v>1</v>
      </c>
      <c r="E642">
        <v>14500</v>
      </c>
      <c r="F642">
        <f>Table3[[#This Row],[QuantitySold]]*Table3[[#This Row],[UnitSellingPriceNGN]]</f>
        <v>14500</v>
      </c>
      <c r="G642" t="s">
        <v>155</v>
      </c>
      <c r="H642" t="s">
        <v>153</v>
      </c>
      <c r="I642">
        <f>Table3[[#This Row],[QuantitySold]]*_xlfn.XLOOKUP(Table3[[#This Row],[ProductID]],Table6[ProductID],Table6[UnitCostNGN])</f>
        <v>10500</v>
      </c>
    </row>
    <row r="643" spans="1:9" x14ac:dyDescent="0.25">
      <c r="A643" t="s">
        <v>796</v>
      </c>
      <c r="B643" s="2">
        <v>46148</v>
      </c>
      <c r="C643" t="s">
        <v>30</v>
      </c>
      <c r="D643">
        <v>1</v>
      </c>
      <c r="E643">
        <v>17000</v>
      </c>
      <c r="F643">
        <f>Table3[[#This Row],[QuantitySold]]*Table3[[#This Row],[UnitSellingPriceNGN]]</f>
        <v>17000</v>
      </c>
      <c r="G643" t="s">
        <v>150</v>
      </c>
      <c r="H643" t="s">
        <v>153</v>
      </c>
      <c r="I643">
        <f>Table3[[#This Row],[QuantitySold]]*_xlfn.XLOOKUP(Table3[[#This Row],[ProductID]],Table6[ProductID],Table6[UnitCostNGN])</f>
        <v>12500</v>
      </c>
    </row>
    <row r="644" spans="1:9" x14ac:dyDescent="0.25">
      <c r="A644" t="s">
        <v>797</v>
      </c>
      <c r="B644" s="2">
        <v>46148</v>
      </c>
      <c r="C644" t="s">
        <v>34</v>
      </c>
      <c r="D644">
        <v>1</v>
      </c>
      <c r="E644">
        <v>4500</v>
      </c>
      <c r="F644">
        <f>Table3[[#This Row],[QuantitySold]]*Table3[[#This Row],[UnitSellingPriceNGN]]</f>
        <v>4500</v>
      </c>
      <c r="G644" t="s">
        <v>155</v>
      </c>
      <c r="H644" t="s">
        <v>153</v>
      </c>
      <c r="I644">
        <f>Table3[[#This Row],[QuantitySold]]*_xlfn.XLOOKUP(Table3[[#This Row],[ProductID]],Table6[ProductID],Table6[UnitCostNGN])</f>
        <v>3000</v>
      </c>
    </row>
    <row r="645" spans="1:9" x14ac:dyDescent="0.25">
      <c r="A645" t="s">
        <v>798</v>
      </c>
      <c r="B645" s="2">
        <v>46148</v>
      </c>
      <c r="C645" t="s">
        <v>39</v>
      </c>
      <c r="D645">
        <v>2</v>
      </c>
      <c r="E645">
        <v>3000</v>
      </c>
      <c r="F645">
        <f>Table3[[#This Row],[QuantitySold]]*Table3[[#This Row],[UnitSellingPriceNGN]]</f>
        <v>6000</v>
      </c>
      <c r="G645" t="s">
        <v>155</v>
      </c>
      <c r="H645" t="s">
        <v>164</v>
      </c>
      <c r="I645">
        <f>Table3[[#This Row],[QuantitySold]]*_xlfn.XLOOKUP(Table3[[#This Row],[ProductID]],Table6[ProductID],Table6[UnitCostNGN])</f>
        <v>3600</v>
      </c>
    </row>
    <row r="646" spans="1:9" x14ac:dyDescent="0.25">
      <c r="A646" t="s">
        <v>799</v>
      </c>
      <c r="B646" s="2">
        <v>46148</v>
      </c>
      <c r="C646" t="s">
        <v>41</v>
      </c>
      <c r="D646">
        <v>3</v>
      </c>
      <c r="E646">
        <v>6000</v>
      </c>
      <c r="F646">
        <f>Table3[[#This Row],[QuantitySold]]*Table3[[#This Row],[UnitSellingPriceNGN]]</f>
        <v>18000</v>
      </c>
      <c r="G646" t="s">
        <v>150</v>
      </c>
      <c r="H646" t="s">
        <v>164</v>
      </c>
      <c r="I646">
        <f>Table3[[#This Row],[QuantitySold]]*_xlfn.XLOOKUP(Table3[[#This Row],[ProductID]],Table6[ProductID],Table6[UnitCostNGN])</f>
        <v>13500</v>
      </c>
    </row>
    <row r="647" spans="1:9" x14ac:dyDescent="0.25">
      <c r="A647" t="s">
        <v>800</v>
      </c>
      <c r="B647" s="2">
        <v>46148</v>
      </c>
      <c r="C647" t="s">
        <v>49</v>
      </c>
      <c r="D647">
        <v>1</v>
      </c>
      <c r="E647">
        <v>12500</v>
      </c>
      <c r="F647">
        <f>Table3[[#This Row],[QuantitySold]]*Table3[[#This Row],[UnitSellingPriceNGN]]</f>
        <v>12500</v>
      </c>
      <c r="G647" t="s">
        <v>158</v>
      </c>
      <c r="H647" t="s">
        <v>153</v>
      </c>
      <c r="I647">
        <f>Table3[[#This Row],[QuantitySold]]*_xlfn.XLOOKUP(Table3[[#This Row],[ProductID]],Table6[ProductID],Table6[UnitCostNGN])</f>
        <v>9000</v>
      </c>
    </row>
    <row r="648" spans="1:9" x14ac:dyDescent="0.25">
      <c r="A648" t="s">
        <v>801</v>
      </c>
      <c r="B648" s="2">
        <v>46149</v>
      </c>
      <c r="C648" t="s">
        <v>25</v>
      </c>
      <c r="D648">
        <v>1</v>
      </c>
      <c r="E648">
        <v>14500</v>
      </c>
      <c r="F648">
        <f>Table3[[#This Row],[QuantitySold]]*Table3[[#This Row],[UnitSellingPriceNGN]]</f>
        <v>14500</v>
      </c>
      <c r="G648" t="s">
        <v>158</v>
      </c>
      <c r="H648" t="s">
        <v>151</v>
      </c>
      <c r="I648">
        <f>Table3[[#This Row],[QuantitySold]]*_xlfn.XLOOKUP(Table3[[#This Row],[ProductID]],Table6[ProductID],Table6[UnitCostNGN])</f>
        <v>10500</v>
      </c>
    </row>
    <row r="649" spans="1:9" x14ac:dyDescent="0.25">
      <c r="A649" t="s">
        <v>802</v>
      </c>
      <c r="B649" s="2">
        <v>46149</v>
      </c>
      <c r="C649" t="s">
        <v>39</v>
      </c>
      <c r="D649">
        <v>2</v>
      </c>
      <c r="E649">
        <v>3000</v>
      </c>
      <c r="F649">
        <f>Table3[[#This Row],[QuantitySold]]*Table3[[#This Row],[UnitSellingPriceNGN]]</f>
        <v>6000</v>
      </c>
      <c r="G649" t="s">
        <v>150</v>
      </c>
      <c r="H649" t="s">
        <v>153</v>
      </c>
      <c r="I649">
        <f>Table3[[#This Row],[QuantitySold]]*_xlfn.XLOOKUP(Table3[[#This Row],[ProductID]],Table6[ProductID],Table6[UnitCostNGN])</f>
        <v>3600</v>
      </c>
    </row>
    <row r="650" spans="1:9" x14ac:dyDescent="0.25">
      <c r="A650" t="s">
        <v>803</v>
      </c>
      <c r="B650" s="2">
        <v>46149</v>
      </c>
      <c r="C650" t="s">
        <v>46</v>
      </c>
      <c r="D650">
        <v>1</v>
      </c>
      <c r="E650">
        <v>11000</v>
      </c>
      <c r="F650">
        <f>Table3[[#This Row],[QuantitySold]]*Table3[[#This Row],[UnitSellingPriceNGN]]</f>
        <v>11000</v>
      </c>
      <c r="G650" t="s">
        <v>155</v>
      </c>
      <c r="H650" t="s">
        <v>153</v>
      </c>
      <c r="I650">
        <f>Table3[[#This Row],[QuantitySold]]*_xlfn.XLOOKUP(Table3[[#This Row],[ProductID]],Table6[ProductID],Table6[UnitCostNGN])</f>
        <v>8500</v>
      </c>
    </row>
    <row r="651" spans="1:9" x14ac:dyDescent="0.25">
      <c r="A651" t="s">
        <v>804</v>
      </c>
      <c r="B651" s="2">
        <v>46150</v>
      </c>
      <c r="C651" t="s">
        <v>16</v>
      </c>
      <c r="D651">
        <v>2</v>
      </c>
      <c r="E651">
        <v>7000</v>
      </c>
      <c r="F651">
        <f>Table3[[#This Row],[QuantitySold]]*Table3[[#This Row],[UnitSellingPriceNGN]]</f>
        <v>14000</v>
      </c>
      <c r="G651" t="s">
        <v>155</v>
      </c>
      <c r="H651" t="s">
        <v>164</v>
      </c>
      <c r="I651">
        <f>Table3[[#This Row],[QuantitySold]]*_xlfn.XLOOKUP(Table3[[#This Row],[ProductID]],Table6[ProductID],Table6[UnitCostNGN])</f>
        <v>10400</v>
      </c>
    </row>
    <row r="652" spans="1:9" x14ac:dyDescent="0.25">
      <c r="A652" t="s">
        <v>805</v>
      </c>
      <c r="B652" s="2">
        <v>46150</v>
      </c>
      <c r="C652" t="s">
        <v>22</v>
      </c>
      <c r="D652">
        <v>1</v>
      </c>
      <c r="E652">
        <v>6500</v>
      </c>
      <c r="F652">
        <f>Table3[[#This Row],[QuantitySold]]*Table3[[#This Row],[UnitSellingPriceNGN]]</f>
        <v>6500</v>
      </c>
      <c r="G652" t="s">
        <v>150</v>
      </c>
      <c r="H652" t="s">
        <v>153</v>
      </c>
      <c r="I652">
        <f>Table3[[#This Row],[QuantitySold]]*_xlfn.XLOOKUP(Table3[[#This Row],[ProductID]],Table6[ProductID],Table6[UnitCostNGN])</f>
        <v>4800</v>
      </c>
    </row>
    <row r="653" spans="1:9" x14ac:dyDescent="0.25">
      <c r="A653" t="s">
        <v>806</v>
      </c>
      <c r="B653" s="2">
        <v>46150</v>
      </c>
      <c r="C653" t="s">
        <v>25</v>
      </c>
      <c r="D653">
        <v>1</v>
      </c>
      <c r="E653">
        <v>14500</v>
      </c>
      <c r="F653">
        <f>Table3[[#This Row],[QuantitySold]]*Table3[[#This Row],[UnitSellingPriceNGN]]</f>
        <v>14500</v>
      </c>
      <c r="G653" t="s">
        <v>155</v>
      </c>
      <c r="H653" t="s">
        <v>153</v>
      </c>
      <c r="I653">
        <f>Table3[[#This Row],[QuantitySold]]*_xlfn.XLOOKUP(Table3[[#This Row],[ProductID]],Table6[ProductID],Table6[UnitCostNGN])</f>
        <v>10500</v>
      </c>
    </row>
    <row r="654" spans="1:9" x14ac:dyDescent="0.25">
      <c r="A654" t="s">
        <v>807</v>
      </c>
      <c r="B654" s="2">
        <v>46150</v>
      </c>
      <c r="C654" t="s">
        <v>30</v>
      </c>
      <c r="D654">
        <v>1</v>
      </c>
      <c r="E654">
        <v>17000</v>
      </c>
      <c r="F654">
        <f>Table3[[#This Row],[QuantitySold]]*Table3[[#This Row],[UnitSellingPriceNGN]]</f>
        <v>17000</v>
      </c>
      <c r="G654" t="s">
        <v>150</v>
      </c>
      <c r="H654" t="s">
        <v>164</v>
      </c>
      <c r="I654">
        <f>Table3[[#This Row],[QuantitySold]]*_xlfn.XLOOKUP(Table3[[#This Row],[ProductID]],Table6[ProductID],Table6[UnitCostNGN])</f>
        <v>12500</v>
      </c>
    </row>
    <row r="655" spans="1:9" x14ac:dyDescent="0.25">
      <c r="A655" t="s">
        <v>808</v>
      </c>
      <c r="B655" s="2">
        <v>46150</v>
      </c>
      <c r="C655" t="s">
        <v>39</v>
      </c>
      <c r="D655">
        <v>5</v>
      </c>
      <c r="E655">
        <v>3000</v>
      </c>
      <c r="F655">
        <f>Table3[[#This Row],[QuantitySold]]*Table3[[#This Row],[UnitSellingPriceNGN]]</f>
        <v>15000</v>
      </c>
      <c r="G655" t="s">
        <v>150</v>
      </c>
      <c r="H655" t="s">
        <v>151</v>
      </c>
      <c r="I655">
        <f>Table3[[#This Row],[QuantitySold]]*_xlfn.XLOOKUP(Table3[[#This Row],[ProductID]],Table6[ProductID],Table6[UnitCostNGN])</f>
        <v>9000</v>
      </c>
    </row>
    <row r="656" spans="1:9" x14ac:dyDescent="0.25">
      <c r="A656" t="s">
        <v>809</v>
      </c>
      <c r="B656" s="2">
        <v>46151</v>
      </c>
      <c r="C656" t="s">
        <v>16</v>
      </c>
      <c r="D656">
        <v>1</v>
      </c>
      <c r="E656">
        <v>7000</v>
      </c>
      <c r="F656">
        <f>Table3[[#This Row],[QuantitySold]]*Table3[[#This Row],[UnitSellingPriceNGN]]</f>
        <v>7000</v>
      </c>
      <c r="G656" t="s">
        <v>150</v>
      </c>
      <c r="H656" t="s">
        <v>151</v>
      </c>
      <c r="I656">
        <f>Table3[[#This Row],[QuantitySold]]*_xlfn.XLOOKUP(Table3[[#This Row],[ProductID]],Table6[ProductID],Table6[UnitCostNGN])</f>
        <v>5200</v>
      </c>
    </row>
    <row r="657" spans="1:9" x14ac:dyDescent="0.25">
      <c r="A657" t="s">
        <v>810</v>
      </c>
      <c r="B657" s="2">
        <v>46151</v>
      </c>
      <c r="C657" t="s">
        <v>22</v>
      </c>
      <c r="D657">
        <v>2</v>
      </c>
      <c r="E657">
        <v>6500</v>
      </c>
      <c r="F657">
        <f>Table3[[#This Row],[QuantitySold]]*Table3[[#This Row],[UnitSellingPriceNGN]]</f>
        <v>13000</v>
      </c>
      <c r="G657" t="s">
        <v>150</v>
      </c>
      <c r="H657" t="s">
        <v>164</v>
      </c>
      <c r="I657">
        <f>Table3[[#This Row],[QuantitySold]]*_xlfn.XLOOKUP(Table3[[#This Row],[ProductID]],Table6[ProductID],Table6[UnitCostNGN])</f>
        <v>9600</v>
      </c>
    </row>
    <row r="658" spans="1:9" x14ac:dyDescent="0.25">
      <c r="A658" t="s">
        <v>811</v>
      </c>
      <c r="B658" s="2">
        <v>46151</v>
      </c>
      <c r="C658" t="s">
        <v>25</v>
      </c>
      <c r="D658">
        <v>1</v>
      </c>
      <c r="E658">
        <v>14500</v>
      </c>
      <c r="F658">
        <f>Table3[[#This Row],[QuantitySold]]*Table3[[#This Row],[UnitSellingPriceNGN]]</f>
        <v>14500</v>
      </c>
      <c r="G658" t="s">
        <v>150</v>
      </c>
      <c r="H658" t="s">
        <v>164</v>
      </c>
      <c r="I658">
        <f>Table3[[#This Row],[QuantitySold]]*_xlfn.XLOOKUP(Table3[[#This Row],[ProductID]],Table6[ProductID],Table6[UnitCostNGN])</f>
        <v>10500</v>
      </c>
    </row>
    <row r="659" spans="1:9" x14ac:dyDescent="0.25">
      <c r="A659" t="s">
        <v>812</v>
      </c>
      <c r="B659" s="2">
        <v>46151</v>
      </c>
      <c r="C659" t="s">
        <v>34</v>
      </c>
      <c r="D659">
        <v>1</v>
      </c>
      <c r="E659">
        <v>4500</v>
      </c>
      <c r="F659">
        <f>Table3[[#This Row],[QuantitySold]]*Table3[[#This Row],[UnitSellingPriceNGN]]</f>
        <v>4500</v>
      </c>
      <c r="G659" t="s">
        <v>155</v>
      </c>
      <c r="H659" t="s">
        <v>151</v>
      </c>
      <c r="I659">
        <f>Table3[[#This Row],[QuantitySold]]*_xlfn.XLOOKUP(Table3[[#This Row],[ProductID]],Table6[ProductID],Table6[UnitCostNGN])</f>
        <v>3000</v>
      </c>
    </row>
    <row r="660" spans="1:9" x14ac:dyDescent="0.25">
      <c r="A660" t="s">
        <v>813</v>
      </c>
      <c r="B660" s="2">
        <v>46151</v>
      </c>
      <c r="C660" t="s">
        <v>41</v>
      </c>
      <c r="D660">
        <v>4</v>
      </c>
      <c r="E660">
        <v>6000</v>
      </c>
      <c r="F660">
        <f>Table3[[#This Row],[QuantitySold]]*Table3[[#This Row],[UnitSellingPriceNGN]]</f>
        <v>24000</v>
      </c>
      <c r="G660" t="s">
        <v>158</v>
      </c>
      <c r="H660" t="s">
        <v>151</v>
      </c>
      <c r="I660">
        <f>Table3[[#This Row],[QuantitySold]]*_xlfn.XLOOKUP(Table3[[#This Row],[ProductID]],Table6[ProductID],Table6[UnitCostNGN])</f>
        <v>18000</v>
      </c>
    </row>
    <row r="661" spans="1:9" x14ac:dyDescent="0.25">
      <c r="A661" t="s">
        <v>814</v>
      </c>
      <c r="B661" s="2">
        <v>46151</v>
      </c>
      <c r="C661" t="s">
        <v>54</v>
      </c>
      <c r="D661">
        <v>1</v>
      </c>
      <c r="E661">
        <v>24000</v>
      </c>
      <c r="F661">
        <f>Table3[[#This Row],[QuantitySold]]*Table3[[#This Row],[UnitSellingPriceNGN]]</f>
        <v>24000</v>
      </c>
      <c r="G661" t="s">
        <v>158</v>
      </c>
      <c r="H661" t="s">
        <v>153</v>
      </c>
      <c r="I661">
        <f>Table3[[#This Row],[QuantitySold]]*_xlfn.XLOOKUP(Table3[[#This Row],[ProductID]],Table6[ProductID],Table6[UnitCostNGN])</f>
        <v>18000</v>
      </c>
    </row>
    <row r="662" spans="1:9" x14ac:dyDescent="0.25">
      <c r="A662" t="s">
        <v>815</v>
      </c>
      <c r="B662" s="2">
        <v>46152</v>
      </c>
      <c r="C662" t="s">
        <v>34</v>
      </c>
      <c r="D662">
        <v>2</v>
      </c>
      <c r="E662">
        <v>4500</v>
      </c>
      <c r="F662">
        <f>Table3[[#This Row],[QuantitySold]]*Table3[[#This Row],[UnitSellingPriceNGN]]</f>
        <v>9000</v>
      </c>
      <c r="G662" t="s">
        <v>150</v>
      </c>
      <c r="H662" t="s">
        <v>153</v>
      </c>
      <c r="I662">
        <f>Table3[[#This Row],[QuantitySold]]*_xlfn.XLOOKUP(Table3[[#This Row],[ProductID]],Table6[ProductID],Table6[UnitCostNGN])</f>
        <v>6000</v>
      </c>
    </row>
    <row r="663" spans="1:9" x14ac:dyDescent="0.25">
      <c r="A663" t="s">
        <v>816</v>
      </c>
      <c r="B663" s="2">
        <v>46152</v>
      </c>
      <c r="C663" t="s">
        <v>46</v>
      </c>
      <c r="D663">
        <v>1</v>
      </c>
      <c r="E663">
        <v>11000</v>
      </c>
      <c r="F663">
        <f>Table3[[#This Row],[QuantitySold]]*Table3[[#This Row],[UnitSellingPriceNGN]]</f>
        <v>11000</v>
      </c>
      <c r="G663" t="s">
        <v>158</v>
      </c>
      <c r="H663" t="s">
        <v>153</v>
      </c>
      <c r="I663">
        <f>Table3[[#This Row],[QuantitySold]]*_xlfn.XLOOKUP(Table3[[#This Row],[ProductID]],Table6[ProductID],Table6[UnitCostNGN])</f>
        <v>8500</v>
      </c>
    </row>
    <row r="664" spans="1:9" x14ac:dyDescent="0.25">
      <c r="A664" t="s">
        <v>817</v>
      </c>
      <c r="B664" s="2">
        <v>46152</v>
      </c>
      <c r="C664" t="s">
        <v>49</v>
      </c>
      <c r="D664">
        <v>1</v>
      </c>
      <c r="E664">
        <v>12500</v>
      </c>
      <c r="F664">
        <f>Table3[[#This Row],[QuantitySold]]*Table3[[#This Row],[UnitSellingPriceNGN]]</f>
        <v>12500</v>
      </c>
      <c r="G664" t="s">
        <v>150</v>
      </c>
      <c r="H664" t="s">
        <v>164</v>
      </c>
      <c r="I664">
        <f>Table3[[#This Row],[QuantitySold]]*_xlfn.XLOOKUP(Table3[[#This Row],[ProductID]],Table6[ProductID],Table6[UnitCostNGN])</f>
        <v>9000</v>
      </c>
    </row>
    <row r="665" spans="1:9" x14ac:dyDescent="0.25">
      <c r="A665" t="s">
        <v>818</v>
      </c>
      <c r="B665" s="2">
        <v>46153</v>
      </c>
      <c r="C665" t="s">
        <v>16</v>
      </c>
      <c r="D665">
        <v>1</v>
      </c>
      <c r="E665">
        <v>7000</v>
      </c>
      <c r="F665">
        <f>Table3[[#This Row],[QuantitySold]]*Table3[[#This Row],[UnitSellingPriceNGN]]</f>
        <v>7000</v>
      </c>
      <c r="G665" t="s">
        <v>158</v>
      </c>
      <c r="H665" t="s">
        <v>164</v>
      </c>
      <c r="I665">
        <f>Table3[[#This Row],[QuantitySold]]*_xlfn.XLOOKUP(Table3[[#This Row],[ProductID]],Table6[ProductID],Table6[UnitCostNGN])</f>
        <v>5200</v>
      </c>
    </row>
    <row r="666" spans="1:9" x14ac:dyDescent="0.25">
      <c r="A666" t="s">
        <v>819</v>
      </c>
      <c r="B666" s="2">
        <v>46153</v>
      </c>
      <c r="C666" t="s">
        <v>22</v>
      </c>
      <c r="D666">
        <v>1</v>
      </c>
      <c r="E666">
        <v>6500</v>
      </c>
      <c r="F666">
        <f>Table3[[#This Row],[QuantitySold]]*Table3[[#This Row],[UnitSellingPriceNGN]]</f>
        <v>6500</v>
      </c>
      <c r="G666" t="s">
        <v>150</v>
      </c>
      <c r="H666" t="s">
        <v>151</v>
      </c>
      <c r="I666">
        <f>Table3[[#This Row],[QuantitySold]]*_xlfn.XLOOKUP(Table3[[#This Row],[ProductID]],Table6[ProductID],Table6[UnitCostNGN])</f>
        <v>4800</v>
      </c>
    </row>
    <row r="667" spans="1:9" x14ac:dyDescent="0.25">
      <c r="A667" t="s">
        <v>820</v>
      </c>
      <c r="B667" s="2">
        <v>46153</v>
      </c>
      <c r="C667" t="s">
        <v>25</v>
      </c>
      <c r="D667">
        <v>1</v>
      </c>
      <c r="E667">
        <v>14500</v>
      </c>
      <c r="F667">
        <f>Table3[[#This Row],[QuantitySold]]*Table3[[#This Row],[UnitSellingPriceNGN]]</f>
        <v>14500</v>
      </c>
      <c r="G667" t="s">
        <v>155</v>
      </c>
      <c r="H667" t="s">
        <v>153</v>
      </c>
      <c r="I667">
        <f>Table3[[#This Row],[QuantitySold]]*_xlfn.XLOOKUP(Table3[[#This Row],[ProductID]],Table6[ProductID],Table6[UnitCostNGN])</f>
        <v>10500</v>
      </c>
    </row>
    <row r="668" spans="1:9" x14ac:dyDescent="0.25">
      <c r="A668" t="s">
        <v>821</v>
      </c>
      <c r="B668" s="2">
        <v>46153</v>
      </c>
      <c r="C668" t="s">
        <v>39</v>
      </c>
      <c r="D668">
        <v>1</v>
      </c>
      <c r="E668">
        <v>3000</v>
      </c>
      <c r="F668">
        <f>Table3[[#This Row],[QuantitySold]]*Table3[[#This Row],[UnitSellingPriceNGN]]</f>
        <v>3000</v>
      </c>
      <c r="G668" t="s">
        <v>158</v>
      </c>
      <c r="H668" t="s">
        <v>164</v>
      </c>
      <c r="I668">
        <f>Table3[[#This Row],[QuantitySold]]*_xlfn.XLOOKUP(Table3[[#This Row],[ProductID]],Table6[ProductID],Table6[UnitCostNGN])</f>
        <v>1800</v>
      </c>
    </row>
    <row r="669" spans="1:9" x14ac:dyDescent="0.25">
      <c r="A669" t="s">
        <v>822</v>
      </c>
      <c r="B669" s="2">
        <v>46153</v>
      </c>
      <c r="C669" t="s">
        <v>54</v>
      </c>
      <c r="D669">
        <v>1</v>
      </c>
      <c r="E669">
        <v>24000</v>
      </c>
      <c r="F669">
        <f>Table3[[#This Row],[QuantitySold]]*Table3[[#This Row],[UnitSellingPriceNGN]]</f>
        <v>24000</v>
      </c>
      <c r="G669" t="s">
        <v>158</v>
      </c>
      <c r="H669" t="s">
        <v>153</v>
      </c>
      <c r="I669">
        <f>Table3[[#This Row],[QuantitySold]]*_xlfn.XLOOKUP(Table3[[#This Row],[ProductID]],Table6[ProductID],Table6[UnitCostNGN])</f>
        <v>18000</v>
      </c>
    </row>
    <row r="670" spans="1:9" x14ac:dyDescent="0.25">
      <c r="A670" t="s">
        <v>823</v>
      </c>
      <c r="B670" s="2">
        <v>46154</v>
      </c>
      <c r="C670" t="s">
        <v>34</v>
      </c>
      <c r="D670">
        <v>1</v>
      </c>
      <c r="E670">
        <v>4500</v>
      </c>
      <c r="F670">
        <f>Table3[[#This Row],[QuantitySold]]*Table3[[#This Row],[UnitSellingPriceNGN]]</f>
        <v>4500</v>
      </c>
      <c r="G670" t="s">
        <v>158</v>
      </c>
      <c r="H670" t="s">
        <v>153</v>
      </c>
      <c r="I670">
        <f>Table3[[#This Row],[QuantitySold]]*_xlfn.XLOOKUP(Table3[[#This Row],[ProductID]],Table6[ProductID],Table6[UnitCostNGN])</f>
        <v>3000</v>
      </c>
    </row>
    <row r="671" spans="1:9" x14ac:dyDescent="0.25">
      <c r="A671" t="s">
        <v>824</v>
      </c>
      <c r="B671" s="2">
        <v>46154</v>
      </c>
      <c r="C671" t="s">
        <v>39</v>
      </c>
      <c r="D671">
        <v>3</v>
      </c>
      <c r="E671">
        <v>3000</v>
      </c>
      <c r="F671">
        <f>Table3[[#This Row],[QuantitySold]]*Table3[[#This Row],[UnitSellingPriceNGN]]</f>
        <v>9000</v>
      </c>
      <c r="G671" t="s">
        <v>158</v>
      </c>
      <c r="H671" t="s">
        <v>153</v>
      </c>
      <c r="I671">
        <f>Table3[[#This Row],[QuantitySold]]*_xlfn.XLOOKUP(Table3[[#This Row],[ProductID]],Table6[ProductID],Table6[UnitCostNGN])</f>
        <v>5400</v>
      </c>
    </row>
    <row r="672" spans="1:9" x14ac:dyDescent="0.25">
      <c r="A672" t="s">
        <v>825</v>
      </c>
      <c r="B672" s="2">
        <v>46155</v>
      </c>
      <c r="C672" t="s">
        <v>16</v>
      </c>
      <c r="D672">
        <v>1</v>
      </c>
      <c r="E672">
        <v>7000</v>
      </c>
      <c r="F672">
        <f>Table3[[#This Row],[QuantitySold]]*Table3[[#This Row],[UnitSellingPriceNGN]]</f>
        <v>7000</v>
      </c>
      <c r="G672" t="s">
        <v>158</v>
      </c>
      <c r="H672" t="s">
        <v>164</v>
      </c>
      <c r="I672">
        <f>Table3[[#This Row],[QuantitySold]]*_xlfn.XLOOKUP(Table3[[#This Row],[ProductID]],Table6[ProductID],Table6[UnitCostNGN])</f>
        <v>5200</v>
      </c>
    </row>
    <row r="673" spans="1:9" x14ac:dyDescent="0.25">
      <c r="A673" t="s">
        <v>826</v>
      </c>
      <c r="B673" s="2">
        <v>46155</v>
      </c>
      <c r="C673" t="s">
        <v>22</v>
      </c>
      <c r="D673">
        <v>1</v>
      </c>
      <c r="E673">
        <v>6500</v>
      </c>
      <c r="F673">
        <f>Table3[[#This Row],[QuantitySold]]*Table3[[#This Row],[UnitSellingPriceNGN]]</f>
        <v>6500</v>
      </c>
      <c r="G673" t="s">
        <v>150</v>
      </c>
      <c r="H673" t="s">
        <v>153</v>
      </c>
      <c r="I673">
        <f>Table3[[#This Row],[QuantitySold]]*_xlfn.XLOOKUP(Table3[[#This Row],[ProductID]],Table6[ProductID],Table6[UnitCostNGN])</f>
        <v>4800</v>
      </c>
    </row>
    <row r="674" spans="1:9" x14ac:dyDescent="0.25">
      <c r="A674" t="s">
        <v>827</v>
      </c>
      <c r="B674" s="2">
        <v>46155</v>
      </c>
      <c r="C674" t="s">
        <v>30</v>
      </c>
      <c r="D674">
        <v>1</v>
      </c>
      <c r="E674">
        <v>17000</v>
      </c>
      <c r="F674">
        <f>Table3[[#This Row],[QuantitySold]]*Table3[[#This Row],[UnitSellingPriceNGN]]</f>
        <v>17000</v>
      </c>
      <c r="G674" t="s">
        <v>158</v>
      </c>
      <c r="H674" t="s">
        <v>153</v>
      </c>
      <c r="I674">
        <f>Table3[[#This Row],[QuantitySold]]*_xlfn.XLOOKUP(Table3[[#This Row],[ProductID]],Table6[ProductID],Table6[UnitCostNGN])</f>
        <v>12500</v>
      </c>
    </row>
    <row r="675" spans="1:9" x14ac:dyDescent="0.25">
      <c r="A675" t="s">
        <v>828</v>
      </c>
      <c r="B675" s="2">
        <v>46155</v>
      </c>
      <c r="C675" t="s">
        <v>46</v>
      </c>
      <c r="D675">
        <v>1</v>
      </c>
      <c r="E675">
        <v>11000</v>
      </c>
      <c r="F675">
        <f>Table3[[#This Row],[QuantitySold]]*Table3[[#This Row],[UnitSellingPriceNGN]]</f>
        <v>11000</v>
      </c>
      <c r="G675" t="s">
        <v>158</v>
      </c>
      <c r="H675" t="s">
        <v>151</v>
      </c>
      <c r="I675">
        <f>Table3[[#This Row],[QuantitySold]]*_xlfn.XLOOKUP(Table3[[#This Row],[ProductID]],Table6[ProductID],Table6[UnitCostNGN])</f>
        <v>8500</v>
      </c>
    </row>
    <row r="676" spans="1:9" x14ac:dyDescent="0.25">
      <c r="A676" t="s">
        <v>829</v>
      </c>
      <c r="B676" s="2">
        <v>46155</v>
      </c>
      <c r="C676" t="s">
        <v>49</v>
      </c>
      <c r="D676">
        <v>1</v>
      </c>
      <c r="E676">
        <v>12500</v>
      </c>
      <c r="F676">
        <f>Table3[[#This Row],[QuantitySold]]*Table3[[#This Row],[UnitSellingPriceNGN]]</f>
        <v>12500</v>
      </c>
      <c r="G676" t="s">
        <v>150</v>
      </c>
      <c r="H676" t="s">
        <v>164</v>
      </c>
      <c r="I676">
        <f>Table3[[#This Row],[QuantitySold]]*_xlfn.XLOOKUP(Table3[[#This Row],[ProductID]],Table6[ProductID],Table6[UnitCostNGN])</f>
        <v>9000</v>
      </c>
    </row>
    <row r="677" spans="1:9" x14ac:dyDescent="0.25">
      <c r="A677" t="s">
        <v>830</v>
      </c>
      <c r="B677" s="2">
        <v>46156</v>
      </c>
      <c r="C677" t="s">
        <v>34</v>
      </c>
      <c r="D677">
        <v>1</v>
      </c>
      <c r="E677">
        <v>4500</v>
      </c>
      <c r="F677">
        <f>Table3[[#This Row],[QuantitySold]]*Table3[[#This Row],[UnitSellingPriceNGN]]</f>
        <v>4500</v>
      </c>
      <c r="G677" t="s">
        <v>150</v>
      </c>
      <c r="H677" t="s">
        <v>153</v>
      </c>
      <c r="I677">
        <f>Table3[[#This Row],[QuantitySold]]*_xlfn.XLOOKUP(Table3[[#This Row],[ProductID]],Table6[ProductID],Table6[UnitCostNGN])</f>
        <v>3000</v>
      </c>
    </row>
    <row r="678" spans="1:9" x14ac:dyDescent="0.25">
      <c r="A678" t="s">
        <v>831</v>
      </c>
      <c r="B678" s="2">
        <v>46156</v>
      </c>
      <c r="C678" t="s">
        <v>49</v>
      </c>
      <c r="D678">
        <v>1</v>
      </c>
      <c r="E678">
        <v>12500</v>
      </c>
      <c r="F678">
        <f>Table3[[#This Row],[QuantitySold]]*Table3[[#This Row],[UnitSellingPriceNGN]]</f>
        <v>12500</v>
      </c>
      <c r="G678" t="s">
        <v>150</v>
      </c>
      <c r="H678" t="s">
        <v>164</v>
      </c>
      <c r="I678">
        <f>Table3[[#This Row],[QuantitySold]]*_xlfn.XLOOKUP(Table3[[#This Row],[ProductID]],Table6[ProductID],Table6[UnitCostNGN])</f>
        <v>9000</v>
      </c>
    </row>
    <row r="679" spans="1:9" x14ac:dyDescent="0.25">
      <c r="A679" t="s">
        <v>832</v>
      </c>
      <c r="B679" s="2">
        <v>46157</v>
      </c>
      <c r="C679" t="s">
        <v>16</v>
      </c>
      <c r="D679">
        <v>7</v>
      </c>
      <c r="E679">
        <v>7000</v>
      </c>
      <c r="F679">
        <f>Table3[[#This Row],[QuantitySold]]*Table3[[#This Row],[UnitSellingPriceNGN]]</f>
        <v>49000</v>
      </c>
      <c r="G679" t="s">
        <v>150</v>
      </c>
      <c r="H679" t="s">
        <v>153</v>
      </c>
      <c r="I679">
        <f>Table3[[#This Row],[QuantitySold]]*_xlfn.XLOOKUP(Table3[[#This Row],[ProductID]],Table6[ProductID],Table6[UnitCostNGN])</f>
        <v>36400</v>
      </c>
    </row>
    <row r="680" spans="1:9" x14ac:dyDescent="0.25">
      <c r="A680" t="s">
        <v>833</v>
      </c>
      <c r="B680" s="2">
        <v>46157</v>
      </c>
      <c r="C680" t="s">
        <v>22</v>
      </c>
      <c r="D680">
        <v>1</v>
      </c>
      <c r="E680">
        <v>6500</v>
      </c>
      <c r="F680">
        <f>Table3[[#This Row],[QuantitySold]]*Table3[[#This Row],[UnitSellingPriceNGN]]</f>
        <v>6500</v>
      </c>
      <c r="G680" t="s">
        <v>155</v>
      </c>
      <c r="H680" t="s">
        <v>164</v>
      </c>
      <c r="I680">
        <f>Table3[[#This Row],[QuantitySold]]*_xlfn.XLOOKUP(Table3[[#This Row],[ProductID]],Table6[ProductID],Table6[UnitCostNGN])</f>
        <v>4800</v>
      </c>
    </row>
    <row r="681" spans="1:9" x14ac:dyDescent="0.25">
      <c r="A681" t="s">
        <v>834</v>
      </c>
      <c r="B681" s="2">
        <v>46157</v>
      </c>
      <c r="C681" t="s">
        <v>25</v>
      </c>
      <c r="D681">
        <v>1</v>
      </c>
      <c r="E681">
        <v>14500</v>
      </c>
      <c r="F681">
        <f>Table3[[#This Row],[QuantitySold]]*Table3[[#This Row],[UnitSellingPriceNGN]]</f>
        <v>14500</v>
      </c>
      <c r="G681" t="s">
        <v>150</v>
      </c>
      <c r="H681" t="s">
        <v>164</v>
      </c>
      <c r="I681">
        <f>Table3[[#This Row],[QuantitySold]]*_xlfn.XLOOKUP(Table3[[#This Row],[ProductID]],Table6[ProductID],Table6[UnitCostNGN])</f>
        <v>10500</v>
      </c>
    </row>
    <row r="682" spans="1:9" x14ac:dyDescent="0.25">
      <c r="A682" t="s">
        <v>835</v>
      </c>
      <c r="B682" s="2">
        <v>46157</v>
      </c>
      <c r="C682" t="s">
        <v>30</v>
      </c>
      <c r="D682">
        <v>3</v>
      </c>
      <c r="E682">
        <v>17000</v>
      </c>
      <c r="F682">
        <f>Table3[[#This Row],[QuantitySold]]*Table3[[#This Row],[UnitSellingPriceNGN]]</f>
        <v>51000</v>
      </c>
      <c r="G682" t="s">
        <v>158</v>
      </c>
      <c r="H682" t="s">
        <v>164</v>
      </c>
      <c r="I682">
        <f>Table3[[#This Row],[QuantitySold]]*_xlfn.XLOOKUP(Table3[[#This Row],[ProductID]],Table6[ProductID],Table6[UnitCostNGN])</f>
        <v>37500</v>
      </c>
    </row>
    <row r="683" spans="1:9" x14ac:dyDescent="0.25">
      <c r="A683" t="s">
        <v>836</v>
      </c>
      <c r="B683" s="2">
        <v>46157</v>
      </c>
      <c r="C683" t="s">
        <v>39</v>
      </c>
      <c r="D683">
        <v>3</v>
      </c>
      <c r="E683">
        <v>3000</v>
      </c>
      <c r="F683">
        <f>Table3[[#This Row],[QuantitySold]]*Table3[[#This Row],[UnitSellingPriceNGN]]</f>
        <v>9000</v>
      </c>
      <c r="G683" t="s">
        <v>158</v>
      </c>
      <c r="H683" t="s">
        <v>164</v>
      </c>
      <c r="I683">
        <f>Table3[[#This Row],[QuantitySold]]*_xlfn.XLOOKUP(Table3[[#This Row],[ProductID]],Table6[ProductID],Table6[UnitCostNGN])</f>
        <v>5400</v>
      </c>
    </row>
    <row r="684" spans="1:9" x14ac:dyDescent="0.25">
      <c r="A684" t="s">
        <v>837</v>
      </c>
      <c r="B684" s="2">
        <v>46157</v>
      </c>
      <c r="C684" t="s">
        <v>41</v>
      </c>
      <c r="D684">
        <v>1</v>
      </c>
      <c r="E684">
        <v>6000</v>
      </c>
      <c r="F684">
        <f>Table3[[#This Row],[QuantitySold]]*Table3[[#This Row],[UnitSellingPriceNGN]]</f>
        <v>6000</v>
      </c>
      <c r="G684" t="s">
        <v>150</v>
      </c>
      <c r="H684" t="s">
        <v>153</v>
      </c>
      <c r="I684">
        <f>Table3[[#This Row],[QuantitySold]]*_xlfn.XLOOKUP(Table3[[#This Row],[ProductID]],Table6[ProductID],Table6[UnitCostNGN])</f>
        <v>4500</v>
      </c>
    </row>
    <row r="685" spans="1:9" x14ac:dyDescent="0.25">
      <c r="A685" t="s">
        <v>838</v>
      </c>
      <c r="B685" s="2">
        <v>46157</v>
      </c>
      <c r="C685" t="s">
        <v>46</v>
      </c>
      <c r="D685">
        <v>1</v>
      </c>
      <c r="E685">
        <v>11000</v>
      </c>
      <c r="F685">
        <f>Table3[[#This Row],[QuantitySold]]*Table3[[#This Row],[UnitSellingPriceNGN]]</f>
        <v>11000</v>
      </c>
      <c r="G685" t="s">
        <v>158</v>
      </c>
      <c r="H685" t="s">
        <v>151</v>
      </c>
      <c r="I685">
        <f>Table3[[#This Row],[QuantitySold]]*_xlfn.XLOOKUP(Table3[[#This Row],[ProductID]],Table6[ProductID],Table6[UnitCostNGN])</f>
        <v>8500</v>
      </c>
    </row>
    <row r="686" spans="1:9" x14ac:dyDescent="0.25">
      <c r="A686" t="s">
        <v>839</v>
      </c>
      <c r="B686" s="2">
        <v>46158</v>
      </c>
      <c r="C686" t="s">
        <v>16</v>
      </c>
      <c r="D686">
        <v>2</v>
      </c>
      <c r="E686">
        <v>7000</v>
      </c>
      <c r="F686">
        <f>Table3[[#This Row],[QuantitySold]]*Table3[[#This Row],[UnitSellingPriceNGN]]</f>
        <v>14000</v>
      </c>
      <c r="G686" t="s">
        <v>158</v>
      </c>
      <c r="H686" t="s">
        <v>153</v>
      </c>
      <c r="I686">
        <f>Table3[[#This Row],[QuantitySold]]*_xlfn.XLOOKUP(Table3[[#This Row],[ProductID]],Table6[ProductID],Table6[UnitCostNGN])</f>
        <v>10400</v>
      </c>
    </row>
    <row r="687" spans="1:9" x14ac:dyDescent="0.25">
      <c r="A687" t="s">
        <v>840</v>
      </c>
      <c r="B687" s="2">
        <v>46158</v>
      </c>
      <c r="C687" t="s">
        <v>22</v>
      </c>
      <c r="D687">
        <v>1</v>
      </c>
      <c r="E687">
        <v>6500</v>
      </c>
      <c r="F687">
        <f>Table3[[#This Row],[QuantitySold]]*Table3[[#This Row],[UnitSellingPriceNGN]]</f>
        <v>6500</v>
      </c>
      <c r="G687" t="s">
        <v>155</v>
      </c>
      <c r="H687" t="s">
        <v>153</v>
      </c>
      <c r="I687">
        <f>Table3[[#This Row],[QuantitySold]]*_xlfn.XLOOKUP(Table3[[#This Row],[ProductID]],Table6[ProductID],Table6[UnitCostNGN])</f>
        <v>4800</v>
      </c>
    </row>
    <row r="688" spans="1:9" x14ac:dyDescent="0.25">
      <c r="A688" t="s">
        <v>841</v>
      </c>
      <c r="B688" s="2">
        <v>46158</v>
      </c>
      <c r="C688" t="s">
        <v>39</v>
      </c>
      <c r="D688">
        <v>2</v>
      </c>
      <c r="E688">
        <v>3000</v>
      </c>
      <c r="F688">
        <f>Table3[[#This Row],[QuantitySold]]*Table3[[#This Row],[UnitSellingPriceNGN]]</f>
        <v>6000</v>
      </c>
      <c r="G688" t="s">
        <v>150</v>
      </c>
      <c r="H688" t="s">
        <v>153</v>
      </c>
      <c r="I688">
        <f>Table3[[#This Row],[QuantitySold]]*_xlfn.XLOOKUP(Table3[[#This Row],[ProductID]],Table6[ProductID],Table6[UnitCostNGN])</f>
        <v>3600</v>
      </c>
    </row>
    <row r="689" spans="1:9" x14ac:dyDescent="0.25">
      <c r="A689" t="s">
        <v>842</v>
      </c>
      <c r="B689" s="2">
        <v>46158</v>
      </c>
      <c r="C689" t="s">
        <v>41</v>
      </c>
      <c r="D689">
        <v>5</v>
      </c>
      <c r="E689">
        <v>6000</v>
      </c>
      <c r="F689">
        <f>Table3[[#This Row],[QuantitySold]]*Table3[[#This Row],[UnitSellingPriceNGN]]</f>
        <v>30000</v>
      </c>
      <c r="G689" t="s">
        <v>150</v>
      </c>
      <c r="H689" t="s">
        <v>151</v>
      </c>
      <c r="I689">
        <f>Table3[[#This Row],[QuantitySold]]*_xlfn.XLOOKUP(Table3[[#This Row],[ProductID]],Table6[ProductID],Table6[UnitCostNGN])</f>
        <v>22500</v>
      </c>
    </row>
    <row r="690" spans="1:9" x14ac:dyDescent="0.25">
      <c r="A690" t="s">
        <v>843</v>
      </c>
      <c r="B690" s="2">
        <v>46158</v>
      </c>
      <c r="C690" t="s">
        <v>46</v>
      </c>
      <c r="D690">
        <v>2</v>
      </c>
      <c r="E690">
        <v>11000</v>
      </c>
      <c r="F690">
        <f>Table3[[#This Row],[QuantitySold]]*Table3[[#This Row],[UnitSellingPriceNGN]]</f>
        <v>22000</v>
      </c>
      <c r="G690" t="s">
        <v>155</v>
      </c>
      <c r="H690" t="s">
        <v>164</v>
      </c>
      <c r="I690">
        <f>Table3[[#This Row],[QuantitySold]]*_xlfn.XLOOKUP(Table3[[#This Row],[ProductID]],Table6[ProductID],Table6[UnitCostNGN])</f>
        <v>17000</v>
      </c>
    </row>
    <row r="691" spans="1:9" x14ac:dyDescent="0.25">
      <c r="A691" t="s">
        <v>844</v>
      </c>
      <c r="B691" s="2">
        <v>46159</v>
      </c>
      <c r="C691" t="s">
        <v>16</v>
      </c>
      <c r="D691">
        <v>2</v>
      </c>
      <c r="E691">
        <v>7000</v>
      </c>
      <c r="F691">
        <f>Table3[[#This Row],[QuantitySold]]*Table3[[#This Row],[UnitSellingPriceNGN]]</f>
        <v>14000</v>
      </c>
      <c r="G691" t="s">
        <v>158</v>
      </c>
      <c r="H691" t="s">
        <v>153</v>
      </c>
      <c r="I691">
        <f>Table3[[#This Row],[QuantitySold]]*_xlfn.XLOOKUP(Table3[[#This Row],[ProductID]],Table6[ProductID],Table6[UnitCostNGN])</f>
        <v>10400</v>
      </c>
    </row>
    <row r="692" spans="1:9" x14ac:dyDescent="0.25">
      <c r="A692" t="s">
        <v>845</v>
      </c>
      <c r="B692" s="2">
        <v>46159</v>
      </c>
      <c r="C692" t="s">
        <v>39</v>
      </c>
      <c r="D692">
        <v>2</v>
      </c>
      <c r="E692">
        <v>3000</v>
      </c>
      <c r="F692">
        <f>Table3[[#This Row],[QuantitySold]]*Table3[[#This Row],[UnitSellingPriceNGN]]</f>
        <v>6000</v>
      </c>
      <c r="G692" t="s">
        <v>150</v>
      </c>
      <c r="H692" t="s">
        <v>153</v>
      </c>
      <c r="I692">
        <f>Table3[[#This Row],[QuantitySold]]*_xlfn.XLOOKUP(Table3[[#This Row],[ProductID]],Table6[ProductID],Table6[UnitCostNGN])</f>
        <v>3600</v>
      </c>
    </row>
    <row r="693" spans="1:9" x14ac:dyDescent="0.25">
      <c r="A693" t="s">
        <v>846</v>
      </c>
      <c r="B693" s="2">
        <v>46160</v>
      </c>
      <c r="C693" t="s">
        <v>25</v>
      </c>
      <c r="D693">
        <v>1</v>
      </c>
      <c r="E693">
        <v>14500</v>
      </c>
      <c r="F693">
        <f>Table3[[#This Row],[QuantitySold]]*Table3[[#This Row],[UnitSellingPriceNGN]]</f>
        <v>14500</v>
      </c>
      <c r="G693" t="s">
        <v>155</v>
      </c>
      <c r="H693" t="s">
        <v>164</v>
      </c>
      <c r="I693">
        <f>Table3[[#This Row],[QuantitySold]]*_xlfn.XLOOKUP(Table3[[#This Row],[ProductID]],Table6[ProductID],Table6[UnitCostNGN])</f>
        <v>10500</v>
      </c>
    </row>
    <row r="694" spans="1:9" x14ac:dyDescent="0.25">
      <c r="A694" t="s">
        <v>847</v>
      </c>
      <c r="B694" s="2">
        <v>46160</v>
      </c>
      <c r="C694" t="s">
        <v>30</v>
      </c>
      <c r="D694">
        <v>1</v>
      </c>
      <c r="E694">
        <v>17000</v>
      </c>
      <c r="F694">
        <f>Table3[[#This Row],[QuantitySold]]*Table3[[#This Row],[UnitSellingPriceNGN]]</f>
        <v>17000</v>
      </c>
      <c r="G694" t="s">
        <v>150</v>
      </c>
      <c r="H694" t="s">
        <v>151</v>
      </c>
      <c r="I694">
        <f>Table3[[#This Row],[QuantitySold]]*_xlfn.XLOOKUP(Table3[[#This Row],[ProductID]],Table6[ProductID],Table6[UnitCostNGN])</f>
        <v>12500</v>
      </c>
    </row>
    <row r="695" spans="1:9" x14ac:dyDescent="0.25">
      <c r="A695" t="s">
        <v>848</v>
      </c>
      <c r="B695" s="2">
        <v>46160</v>
      </c>
      <c r="C695" t="s">
        <v>34</v>
      </c>
      <c r="D695">
        <v>1</v>
      </c>
      <c r="E695">
        <v>4500</v>
      </c>
      <c r="F695">
        <f>Table3[[#This Row],[QuantitySold]]*Table3[[#This Row],[UnitSellingPriceNGN]]</f>
        <v>4500</v>
      </c>
      <c r="G695" t="s">
        <v>158</v>
      </c>
      <c r="H695" t="s">
        <v>153</v>
      </c>
      <c r="I695">
        <f>Table3[[#This Row],[QuantitySold]]*_xlfn.XLOOKUP(Table3[[#This Row],[ProductID]],Table6[ProductID],Table6[UnitCostNGN])</f>
        <v>3000</v>
      </c>
    </row>
    <row r="696" spans="1:9" x14ac:dyDescent="0.25">
      <c r="A696" t="s">
        <v>849</v>
      </c>
      <c r="B696" s="2">
        <v>46160</v>
      </c>
      <c r="C696" t="s">
        <v>39</v>
      </c>
      <c r="D696">
        <v>4</v>
      </c>
      <c r="E696">
        <v>3000</v>
      </c>
      <c r="F696">
        <f>Table3[[#This Row],[QuantitySold]]*Table3[[#This Row],[UnitSellingPriceNGN]]</f>
        <v>12000</v>
      </c>
      <c r="G696" t="s">
        <v>158</v>
      </c>
      <c r="H696" t="s">
        <v>153</v>
      </c>
      <c r="I696">
        <f>Table3[[#This Row],[QuantitySold]]*_xlfn.XLOOKUP(Table3[[#This Row],[ProductID]],Table6[ProductID],Table6[UnitCostNGN])</f>
        <v>7200</v>
      </c>
    </row>
    <row r="697" spans="1:9" x14ac:dyDescent="0.25">
      <c r="A697" t="s">
        <v>850</v>
      </c>
      <c r="B697" s="2">
        <v>46160</v>
      </c>
      <c r="C697" t="s">
        <v>41</v>
      </c>
      <c r="D697">
        <v>1</v>
      </c>
      <c r="E697">
        <v>6000</v>
      </c>
      <c r="F697">
        <f>Table3[[#This Row],[QuantitySold]]*Table3[[#This Row],[UnitSellingPriceNGN]]</f>
        <v>6000</v>
      </c>
      <c r="G697" t="s">
        <v>158</v>
      </c>
      <c r="H697" t="s">
        <v>164</v>
      </c>
      <c r="I697">
        <f>Table3[[#This Row],[QuantitySold]]*_xlfn.XLOOKUP(Table3[[#This Row],[ProductID]],Table6[ProductID],Table6[UnitCostNGN])</f>
        <v>4500</v>
      </c>
    </row>
    <row r="698" spans="1:9" x14ac:dyDescent="0.25">
      <c r="A698" t="s">
        <v>851</v>
      </c>
      <c r="B698" s="2">
        <v>46161</v>
      </c>
      <c r="C698" t="s">
        <v>16</v>
      </c>
      <c r="D698">
        <v>1</v>
      </c>
      <c r="E698">
        <v>7000</v>
      </c>
      <c r="F698">
        <f>Table3[[#This Row],[QuantitySold]]*Table3[[#This Row],[UnitSellingPriceNGN]]</f>
        <v>7000</v>
      </c>
      <c r="G698" t="s">
        <v>158</v>
      </c>
      <c r="H698" t="s">
        <v>153</v>
      </c>
      <c r="I698">
        <f>Table3[[#This Row],[QuantitySold]]*_xlfn.XLOOKUP(Table3[[#This Row],[ProductID]],Table6[ProductID],Table6[UnitCostNGN])</f>
        <v>5200</v>
      </c>
    </row>
    <row r="699" spans="1:9" x14ac:dyDescent="0.25">
      <c r="A699" t="s">
        <v>852</v>
      </c>
      <c r="B699" s="2">
        <v>46161</v>
      </c>
      <c r="C699" t="s">
        <v>22</v>
      </c>
      <c r="D699">
        <v>1</v>
      </c>
      <c r="E699">
        <v>6500</v>
      </c>
      <c r="F699">
        <f>Table3[[#This Row],[QuantitySold]]*Table3[[#This Row],[UnitSellingPriceNGN]]</f>
        <v>6500</v>
      </c>
      <c r="G699" t="s">
        <v>150</v>
      </c>
      <c r="H699" t="s">
        <v>153</v>
      </c>
      <c r="I699">
        <f>Table3[[#This Row],[QuantitySold]]*_xlfn.XLOOKUP(Table3[[#This Row],[ProductID]],Table6[ProductID],Table6[UnitCostNGN])</f>
        <v>4800</v>
      </c>
    </row>
    <row r="700" spans="1:9" x14ac:dyDescent="0.25">
      <c r="A700" t="s">
        <v>853</v>
      </c>
      <c r="B700" s="2">
        <v>46161</v>
      </c>
      <c r="C700" t="s">
        <v>25</v>
      </c>
      <c r="D700">
        <v>1</v>
      </c>
      <c r="E700">
        <v>14500</v>
      </c>
      <c r="F700">
        <f>Table3[[#This Row],[QuantitySold]]*Table3[[#This Row],[UnitSellingPriceNGN]]</f>
        <v>14500</v>
      </c>
      <c r="G700" t="s">
        <v>150</v>
      </c>
      <c r="H700" t="s">
        <v>153</v>
      </c>
      <c r="I700">
        <f>Table3[[#This Row],[QuantitySold]]*_xlfn.XLOOKUP(Table3[[#This Row],[ProductID]],Table6[ProductID],Table6[UnitCostNGN])</f>
        <v>10500</v>
      </c>
    </row>
    <row r="701" spans="1:9" x14ac:dyDescent="0.25">
      <c r="A701" t="s">
        <v>854</v>
      </c>
      <c r="B701" s="2">
        <v>46161</v>
      </c>
      <c r="C701" t="s">
        <v>30</v>
      </c>
      <c r="D701">
        <v>1</v>
      </c>
      <c r="E701">
        <v>17000</v>
      </c>
      <c r="F701">
        <f>Table3[[#This Row],[QuantitySold]]*Table3[[#This Row],[UnitSellingPriceNGN]]</f>
        <v>17000</v>
      </c>
      <c r="G701" t="s">
        <v>150</v>
      </c>
      <c r="H701" t="s">
        <v>153</v>
      </c>
      <c r="I701">
        <f>Table3[[#This Row],[QuantitySold]]*_xlfn.XLOOKUP(Table3[[#This Row],[ProductID]],Table6[ProductID],Table6[UnitCostNGN])</f>
        <v>12500</v>
      </c>
    </row>
    <row r="702" spans="1:9" x14ac:dyDescent="0.25">
      <c r="A702" t="s">
        <v>855</v>
      </c>
      <c r="B702" s="2">
        <v>46161</v>
      </c>
      <c r="C702" t="s">
        <v>39</v>
      </c>
      <c r="D702">
        <v>1</v>
      </c>
      <c r="E702">
        <v>3000</v>
      </c>
      <c r="F702">
        <f>Table3[[#This Row],[QuantitySold]]*Table3[[#This Row],[UnitSellingPriceNGN]]</f>
        <v>3000</v>
      </c>
      <c r="G702" t="s">
        <v>158</v>
      </c>
      <c r="H702" t="s">
        <v>153</v>
      </c>
      <c r="I702">
        <f>Table3[[#This Row],[QuantitySold]]*_xlfn.XLOOKUP(Table3[[#This Row],[ProductID]],Table6[ProductID],Table6[UnitCostNGN])</f>
        <v>1800</v>
      </c>
    </row>
    <row r="703" spans="1:9" x14ac:dyDescent="0.25">
      <c r="A703" t="s">
        <v>856</v>
      </c>
      <c r="B703" s="2">
        <v>46161</v>
      </c>
      <c r="C703" t="s">
        <v>54</v>
      </c>
      <c r="D703">
        <v>1</v>
      </c>
      <c r="E703">
        <v>24000</v>
      </c>
      <c r="F703">
        <f>Table3[[#This Row],[QuantitySold]]*Table3[[#This Row],[UnitSellingPriceNGN]]</f>
        <v>24000</v>
      </c>
      <c r="G703" t="s">
        <v>150</v>
      </c>
      <c r="H703" t="s">
        <v>151</v>
      </c>
      <c r="I703">
        <f>Table3[[#This Row],[QuantitySold]]*_xlfn.XLOOKUP(Table3[[#This Row],[ProductID]],Table6[ProductID],Table6[UnitCostNGN])</f>
        <v>18000</v>
      </c>
    </row>
    <row r="704" spans="1:9" x14ac:dyDescent="0.25">
      <c r="A704" t="s">
        <v>857</v>
      </c>
      <c r="B704" s="2">
        <v>46162</v>
      </c>
      <c r="C704" t="s">
        <v>16</v>
      </c>
      <c r="D704">
        <v>1</v>
      </c>
      <c r="E704">
        <v>7000</v>
      </c>
      <c r="F704">
        <f>Table3[[#This Row],[QuantitySold]]*Table3[[#This Row],[UnitSellingPriceNGN]]</f>
        <v>7000</v>
      </c>
      <c r="G704" t="s">
        <v>150</v>
      </c>
      <c r="H704" t="s">
        <v>153</v>
      </c>
      <c r="I704">
        <f>Table3[[#This Row],[QuantitySold]]*_xlfn.XLOOKUP(Table3[[#This Row],[ProductID]],Table6[ProductID],Table6[UnitCostNGN])</f>
        <v>5200</v>
      </c>
    </row>
    <row r="705" spans="1:9" x14ac:dyDescent="0.25">
      <c r="A705" t="s">
        <v>858</v>
      </c>
      <c r="B705" s="2">
        <v>46162</v>
      </c>
      <c r="C705" t="s">
        <v>22</v>
      </c>
      <c r="D705">
        <v>1</v>
      </c>
      <c r="E705">
        <v>6500</v>
      </c>
      <c r="F705">
        <f>Table3[[#This Row],[QuantitySold]]*Table3[[#This Row],[UnitSellingPriceNGN]]</f>
        <v>6500</v>
      </c>
      <c r="G705" t="s">
        <v>150</v>
      </c>
      <c r="H705" t="s">
        <v>153</v>
      </c>
      <c r="I705">
        <f>Table3[[#This Row],[QuantitySold]]*_xlfn.XLOOKUP(Table3[[#This Row],[ProductID]],Table6[ProductID],Table6[UnitCostNGN])</f>
        <v>4800</v>
      </c>
    </row>
    <row r="706" spans="1:9" x14ac:dyDescent="0.25">
      <c r="A706" t="s">
        <v>859</v>
      </c>
      <c r="B706" s="2">
        <v>46162</v>
      </c>
      <c r="C706" t="s">
        <v>49</v>
      </c>
      <c r="D706">
        <v>1</v>
      </c>
      <c r="E706">
        <v>12500</v>
      </c>
      <c r="F706">
        <f>Table3[[#This Row],[QuantitySold]]*Table3[[#This Row],[UnitSellingPriceNGN]]</f>
        <v>12500</v>
      </c>
      <c r="G706" t="s">
        <v>158</v>
      </c>
      <c r="H706" t="s">
        <v>164</v>
      </c>
      <c r="I706">
        <f>Table3[[#This Row],[QuantitySold]]*_xlfn.XLOOKUP(Table3[[#This Row],[ProductID]],Table6[ProductID],Table6[UnitCostNGN])</f>
        <v>9000</v>
      </c>
    </row>
    <row r="707" spans="1:9" x14ac:dyDescent="0.25">
      <c r="A707" t="s">
        <v>860</v>
      </c>
      <c r="B707" s="2">
        <v>46163</v>
      </c>
      <c r="C707" t="s">
        <v>16</v>
      </c>
      <c r="D707">
        <v>1</v>
      </c>
      <c r="E707">
        <v>7000</v>
      </c>
      <c r="F707">
        <f>Table3[[#This Row],[QuantitySold]]*Table3[[#This Row],[UnitSellingPriceNGN]]</f>
        <v>7000</v>
      </c>
      <c r="G707" t="s">
        <v>155</v>
      </c>
      <c r="H707" t="s">
        <v>153</v>
      </c>
      <c r="I707">
        <f>Table3[[#This Row],[QuantitySold]]*_xlfn.XLOOKUP(Table3[[#This Row],[ProductID]],Table6[ProductID],Table6[UnitCostNGN])</f>
        <v>5200</v>
      </c>
    </row>
    <row r="708" spans="1:9" x14ac:dyDescent="0.25">
      <c r="A708" t="s">
        <v>861</v>
      </c>
      <c r="B708" s="2">
        <v>46163</v>
      </c>
      <c r="C708" t="s">
        <v>22</v>
      </c>
      <c r="D708">
        <v>2</v>
      </c>
      <c r="E708">
        <v>6500</v>
      </c>
      <c r="F708">
        <f>Table3[[#This Row],[QuantitySold]]*Table3[[#This Row],[UnitSellingPriceNGN]]</f>
        <v>13000</v>
      </c>
      <c r="G708" t="s">
        <v>155</v>
      </c>
      <c r="H708" t="s">
        <v>164</v>
      </c>
      <c r="I708">
        <f>Table3[[#This Row],[QuantitySold]]*_xlfn.XLOOKUP(Table3[[#This Row],[ProductID]],Table6[ProductID],Table6[UnitCostNGN])</f>
        <v>9600</v>
      </c>
    </row>
    <row r="709" spans="1:9" x14ac:dyDescent="0.25">
      <c r="A709" t="s">
        <v>862</v>
      </c>
      <c r="B709" s="2">
        <v>46163</v>
      </c>
      <c r="C709" t="s">
        <v>25</v>
      </c>
      <c r="D709">
        <v>1</v>
      </c>
      <c r="E709">
        <v>14500</v>
      </c>
      <c r="F709">
        <f>Table3[[#This Row],[QuantitySold]]*Table3[[#This Row],[UnitSellingPriceNGN]]</f>
        <v>14500</v>
      </c>
      <c r="G709" t="s">
        <v>158</v>
      </c>
      <c r="H709" t="s">
        <v>153</v>
      </c>
      <c r="I709">
        <f>Table3[[#This Row],[QuantitySold]]*_xlfn.XLOOKUP(Table3[[#This Row],[ProductID]],Table6[ProductID],Table6[UnitCostNGN])</f>
        <v>10500</v>
      </c>
    </row>
    <row r="710" spans="1:9" x14ac:dyDescent="0.25">
      <c r="A710" t="s">
        <v>863</v>
      </c>
      <c r="B710" s="2">
        <v>46163</v>
      </c>
      <c r="C710" t="s">
        <v>30</v>
      </c>
      <c r="D710">
        <v>1</v>
      </c>
      <c r="E710">
        <v>17000</v>
      </c>
      <c r="F710">
        <f>Table3[[#This Row],[QuantitySold]]*Table3[[#This Row],[UnitSellingPriceNGN]]</f>
        <v>17000</v>
      </c>
      <c r="G710" t="s">
        <v>155</v>
      </c>
      <c r="H710" t="s">
        <v>153</v>
      </c>
      <c r="I710">
        <f>Table3[[#This Row],[QuantitySold]]*_xlfn.XLOOKUP(Table3[[#This Row],[ProductID]],Table6[ProductID],Table6[UnitCostNGN])</f>
        <v>12500</v>
      </c>
    </row>
    <row r="711" spans="1:9" x14ac:dyDescent="0.25">
      <c r="A711" t="s">
        <v>864</v>
      </c>
      <c r="B711" s="2">
        <v>46163</v>
      </c>
      <c r="C711" t="s">
        <v>39</v>
      </c>
      <c r="D711">
        <v>1</v>
      </c>
      <c r="E711">
        <v>3000</v>
      </c>
      <c r="F711">
        <f>Table3[[#This Row],[QuantitySold]]*Table3[[#This Row],[UnitSellingPriceNGN]]</f>
        <v>3000</v>
      </c>
      <c r="G711" t="s">
        <v>158</v>
      </c>
      <c r="H711" t="s">
        <v>151</v>
      </c>
      <c r="I711">
        <f>Table3[[#This Row],[QuantitySold]]*_xlfn.XLOOKUP(Table3[[#This Row],[ProductID]],Table6[ProductID],Table6[UnitCostNGN])</f>
        <v>1800</v>
      </c>
    </row>
    <row r="712" spans="1:9" x14ac:dyDescent="0.25">
      <c r="A712" t="s">
        <v>865</v>
      </c>
      <c r="B712" s="2">
        <v>46163</v>
      </c>
      <c r="C712" t="s">
        <v>41</v>
      </c>
      <c r="D712">
        <v>2</v>
      </c>
      <c r="E712">
        <v>6000</v>
      </c>
      <c r="F712">
        <f>Table3[[#This Row],[QuantitySold]]*Table3[[#This Row],[UnitSellingPriceNGN]]</f>
        <v>12000</v>
      </c>
      <c r="G712" t="s">
        <v>158</v>
      </c>
      <c r="H712" t="s">
        <v>153</v>
      </c>
      <c r="I712">
        <f>Table3[[#This Row],[QuantitySold]]*_xlfn.XLOOKUP(Table3[[#This Row],[ProductID]],Table6[ProductID],Table6[UnitCostNGN])</f>
        <v>9000</v>
      </c>
    </row>
    <row r="713" spans="1:9" x14ac:dyDescent="0.25">
      <c r="A713" t="s">
        <v>866</v>
      </c>
      <c r="B713" s="2">
        <v>46163</v>
      </c>
      <c r="C713" t="s">
        <v>46</v>
      </c>
      <c r="D713">
        <v>2</v>
      </c>
      <c r="E713">
        <v>11000</v>
      </c>
      <c r="F713">
        <f>Table3[[#This Row],[QuantitySold]]*Table3[[#This Row],[UnitSellingPriceNGN]]</f>
        <v>22000</v>
      </c>
      <c r="G713" t="s">
        <v>155</v>
      </c>
      <c r="H713" t="s">
        <v>153</v>
      </c>
      <c r="I713">
        <f>Table3[[#This Row],[QuantitySold]]*_xlfn.XLOOKUP(Table3[[#This Row],[ProductID]],Table6[ProductID],Table6[UnitCostNGN])</f>
        <v>17000</v>
      </c>
    </row>
    <row r="714" spans="1:9" x14ac:dyDescent="0.25">
      <c r="A714" t="s">
        <v>867</v>
      </c>
      <c r="B714" s="2">
        <v>46163</v>
      </c>
      <c r="C714" t="s">
        <v>54</v>
      </c>
      <c r="D714">
        <v>1</v>
      </c>
      <c r="E714">
        <v>24000</v>
      </c>
      <c r="F714">
        <f>Table3[[#This Row],[QuantitySold]]*Table3[[#This Row],[UnitSellingPriceNGN]]</f>
        <v>24000</v>
      </c>
      <c r="G714" t="s">
        <v>158</v>
      </c>
      <c r="H714" t="s">
        <v>153</v>
      </c>
      <c r="I714">
        <f>Table3[[#This Row],[QuantitySold]]*_xlfn.XLOOKUP(Table3[[#This Row],[ProductID]],Table6[ProductID],Table6[UnitCostNGN])</f>
        <v>18000</v>
      </c>
    </row>
    <row r="715" spans="1:9" x14ac:dyDescent="0.25">
      <c r="A715" t="s">
        <v>868</v>
      </c>
      <c r="B715" s="2">
        <v>46164</v>
      </c>
      <c r="C715" t="s">
        <v>16</v>
      </c>
      <c r="D715">
        <v>2</v>
      </c>
      <c r="E715">
        <v>7000</v>
      </c>
      <c r="F715">
        <f>Table3[[#This Row],[QuantitySold]]*Table3[[#This Row],[UnitSellingPriceNGN]]</f>
        <v>14000</v>
      </c>
      <c r="G715" t="s">
        <v>158</v>
      </c>
      <c r="H715" t="s">
        <v>153</v>
      </c>
      <c r="I715">
        <f>Table3[[#This Row],[QuantitySold]]*_xlfn.XLOOKUP(Table3[[#This Row],[ProductID]],Table6[ProductID],Table6[UnitCostNGN])</f>
        <v>10400</v>
      </c>
    </row>
    <row r="716" spans="1:9" x14ac:dyDescent="0.25">
      <c r="A716" t="s">
        <v>869</v>
      </c>
      <c r="B716" s="2">
        <v>46164</v>
      </c>
      <c r="C716" t="s">
        <v>22</v>
      </c>
      <c r="D716">
        <v>1</v>
      </c>
      <c r="E716">
        <v>6500</v>
      </c>
      <c r="F716">
        <f>Table3[[#This Row],[QuantitySold]]*Table3[[#This Row],[UnitSellingPriceNGN]]</f>
        <v>6500</v>
      </c>
      <c r="G716" t="s">
        <v>155</v>
      </c>
      <c r="H716" t="s">
        <v>153</v>
      </c>
      <c r="I716">
        <f>Table3[[#This Row],[QuantitySold]]*_xlfn.XLOOKUP(Table3[[#This Row],[ProductID]],Table6[ProductID],Table6[UnitCostNGN])</f>
        <v>4800</v>
      </c>
    </row>
    <row r="717" spans="1:9" x14ac:dyDescent="0.25">
      <c r="A717" t="s">
        <v>870</v>
      </c>
      <c r="B717" s="2">
        <v>46164</v>
      </c>
      <c r="C717" t="s">
        <v>30</v>
      </c>
      <c r="D717">
        <v>1</v>
      </c>
      <c r="E717">
        <v>17000</v>
      </c>
      <c r="F717">
        <f>Table3[[#This Row],[QuantitySold]]*Table3[[#This Row],[UnitSellingPriceNGN]]</f>
        <v>17000</v>
      </c>
      <c r="G717" t="s">
        <v>158</v>
      </c>
      <c r="H717" t="s">
        <v>164</v>
      </c>
      <c r="I717">
        <f>Table3[[#This Row],[QuantitySold]]*_xlfn.XLOOKUP(Table3[[#This Row],[ProductID]],Table6[ProductID],Table6[UnitCostNGN])</f>
        <v>12500</v>
      </c>
    </row>
    <row r="718" spans="1:9" x14ac:dyDescent="0.25">
      <c r="A718" t="s">
        <v>871</v>
      </c>
      <c r="B718" s="2">
        <v>46164</v>
      </c>
      <c r="C718" t="s">
        <v>34</v>
      </c>
      <c r="D718">
        <v>1</v>
      </c>
      <c r="E718">
        <v>4500</v>
      </c>
      <c r="F718">
        <f>Table3[[#This Row],[QuantitySold]]*Table3[[#This Row],[UnitSellingPriceNGN]]</f>
        <v>4500</v>
      </c>
      <c r="G718" t="s">
        <v>150</v>
      </c>
      <c r="H718" t="s">
        <v>151</v>
      </c>
      <c r="I718">
        <f>Table3[[#This Row],[QuantitySold]]*_xlfn.XLOOKUP(Table3[[#This Row],[ProductID]],Table6[ProductID],Table6[UnitCostNGN])</f>
        <v>3000</v>
      </c>
    </row>
    <row r="719" spans="1:9" x14ac:dyDescent="0.25">
      <c r="A719" t="s">
        <v>872</v>
      </c>
      <c r="B719" s="2">
        <v>46164</v>
      </c>
      <c r="C719" t="s">
        <v>39</v>
      </c>
      <c r="D719">
        <v>1</v>
      </c>
      <c r="E719">
        <v>3000</v>
      </c>
      <c r="F719">
        <f>Table3[[#This Row],[QuantitySold]]*Table3[[#This Row],[UnitSellingPriceNGN]]</f>
        <v>3000</v>
      </c>
      <c r="G719" t="s">
        <v>158</v>
      </c>
      <c r="H719" t="s">
        <v>153</v>
      </c>
      <c r="I719">
        <f>Table3[[#This Row],[QuantitySold]]*_xlfn.XLOOKUP(Table3[[#This Row],[ProductID]],Table6[ProductID],Table6[UnitCostNGN])</f>
        <v>1800</v>
      </c>
    </row>
    <row r="720" spans="1:9" x14ac:dyDescent="0.25">
      <c r="A720" t="s">
        <v>873</v>
      </c>
      <c r="B720" s="2">
        <v>46164</v>
      </c>
      <c r="C720" t="s">
        <v>41</v>
      </c>
      <c r="D720">
        <v>1</v>
      </c>
      <c r="E720">
        <v>6000</v>
      </c>
      <c r="F720">
        <f>Table3[[#This Row],[QuantitySold]]*Table3[[#This Row],[UnitSellingPriceNGN]]</f>
        <v>6000</v>
      </c>
      <c r="G720" t="s">
        <v>158</v>
      </c>
      <c r="H720" t="s">
        <v>153</v>
      </c>
      <c r="I720">
        <f>Table3[[#This Row],[QuantitySold]]*_xlfn.XLOOKUP(Table3[[#This Row],[ProductID]],Table6[ProductID],Table6[UnitCostNGN])</f>
        <v>4500</v>
      </c>
    </row>
    <row r="721" spans="1:9" x14ac:dyDescent="0.25">
      <c r="A721" t="s">
        <v>874</v>
      </c>
      <c r="B721" s="2">
        <v>46164</v>
      </c>
      <c r="C721" t="s">
        <v>49</v>
      </c>
      <c r="D721">
        <v>1</v>
      </c>
      <c r="E721">
        <v>12500</v>
      </c>
      <c r="F721">
        <f>Table3[[#This Row],[QuantitySold]]*Table3[[#This Row],[UnitSellingPriceNGN]]</f>
        <v>12500</v>
      </c>
      <c r="G721" t="s">
        <v>155</v>
      </c>
      <c r="H721" t="s">
        <v>153</v>
      </c>
      <c r="I721">
        <f>Table3[[#This Row],[QuantitySold]]*_xlfn.XLOOKUP(Table3[[#This Row],[ProductID]],Table6[ProductID],Table6[UnitCostNGN])</f>
        <v>9000</v>
      </c>
    </row>
    <row r="722" spans="1:9" x14ac:dyDescent="0.25">
      <c r="A722" t="s">
        <v>875</v>
      </c>
      <c r="B722" s="2">
        <v>46165</v>
      </c>
      <c r="C722" t="s">
        <v>16</v>
      </c>
      <c r="D722">
        <v>1</v>
      </c>
      <c r="E722">
        <v>7000</v>
      </c>
      <c r="F722">
        <f>Table3[[#This Row],[QuantitySold]]*Table3[[#This Row],[UnitSellingPriceNGN]]</f>
        <v>7000</v>
      </c>
      <c r="G722" t="s">
        <v>158</v>
      </c>
      <c r="H722" t="s">
        <v>164</v>
      </c>
      <c r="I722">
        <f>Table3[[#This Row],[QuantitySold]]*_xlfn.XLOOKUP(Table3[[#This Row],[ProductID]],Table6[ProductID],Table6[UnitCostNGN])</f>
        <v>5200</v>
      </c>
    </row>
    <row r="723" spans="1:9" x14ac:dyDescent="0.25">
      <c r="A723" t="s">
        <v>876</v>
      </c>
      <c r="B723" s="2">
        <v>46165</v>
      </c>
      <c r="C723" t="s">
        <v>22</v>
      </c>
      <c r="D723">
        <v>2</v>
      </c>
      <c r="E723">
        <v>6500</v>
      </c>
      <c r="F723">
        <f>Table3[[#This Row],[QuantitySold]]*Table3[[#This Row],[UnitSellingPriceNGN]]</f>
        <v>13000</v>
      </c>
      <c r="G723" t="s">
        <v>150</v>
      </c>
      <c r="H723" t="s">
        <v>164</v>
      </c>
      <c r="I723">
        <f>Table3[[#This Row],[QuantitySold]]*_xlfn.XLOOKUP(Table3[[#This Row],[ProductID]],Table6[ProductID],Table6[UnitCostNGN])</f>
        <v>9600</v>
      </c>
    </row>
    <row r="724" spans="1:9" x14ac:dyDescent="0.25">
      <c r="A724" t="s">
        <v>877</v>
      </c>
      <c r="B724" s="2">
        <v>46165</v>
      </c>
      <c r="C724" t="s">
        <v>25</v>
      </c>
      <c r="D724">
        <v>1</v>
      </c>
      <c r="E724">
        <v>14500</v>
      </c>
      <c r="F724">
        <f>Table3[[#This Row],[QuantitySold]]*Table3[[#This Row],[UnitSellingPriceNGN]]</f>
        <v>14500</v>
      </c>
      <c r="G724" t="s">
        <v>158</v>
      </c>
      <c r="H724" t="s">
        <v>153</v>
      </c>
      <c r="I724">
        <f>Table3[[#This Row],[QuantitySold]]*_xlfn.XLOOKUP(Table3[[#This Row],[ProductID]],Table6[ProductID],Table6[UnitCostNGN])</f>
        <v>10500</v>
      </c>
    </row>
    <row r="725" spans="1:9" x14ac:dyDescent="0.25">
      <c r="A725" t="s">
        <v>878</v>
      </c>
      <c r="B725" s="2">
        <v>46165</v>
      </c>
      <c r="C725" t="s">
        <v>34</v>
      </c>
      <c r="D725">
        <v>1</v>
      </c>
      <c r="E725">
        <v>4500</v>
      </c>
      <c r="F725">
        <f>Table3[[#This Row],[QuantitySold]]*Table3[[#This Row],[UnitSellingPriceNGN]]</f>
        <v>4500</v>
      </c>
      <c r="G725" t="s">
        <v>158</v>
      </c>
      <c r="H725" t="s">
        <v>151</v>
      </c>
      <c r="I725">
        <f>Table3[[#This Row],[QuantitySold]]*_xlfn.XLOOKUP(Table3[[#This Row],[ProductID]],Table6[ProductID],Table6[UnitCostNGN])</f>
        <v>3000</v>
      </c>
    </row>
    <row r="726" spans="1:9" x14ac:dyDescent="0.25">
      <c r="A726" t="s">
        <v>879</v>
      </c>
      <c r="B726" s="2">
        <v>46165</v>
      </c>
      <c r="C726" t="s">
        <v>39</v>
      </c>
      <c r="D726">
        <v>1</v>
      </c>
      <c r="E726">
        <v>3000</v>
      </c>
      <c r="F726">
        <f>Table3[[#This Row],[QuantitySold]]*Table3[[#This Row],[UnitSellingPriceNGN]]</f>
        <v>3000</v>
      </c>
      <c r="G726" t="s">
        <v>158</v>
      </c>
      <c r="H726" t="s">
        <v>151</v>
      </c>
      <c r="I726">
        <f>Table3[[#This Row],[QuantitySold]]*_xlfn.XLOOKUP(Table3[[#This Row],[ProductID]],Table6[ProductID],Table6[UnitCostNGN])</f>
        <v>1800</v>
      </c>
    </row>
    <row r="727" spans="1:9" x14ac:dyDescent="0.25">
      <c r="A727" t="s">
        <v>880</v>
      </c>
      <c r="B727" s="2">
        <v>46165</v>
      </c>
      <c r="C727" t="s">
        <v>41</v>
      </c>
      <c r="D727">
        <v>1</v>
      </c>
      <c r="E727">
        <v>6000</v>
      </c>
      <c r="F727">
        <f>Table3[[#This Row],[QuantitySold]]*Table3[[#This Row],[UnitSellingPriceNGN]]</f>
        <v>6000</v>
      </c>
      <c r="G727" t="s">
        <v>150</v>
      </c>
      <c r="H727" t="s">
        <v>153</v>
      </c>
      <c r="I727">
        <f>Table3[[#This Row],[QuantitySold]]*_xlfn.XLOOKUP(Table3[[#This Row],[ProductID]],Table6[ProductID],Table6[UnitCostNGN])</f>
        <v>4500</v>
      </c>
    </row>
    <row r="728" spans="1:9" x14ac:dyDescent="0.25">
      <c r="A728" t="s">
        <v>881</v>
      </c>
      <c r="B728" s="2">
        <v>46166</v>
      </c>
      <c r="C728" t="s">
        <v>22</v>
      </c>
      <c r="D728">
        <v>1</v>
      </c>
      <c r="E728">
        <v>6500</v>
      </c>
      <c r="F728">
        <f>Table3[[#This Row],[QuantitySold]]*Table3[[#This Row],[UnitSellingPriceNGN]]</f>
        <v>6500</v>
      </c>
      <c r="G728" t="s">
        <v>158</v>
      </c>
      <c r="H728" t="s">
        <v>153</v>
      </c>
      <c r="I728">
        <f>Table3[[#This Row],[QuantitySold]]*_xlfn.XLOOKUP(Table3[[#This Row],[ProductID]],Table6[ProductID],Table6[UnitCostNGN])</f>
        <v>4800</v>
      </c>
    </row>
    <row r="729" spans="1:9" x14ac:dyDescent="0.25">
      <c r="A729" t="s">
        <v>882</v>
      </c>
      <c r="B729" s="2">
        <v>46166</v>
      </c>
      <c r="C729" t="s">
        <v>49</v>
      </c>
      <c r="D729">
        <v>3</v>
      </c>
      <c r="E729">
        <v>12500</v>
      </c>
      <c r="F729">
        <f>Table3[[#This Row],[QuantitySold]]*Table3[[#This Row],[UnitSellingPriceNGN]]</f>
        <v>37500</v>
      </c>
      <c r="G729" t="s">
        <v>158</v>
      </c>
      <c r="H729" t="s">
        <v>153</v>
      </c>
      <c r="I729">
        <f>Table3[[#This Row],[QuantitySold]]*_xlfn.XLOOKUP(Table3[[#This Row],[ProductID]],Table6[ProductID],Table6[UnitCostNGN])</f>
        <v>27000</v>
      </c>
    </row>
    <row r="730" spans="1:9" x14ac:dyDescent="0.25">
      <c r="A730" t="s">
        <v>883</v>
      </c>
      <c r="B730" s="2">
        <v>46167</v>
      </c>
      <c r="C730" t="s">
        <v>39</v>
      </c>
      <c r="D730">
        <v>2</v>
      </c>
      <c r="E730">
        <v>3000</v>
      </c>
      <c r="F730">
        <f>Table3[[#This Row],[QuantitySold]]*Table3[[#This Row],[UnitSellingPriceNGN]]</f>
        <v>6000</v>
      </c>
      <c r="G730" t="s">
        <v>158</v>
      </c>
      <c r="H730" t="s">
        <v>153</v>
      </c>
      <c r="I730">
        <f>Table3[[#This Row],[QuantitySold]]*_xlfn.XLOOKUP(Table3[[#This Row],[ProductID]],Table6[ProductID],Table6[UnitCostNGN])</f>
        <v>3600</v>
      </c>
    </row>
    <row r="731" spans="1:9" x14ac:dyDescent="0.25">
      <c r="A731" t="s">
        <v>884</v>
      </c>
      <c r="B731" s="2">
        <v>46168</v>
      </c>
      <c r="C731" t="s">
        <v>16</v>
      </c>
      <c r="D731">
        <v>1</v>
      </c>
      <c r="E731">
        <v>7000</v>
      </c>
      <c r="F731">
        <f>Table3[[#This Row],[QuantitySold]]*Table3[[#This Row],[UnitSellingPriceNGN]]</f>
        <v>7000</v>
      </c>
      <c r="G731" t="s">
        <v>158</v>
      </c>
      <c r="H731" t="s">
        <v>164</v>
      </c>
      <c r="I731">
        <f>Table3[[#This Row],[QuantitySold]]*_xlfn.XLOOKUP(Table3[[#This Row],[ProductID]],Table6[ProductID],Table6[UnitCostNGN])</f>
        <v>5200</v>
      </c>
    </row>
    <row r="732" spans="1:9" x14ac:dyDescent="0.25">
      <c r="A732" t="s">
        <v>885</v>
      </c>
      <c r="B732" s="2">
        <v>46168</v>
      </c>
      <c r="C732" t="s">
        <v>30</v>
      </c>
      <c r="D732">
        <v>1</v>
      </c>
      <c r="E732">
        <v>17000</v>
      </c>
      <c r="F732">
        <f>Table3[[#This Row],[QuantitySold]]*Table3[[#This Row],[UnitSellingPriceNGN]]</f>
        <v>17000</v>
      </c>
      <c r="G732" t="s">
        <v>150</v>
      </c>
      <c r="H732" t="s">
        <v>151</v>
      </c>
      <c r="I732">
        <f>Table3[[#This Row],[QuantitySold]]*_xlfn.XLOOKUP(Table3[[#This Row],[ProductID]],Table6[ProductID],Table6[UnitCostNGN])</f>
        <v>12500</v>
      </c>
    </row>
    <row r="733" spans="1:9" x14ac:dyDescent="0.25">
      <c r="A733" t="s">
        <v>886</v>
      </c>
      <c r="B733" s="2">
        <v>46168</v>
      </c>
      <c r="C733" t="s">
        <v>34</v>
      </c>
      <c r="D733">
        <v>1</v>
      </c>
      <c r="E733">
        <v>4500</v>
      </c>
      <c r="F733">
        <f>Table3[[#This Row],[QuantitySold]]*Table3[[#This Row],[UnitSellingPriceNGN]]</f>
        <v>4500</v>
      </c>
      <c r="G733" t="s">
        <v>158</v>
      </c>
      <c r="H733" t="s">
        <v>153</v>
      </c>
      <c r="I733">
        <f>Table3[[#This Row],[QuantitySold]]*_xlfn.XLOOKUP(Table3[[#This Row],[ProductID]],Table6[ProductID],Table6[UnitCostNGN])</f>
        <v>3000</v>
      </c>
    </row>
    <row r="734" spans="1:9" x14ac:dyDescent="0.25">
      <c r="A734" t="s">
        <v>887</v>
      </c>
      <c r="B734" s="2">
        <v>46168</v>
      </c>
      <c r="C734" t="s">
        <v>39</v>
      </c>
      <c r="D734">
        <v>5</v>
      </c>
      <c r="E734">
        <v>3000</v>
      </c>
      <c r="F734">
        <f>Table3[[#This Row],[QuantitySold]]*Table3[[#This Row],[UnitSellingPriceNGN]]</f>
        <v>15000</v>
      </c>
      <c r="G734" t="s">
        <v>155</v>
      </c>
      <c r="H734" t="s">
        <v>153</v>
      </c>
      <c r="I734">
        <f>Table3[[#This Row],[QuantitySold]]*_xlfn.XLOOKUP(Table3[[#This Row],[ProductID]],Table6[ProductID],Table6[UnitCostNGN])</f>
        <v>9000</v>
      </c>
    </row>
    <row r="735" spans="1:9" x14ac:dyDescent="0.25">
      <c r="A735" t="s">
        <v>888</v>
      </c>
      <c r="B735" s="2">
        <v>46168</v>
      </c>
      <c r="C735" t="s">
        <v>46</v>
      </c>
      <c r="D735">
        <v>1</v>
      </c>
      <c r="E735">
        <v>11000</v>
      </c>
      <c r="F735">
        <f>Table3[[#This Row],[QuantitySold]]*Table3[[#This Row],[UnitSellingPriceNGN]]</f>
        <v>11000</v>
      </c>
      <c r="G735" t="s">
        <v>158</v>
      </c>
      <c r="H735" t="s">
        <v>153</v>
      </c>
      <c r="I735">
        <f>Table3[[#This Row],[QuantitySold]]*_xlfn.XLOOKUP(Table3[[#This Row],[ProductID]],Table6[ProductID],Table6[UnitCostNGN])</f>
        <v>8500</v>
      </c>
    </row>
    <row r="736" spans="1:9" x14ac:dyDescent="0.25">
      <c r="A736" t="s">
        <v>889</v>
      </c>
      <c r="B736" s="2">
        <v>46168</v>
      </c>
      <c r="C736" t="s">
        <v>54</v>
      </c>
      <c r="D736">
        <v>1</v>
      </c>
      <c r="E736">
        <v>24000</v>
      </c>
      <c r="F736">
        <f>Table3[[#This Row],[QuantitySold]]*Table3[[#This Row],[UnitSellingPriceNGN]]</f>
        <v>24000</v>
      </c>
      <c r="G736" t="s">
        <v>155</v>
      </c>
      <c r="H736" t="s">
        <v>153</v>
      </c>
      <c r="I736">
        <f>Table3[[#This Row],[QuantitySold]]*_xlfn.XLOOKUP(Table3[[#This Row],[ProductID]],Table6[ProductID],Table6[UnitCostNGN])</f>
        <v>18000</v>
      </c>
    </row>
    <row r="737" spans="1:9" x14ac:dyDescent="0.25">
      <c r="A737" t="s">
        <v>890</v>
      </c>
      <c r="B737" s="2">
        <v>46169</v>
      </c>
      <c r="C737" t="s">
        <v>16</v>
      </c>
      <c r="D737">
        <v>1</v>
      </c>
      <c r="E737">
        <v>7000</v>
      </c>
      <c r="F737">
        <f>Table3[[#This Row],[QuantitySold]]*Table3[[#This Row],[UnitSellingPriceNGN]]</f>
        <v>7000</v>
      </c>
      <c r="G737" t="s">
        <v>155</v>
      </c>
      <c r="H737" t="s">
        <v>153</v>
      </c>
      <c r="I737">
        <f>Table3[[#This Row],[QuantitySold]]*_xlfn.XLOOKUP(Table3[[#This Row],[ProductID]],Table6[ProductID],Table6[UnitCostNGN])</f>
        <v>5200</v>
      </c>
    </row>
    <row r="738" spans="1:9" x14ac:dyDescent="0.25">
      <c r="A738" t="s">
        <v>891</v>
      </c>
      <c r="B738" s="2">
        <v>46169</v>
      </c>
      <c r="C738" t="s">
        <v>39</v>
      </c>
      <c r="D738">
        <v>4</v>
      </c>
      <c r="E738">
        <v>3000</v>
      </c>
      <c r="F738">
        <f>Table3[[#This Row],[QuantitySold]]*Table3[[#This Row],[UnitSellingPriceNGN]]</f>
        <v>12000</v>
      </c>
      <c r="G738" t="s">
        <v>155</v>
      </c>
      <c r="H738" t="s">
        <v>164</v>
      </c>
      <c r="I738">
        <f>Table3[[#This Row],[QuantitySold]]*_xlfn.XLOOKUP(Table3[[#This Row],[ProductID]],Table6[ProductID],Table6[UnitCostNGN])</f>
        <v>7200</v>
      </c>
    </row>
    <row r="739" spans="1:9" x14ac:dyDescent="0.25">
      <c r="A739" t="s">
        <v>892</v>
      </c>
      <c r="B739" s="2">
        <v>46169</v>
      </c>
      <c r="C739" t="s">
        <v>46</v>
      </c>
      <c r="D739">
        <v>1</v>
      </c>
      <c r="E739">
        <v>11000</v>
      </c>
      <c r="F739">
        <f>Table3[[#This Row],[QuantitySold]]*Table3[[#This Row],[UnitSellingPriceNGN]]</f>
        <v>11000</v>
      </c>
      <c r="G739" t="s">
        <v>155</v>
      </c>
      <c r="H739" t="s">
        <v>164</v>
      </c>
      <c r="I739">
        <f>Table3[[#This Row],[QuantitySold]]*_xlfn.XLOOKUP(Table3[[#This Row],[ProductID]],Table6[ProductID],Table6[UnitCostNGN])</f>
        <v>8500</v>
      </c>
    </row>
    <row r="740" spans="1:9" x14ac:dyDescent="0.25">
      <c r="A740" t="s">
        <v>893</v>
      </c>
      <c r="B740" s="2">
        <v>46169</v>
      </c>
      <c r="C740" t="s">
        <v>49</v>
      </c>
      <c r="D740">
        <v>1</v>
      </c>
      <c r="E740">
        <v>12500</v>
      </c>
      <c r="F740">
        <f>Table3[[#This Row],[QuantitySold]]*Table3[[#This Row],[UnitSellingPriceNGN]]</f>
        <v>12500</v>
      </c>
      <c r="G740" t="s">
        <v>150</v>
      </c>
      <c r="H740" t="s">
        <v>151</v>
      </c>
      <c r="I740">
        <f>Table3[[#This Row],[QuantitySold]]*_xlfn.XLOOKUP(Table3[[#This Row],[ProductID]],Table6[ProductID],Table6[UnitCostNGN])</f>
        <v>9000</v>
      </c>
    </row>
    <row r="741" spans="1:9" x14ac:dyDescent="0.25">
      <c r="A741" t="s">
        <v>894</v>
      </c>
      <c r="B741" s="2">
        <v>46169</v>
      </c>
      <c r="C741" t="s">
        <v>54</v>
      </c>
      <c r="D741">
        <v>1</v>
      </c>
      <c r="E741">
        <v>24000</v>
      </c>
      <c r="F741">
        <f>Table3[[#This Row],[QuantitySold]]*Table3[[#This Row],[UnitSellingPriceNGN]]</f>
        <v>24000</v>
      </c>
      <c r="G741" t="s">
        <v>150</v>
      </c>
      <c r="H741" t="s">
        <v>164</v>
      </c>
      <c r="I741">
        <f>Table3[[#This Row],[QuantitySold]]*_xlfn.XLOOKUP(Table3[[#This Row],[ProductID]],Table6[ProductID],Table6[UnitCostNGN])</f>
        <v>18000</v>
      </c>
    </row>
    <row r="742" spans="1:9" x14ac:dyDescent="0.25">
      <c r="A742" t="s">
        <v>895</v>
      </c>
      <c r="B742" s="2">
        <v>46170</v>
      </c>
      <c r="C742" t="s">
        <v>25</v>
      </c>
      <c r="D742">
        <v>1</v>
      </c>
      <c r="E742">
        <v>14500</v>
      </c>
      <c r="F742">
        <f>Table3[[#This Row],[QuantitySold]]*Table3[[#This Row],[UnitSellingPriceNGN]]</f>
        <v>14500</v>
      </c>
      <c r="G742" t="s">
        <v>158</v>
      </c>
      <c r="H742" t="s">
        <v>151</v>
      </c>
      <c r="I742">
        <f>Table3[[#This Row],[QuantitySold]]*_xlfn.XLOOKUP(Table3[[#This Row],[ProductID]],Table6[ProductID],Table6[UnitCostNGN])</f>
        <v>10500</v>
      </c>
    </row>
    <row r="743" spans="1:9" x14ac:dyDescent="0.25">
      <c r="A743" t="s">
        <v>896</v>
      </c>
      <c r="B743" s="2">
        <v>46170</v>
      </c>
      <c r="C743" t="s">
        <v>34</v>
      </c>
      <c r="D743">
        <v>1</v>
      </c>
      <c r="E743">
        <v>4500</v>
      </c>
      <c r="F743">
        <f>Table3[[#This Row],[QuantitySold]]*Table3[[#This Row],[UnitSellingPriceNGN]]</f>
        <v>4500</v>
      </c>
      <c r="G743" t="s">
        <v>158</v>
      </c>
      <c r="H743" t="s">
        <v>153</v>
      </c>
      <c r="I743">
        <f>Table3[[#This Row],[QuantitySold]]*_xlfn.XLOOKUP(Table3[[#This Row],[ProductID]],Table6[ProductID],Table6[UnitCostNGN])</f>
        <v>3000</v>
      </c>
    </row>
    <row r="744" spans="1:9" x14ac:dyDescent="0.25">
      <c r="A744" t="s">
        <v>897</v>
      </c>
      <c r="B744" s="2">
        <v>46170</v>
      </c>
      <c r="C744" t="s">
        <v>39</v>
      </c>
      <c r="D744">
        <v>1</v>
      </c>
      <c r="E744">
        <v>3000</v>
      </c>
      <c r="F744">
        <f>Table3[[#This Row],[QuantitySold]]*Table3[[#This Row],[UnitSellingPriceNGN]]</f>
        <v>3000</v>
      </c>
      <c r="G744" t="s">
        <v>150</v>
      </c>
      <c r="H744" t="s">
        <v>153</v>
      </c>
      <c r="I744">
        <f>Table3[[#This Row],[QuantitySold]]*_xlfn.XLOOKUP(Table3[[#This Row],[ProductID]],Table6[ProductID],Table6[UnitCostNGN])</f>
        <v>1800</v>
      </c>
    </row>
    <row r="745" spans="1:9" x14ac:dyDescent="0.25">
      <c r="A745" t="s">
        <v>898</v>
      </c>
      <c r="B745" s="2">
        <v>46170</v>
      </c>
      <c r="C745" t="s">
        <v>41</v>
      </c>
      <c r="D745">
        <v>2</v>
      </c>
      <c r="E745">
        <v>6000</v>
      </c>
      <c r="F745">
        <f>Table3[[#This Row],[QuantitySold]]*Table3[[#This Row],[UnitSellingPriceNGN]]</f>
        <v>12000</v>
      </c>
      <c r="G745" t="s">
        <v>150</v>
      </c>
      <c r="H745" t="s">
        <v>151</v>
      </c>
      <c r="I745">
        <f>Table3[[#This Row],[QuantitySold]]*_xlfn.XLOOKUP(Table3[[#This Row],[ProductID]],Table6[ProductID],Table6[UnitCostNGN])</f>
        <v>9000</v>
      </c>
    </row>
    <row r="746" spans="1:9" x14ac:dyDescent="0.25">
      <c r="A746" t="s">
        <v>899</v>
      </c>
      <c r="B746" s="2">
        <v>46171</v>
      </c>
      <c r="C746" t="s">
        <v>16</v>
      </c>
      <c r="D746">
        <v>1</v>
      </c>
      <c r="E746">
        <v>7000</v>
      </c>
      <c r="F746">
        <f>Table3[[#This Row],[QuantitySold]]*Table3[[#This Row],[UnitSellingPriceNGN]]</f>
        <v>7000</v>
      </c>
      <c r="G746" t="s">
        <v>158</v>
      </c>
      <c r="H746" t="s">
        <v>153</v>
      </c>
      <c r="I746">
        <f>Table3[[#This Row],[QuantitySold]]*_xlfn.XLOOKUP(Table3[[#This Row],[ProductID]],Table6[ProductID],Table6[UnitCostNGN])</f>
        <v>5200</v>
      </c>
    </row>
    <row r="747" spans="1:9" x14ac:dyDescent="0.25">
      <c r="A747" t="s">
        <v>900</v>
      </c>
      <c r="B747" s="2">
        <v>46171</v>
      </c>
      <c r="C747" t="s">
        <v>22</v>
      </c>
      <c r="D747">
        <v>1</v>
      </c>
      <c r="E747">
        <v>6500</v>
      </c>
      <c r="F747">
        <f>Table3[[#This Row],[QuantitySold]]*Table3[[#This Row],[UnitSellingPriceNGN]]</f>
        <v>6500</v>
      </c>
      <c r="G747" t="s">
        <v>150</v>
      </c>
      <c r="H747" t="s">
        <v>164</v>
      </c>
      <c r="I747">
        <f>Table3[[#This Row],[QuantitySold]]*_xlfn.XLOOKUP(Table3[[#This Row],[ProductID]],Table6[ProductID],Table6[UnitCostNGN])</f>
        <v>4800</v>
      </c>
    </row>
    <row r="748" spans="1:9" x14ac:dyDescent="0.25">
      <c r="A748" t="s">
        <v>901</v>
      </c>
      <c r="B748" s="2">
        <v>46171</v>
      </c>
      <c r="C748" t="s">
        <v>30</v>
      </c>
      <c r="D748">
        <v>1</v>
      </c>
      <c r="E748">
        <v>17000</v>
      </c>
      <c r="F748">
        <f>Table3[[#This Row],[QuantitySold]]*Table3[[#This Row],[UnitSellingPriceNGN]]</f>
        <v>17000</v>
      </c>
      <c r="G748" t="s">
        <v>158</v>
      </c>
      <c r="H748" t="s">
        <v>164</v>
      </c>
      <c r="I748">
        <f>Table3[[#This Row],[QuantitySold]]*_xlfn.XLOOKUP(Table3[[#This Row],[ProductID]],Table6[ProductID],Table6[UnitCostNGN])</f>
        <v>12500</v>
      </c>
    </row>
    <row r="749" spans="1:9" x14ac:dyDescent="0.25">
      <c r="A749" t="s">
        <v>902</v>
      </c>
      <c r="B749" s="2">
        <v>46171</v>
      </c>
      <c r="C749" t="s">
        <v>39</v>
      </c>
      <c r="D749">
        <v>4</v>
      </c>
      <c r="E749">
        <v>3000</v>
      </c>
      <c r="F749">
        <f>Table3[[#This Row],[QuantitySold]]*Table3[[#This Row],[UnitSellingPriceNGN]]</f>
        <v>12000</v>
      </c>
      <c r="G749" t="s">
        <v>155</v>
      </c>
      <c r="H749" t="s">
        <v>164</v>
      </c>
      <c r="I749">
        <f>Table3[[#This Row],[QuantitySold]]*_xlfn.XLOOKUP(Table3[[#This Row],[ProductID]],Table6[ProductID],Table6[UnitCostNGN])</f>
        <v>7200</v>
      </c>
    </row>
    <row r="750" spans="1:9" x14ac:dyDescent="0.25">
      <c r="A750" t="s">
        <v>903</v>
      </c>
      <c r="B750" s="2">
        <v>46171</v>
      </c>
      <c r="C750" t="s">
        <v>41</v>
      </c>
      <c r="D750">
        <v>2</v>
      </c>
      <c r="E750">
        <v>6000</v>
      </c>
      <c r="F750">
        <f>Table3[[#This Row],[QuantitySold]]*Table3[[#This Row],[UnitSellingPriceNGN]]</f>
        <v>12000</v>
      </c>
      <c r="G750" t="s">
        <v>150</v>
      </c>
      <c r="H750" t="s">
        <v>164</v>
      </c>
      <c r="I750">
        <f>Table3[[#This Row],[QuantitySold]]*_xlfn.XLOOKUP(Table3[[#This Row],[ProductID]],Table6[ProductID],Table6[UnitCostNGN])</f>
        <v>9000</v>
      </c>
    </row>
    <row r="751" spans="1:9" x14ac:dyDescent="0.25">
      <c r="A751" t="s">
        <v>904</v>
      </c>
      <c r="B751" s="2">
        <v>46171</v>
      </c>
      <c r="C751" t="s">
        <v>54</v>
      </c>
      <c r="D751">
        <v>2</v>
      </c>
      <c r="E751">
        <v>24000</v>
      </c>
      <c r="F751">
        <f>Table3[[#This Row],[QuantitySold]]*Table3[[#This Row],[UnitSellingPriceNGN]]</f>
        <v>48000</v>
      </c>
      <c r="G751" t="s">
        <v>158</v>
      </c>
      <c r="H751" t="s">
        <v>164</v>
      </c>
      <c r="I751">
        <f>Table3[[#This Row],[QuantitySold]]*_xlfn.XLOOKUP(Table3[[#This Row],[ProductID]],Table6[ProductID],Table6[UnitCostNGN])</f>
        <v>36000</v>
      </c>
    </row>
    <row r="752" spans="1:9" x14ac:dyDescent="0.25">
      <c r="A752" t="s">
        <v>905</v>
      </c>
      <c r="B752" s="2">
        <v>46172</v>
      </c>
      <c r="C752" t="s">
        <v>22</v>
      </c>
      <c r="D752">
        <v>1</v>
      </c>
      <c r="E752">
        <v>6500</v>
      </c>
      <c r="F752">
        <f>Table3[[#This Row],[QuantitySold]]*Table3[[#This Row],[UnitSellingPriceNGN]]</f>
        <v>6500</v>
      </c>
      <c r="G752" t="s">
        <v>150</v>
      </c>
      <c r="H752" t="s">
        <v>164</v>
      </c>
      <c r="I752">
        <f>Table3[[#This Row],[QuantitySold]]*_xlfn.XLOOKUP(Table3[[#This Row],[ProductID]],Table6[ProductID],Table6[UnitCostNGN])</f>
        <v>4800</v>
      </c>
    </row>
    <row r="753" spans="1:9" x14ac:dyDescent="0.25">
      <c r="A753" t="s">
        <v>906</v>
      </c>
      <c r="B753" s="2">
        <v>46172</v>
      </c>
      <c r="C753" t="s">
        <v>25</v>
      </c>
      <c r="D753">
        <v>1</v>
      </c>
      <c r="E753">
        <v>14500</v>
      </c>
      <c r="F753">
        <f>Table3[[#This Row],[QuantitySold]]*Table3[[#This Row],[UnitSellingPriceNGN]]</f>
        <v>14500</v>
      </c>
      <c r="G753" t="s">
        <v>158</v>
      </c>
      <c r="H753" t="s">
        <v>153</v>
      </c>
      <c r="I753">
        <f>Table3[[#This Row],[QuantitySold]]*_xlfn.XLOOKUP(Table3[[#This Row],[ProductID]],Table6[ProductID],Table6[UnitCostNGN])</f>
        <v>10500</v>
      </c>
    </row>
    <row r="754" spans="1:9" x14ac:dyDescent="0.25">
      <c r="A754" t="s">
        <v>907</v>
      </c>
      <c r="B754" s="2">
        <v>46172</v>
      </c>
      <c r="C754" t="s">
        <v>30</v>
      </c>
      <c r="D754">
        <v>1</v>
      </c>
      <c r="E754">
        <v>17000</v>
      </c>
      <c r="F754">
        <f>Table3[[#This Row],[QuantitySold]]*Table3[[#This Row],[UnitSellingPriceNGN]]</f>
        <v>17000</v>
      </c>
      <c r="G754" t="s">
        <v>150</v>
      </c>
      <c r="H754" t="s">
        <v>164</v>
      </c>
      <c r="I754">
        <f>Table3[[#This Row],[QuantitySold]]*_xlfn.XLOOKUP(Table3[[#This Row],[ProductID]],Table6[ProductID],Table6[UnitCostNGN])</f>
        <v>12500</v>
      </c>
    </row>
    <row r="755" spans="1:9" x14ac:dyDescent="0.25">
      <c r="A755" t="s">
        <v>908</v>
      </c>
      <c r="B755" s="2">
        <v>46172</v>
      </c>
      <c r="C755" t="s">
        <v>34</v>
      </c>
      <c r="D755">
        <v>2</v>
      </c>
      <c r="E755">
        <v>4500</v>
      </c>
      <c r="F755">
        <f>Table3[[#This Row],[QuantitySold]]*Table3[[#This Row],[UnitSellingPriceNGN]]</f>
        <v>9000</v>
      </c>
      <c r="G755" t="s">
        <v>150</v>
      </c>
      <c r="H755" t="s">
        <v>151</v>
      </c>
      <c r="I755">
        <f>Table3[[#This Row],[QuantitySold]]*_xlfn.XLOOKUP(Table3[[#This Row],[ProductID]],Table6[ProductID],Table6[UnitCostNGN])</f>
        <v>6000</v>
      </c>
    </row>
    <row r="756" spans="1:9" x14ac:dyDescent="0.25">
      <c r="A756" t="s">
        <v>909</v>
      </c>
      <c r="B756" s="2">
        <v>46172</v>
      </c>
      <c r="C756" t="s">
        <v>39</v>
      </c>
      <c r="D756">
        <v>2</v>
      </c>
      <c r="E756">
        <v>3000</v>
      </c>
      <c r="F756">
        <f>Table3[[#This Row],[QuantitySold]]*Table3[[#This Row],[UnitSellingPriceNGN]]</f>
        <v>6000</v>
      </c>
      <c r="G756" t="s">
        <v>158</v>
      </c>
      <c r="H756" t="s">
        <v>153</v>
      </c>
      <c r="I756">
        <f>Table3[[#This Row],[QuantitySold]]*_xlfn.XLOOKUP(Table3[[#This Row],[ProductID]],Table6[ProductID],Table6[UnitCostNGN])</f>
        <v>3600</v>
      </c>
    </row>
    <row r="757" spans="1:9" x14ac:dyDescent="0.25">
      <c r="A757" t="s">
        <v>910</v>
      </c>
      <c r="B757" s="2">
        <v>46172</v>
      </c>
      <c r="C757" t="s">
        <v>41</v>
      </c>
      <c r="D757">
        <v>1</v>
      </c>
      <c r="E757">
        <v>6000</v>
      </c>
      <c r="F757">
        <f>Table3[[#This Row],[QuantitySold]]*Table3[[#This Row],[UnitSellingPriceNGN]]</f>
        <v>6000</v>
      </c>
      <c r="G757" t="s">
        <v>158</v>
      </c>
      <c r="H757" t="s">
        <v>153</v>
      </c>
      <c r="I757">
        <f>Table3[[#This Row],[QuantitySold]]*_xlfn.XLOOKUP(Table3[[#This Row],[ProductID]],Table6[ProductID],Table6[UnitCostNGN])</f>
        <v>4500</v>
      </c>
    </row>
    <row r="758" spans="1:9" x14ac:dyDescent="0.25">
      <c r="A758" t="s">
        <v>911</v>
      </c>
      <c r="B758" s="2">
        <v>46173</v>
      </c>
      <c r="C758" t="s">
        <v>22</v>
      </c>
      <c r="D758">
        <v>1</v>
      </c>
      <c r="E758">
        <v>6500</v>
      </c>
      <c r="F758">
        <f>Table3[[#This Row],[QuantitySold]]*Table3[[#This Row],[UnitSellingPriceNGN]]</f>
        <v>6500</v>
      </c>
      <c r="G758" t="s">
        <v>150</v>
      </c>
      <c r="H758" t="s">
        <v>153</v>
      </c>
      <c r="I758">
        <f>Table3[[#This Row],[QuantitySold]]*_xlfn.XLOOKUP(Table3[[#This Row],[ProductID]],Table6[ProductID],Table6[UnitCostNGN])</f>
        <v>4800</v>
      </c>
    </row>
    <row r="759" spans="1:9" x14ac:dyDescent="0.25">
      <c r="A759" t="s">
        <v>912</v>
      </c>
      <c r="B759" s="2">
        <v>46173</v>
      </c>
      <c r="C759" t="s">
        <v>34</v>
      </c>
      <c r="D759">
        <v>1</v>
      </c>
      <c r="E759">
        <v>4500</v>
      </c>
      <c r="F759">
        <f>Table3[[#This Row],[QuantitySold]]*Table3[[#This Row],[UnitSellingPriceNGN]]</f>
        <v>4500</v>
      </c>
      <c r="G759" t="s">
        <v>150</v>
      </c>
      <c r="H759" t="s">
        <v>153</v>
      </c>
      <c r="I759">
        <f>Table3[[#This Row],[QuantitySold]]*_xlfn.XLOOKUP(Table3[[#This Row],[ProductID]],Table6[ProductID],Table6[UnitCostNGN])</f>
        <v>3000</v>
      </c>
    </row>
    <row r="760" spans="1:9" x14ac:dyDescent="0.25">
      <c r="A760" t="s">
        <v>913</v>
      </c>
      <c r="B760" s="2">
        <v>46173</v>
      </c>
      <c r="C760" t="s">
        <v>54</v>
      </c>
      <c r="D760">
        <v>1</v>
      </c>
      <c r="E760">
        <v>24000</v>
      </c>
      <c r="F760">
        <f>Table3[[#This Row],[QuantitySold]]*Table3[[#This Row],[UnitSellingPriceNGN]]</f>
        <v>24000</v>
      </c>
      <c r="G760" t="s">
        <v>155</v>
      </c>
      <c r="H760" t="s">
        <v>153</v>
      </c>
      <c r="I760">
        <f>Table3[[#This Row],[QuantitySold]]*_xlfn.XLOOKUP(Table3[[#This Row],[ProductID]],Table6[ProductID],Table6[UnitCostNGN])</f>
        <v>18000</v>
      </c>
    </row>
    <row r="761" spans="1:9" x14ac:dyDescent="0.25">
      <c r="A761" t="s">
        <v>914</v>
      </c>
      <c r="B761" s="2">
        <v>46174</v>
      </c>
      <c r="C761" t="s">
        <v>16</v>
      </c>
      <c r="D761">
        <v>2</v>
      </c>
      <c r="E761">
        <v>7000</v>
      </c>
      <c r="F761">
        <f>Table3[[#This Row],[QuantitySold]]*Table3[[#This Row],[UnitSellingPriceNGN]]</f>
        <v>14000</v>
      </c>
      <c r="G761" t="s">
        <v>155</v>
      </c>
      <c r="H761" t="s">
        <v>153</v>
      </c>
      <c r="I761">
        <f>Table3[[#This Row],[QuantitySold]]*_xlfn.XLOOKUP(Table3[[#This Row],[ProductID]],Table6[ProductID],Table6[UnitCostNGN])</f>
        <v>10400</v>
      </c>
    </row>
    <row r="762" spans="1:9" x14ac:dyDescent="0.25">
      <c r="A762" t="s">
        <v>915</v>
      </c>
      <c r="B762" s="2">
        <v>46174</v>
      </c>
      <c r="C762" t="s">
        <v>22</v>
      </c>
      <c r="D762">
        <v>2</v>
      </c>
      <c r="E762">
        <v>6500</v>
      </c>
      <c r="F762">
        <f>Table3[[#This Row],[QuantitySold]]*Table3[[#This Row],[UnitSellingPriceNGN]]</f>
        <v>13000</v>
      </c>
      <c r="G762" t="s">
        <v>150</v>
      </c>
      <c r="H762" t="s">
        <v>153</v>
      </c>
      <c r="I762">
        <f>Table3[[#This Row],[QuantitySold]]*_xlfn.XLOOKUP(Table3[[#This Row],[ProductID]],Table6[ProductID],Table6[UnitCostNGN])</f>
        <v>9600</v>
      </c>
    </row>
    <row r="763" spans="1:9" x14ac:dyDescent="0.25">
      <c r="A763" t="s">
        <v>916</v>
      </c>
      <c r="B763" s="2">
        <v>46174</v>
      </c>
      <c r="C763" t="s">
        <v>25</v>
      </c>
      <c r="D763">
        <v>2</v>
      </c>
      <c r="E763">
        <v>14500</v>
      </c>
      <c r="F763">
        <f>Table3[[#This Row],[QuantitySold]]*Table3[[#This Row],[UnitSellingPriceNGN]]</f>
        <v>29000</v>
      </c>
      <c r="G763" t="s">
        <v>158</v>
      </c>
      <c r="H763" t="s">
        <v>151</v>
      </c>
      <c r="I763">
        <f>Table3[[#This Row],[QuantitySold]]*_xlfn.XLOOKUP(Table3[[#This Row],[ProductID]],Table6[ProductID],Table6[UnitCostNGN])</f>
        <v>21000</v>
      </c>
    </row>
    <row r="764" spans="1:9" x14ac:dyDescent="0.25">
      <c r="A764" t="s">
        <v>917</v>
      </c>
      <c r="B764" s="2">
        <v>46174</v>
      </c>
      <c r="C764" t="s">
        <v>39</v>
      </c>
      <c r="D764">
        <v>3</v>
      </c>
      <c r="E764">
        <v>3000</v>
      </c>
      <c r="F764">
        <f>Table3[[#This Row],[QuantitySold]]*Table3[[#This Row],[UnitSellingPriceNGN]]</f>
        <v>9000</v>
      </c>
      <c r="G764" t="s">
        <v>150</v>
      </c>
      <c r="H764" t="s">
        <v>151</v>
      </c>
      <c r="I764">
        <f>Table3[[#This Row],[QuantitySold]]*_xlfn.XLOOKUP(Table3[[#This Row],[ProductID]],Table6[ProductID],Table6[UnitCostNGN])</f>
        <v>5400</v>
      </c>
    </row>
    <row r="765" spans="1:9" x14ac:dyDescent="0.25">
      <c r="A765" t="s">
        <v>918</v>
      </c>
      <c r="B765" s="2">
        <v>46174</v>
      </c>
      <c r="C765" t="s">
        <v>41</v>
      </c>
      <c r="D765">
        <v>1</v>
      </c>
      <c r="E765">
        <v>6000</v>
      </c>
      <c r="F765">
        <f>Table3[[#This Row],[QuantitySold]]*Table3[[#This Row],[UnitSellingPriceNGN]]</f>
        <v>6000</v>
      </c>
      <c r="G765" t="s">
        <v>158</v>
      </c>
      <c r="H765" t="s">
        <v>153</v>
      </c>
      <c r="I765">
        <f>Table3[[#This Row],[QuantitySold]]*_xlfn.XLOOKUP(Table3[[#This Row],[ProductID]],Table6[ProductID],Table6[UnitCostNGN])</f>
        <v>4500</v>
      </c>
    </row>
    <row r="766" spans="1:9" x14ac:dyDescent="0.25">
      <c r="A766" t="s">
        <v>919</v>
      </c>
      <c r="B766" s="2">
        <v>46174</v>
      </c>
      <c r="C766" t="s">
        <v>46</v>
      </c>
      <c r="D766">
        <v>1</v>
      </c>
      <c r="E766">
        <v>11000</v>
      </c>
      <c r="F766">
        <f>Table3[[#This Row],[QuantitySold]]*Table3[[#This Row],[UnitSellingPriceNGN]]</f>
        <v>11000</v>
      </c>
      <c r="G766" t="s">
        <v>150</v>
      </c>
      <c r="H766" t="s">
        <v>153</v>
      </c>
      <c r="I766">
        <f>Table3[[#This Row],[QuantitySold]]*_xlfn.XLOOKUP(Table3[[#This Row],[ProductID]],Table6[ProductID],Table6[UnitCostNGN])</f>
        <v>8500</v>
      </c>
    </row>
    <row r="767" spans="1:9" x14ac:dyDescent="0.25">
      <c r="A767" t="s">
        <v>920</v>
      </c>
      <c r="B767" s="2">
        <v>46174</v>
      </c>
      <c r="C767" t="s">
        <v>49</v>
      </c>
      <c r="D767">
        <v>1</v>
      </c>
      <c r="E767">
        <v>12500</v>
      </c>
      <c r="F767">
        <f>Table3[[#This Row],[QuantitySold]]*Table3[[#This Row],[UnitSellingPriceNGN]]</f>
        <v>12500</v>
      </c>
      <c r="G767" t="s">
        <v>158</v>
      </c>
      <c r="H767" t="s">
        <v>153</v>
      </c>
      <c r="I767">
        <f>Table3[[#This Row],[QuantitySold]]*_xlfn.XLOOKUP(Table3[[#This Row],[ProductID]],Table6[ProductID],Table6[UnitCostNGN])</f>
        <v>9000</v>
      </c>
    </row>
    <row r="768" spans="1:9" x14ac:dyDescent="0.25">
      <c r="A768" t="s">
        <v>921</v>
      </c>
      <c r="B768" s="2">
        <v>46175</v>
      </c>
      <c r="C768" t="s">
        <v>16</v>
      </c>
      <c r="D768">
        <v>1</v>
      </c>
      <c r="E768">
        <v>7000</v>
      </c>
      <c r="F768">
        <f>Table3[[#This Row],[QuantitySold]]*Table3[[#This Row],[UnitSellingPriceNGN]]</f>
        <v>7000</v>
      </c>
      <c r="G768" t="s">
        <v>158</v>
      </c>
      <c r="H768" t="s">
        <v>151</v>
      </c>
      <c r="I768">
        <f>Table3[[#This Row],[QuantitySold]]*_xlfn.XLOOKUP(Table3[[#This Row],[ProductID]],Table6[ProductID],Table6[UnitCostNGN])</f>
        <v>5200</v>
      </c>
    </row>
    <row r="769" spans="1:9" x14ac:dyDescent="0.25">
      <c r="A769" t="s">
        <v>922</v>
      </c>
      <c r="B769" s="2">
        <v>46175</v>
      </c>
      <c r="C769" t="s">
        <v>22</v>
      </c>
      <c r="D769">
        <v>1</v>
      </c>
      <c r="E769">
        <v>6500</v>
      </c>
      <c r="F769">
        <f>Table3[[#This Row],[QuantitySold]]*Table3[[#This Row],[UnitSellingPriceNGN]]</f>
        <v>6500</v>
      </c>
      <c r="G769" t="s">
        <v>150</v>
      </c>
      <c r="H769" t="s">
        <v>151</v>
      </c>
      <c r="I769">
        <f>Table3[[#This Row],[QuantitySold]]*_xlfn.XLOOKUP(Table3[[#This Row],[ProductID]],Table6[ProductID],Table6[UnitCostNGN])</f>
        <v>4800</v>
      </c>
    </row>
    <row r="770" spans="1:9" x14ac:dyDescent="0.25">
      <c r="A770" t="s">
        <v>923</v>
      </c>
      <c r="B770" s="2">
        <v>46175</v>
      </c>
      <c r="C770" t="s">
        <v>25</v>
      </c>
      <c r="D770">
        <v>2</v>
      </c>
      <c r="E770">
        <v>14500</v>
      </c>
      <c r="F770">
        <f>Table3[[#This Row],[QuantitySold]]*Table3[[#This Row],[UnitSellingPriceNGN]]</f>
        <v>29000</v>
      </c>
      <c r="G770" t="s">
        <v>158</v>
      </c>
      <c r="H770" t="s">
        <v>153</v>
      </c>
      <c r="I770">
        <f>Table3[[#This Row],[QuantitySold]]*_xlfn.XLOOKUP(Table3[[#This Row],[ProductID]],Table6[ProductID],Table6[UnitCostNGN])</f>
        <v>21000</v>
      </c>
    </row>
    <row r="771" spans="1:9" x14ac:dyDescent="0.25">
      <c r="A771" t="s">
        <v>924</v>
      </c>
      <c r="B771" s="2">
        <v>46175</v>
      </c>
      <c r="C771" t="s">
        <v>39</v>
      </c>
      <c r="D771">
        <v>2</v>
      </c>
      <c r="E771">
        <v>3000</v>
      </c>
      <c r="F771">
        <f>Table3[[#This Row],[QuantitySold]]*Table3[[#This Row],[UnitSellingPriceNGN]]</f>
        <v>6000</v>
      </c>
      <c r="G771" t="s">
        <v>150</v>
      </c>
      <c r="H771" t="s">
        <v>153</v>
      </c>
      <c r="I771">
        <f>Table3[[#This Row],[QuantitySold]]*_xlfn.XLOOKUP(Table3[[#This Row],[ProductID]],Table6[ProductID],Table6[UnitCostNGN])</f>
        <v>3600</v>
      </c>
    </row>
    <row r="772" spans="1:9" x14ac:dyDescent="0.25">
      <c r="A772" t="s">
        <v>925</v>
      </c>
      <c r="B772" s="2">
        <v>46175</v>
      </c>
      <c r="C772" t="s">
        <v>41</v>
      </c>
      <c r="D772">
        <v>1</v>
      </c>
      <c r="E772">
        <v>6000</v>
      </c>
      <c r="F772">
        <f>Table3[[#This Row],[QuantitySold]]*Table3[[#This Row],[UnitSellingPriceNGN]]</f>
        <v>6000</v>
      </c>
      <c r="G772" t="s">
        <v>150</v>
      </c>
      <c r="H772" t="s">
        <v>164</v>
      </c>
      <c r="I772">
        <f>Table3[[#This Row],[QuantitySold]]*_xlfn.XLOOKUP(Table3[[#This Row],[ProductID]],Table6[ProductID],Table6[UnitCostNGN])</f>
        <v>4500</v>
      </c>
    </row>
    <row r="773" spans="1:9" x14ac:dyDescent="0.25">
      <c r="A773" t="s">
        <v>926</v>
      </c>
      <c r="B773" s="2">
        <v>46176</v>
      </c>
      <c r="C773" t="s">
        <v>16</v>
      </c>
      <c r="D773">
        <v>2</v>
      </c>
      <c r="E773">
        <v>7000</v>
      </c>
      <c r="F773">
        <f>Table3[[#This Row],[QuantitySold]]*Table3[[#This Row],[UnitSellingPriceNGN]]</f>
        <v>14000</v>
      </c>
      <c r="G773" t="s">
        <v>150</v>
      </c>
      <c r="H773" t="s">
        <v>164</v>
      </c>
      <c r="I773">
        <f>Table3[[#This Row],[QuantitySold]]*_xlfn.XLOOKUP(Table3[[#This Row],[ProductID]],Table6[ProductID],Table6[UnitCostNGN])</f>
        <v>10400</v>
      </c>
    </row>
    <row r="774" spans="1:9" x14ac:dyDescent="0.25">
      <c r="A774" t="s">
        <v>927</v>
      </c>
      <c r="B774" s="2">
        <v>46176</v>
      </c>
      <c r="C774" t="s">
        <v>22</v>
      </c>
      <c r="D774">
        <v>1</v>
      </c>
      <c r="E774">
        <v>6500</v>
      </c>
      <c r="F774">
        <f>Table3[[#This Row],[QuantitySold]]*Table3[[#This Row],[UnitSellingPriceNGN]]</f>
        <v>6500</v>
      </c>
      <c r="G774" t="s">
        <v>150</v>
      </c>
      <c r="H774" t="s">
        <v>153</v>
      </c>
      <c r="I774">
        <f>Table3[[#This Row],[QuantitySold]]*_xlfn.XLOOKUP(Table3[[#This Row],[ProductID]],Table6[ProductID],Table6[UnitCostNGN])</f>
        <v>4800</v>
      </c>
    </row>
    <row r="775" spans="1:9" x14ac:dyDescent="0.25">
      <c r="A775" t="s">
        <v>928</v>
      </c>
      <c r="B775" s="2">
        <v>46176</v>
      </c>
      <c r="C775" t="s">
        <v>25</v>
      </c>
      <c r="D775">
        <v>1</v>
      </c>
      <c r="E775">
        <v>14500</v>
      </c>
      <c r="F775">
        <f>Table3[[#This Row],[QuantitySold]]*Table3[[#This Row],[UnitSellingPriceNGN]]</f>
        <v>14500</v>
      </c>
      <c r="G775" t="s">
        <v>158</v>
      </c>
      <c r="H775" t="s">
        <v>164</v>
      </c>
      <c r="I775">
        <f>Table3[[#This Row],[QuantitySold]]*_xlfn.XLOOKUP(Table3[[#This Row],[ProductID]],Table6[ProductID],Table6[UnitCostNGN])</f>
        <v>10500</v>
      </c>
    </row>
    <row r="776" spans="1:9" x14ac:dyDescent="0.25">
      <c r="A776" t="s">
        <v>929</v>
      </c>
      <c r="B776" s="2">
        <v>46176</v>
      </c>
      <c r="C776" t="s">
        <v>41</v>
      </c>
      <c r="D776">
        <v>2</v>
      </c>
      <c r="E776">
        <v>6000</v>
      </c>
      <c r="F776">
        <f>Table3[[#This Row],[QuantitySold]]*Table3[[#This Row],[UnitSellingPriceNGN]]</f>
        <v>12000</v>
      </c>
      <c r="G776" t="s">
        <v>158</v>
      </c>
      <c r="H776" t="s">
        <v>153</v>
      </c>
      <c r="I776">
        <f>Table3[[#This Row],[QuantitySold]]*_xlfn.XLOOKUP(Table3[[#This Row],[ProductID]],Table6[ProductID],Table6[UnitCostNGN])</f>
        <v>9000</v>
      </c>
    </row>
    <row r="777" spans="1:9" x14ac:dyDescent="0.25">
      <c r="A777" t="s">
        <v>930</v>
      </c>
      <c r="B777" s="2">
        <v>46176</v>
      </c>
      <c r="C777" t="s">
        <v>46</v>
      </c>
      <c r="D777">
        <v>1</v>
      </c>
      <c r="E777">
        <v>11000</v>
      </c>
      <c r="F777">
        <f>Table3[[#This Row],[QuantitySold]]*Table3[[#This Row],[UnitSellingPriceNGN]]</f>
        <v>11000</v>
      </c>
      <c r="G777" t="s">
        <v>155</v>
      </c>
      <c r="H777" t="s">
        <v>164</v>
      </c>
      <c r="I777">
        <f>Table3[[#This Row],[QuantitySold]]*_xlfn.XLOOKUP(Table3[[#This Row],[ProductID]],Table6[ProductID],Table6[UnitCostNGN])</f>
        <v>8500</v>
      </c>
    </row>
    <row r="778" spans="1:9" x14ac:dyDescent="0.25">
      <c r="A778" t="s">
        <v>931</v>
      </c>
      <c r="B778" s="2">
        <v>46176</v>
      </c>
      <c r="C778" t="s">
        <v>54</v>
      </c>
      <c r="D778">
        <v>1</v>
      </c>
      <c r="E778">
        <v>24000</v>
      </c>
      <c r="F778">
        <f>Table3[[#This Row],[QuantitySold]]*Table3[[#This Row],[UnitSellingPriceNGN]]</f>
        <v>24000</v>
      </c>
      <c r="G778" t="s">
        <v>150</v>
      </c>
      <c r="H778" t="s">
        <v>153</v>
      </c>
      <c r="I778">
        <f>Table3[[#This Row],[QuantitySold]]*_xlfn.XLOOKUP(Table3[[#This Row],[ProductID]],Table6[ProductID],Table6[UnitCostNGN])</f>
        <v>18000</v>
      </c>
    </row>
    <row r="779" spans="1:9" x14ac:dyDescent="0.25">
      <c r="A779" t="s">
        <v>932</v>
      </c>
      <c r="B779" s="2">
        <v>46177</v>
      </c>
      <c r="C779" t="s">
        <v>16</v>
      </c>
      <c r="D779">
        <v>4</v>
      </c>
      <c r="E779">
        <v>7000</v>
      </c>
      <c r="F779">
        <f>Table3[[#This Row],[QuantitySold]]*Table3[[#This Row],[UnitSellingPriceNGN]]</f>
        <v>28000</v>
      </c>
      <c r="G779" t="s">
        <v>155</v>
      </c>
      <c r="H779" t="s">
        <v>164</v>
      </c>
      <c r="I779">
        <f>Table3[[#This Row],[QuantitySold]]*_xlfn.XLOOKUP(Table3[[#This Row],[ProductID]],Table6[ProductID],Table6[UnitCostNGN])</f>
        <v>20800</v>
      </c>
    </row>
    <row r="780" spans="1:9" x14ac:dyDescent="0.25">
      <c r="A780" t="s">
        <v>933</v>
      </c>
      <c r="B780" s="2">
        <v>46177</v>
      </c>
      <c r="C780" t="s">
        <v>34</v>
      </c>
      <c r="D780">
        <v>1</v>
      </c>
      <c r="E780">
        <v>4500</v>
      </c>
      <c r="F780">
        <f>Table3[[#This Row],[QuantitySold]]*Table3[[#This Row],[UnitSellingPriceNGN]]</f>
        <v>4500</v>
      </c>
      <c r="G780" t="s">
        <v>150</v>
      </c>
      <c r="H780" t="s">
        <v>151</v>
      </c>
      <c r="I780">
        <f>Table3[[#This Row],[QuantitySold]]*_xlfn.XLOOKUP(Table3[[#This Row],[ProductID]],Table6[ProductID],Table6[UnitCostNGN])</f>
        <v>3000</v>
      </c>
    </row>
    <row r="781" spans="1:9" x14ac:dyDescent="0.25">
      <c r="A781" t="s">
        <v>934</v>
      </c>
      <c r="B781" s="2">
        <v>46177</v>
      </c>
      <c r="C781" t="s">
        <v>39</v>
      </c>
      <c r="D781">
        <v>1</v>
      </c>
      <c r="E781">
        <v>3000</v>
      </c>
      <c r="F781">
        <f>Table3[[#This Row],[QuantitySold]]*Table3[[#This Row],[UnitSellingPriceNGN]]</f>
        <v>3000</v>
      </c>
      <c r="G781" t="s">
        <v>158</v>
      </c>
      <c r="H781" t="s">
        <v>164</v>
      </c>
      <c r="I781">
        <f>Table3[[#This Row],[QuantitySold]]*_xlfn.XLOOKUP(Table3[[#This Row],[ProductID]],Table6[ProductID],Table6[UnitCostNGN])</f>
        <v>1800</v>
      </c>
    </row>
    <row r="782" spans="1:9" x14ac:dyDescent="0.25">
      <c r="A782" t="s">
        <v>935</v>
      </c>
      <c r="B782" s="2">
        <v>46177</v>
      </c>
      <c r="C782" t="s">
        <v>46</v>
      </c>
      <c r="D782">
        <v>1</v>
      </c>
      <c r="E782">
        <v>11000</v>
      </c>
      <c r="F782">
        <f>Table3[[#This Row],[QuantitySold]]*Table3[[#This Row],[UnitSellingPriceNGN]]</f>
        <v>11000</v>
      </c>
      <c r="G782" t="s">
        <v>155</v>
      </c>
      <c r="H782" t="s">
        <v>153</v>
      </c>
      <c r="I782">
        <f>Table3[[#This Row],[QuantitySold]]*_xlfn.XLOOKUP(Table3[[#This Row],[ProductID]],Table6[ProductID],Table6[UnitCostNGN])</f>
        <v>8500</v>
      </c>
    </row>
    <row r="783" spans="1:9" x14ac:dyDescent="0.25">
      <c r="A783" t="s">
        <v>936</v>
      </c>
      <c r="B783" s="2">
        <v>46178</v>
      </c>
      <c r="C783" t="s">
        <v>22</v>
      </c>
      <c r="D783">
        <v>2</v>
      </c>
      <c r="E783">
        <v>6500</v>
      </c>
      <c r="F783">
        <f>Table3[[#This Row],[QuantitySold]]*Table3[[#This Row],[UnitSellingPriceNGN]]</f>
        <v>13000</v>
      </c>
      <c r="G783" t="s">
        <v>158</v>
      </c>
      <c r="H783" t="s">
        <v>153</v>
      </c>
      <c r="I783">
        <f>Table3[[#This Row],[QuantitySold]]*_xlfn.XLOOKUP(Table3[[#This Row],[ProductID]],Table6[ProductID],Table6[UnitCostNGN])</f>
        <v>9600</v>
      </c>
    </row>
    <row r="784" spans="1:9" x14ac:dyDescent="0.25">
      <c r="A784" t="s">
        <v>937</v>
      </c>
      <c r="B784" s="2">
        <v>46178</v>
      </c>
      <c r="C784" t="s">
        <v>30</v>
      </c>
      <c r="D784">
        <v>1</v>
      </c>
      <c r="E784">
        <v>17000</v>
      </c>
      <c r="F784">
        <f>Table3[[#This Row],[QuantitySold]]*Table3[[#This Row],[UnitSellingPriceNGN]]</f>
        <v>17000</v>
      </c>
      <c r="G784" t="s">
        <v>150</v>
      </c>
      <c r="H784" t="s">
        <v>164</v>
      </c>
      <c r="I784">
        <f>Table3[[#This Row],[QuantitySold]]*_xlfn.XLOOKUP(Table3[[#This Row],[ProductID]],Table6[ProductID],Table6[UnitCostNGN])</f>
        <v>12500</v>
      </c>
    </row>
    <row r="785" spans="1:9" x14ac:dyDescent="0.25">
      <c r="A785" t="s">
        <v>938</v>
      </c>
      <c r="B785" s="2">
        <v>46178</v>
      </c>
      <c r="C785" t="s">
        <v>54</v>
      </c>
      <c r="D785">
        <v>1</v>
      </c>
      <c r="E785">
        <v>24000</v>
      </c>
      <c r="F785">
        <f>Table3[[#This Row],[QuantitySold]]*Table3[[#This Row],[UnitSellingPriceNGN]]</f>
        <v>24000</v>
      </c>
      <c r="G785" t="s">
        <v>150</v>
      </c>
      <c r="H785" t="s">
        <v>164</v>
      </c>
      <c r="I785">
        <f>Table3[[#This Row],[QuantitySold]]*_xlfn.XLOOKUP(Table3[[#This Row],[ProductID]],Table6[ProductID],Table6[UnitCostNGN])</f>
        <v>18000</v>
      </c>
    </row>
    <row r="786" spans="1:9" x14ac:dyDescent="0.25">
      <c r="A786" t="s">
        <v>939</v>
      </c>
      <c r="B786" s="2">
        <v>46179</v>
      </c>
      <c r="C786" t="s">
        <v>22</v>
      </c>
      <c r="D786">
        <v>1</v>
      </c>
      <c r="E786">
        <v>6500</v>
      </c>
      <c r="F786">
        <f>Table3[[#This Row],[QuantitySold]]*Table3[[#This Row],[UnitSellingPriceNGN]]</f>
        <v>6500</v>
      </c>
      <c r="G786" t="s">
        <v>150</v>
      </c>
      <c r="H786" t="s">
        <v>164</v>
      </c>
      <c r="I786">
        <f>Table3[[#This Row],[QuantitySold]]*_xlfn.XLOOKUP(Table3[[#This Row],[ProductID]],Table6[ProductID],Table6[UnitCostNGN])</f>
        <v>4800</v>
      </c>
    </row>
    <row r="787" spans="1:9" x14ac:dyDescent="0.25">
      <c r="A787" t="s">
        <v>940</v>
      </c>
      <c r="B787" s="2">
        <v>46179</v>
      </c>
      <c r="C787" t="s">
        <v>25</v>
      </c>
      <c r="D787">
        <v>2</v>
      </c>
      <c r="E787">
        <v>14500</v>
      </c>
      <c r="F787">
        <f>Table3[[#This Row],[QuantitySold]]*Table3[[#This Row],[UnitSellingPriceNGN]]</f>
        <v>29000</v>
      </c>
      <c r="G787" t="s">
        <v>155</v>
      </c>
      <c r="H787" t="s">
        <v>153</v>
      </c>
      <c r="I787">
        <f>Table3[[#This Row],[QuantitySold]]*_xlfn.XLOOKUP(Table3[[#This Row],[ProductID]],Table6[ProductID],Table6[UnitCostNGN])</f>
        <v>21000</v>
      </c>
    </row>
    <row r="788" spans="1:9" x14ac:dyDescent="0.25">
      <c r="A788" t="s">
        <v>941</v>
      </c>
      <c r="B788" s="2">
        <v>46179</v>
      </c>
      <c r="C788" t="s">
        <v>30</v>
      </c>
      <c r="D788">
        <v>1</v>
      </c>
      <c r="E788">
        <v>17000</v>
      </c>
      <c r="F788">
        <f>Table3[[#This Row],[QuantitySold]]*Table3[[#This Row],[UnitSellingPriceNGN]]</f>
        <v>17000</v>
      </c>
      <c r="G788" t="s">
        <v>158</v>
      </c>
      <c r="H788" t="s">
        <v>153</v>
      </c>
      <c r="I788">
        <f>Table3[[#This Row],[QuantitySold]]*_xlfn.XLOOKUP(Table3[[#This Row],[ProductID]],Table6[ProductID],Table6[UnitCostNGN])</f>
        <v>12500</v>
      </c>
    </row>
    <row r="789" spans="1:9" x14ac:dyDescent="0.25">
      <c r="A789" t="s">
        <v>942</v>
      </c>
      <c r="B789" s="2">
        <v>46179</v>
      </c>
      <c r="C789" t="s">
        <v>39</v>
      </c>
      <c r="D789">
        <v>3</v>
      </c>
      <c r="E789">
        <v>3000</v>
      </c>
      <c r="F789">
        <f>Table3[[#This Row],[QuantitySold]]*Table3[[#This Row],[UnitSellingPriceNGN]]</f>
        <v>9000</v>
      </c>
      <c r="G789" t="s">
        <v>155</v>
      </c>
      <c r="H789" t="s">
        <v>151</v>
      </c>
      <c r="I789">
        <f>Table3[[#This Row],[QuantitySold]]*_xlfn.XLOOKUP(Table3[[#This Row],[ProductID]],Table6[ProductID],Table6[UnitCostNGN])</f>
        <v>5400</v>
      </c>
    </row>
    <row r="790" spans="1:9" x14ac:dyDescent="0.25">
      <c r="A790" t="s">
        <v>943</v>
      </c>
      <c r="B790" s="2">
        <v>46179</v>
      </c>
      <c r="C790" t="s">
        <v>41</v>
      </c>
      <c r="D790">
        <v>2</v>
      </c>
      <c r="E790">
        <v>6000</v>
      </c>
      <c r="F790">
        <f>Table3[[#This Row],[QuantitySold]]*Table3[[#This Row],[UnitSellingPriceNGN]]</f>
        <v>12000</v>
      </c>
      <c r="G790" t="s">
        <v>158</v>
      </c>
      <c r="H790" t="s">
        <v>151</v>
      </c>
      <c r="I790">
        <f>Table3[[#This Row],[QuantitySold]]*_xlfn.XLOOKUP(Table3[[#This Row],[ProductID]],Table6[ProductID],Table6[UnitCostNGN])</f>
        <v>9000</v>
      </c>
    </row>
    <row r="791" spans="1:9" x14ac:dyDescent="0.25">
      <c r="A791" t="s">
        <v>944</v>
      </c>
      <c r="B791" s="2">
        <v>46179</v>
      </c>
      <c r="C791" t="s">
        <v>49</v>
      </c>
      <c r="D791">
        <v>1</v>
      </c>
      <c r="E791">
        <v>12500</v>
      </c>
      <c r="F791">
        <f>Table3[[#This Row],[QuantitySold]]*Table3[[#This Row],[UnitSellingPriceNGN]]</f>
        <v>12500</v>
      </c>
      <c r="G791" t="s">
        <v>158</v>
      </c>
      <c r="H791" t="s">
        <v>153</v>
      </c>
      <c r="I791">
        <f>Table3[[#This Row],[QuantitySold]]*_xlfn.XLOOKUP(Table3[[#This Row],[ProductID]],Table6[ProductID],Table6[UnitCostNGN])</f>
        <v>9000</v>
      </c>
    </row>
    <row r="792" spans="1:9" x14ac:dyDescent="0.25">
      <c r="A792" t="s">
        <v>945</v>
      </c>
      <c r="B792" s="2">
        <v>46180</v>
      </c>
      <c r="C792" t="s">
        <v>16</v>
      </c>
      <c r="D792">
        <v>4</v>
      </c>
      <c r="E792">
        <v>7000</v>
      </c>
      <c r="F792">
        <f>Table3[[#This Row],[QuantitySold]]*Table3[[#This Row],[UnitSellingPriceNGN]]</f>
        <v>28000</v>
      </c>
      <c r="G792" t="s">
        <v>155</v>
      </c>
      <c r="H792" t="s">
        <v>153</v>
      </c>
      <c r="I792">
        <f>Table3[[#This Row],[QuantitySold]]*_xlfn.XLOOKUP(Table3[[#This Row],[ProductID]],Table6[ProductID],Table6[UnitCostNGN])</f>
        <v>20800</v>
      </c>
    </row>
    <row r="793" spans="1:9" x14ac:dyDescent="0.25">
      <c r="A793" t="s">
        <v>946</v>
      </c>
      <c r="B793" s="2">
        <v>46180</v>
      </c>
      <c r="C793" t="s">
        <v>34</v>
      </c>
      <c r="D793">
        <v>3</v>
      </c>
      <c r="E793">
        <v>4500</v>
      </c>
      <c r="F793">
        <f>Table3[[#This Row],[QuantitySold]]*Table3[[#This Row],[UnitSellingPriceNGN]]</f>
        <v>13500</v>
      </c>
      <c r="G793" t="s">
        <v>150</v>
      </c>
      <c r="H793" t="s">
        <v>153</v>
      </c>
      <c r="I793">
        <f>Table3[[#This Row],[QuantitySold]]*_xlfn.XLOOKUP(Table3[[#This Row],[ProductID]],Table6[ProductID],Table6[UnitCostNGN])</f>
        <v>9000</v>
      </c>
    </row>
    <row r="794" spans="1:9" x14ac:dyDescent="0.25">
      <c r="A794" t="s">
        <v>947</v>
      </c>
      <c r="B794" s="2">
        <v>46180</v>
      </c>
      <c r="C794" t="s">
        <v>41</v>
      </c>
      <c r="D794">
        <v>1</v>
      </c>
      <c r="E794">
        <v>6000</v>
      </c>
      <c r="F794">
        <f>Table3[[#This Row],[QuantitySold]]*Table3[[#This Row],[UnitSellingPriceNGN]]</f>
        <v>6000</v>
      </c>
      <c r="G794" t="s">
        <v>155</v>
      </c>
      <c r="H794" t="s">
        <v>153</v>
      </c>
      <c r="I794">
        <f>Table3[[#This Row],[QuantitySold]]*_xlfn.XLOOKUP(Table3[[#This Row],[ProductID]],Table6[ProductID],Table6[UnitCostNGN])</f>
        <v>4500</v>
      </c>
    </row>
    <row r="795" spans="1:9" x14ac:dyDescent="0.25">
      <c r="A795" t="s">
        <v>948</v>
      </c>
      <c r="B795" s="2">
        <v>46181</v>
      </c>
      <c r="C795" t="s">
        <v>34</v>
      </c>
      <c r="D795">
        <v>1</v>
      </c>
      <c r="E795">
        <v>4500</v>
      </c>
      <c r="F795">
        <f>Table3[[#This Row],[QuantitySold]]*Table3[[#This Row],[UnitSellingPriceNGN]]</f>
        <v>4500</v>
      </c>
      <c r="G795" t="s">
        <v>150</v>
      </c>
      <c r="H795" t="s">
        <v>153</v>
      </c>
      <c r="I795">
        <f>Table3[[#This Row],[QuantitySold]]*_xlfn.XLOOKUP(Table3[[#This Row],[ProductID]],Table6[ProductID],Table6[UnitCostNGN])</f>
        <v>3000</v>
      </c>
    </row>
    <row r="796" spans="1:9" x14ac:dyDescent="0.25">
      <c r="A796" t="s">
        <v>949</v>
      </c>
      <c r="B796" s="2">
        <v>46181</v>
      </c>
      <c r="C796" t="s">
        <v>39</v>
      </c>
      <c r="D796">
        <v>1</v>
      </c>
      <c r="E796">
        <v>3000</v>
      </c>
      <c r="F796">
        <f>Table3[[#This Row],[QuantitySold]]*Table3[[#This Row],[UnitSellingPriceNGN]]</f>
        <v>3000</v>
      </c>
      <c r="G796" t="s">
        <v>155</v>
      </c>
      <c r="H796" t="s">
        <v>151</v>
      </c>
      <c r="I796">
        <f>Table3[[#This Row],[QuantitySold]]*_xlfn.XLOOKUP(Table3[[#This Row],[ProductID]],Table6[ProductID],Table6[UnitCostNGN])</f>
        <v>1800</v>
      </c>
    </row>
    <row r="797" spans="1:9" x14ac:dyDescent="0.25">
      <c r="A797" t="s">
        <v>950</v>
      </c>
      <c r="B797" s="2">
        <v>46181</v>
      </c>
      <c r="C797" t="s">
        <v>41</v>
      </c>
      <c r="D797">
        <v>1</v>
      </c>
      <c r="E797">
        <v>6000</v>
      </c>
      <c r="F797">
        <f>Table3[[#This Row],[QuantitySold]]*Table3[[#This Row],[UnitSellingPriceNGN]]</f>
        <v>6000</v>
      </c>
      <c r="G797" t="s">
        <v>158</v>
      </c>
      <c r="H797" t="s">
        <v>153</v>
      </c>
      <c r="I797">
        <f>Table3[[#This Row],[QuantitySold]]*_xlfn.XLOOKUP(Table3[[#This Row],[ProductID]],Table6[ProductID],Table6[UnitCostNGN])</f>
        <v>4500</v>
      </c>
    </row>
    <row r="798" spans="1:9" x14ac:dyDescent="0.25">
      <c r="A798" t="s">
        <v>951</v>
      </c>
      <c r="B798" s="2">
        <v>46181</v>
      </c>
      <c r="C798" t="s">
        <v>46</v>
      </c>
      <c r="D798">
        <v>2</v>
      </c>
      <c r="E798">
        <v>11000</v>
      </c>
      <c r="F798">
        <f>Table3[[#This Row],[QuantitySold]]*Table3[[#This Row],[UnitSellingPriceNGN]]</f>
        <v>22000</v>
      </c>
      <c r="G798" t="s">
        <v>158</v>
      </c>
      <c r="H798" t="s">
        <v>153</v>
      </c>
      <c r="I798">
        <f>Table3[[#This Row],[QuantitySold]]*_xlfn.XLOOKUP(Table3[[#This Row],[ProductID]],Table6[ProductID],Table6[UnitCostNGN])</f>
        <v>17000</v>
      </c>
    </row>
    <row r="799" spans="1:9" x14ac:dyDescent="0.25">
      <c r="A799" t="s">
        <v>952</v>
      </c>
      <c r="B799" s="2">
        <v>46181</v>
      </c>
      <c r="C799" t="s">
        <v>49</v>
      </c>
      <c r="D799">
        <v>1</v>
      </c>
      <c r="E799">
        <v>12500</v>
      </c>
      <c r="F799">
        <f>Table3[[#This Row],[QuantitySold]]*Table3[[#This Row],[UnitSellingPriceNGN]]</f>
        <v>12500</v>
      </c>
      <c r="G799" t="s">
        <v>150</v>
      </c>
      <c r="H799" t="s">
        <v>153</v>
      </c>
      <c r="I799">
        <f>Table3[[#This Row],[QuantitySold]]*_xlfn.XLOOKUP(Table3[[#This Row],[ProductID]],Table6[ProductID],Table6[UnitCostNGN])</f>
        <v>9000</v>
      </c>
    </row>
    <row r="800" spans="1:9" x14ac:dyDescent="0.25">
      <c r="A800" t="s">
        <v>953</v>
      </c>
      <c r="B800" s="2">
        <v>46182</v>
      </c>
      <c r="C800" t="s">
        <v>16</v>
      </c>
      <c r="D800">
        <v>1</v>
      </c>
      <c r="E800">
        <v>7000</v>
      </c>
      <c r="F800">
        <f>Table3[[#This Row],[QuantitySold]]*Table3[[#This Row],[UnitSellingPriceNGN]]</f>
        <v>7000</v>
      </c>
      <c r="G800" t="s">
        <v>158</v>
      </c>
      <c r="H800" t="s">
        <v>164</v>
      </c>
      <c r="I800">
        <f>Table3[[#This Row],[QuantitySold]]*_xlfn.XLOOKUP(Table3[[#This Row],[ProductID]],Table6[ProductID],Table6[UnitCostNGN])</f>
        <v>5200</v>
      </c>
    </row>
    <row r="801" spans="1:9" x14ac:dyDescent="0.25">
      <c r="A801" t="s">
        <v>954</v>
      </c>
      <c r="B801" s="2">
        <v>46182</v>
      </c>
      <c r="C801" t="s">
        <v>25</v>
      </c>
      <c r="D801">
        <v>1</v>
      </c>
      <c r="E801">
        <v>14500</v>
      </c>
      <c r="F801">
        <f>Table3[[#This Row],[QuantitySold]]*Table3[[#This Row],[UnitSellingPriceNGN]]</f>
        <v>14500</v>
      </c>
      <c r="G801" t="s">
        <v>150</v>
      </c>
      <c r="H801" t="s">
        <v>151</v>
      </c>
      <c r="I801">
        <f>Table3[[#This Row],[QuantitySold]]*_xlfn.XLOOKUP(Table3[[#This Row],[ProductID]],Table6[ProductID],Table6[UnitCostNGN])</f>
        <v>10500</v>
      </c>
    </row>
    <row r="802" spans="1:9" x14ac:dyDescent="0.25">
      <c r="A802" t="s">
        <v>955</v>
      </c>
      <c r="B802" s="2">
        <v>46182</v>
      </c>
      <c r="C802" t="s">
        <v>34</v>
      </c>
      <c r="D802">
        <v>1</v>
      </c>
      <c r="E802">
        <v>4500</v>
      </c>
      <c r="F802">
        <f>Table3[[#This Row],[QuantitySold]]*Table3[[#This Row],[UnitSellingPriceNGN]]</f>
        <v>4500</v>
      </c>
      <c r="G802" t="s">
        <v>155</v>
      </c>
      <c r="H802" t="s">
        <v>153</v>
      </c>
      <c r="I802">
        <f>Table3[[#This Row],[QuantitySold]]*_xlfn.XLOOKUP(Table3[[#This Row],[ProductID]],Table6[ProductID],Table6[UnitCostNGN])</f>
        <v>3000</v>
      </c>
    </row>
    <row r="803" spans="1:9" x14ac:dyDescent="0.25">
      <c r="A803" t="s">
        <v>956</v>
      </c>
      <c r="B803" s="2">
        <v>46182</v>
      </c>
      <c r="C803" t="s">
        <v>39</v>
      </c>
      <c r="D803">
        <v>1</v>
      </c>
      <c r="E803">
        <v>3000</v>
      </c>
      <c r="F803">
        <f>Table3[[#This Row],[QuantitySold]]*Table3[[#This Row],[UnitSellingPriceNGN]]</f>
        <v>3000</v>
      </c>
      <c r="G803" t="s">
        <v>158</v>
      </c>
      <c r="H803" t="s">
        <v>151</v>
      </c>
      <c r="I803">
        <f>Table3[[#This Row],[QuantitySold]]*_xlfn.XLOOKUP(Table3[[#This Row],[ProductID]],Table6[ProductID],Table6[UnitCostNGN])</f>
        <v>1800</v>
      </c>
    </row>
    <row r="804" spans="1:9" x14ac:dyDescent="0.25">
      <c r="A804" t="s">
        <v>957</v>
      </c>
      <c r="B804" s="2">
        <v>46182</v>
      </c>
      <c r="C804" t="s">
        <v>41</v>
      </c>
      <c r="D804">
        <v>1</v>
      </c>
      <c r="E804">
        <v>6000</v>
      </c>
      <c r="F804">
        <f>Table3[[#This Row],[QuantitySold]]*Table3[[#This Row],[UnitSellingPriceNGN]]</f>
        <v>6000</v>
      </c>
      <c r="G804" t="s">
        <v>158</v>
      </c>
      <c r="H804" t="s">
        <v>164</v>
      </c>
      <c r="I804">
        <f>Table3[[#This Row],[QuantitySold]]*_xlfn.XLOOKUP(Table3[[#This Row],[ProductID]],Table6[ProductID],Table6[UnitCostNGN])</f>
        <v>4500</v>
      </c>
    </row>
    <row r="805" spans="1:9" x14ac:dyDescent="0.25">
      <c r="A805" t="s">
        <v>958</v>
      </c>
      <c r="B805" s="2">
        <v>46183</v>
      </c>
      <c r="C805" t="s">
        <v>16</v>
      </c>
      <c r="D805">
        <v>1</v>
      </c>
      <c r="E805">
        <v>7000</v>
      </c>
      <c r="F805">
        <f>Table3[[#This Row],[QuantitySold]]*Table3[[#This Row],[UnitSellingPriceNGN]]</f>
        <v>7000</v>
      </c>
      <c r="G805" t="s">
        <v>158</v>
      </c>
      <c r="H805" t="s">
        <v>153</v>
      </c>
      <c r="I805">
        <f>Table3[[#This Row],[QuantitySold]]*_xlfn.XLOOKUP(Table3[[#This Row],[ProductID]],Table6[ProductID],Table6[UnitCostNGN])</f>
        <v>5200</v>
      </c>
    </row>
    <row r="806" spans="1:9" x14ac:dyDescent="0.25">
      <c r="A806" t="s">
        <v>959</v>
      </c>
      <c r="B806" s="2">
        <v>46183</v>
      </c>
      <c r="C806" t="s">
        <v>54</v>
      </c>
      <c r="D806">
        <v>1</v>
      </c>
      <c r="E806">
        <v>24000</v>
      </c>
      <c r="F806">
        <f>Table3[[#This Row],[QuantitySold]]*Table3[[#This Row],[UnitSellingPriceNGN]]</f>
        <v>24000</v>
      </c>
      <c r="G806" t="s">
        <v>158</v>
      </c>
      <c r="H806" t="s">
        <v>153</v>
      </c>
      <c r="I806">
        <f>Table3[[#This Row],[QuantitySold]]*_xlfn.XLOOKUP(Table3[[#This Row],[ProductID]],Table6[ProductID],Table6[UnitCostNGN])</f>
        <v>18000</v>
      </c>
    </row>
    <row r="807" spans="1:9" x14ac:dyDescent="0.25">
      <c r="A807" t="s">
        <v>960</v>
      </c>
      <c r="B807" s="2">
        <v>46184</v>
      </c>
      <c r="C807" t="s">
        <v>16</v>
      </c>
      <c r="D807">
        <v>2</v>
      </c>
      <c r="E807">
        <v>7000</v>
      </c>
      <c r="F807">
        <f>Table3[[#This Row],[QuantitySold]]*Table3[[#This Row],[UnitSellingPriceNGN]]</f>
        <v>14000</v>
      </c>
      <c r="G807" t="s">
        <v>158</v>
      </c>
      <c r="H807" t="s">
        <v>153</v>
      </c>
      <c r="I807">
        <f>Table3[[#This Row],[QuantitySold]]*_xlfn.XLOOKUP(Table3[[#This Row],[ProductID]],Table6[ProductID],Table6[UnitCostNGN])</f>
        <v>10400</v>
      </c>
    </row>
    <row r="808" spans="1:9" x14ac:dyDescent="0.25">
      <c r="A808" t="s">
        <v>961</v>
      </c>
      <c r="B808" s="2">
        <v>46184</v>
      </c>
      <c r="C808" t="s">
        <v>30</v>
      </c>
      <c r="D808">
        <v>2</v>
      </c>
      <c r="E808">
        <v>17000</v>
      </c>
      <c r="F808">
        <f>Table3[[#This Row],[QuantitySold]]*Table3[[#This Row],[UnitSellingPriceNGN]]</f>
        <v>34000</v>
      </c>
      <c r="G808" t="s">
        <v>150</v>
      </c>
      <c r="H808" t="s">
        <v>153</v>
      </c>
      <c r="I808">
        <f>Table3[[#This Row],[QuantitySold]]*_xlfn.XLOOKUP(Table3[[#This Row],[ProductID]],Table6[ProductID],Table6[UnitCostNGN])</f>
        <v>25000</v>
      </c>
    </row>
    <row r="809" spans="1:9" x14ac:dyDescent="0.25">
      <c r="A809" t="s">
        <v>962</v>
      </c>
      <c r="B809" s="2">
        <v>46184</v>
      </c>
      <c r="C809" t="s">
        <v>34</v>
      </c>
      <c r="D809">
        <v>1</v>
      </c>
      <c r="E809">
        <v>4500</v>
      </c>
      <c r="F809">
        <f>Table3[[#This Row],[QuantitySold]]*Table3[[#This Row],[UnitSellingPriceNGN]]</f>
        <v>4500</v>
      </c>
      <c r="G809" t="s">
        <v>158</v>
      </c>
      <c r="H809" t="s">
        <v>164</v>
      </c>
      <c r="I809">
        <f>Table3[[#This Row],[QuantitySold]]*_xlfn.XLOOKUP(Table3[[#This Row],[ProductID]],Table6[ProductID],Table6[UnitCostNGN])</f>
        <v>3000</v>
      </c>
    </row>
    <row r="810" spans="1:9" x14ac:dyDescent="0.25">
      <c r="A810" t="s">
        <v>963</v>
      </c>
      <c r="B810" s="2">
        <v>46184</v>
      </c>
      <c r="C810" t="s">
        <v>39</v>
      </c>
      <c r="D810">
        <v>3</v>
      </c>
      <c r="E810">
        <v>3000</v>
      </c>
      <c r="F810">
        <f>Table3[[#This Row],[QuantitySold]]*Table3[[#This Row],[UnitSellingPriceNGN]]</f>
        <v>9000</v>
      </c>
      <c r="G810" t="s">
        <v>158</v>
      </c>
      <c r="H810" t="s">
        <v>151</v>
      </c>
      <c r="I810">
        <f>Table3[[#This Row],[QuantitySold]]*_xlfn.XLOOKUP(Table3[[#This Row],[ProductID]],Table6[ProductID],Table6[UnitCostNGN])</f>
        <v>5400</v>
      </c>
    </row>
    <row r="811" spans="1:9" x14ac:dyDescent="0.25">
      <c r="A811" t="s">
        <v>964</v>
      </c>
      <c r="B811" s="2">
        <v>46184</v>
      </c>
      <c r="C811" t="s">
        <v>41</v>
      </c>
      <c r="D811">
        <v>1</v>
      </c>
      <c r="E811">
        <v>6000</v>
      </c>
      <c r="F811">
        <f>Table3[[#This Row],[QuantitySold]]*Table3[[#This Row],[UnitSellingPriceNGN]]</f>
        <v>6000</v>
      </c>
      <c r="G811" t="s">
        <v>155</v>
      </c>
      <c r="H811" t="s">
        <v>153</v>
      </c>
      <c r="I811">
        <f>Table3[[#This Row],[QuantitySold]]*_xlfn.XLOOKUP(Table3[[#This Row],[ProductID]],Table6[ProductID],Table6[UnitCostNGN])</f>
        <v>4500</v>
      </c>
    </row>
    <row r="812" spans="1:9" x14ac:dyDescent="0.25">
      <c r="A812" t="s">
        <v>965</v>
      </c>
      <c r="B812" s="2">
        <v>46184</v>
      </c>
      <c r="C812" t="s">
        <v>54</v>
      </c>
      <c r="D812">
        <v>1</v>
      </c>
      <c r="E812">
        <v>24000</v>
      </c>
      <c r="F812">
        <f>Table3[[#This Row],[QuantitySold]]*Table3[[#This Row],[UnitSellingPriceNGN]]</f>
        <v>24000</v>
      </c>
      <c r="G812" t="s">
        <v>158</v>
      </c>
      <c r="H812" t="s">
        <v>153</v>
      </c>
      <c r="I812">
        <f>Table3[[#This Row],[QuantitySold]]*_xlfn.XLOOKUP(Table3[[#This Row],[ProductID]],Table6[ProductID],Table6[UnitCostNGN])</f>
        <v>18000</v>
      </c>
    </row>
    <row r="813" spans="1:9" x14ac:dyDescent="0.25">
      <c r="A813" t="s">
        <v>966</v>
      </c>
      <c r="B813" s="2">
        <v>46185</v>
      </c>
      <c r="C813" t="s">
        <v>16</v>
      </c>
      <c r="D813">
        <v>2</v>
      </c>
      <c r="E813">
        <v>7000</v>
      </c>
      <c r="F813">
        <f>Table3[[#This Row],[QuantitySold]]*Table3[[#This Row],[UnitSellingPriceNGN]]</f>
        <v>14000</v>
      </c>
      <c r="G813" t="s">
        <v>155</v>
      </c>
      <c r="H813" t="s">
        <v>153</v>
      </c>
      <c r="I813">
        <f>Table3[[#This Row],[QuantitySold]]*_xlfn.XLOOKUP(Table3[[#This Row],[ProductID]],Table6[ProductID],Table6[UnitCostNGN])</f>
        <v>10400</v>
      </c>
    </row>
    <row r="814" spans="1:9" x14ac:dyDescent="0.25">
      <c r="A814" t="s">
        <v>967</v>
      </c>
      <c r="B814" s="2">
        <v>46185</v>
      </c>
      <c r="C814" t="s">
        <v>22</v>
      </c>
      <c r="D814">
        <v>1</v>
      </c>
      <c r="E814">
        <v>6500</v>
      </c>
      <c r="F814">
        <f>Table3[[#This Row],[QuantitySold]]*Table3[[#This Row],[UnitSellingPriceNGN]]</f>
        <v>6500</v>
      </c>
      <c r="G814" t="s">
        <v>150</v>
      </c>
      <c r="H814" t="s">
        <v>153</v>
      </c>
      <c r="I814">
        <f>Table3[[#This Row],[QuantitySold]]*_xlfn.XLOOKUP(Table3[[#This Row],[ProductID]],Table6[ProductID],Table6[UnitCostNGN])</f>
        <v>4800</v>
      </c>
    </row>
    <row r="815" spans="1:9" x14ac:dyDescent="0.25">
      <c r="A815" t="s">
        <v>968</v>
      </c>
      <c r="B815" s="2">
        <v>46185</v>
      </c>
      <c r="C815" t="s">
        <v>34</v>
      </c>
      <c r="D815">
        <v>3</v>
      </c>
      <c r="E815">
        <v>4500</v>
      </c>
      <c r="F815">
        <f>Table3[[#This Row],[QuantitySold]]*Table3[[#This Row],[UnitSellingPriceNGN]]</f>
        <v>13500</v>
      </c>
      <c r="G815" t="s">
        <v>150</v>
      </c>
      <c r="H815" t="s">
        <v>153</v>
      </c>
      <c r="I815">
        <f>Table3[[#This Row],[QuantitySold]]*_xlfn.XLOOKUP(Table3[[#This Row],[ProductID]],Table6[ProductID],Table6[UnitCostNGN])</f>
        <v>9000</v>
      </c>
    </row>
    <row r="816" spans="1:9" x14ac:dyDescent="0.25">
      <c r="A816" t="s">
        <v>969</v>
      </c>
      <c r="B816" s="2">
        <v>46185</v>
      </c>
      <c r="C816" t="s">
        <v>39</v>
      </c>
      <c r="D816">
        <v>3</v>
      </c>
      <c r="E816">
        <v>3000</v>
      </c>
      <c r="F816">
        <f>Table3[[#This Row],[QuantitySold]]*Table3[[#This Row],[UnitSellingPriceNGN]]</f>
        <v>9000</v>
      </c>
      <c r="G816" t="s">
        <v>158</v>
      </c>
      <c r="H816" t="s">
        <v>153</v>
      </c>
      <c r="I816">
        <f>Table3[[#This Row],[QuantitySold]]*_xlfn.XLOOKUP(Table3[[#This Row],[ProductID]],Table6[ProductID],Table6[UnitCostNGN])</f>
        <v>5400</v>
      </c>
    </row>
    <row r="817" spans="1:9" x14ac:dyDescent="0.25">
      <c r="A817" t="s">
        <v>970</v>
      </c>
      <c r="B817" s="2">
        <v>46185</v>
      </c>
      <c r="C817" t="s">
        <v>41</v>
      </c>
      <c r="D817">
        <v>3</v>
      </c>
      <c r="E817">
        <v>6000</v>
      </c>
      <c r="F817">
        <f>Table3[[#This Row],[QuantitySold]]*Table3[[#This Row],[UnitSellingPriceNGN]]</f>
        <v>18000</v>
      </c>
      <c r="G817" t="s">
        <v>158</v>
      </c>
      <c r="H817" t="s">
        <v>153</v>
      </c>
      <c r="I817">
        <f>Table3[[#This Row],[QuantitySold]]*_xlfn.XLOOKUP(Table3[[#This Row],[ProductID]],Table6[ProductID],Table6[UnitCostNGN])</f>
        <v>13500</v>
      </c>
    </row>
    <row r="818" spans="1:9" x14ac:dyDescent="0.25">
      <c r="A818" t="s">
        <v>971</v>
      </c>
      <c r="B818" s="2">
        <v>46185</v>
      </c>
      <c r="C818" t="s">
        <v>54</v>
      </c>
      <c r="D818">
        <v>1</v>
      </c>
      <c r="E818">
        <v>24000</v>
      </c>
      <c r="F818">
        <f>Table3[[#This Row],[QuantitySold]]*Table3[[#This Row],[UnitSellingPriceNGN]]</f>
        <v>24000</v>
      </c>
      <c r="G818" t="s">
        <v>158</v>
      </c>
      <c r="H818" t="s">
        <v>153</v>
      </c>
      <c r="I818">
        <f>Table3[[#This Row],[QuantitySold]]*_xlfn.XLOOKUP(Table3[[#This Row],[ProductID]],Table6[ProductID],Table6[UnitCostNGN])</f>
        <v>18000</v>
      </c>
    </row>
    <row r="819" spans="1:9" x14ac:dyDescent="0.25">
      <c r="A819" t="s">
        <v>972</v>
      </c>
      <c r="B819" s="2">
        <v>46186</v>
      </c>
      <c r="C819" t="s">
        <v>16</v>
      </c>
      <c r="D819">
        <v>2</v>
      </c>
      <c r="E819">
        <v>7000</v>
      </c>
      <c r="F819">
        <f>Table3[[#This Row],[QuantitySold]]*Table3[[#This Row],[UnitSellingPriceNGN]]</f>
        <v>14000</v>
      </c>
      <c r="G819" t="s">
        <v>158</v>
      </c>
      <c r="H819" t="s">
        <v>153</v>
      </c>
      <c r="I819">
        <f>Table3[[#This Row],[QuantitySold]]*_xlfn.XLOOKUP(Table3[[#This Row],[ProductID]],Table6[ProductID],Table6[UnitCostNGN])</f>
        <v>10400</v>
      </c>
    </row>
    <row r="820" spans="1:9" x14ac:dyDescent="0.25">
      <c r="A820" t="s">
        <v>973</v>
      </c>
      <c r="B820" s="2">
        <v>46186</v>
      </c>
      <c r="C820" t="s">
        <v>25</v>
      </c>
      <c r="D820">
        <v>1</v>
      </c>
      <c r="E820">
        <v>14500</v>
      </c>
      <c r="F820">
        <f>Table3[[#This Row],[QuantitySold]]*Table3[[#This Row],[UnitSellingPriceNGN]]</f>
        <v>14500</v>
      </c>
      <c r="G820" t="s">
        <v>150</v>
      </c>
      <c r="H820" t="s">
        <v>153</v>
      </c>
      <c r="I820">
        <f>Table3[[#This Row],[QuantitySold]]*_xlfn.XLOOKUP(Table3[[#This Row],[ProductID]],Table6[ProductID],Table6[UnitCostNGN])</f>
        <v>10500</v>
      </c>
    </row>
    <row r="821" spans="1:9" x14ac:dyDescent="0.25">
      <c r="A821" t="s">
        <v>974</v>
      </c>
      <c r="B821" s="2">
        <v>46186</v>
      </c>
      <c r="C821" t="s">
        <v>30</v>
      </c>
      <c r="D821">
        <v>1</v>
      </c>
      <c r="E821">
        <v>17000</v>
      </c>
      <c r="F821">
        <f>Table3[[#This Row],[QuantitySold]]*Table3[[#This Row],[UnitSellingPriceNGN]]</f>
        <v>17000</v>
      </c>
      <c r="G821" t="s">
        <v>158</v>
      </c>
      <c r="H821" t="s">
        <v>153</v>
      </c>
      <c r="I821">
        <f>Table3[[#This Row],[QuantitySold]]*_xlfn.XLOOKUP(Table3[[#This Row],[ProductID]],Table6[ProductID],Table6[UnitCostNGN])</f>
        <v>12500</v>
      </c>
    </row>
    <row r="822" spans="1:9" x14ac:dyDescent="0.25">
      <c r="A822" t="s">
        <v>975</v>
      </c>
      <c r="B822" s="2">
        <v>46186</v>
      </c>
      <c r="C822" t="s">
        <v>34</v>
      </c>
      <c r="D822">
        <v>1</v>
      </c>
      <c r="E822">
        <v>4500</v>
      </c>
      <c r="F822">
        <f>Table3[[#This Row],[QuantitySold]]*Table3[[#This Row],[UnitSellingPriceNGN]]</f>
        <v>4500</v>
      </c>
      <c r="G822" t="s">
        <v>150</v>
      </c>
      <c r="H822" t="s">
        <v>153</v>
      </c>
      <c r="I822">
        <f>Table3[[#This Row],[QuantitySold]]*_xlfn.XLOOKUP(Table3[[#This Row],[ProductID]],Table6[ProductID],Table6[UnitCostNGN])</f>
        <v>3000</v>
      </c>
    </row>
    <row r="823" spans="1:9" x14ac:dyDescent="0.25">
      <c r="A823" t="s">
        <v>976</v>
      </c>
      <c r="B823" s="2">
        <v>46186</v>
      </c>
      <c r="C823" t="s">
        <v>41</v>
      </c>
      <c r="D823">
        <v>1</v>
      </c>
      <c r="E823">
        <v>6000</v>
      </c>
      <c r="F823">
        <f>Table3[[#This Row],[QuantitySold]]*Table3[[#This Row],[UnitSellingPriceNGN]]</f>
        <v>6000</v>
      </c>
      <c r="G823" t="s">
        <v>155</v>
      </c>
      <c r="H823" t="s">
        <v>153</v>
      </c>
      <c r="I823">
        <f>Table3[[#This Row],[QuantitySold]]*_xlfn.XLOOKUP(Table3[[#This Row],[ProductID]],Table6[ProductID],Table6[UnitCostNGN])</f>
        <v>4500</v>
      </c>
    </row>
    <row r="824" spans="1:9" x14ac:dyDescent="0.25">
      <c r="A824" t="s">
        <v>977</v>
      </c>
      <c r="B824" s="2">
        <v>46186</v>
      </c>
      <c r="C824" t="s">
        <v>49</v>
      </c>
      <c r="D824">
        <v>1</v>
      </c>
      <c r="E824">
        <v>12500</v>
      </c>
      <c r="F824">
        <f>Table3[[#This Row],[QuantitySold]]*Table3[[#This Row],[UnitSellingPriceNGN]]</f>
        <v>12500</v>
      </c>
      <c r="G824" t="s">
        <v>158</v>
      </c>
      <c r="H824" t="s">
        <v>153</v>
      </c>
      <c r="I824">
        <f>Table3[[#This Row],[QuantitySold]]*_xlfn.XLOOKUP(Table3[[#This Row],[ProductID]],Table6[ProductID],Table6[UnitCostNGN])</f>
        <v>9000</v>
      </c>
    </row>
    <row r="825" spans="1:9" x14ac:dyDescent="0.25">
      <c r="A825" t="s">
        <v>978</v>
      </c>
      <c r="B825" s="2">
        <v>46186</v>
      </c>
      <c r="C825" t="s">
        <v>54</v>
      </c>
      <c r="D825">
        <v>1</v>
      </c>
      <c r="E825">
        <v>24000</v>
      </c>
      <c r="F825">
        <f>Table3[[#This Row],[QuantitySold]]*Table3[[#This Row],[UnitSellingPriceNGN]]</f>
        <v>24000</v>
      </c>
      <c r="G825" t="s">
        <v>150</v>
      </c>
      <c r="H825" t="s">
        <v>153</v>
      </c>
      <c r="I825">
        <f>Table3[[#This Row],[QuantitySold]]*_xlfn.XLOOKUP(Table3[[#This Row],[ProductID]],Table6[ProductID],Table6[UnitCostNGN])</f>
        <v>18000</v>
      </c>
    </row>
    <row r="826" spans="1:9" x14ac:dyDescent="0.25">
      <c r="A826" t="s">
        <v>979</v>
      </c>
      <c r="B826" s="2">
        <v>46187</v>
      </c>
      <c r="C826" t="s">
        <v>16</v>
      </c>
      <c r="D826">
        <v>1</v>
      </c>
      <c r="E826">
        <v>7000</v>
      </c>
      <c r="F826">
        <f>Table3[[#This Row],[QuantitySold]]*Table3[[#This Row],[UnitSellingPriceNGN]]</f>
        <v>7000</v>
      </c>
      <c r="G826" t="s">
        <v>150</v>
      </c>
      <c r="H826" t="s">
        <v>164</v>
      </c>
      <c r="I826">
        <f>Table3[[#This Row],[QuantitySold]]*_xlfn.XLOOKUP(Table3[[#This Row],[ProductID]],Table6[ProductID],Table6[UnitCostNGN])</f>
        <v>5200</v>
      </c>
    </row>
    <row r="827" spans="1:9" x14ac:dyDescent="0.25">
      <c r="A827" t="s">
        <v>980</v>
      </c>
      <c r="B827" s="2">
        <v>46187</v>
      </c>
      <c r="C827" t="s">
        <v>39</v>
      </c>
      <c r="D827">
        <v>2</v>
      </c>
      <c r="E827">
        <v>3000</v>
      </c>
      <c r="F827">
        <f>Table3[[#This Row],[QuantitySold]]*Table3[[#This Row],[UnitSellingPriceNGN]]</f>
        <v>6000</v>
      </c>
      <c r="G827" t="s">
        <v>158</v>
      </c>
      <c r="H827" t="s">
        <v>164</v>
      </c>
      <c r="I827">
        <f>Table3[[#This Row],[QuantitySold]]*_xlfn.XLOOKUP(Table3[[#This Row],[ProductID]],Table6[ProductID],Table6[UnitCostNGN])</f>
        <v>3600</v>
      </c>
    </row>
    <row r="828" spans="1:9" x14ac:dyDescent="0.25">
      <c r="A828" t="s">
        <v>981</v>
      </c>
      <c r="B828" s="2">
        <v>46187</v>
      </c>
      <c r="C828" t="s">
        <v>46</v>
      </c>
      <c r="D828">
        <v>1</v>
      </c>
      <c r="E828">
        <v>11000</v>
      </c>
      <c r="F828">
        <f>Table3[[#This Row],[QuantitySold]]*Table3[[#This Row],[UnitSellingPriceNGN]]</f>
        <v>11000</v>
      </c>
      <c r="G828" t="s">
        <v>158</v>
      </c>
      <c r="H828" t="s">
        <v>153</v>
      </c>
      <c r="I828">
        <f>Table3[[#This Row],[QuantitySold]]*_xlfn.XLOOKUP(Table3[[#This Row],[ProductID]],Table6[ProductID],Table6[UnitCostNGN])</f>
        <v>8500</v>
      </c>
    </row>
    <row r="829" spans="1:9" x14ac:dyDescent="0.25">
      <c r="A829" t="s">
        <v>982</v>
      </c>
      <c r="B829" s="2">
        <v>46188</v>
      </c>
      <c r="C829" t="s">
        <v>22</v>
      </c>
      <c r="D829">
        <v>2</v>
      </c>
      <c r="E829">
        <v>6500</v>
      </c>
      <c r="F829">
        <f>Table3[[#This Row],[QuantitySold]]*Table3[[#This Row],[UnitSellingPriceNGN]]</f>
        <v>13000</v>
      </c>
      <c r="G829" t="s">
        <v>158</v>
      </c>
      <c r="H829" t="s">
        <v>153</v>
      </c>
      <c r="I829">
        <f>Table3[[#This Row],[QuantitySold]]*_xlfn.XLOOKUP(Table3[[#This Row],[ProductID]],Table6[ProductID],Table6[UnitCostNGN])</f>
        <v>9600</v>
      </c>
    </row>
    <row r="830" spans="1:9" x14ac:dyDescent="0.25">
      <c r="A830" t="s">
        <v>983</v>
      </c>
      <c r="B830" s="2">
        <v>46188</v>
      </c>
      <c r="C830" t="s">
        <v>25</v>
      </c>
      <c r="D830">
        <v>1</v>
      </c>
      <c r="E830">
        <v>14500</v>
      </c>
      <c r="F830">
        <f>Table3[[#This Row],[QuantitySold]]*Table3[[#This Row],[UnitSellingPriceNGN]]</f>
        <v>14500</v>
      </c>
      <c r="G830" t="s">
        <v>158</v>
      </c>
      <c r="H830" t="s">
        <v>164</v>
      </c>
      <c r="I830">
        <f>Table3[[#This Row],[QuantitySold]]*_xlfn.XLOOKUP(Table3[[#This Row],[ProductID]],Table6[ProductID],Table6[UnitCostNGN])</f>
        <v>10500</v>
      </c>
    </row>
    <row r="831" spans="1:9" x14ac:dyDescent="0.25">
      <c r="A831" t="s">
        <v>984</v>
      </c>
      <c r="B831" s="2">
        <v>46188</v>
      </c>
      <c r="C831" t="s">
        <v>34</v>
      </c>
      <c r="D831">
        <v>2</v>
      </c>
      <c r="E831">
        <v>4500</v>
      </c>
      <c r="F831">
        <f>Table3[[#This Row],[QuantitySold]]*Table3[[#This Row],[UnitSellingPriceNGN]]</f>
        <v>9000</v>
      </c>
      <c r="G831" t="s">
        <v>150</v>
      </c>
      <c r="H831" t="s">
        <v>153</v>
      </c>
      <c r="I831">
        <f>Table3[[#This Row],[QuantitySold]]*_xlfn.XLOOKUP(Table3[[#This Row],[ProductID]],Table6[ProductID],Table6[UnitCostNGN])</f>
        <v>6000</v>
      </c>
    </row>
    <row r="832" spans="1:9" x14ac:dyDescent="0.25">
      <c r="A832" t="s">
        <v>985</v>
      </c>
      <c r="B832" s="2">
        <v>46188</v>
      </c>
      <c r="C832" t="s">
        <v>39</v>
      </c>
      <c r="D832">
        <v>2</v>
      </c>
      <c r="E832">
        <v>3000</v>
      </c>
      <c r="F832">
        <f>Table3[[#This Row],[QuantitySold]]*Table3[[#This Row],[UnitSellingPriceNGN]]</f>
        <v>6000</v>
      </c>
      <c r="G832" t="s">
        <v>158</v>
      </c>
      <c r="H832" t="s">
        <v>164</v>
      </c>
      <c r="I832">
        <f>Table3[[#This Row],[QuantitySold]]*_xlfn.XLOOKUP(Table3[[#This Row],[ProductID]],Table6[ProductID],Table6[UnitCostNGN])</f>
        <v>3600</v>
      </c>
    </row>
    <row r="833" spans="1:9" x14ac:dyDescent="0.25">
      <c r="A833" t="s">
        <v>986</v>
      </c>
      <c r="B833" s="2">
        <v>46188</v>
      </c>
      <c r="C833" t="s">
        <v>46</v>
      </c>
      <c r="D833">
        <v>1</v>
      </c>
      <c r="E833">
        <v>11000</v>
      </c>
      <c r="F833">
        <f>Table3[[#This Row],[QuantitySold]]*Table3[[#This Row],[UnitSellingPriceNGN]]</f>
        <v>11000</v>
      </c>
      <c r="G833" t="s">
        <v>150</v>
      </c>
      <c r="H833" t="s">
        <v>151</v>
      </c>
      <c r="I833">
        <f>Table3[[#This Row],[QuantitySold]]*_xlfn.XLOOKUP(Table3[[#This Row],[ProductID]],Table6[ProductID],Table6[UnitCostNGN])</f>
        <v>8500</v>
      </c>
    </row>
    <row r="834" spans="1:9" x14ac:dyDescent="0.25">
      <c r="A834" t="s">
        <v>987</v>
      </c>
      <c r="B834" s="2">
        <v>46188</v>
      </c>
      <c r="C834" t="s">
        <v>49</v>
      </c>
      <c r="D834">
        <v>1</v>
      </c>
      <c r="E834">
        <v>12500</v>
      </c>
      <c r="F834">
        <f>Table3[[#This Row],[QuantitySold]]*Table3[[#This Row],[UnitSellingPriceNGN]]</f>
        <v>12500</v>
      </c>
      <c r="G834" t="s">
        <v>155</v>
      </c>
      <c r="H834" t="s">
        <v>164</v>
      </c>
      <c r="I834">
        <f>Table3[[#This Row],[QuantitySold]]*_xlfn.XLOOKUP(Table3[[#This Row],[ProductID]],Table6[ProductID],Table6[UnitCostNGN])</f>
        <v>9000</v>
      </c>
    </row>
    <row r="835" spans="1:9" x14ac:dyDescent="0.25">
      <c r="A835" t="s">
        <v>988</v>
      </c>
      <c r="B835" s="2">
        <v>46189</v>
      </c>
      <c r="C835" t="s">
        <v>16</v>
      </c>
      <c r="D835">
        <v>3</v>
      </c>
      <c r="E835">
        <v>7000</v>
      </c>
      <c r="F835">
        <f>Table3[[#This Row],[QuantitySold]]*Table3[[#This Row],[UnitSellingPriceNGN]]</f>
        <v>21000</v>
      </c>
      <c r="G835" t="s">
        <v>155</v>
      </c>
      <c r="H835" t="s">
        <v>153</v>
      </c>
      <c r="I835">
        <f>Table3[[#This Row],[QuantitySold]]*_xlfn.XLOOKUP(Table3[[#This Row],[ProductID]],Table6[ProductID],Table6[UnitCostNGN])</f>
        <v>15600</v>
      </c>
    </row>
    <row r="836" spans="1:9" x14ac:dyDescent="0.25">
      <c r="A836" t="s">
        <v>989</v>
      </c>
      <c r="B836" s="2">
        <v>46189</v>
      </c>
      <c r="C836" t="s">
        <v>22</v>
      </c>
      <c r="D836">
        <v>1</v>
      </c>
      <c r="E836">
        <v>6500</v>
      </c>
      <c r="F836">
        <f>Table3[[#This Row],[QuantitySold]]*Table3[[#This Row],[UnitSellingPriceNGN]]</f>
        <v>6500</v>
      </c>
      <c r="G836" t="s">
        <v>158</v>
      </c>
      <c r="H836" t="s">
        <v>153</v>
      </c>
      <c r="I836">
        <f>Table3[[#This Row],[QuantitySold]]*_xlfn.XLOOKUP(Table3[[#This Row],[ProductID]],Table6[ProductID],Table6[UnitCostNGN])</f>
        <v>4800</v>
      </c>
    </row>
    <row r="837" spans="1:9" x14ac:dyDescent="0.25">
      <c r="A837" t="s">
        <v>990</v>
      </c>
      <c r="B837" s="2">
        <v>46189</v>
      </c>
      <c r="C837" t="s">
        <v>25</v>
      </c>
      <c r="D837">
        <v>1</v>
      </c>
      <c r="E837">
        <v>14500</v>
      </c>
      <c r="F837">
        <f>Table3[[#This Row],[QuantitySold]]*Table3[[#This Row],[UnitSellingPriceNGN]]</f>
        <v>14500</v>
      </c>
      <c r="G837" t="s">
        <v>158</v>
      </c>
      <c r="H837" t="s">
        <v>153</v>
      </c>
      <c r="I837">
        <f>Table3[[#This Row],[QuantitySold]]*_xlfn.XLOOKUP(Table3[[#This Row],[ProductID]],Table6[ProductID],Table6[UnitCostNGN])</f>
        <v>10500</v>
      </c>
    </row>
    <row r="838" spans="1:9" x14ac:dyDescent="0.25">
      <c r="A838" t="s">
        <v>991</v>
      </c>
      <c r="B838" s="2">
        <v>46189</v>
      </c>
      <c r="C838" t="s">
        <v>34</v>
      </c>
      <c r="D838">
        <v>3</v>
      </c>
      <c r="E838">
        <v>4500</v>
      </c>
      <c r="F838">
        <f>Table3[[#This Row],[QuantitySold]]*Table3[[#This Row],[UnitSellingPriceNGN]]</f>
        <v>13500</v>
      </c>
      <c r="G838" t="s">
        <v>150</v>
      </c>
      <c r="H838" t="s">
        <v>153</v>
      </c>
      <c r="I838">
        <f>Table3[[#This Row],[QuantitySold]]*_xlfn.XLOOKUP(Table3[[#This Row],[ProductID]],Table6[ProductID],Table6[UnitCostNGN])</f>
        <v>9000</v>
      </c>
    </row>
    <row r="839" spans="1:9" x14ac:dyDescent="0.25">
      <c r="A839" t="s">
        <v>992</v>
      </c>
      <c r="B839" s="2">
        <v>46189</v>
      </c>
      <c r="C839" t="s">
        <v>39</v>
      </c>
      <c r="D839">
        <v>1</v>
      </c>
      <c r="E839">
        <v>3000</v>
      </c>
      <c r="F839">
        <f>Table3[[#This Row],[QuantitySold]]*Table3[[#This Row],[UnitSellingPriceNGN]]</f>
        <v>3000</v>
      </c>
      <c r="G839" t="s">
        <v>158</v>
      </c>
      <c r="H839" t="s">
        <v>164</v>
      </c>
      <c r="I839">
        <f>Table3[[#This Row],[QuantitySold]]*_xlfn.XLOOKUP(Table3[[#This Row],[ProductID]],Table6[ProductID],Table6[UnitCostNGN])</f>
        <v>1800</v>
      </c>
    </row>
    <row r="840" spans="1:9" x14ac:dyDescent="0.25">
      <c r="A840" t="s">
        <v>993</v>
      </c>
      <c r="B840" s="2">
        <v>46189</v>
      </c>
      <c r="C840" t="s">
        <v>41</v>
      </c>
      <c r="D840">
        <v>1</v>
      </c>
      <c r="E840">
        <v>6000</v>
      </c>
      <c r="F840">
        <f>Table3[[#This Row],[QuantitySold]]*Table3[[#This Row],[UnitSellingPriceNGN]]</f>
        <v>6000</v>
      </c>
      <c r="G840" t="s">
        <v>150</v>
      </c>
      <c r="H840" t="s">
        <v>153</v>
      </c>
      <c r="I840">
        <f>Table3[[#This Row],[QuantitySold]]*_xlfn.XLOOKUP(Table3[[#This Row],[ProductID]],Table6[ProductID],Table6[UnitCostNGN])</f>
        <v>4500</v>
      </c>
    </row>
    <row r="841" spans="1:9" x14ac:dyDescent="0.25">
      <c r="A841" t="s">
        <v>994</v>
      </c>
      <c r="B841" s="2">
        <v>46190</v>
      </c>
      <c r="C841" t="s">
        <v>16</v>
      </c>
      <c r="D841">
        <v>1</v>
      </c>
      <c r="E841">
        <v>7000</v>
      </c>
      <c r="F841">
        <f>Table3[[#This Row],[QuantitySold]]*Table3[[#This Row],[UnitSellingPriceNGN]]</f>
        <v>7000</v>
      </c>
      <c r="G841" t="s">
        <v>150</v>
      </c>
      <c r="H841" t="s">
        <v>153</v>
      </c>
      <c r="I841">
        <f>Table3[[#This Row],[QuantitySold]]*_xlfn.XLOOKUP(Table3[[#This Row],[ProductID]],Table6[ProductID],Table6[UnitCostNGN])</f>
        <v>5200</v>
      </c>
    </row>
    <row r="842" spans="1:9" x14ac:dyDescent="0.25">
      <c r="A842" t="s">
        <v>995</v>
      </c>
      <c r="B842" s="2">
        <v>46190</v>
      </c>
      <c r="C842" t="s">
        <v>22</v>
      </c>
      <c r="D842">
        <v>3</v>
      </c>
      <c r="E842">
        <v>6500</v>
      </c>
      <c r="F842">
        <f>Table3[[#This Row],[QuantitySold]]*Table3[[#This Row],[UnitSellingPriceNGN]]</f>
        <v>19500</v>
      </c>
      <c r="G842" t="s">
        <v>150</v>
      </c>
      <c r="H842" t="s">
        <v>164</v>
      </c>
      <c r="I842">
        <f>Table3[[#This Row],[QuantitySold]]*_xlfn.XLOOKUP(Table3[[#This Row],[ProductID]],Table6[ProductID],Table6[UnitCostNGN])</f>
        <v>14400</v>
      </c>
    </row>
    <row r="843" spans="1:9" x14ac:dyDescent="0.25">
      <c r="A843" t="s">
        <v>996</v>
      </c>
      <c r="B843" s="2">
        <v>46190</v>
      </c>
      <c r="C843" t="s">
        <v>39</v>
      </c>
      <c r="D843">
        <v>1</v>
      </c>
      <c r="E843">
        <v>3000</v>
      </c>
      <c r="F843">
        <f>Table3[[#This Row],[QuantitySold]]*Table3[[#This Row],[UnitSellingPriceNGN]]</f>
        <v>3000</v>
      </c>
      <c r="G843" t="s">
        <v>158</v>
      </c>
      <c r="H843" t="s">
        <v>153</v>
      </c>
      <c r="I843">
        <f>Table3[[#This Row],[QuantitySold]]*_xlfn.XLOOKUP(Table3[[#This Row],[ProductID]],Table6[ProductID],Table6[UnitCostNGN])</f>
        <v>1800</v>
      </c>
    </row>
    <row r="844" spans="1:9" x14ac:dyDescent="0.25">
      <c r="A844" t="s">
        <v>997</v>
      </c>
      <c r="B844" s="2">
        <v>46190</v>
      </c>
      <c r="C844" t="s">
        <v>41</v>
      </c>
      <c r="D844">
        <v>1</v>
      </c>
      <c r="E844">
        <v>6000</v>
      </c>
      <c r="F844">
        <f>Table3[[#This Row],[QuantitySold]]*Table3[[#This Row],[UnitSellingPriceNGN]]</f>
        <v>6000</v>
      </c>
      <c r="G844" t="s">
        <v>158</v>
      </c>
      <c r="H844" t="s">
        <v>153</v>
      </c>
      <c r="I844">
        <f>Table3[[#This Row],[QuantitySold]]*_xlfn.XLOOKUP(Table3[[#This Row],[ProductID]],Table6[ProductID],Table6[UnitCostNGN])</f>
        <v>4500</v>
      </c>
    </row>
    <row r="845" spans="1:9" x14ac:dyDescent="0.25">
      <c r="A845" t="s">
        <v>998</v>
      </c>
      <c r="B845" s="2">
        <v>46191</v>
      </c>
      <c r="C845" t="s">
        <v>16</v>
      </c>
      <c r="D845">
        <v>1</v>
      </c>
      <c r="E845">
        <v>7000</v>
      </c>
      <c r="F845">
        <f>Table3[[#This Row],[QuantitySold]]*Table3[[#This Row],[UnitSellingPriceNGN]]</f>
        <v>7000</v>
      </c>
      <c r="G845" t="s">
        <v>158</v>
      </c>
      <c r="H845" t="s">
        <v>164</v>
      </c>
      <c r="I845">
        <f>Table3[[#This Row],[QuantitySold]]*_xlfn.XLOOKUP(Table3[[#This Row],[ProductID]],Table6[ProductID],Table6[UnitCostNGN])</f>
        <v>5200</v>
      </c>
    </row>
    <row r="846" spans="1:9" x14ac:dyDescent="0.25">
      <c r="A846" t="s">
        <v>999</v>
      </c>
      <c r="B846" s="2">
        <v>46191</v>
      </c>
      <c r="C846" t="s">
        <v>22</v>
      </c>
      <c r="D846">
        <v>1</v>
      </c>
      <c r="E846">
        <v>6500</v>
      </c>
      <c r="F846">
        <f>Table3[[#This Row],[QuantitySold]]*Table3[[#This Row],[UnitSellingPriceNGN]]</f>
        <v>6500</v>
      </c>
      <c r="G846" t="s">
        <v>158</v>
      </c>
      <c r="H846" t="s">
        <v>153</v>
      </c>
      <c r="I846">
        <f>Table3[[#This Row],[QuantitySold]]*_xlfn.XLOOKUP(Table3[[#This Row],[ProductID]],Table6[ProductID],Table6[UnitCostNGN])</f>
        <v>4800</v>
      </c>
    </row>
    <row r="847" spans="1:9" x14ac:dyDescent="0.25">
      <c r="A847" t="s">
        <v>1000</v>
      </c>
      <c r="B847" s="2">
        <v>46191</v>
      </c>
      <c r="C847" t="s">
        <v>25</v>
      </c>
      <c r="D847">
        <v>2</v>
      </c>
      <c r="E847">
        <v>14500</v>
      </c>
      <c r="F847">
        <f>Table3[[#This Row],[QuantitySold]]*Table3[[#This Row],[UnitSellingPriceNGN]]</f>
        <v>29000</v>
      </c>
      <c r="G847" t="s">
        <v>158</v>
      </c>
      <c r="H847" t="s">
        <v>153</v>
      </c>
      <c r="I847">
        <f>Table3[[#This Row],[QuantitySold]]*_xlfn.XLOOKUP(Table3[[#This Row],[ProductID]],Table6[ProductID],Table6[UnitCostNGN])</f>
        <v>21000</v>
      </c>
    </row>
    <row r="848" spans="1:9" x14ac:dyDescent="0.25">
      <c r="A848" t="s">
        <v>1001</v>
      </c>
      <c r="B848" s="2">
        <v>46191</v>
      </c>
      <c r="C848" t="s">
        <v>30</v>
      </c>
      <c r="D848">
        <v>2</v>
      </c>
      <c r="E848">
        <v>17000</v>
      </c>
      <c r="F848">
        <f>Table3[[#This Row],[QuantitySold]]*Table3[[#This Row],[UnitSellingPriceNGN]]</f>
        <v>34000</v>
      </c>
      <c r="G848" t="s">
        <v>150</v>
      </c>
      <c r="H848" t="s">
        <v>153</v>
      </c>
      <c r="I848">
        <f>Table3[[#This Row],[QuantitySold]]*_xlfn.XLOOKUP(Table3[[#This Row],[ProductID]],Table6[ProductID],Table6[UnitCostNGN])</f>
        <v>25000</v>
      </c>
    </row>
    <row r="849" spans="1:9" x14ac:dyDescent="0.25">
      <c r="A849" t="s">
        <v>1002</v>
      </c>
      <c r="B849" s="2">
        <v>46191</v>
      </c>
      <c r="C849" t="s">
        <v>34</v>
      </c>
      <c r="D849">
        <v>2</v>
      </c>
      <c r="E849">
        <v>4500</v>
      </c>
      <c r="F849">
        <f>Table3[[#This Row],[QuantitySold]]*Table3[[#This Row],[UnitSellingPriceNGN]]</f>
        <v>9000</v>
      </c>
      <c r="G849" t="s">
        <v>158</v>
      </c>
      <c r="H849" t="s">
        <v>153</v>
      </c>
      <c r="I849">
        <f>Table3[[#This Row],[QuantitySold]]*_xlfn.XLOOKUP(Table3[[#This Row],[ProductID]],Table6[ProductID],Table6[UnitCostNGN])</f>
        <v>6000</v>
      </c>
    </row>
    <row r="850" spans="1:9" x14ac:dyDescent="0.25">
      <c r="A850" t="s">
        <v>1003</v>
      </c>
      <c r="B850" s="2">
        <v>46191</v>
      </c>
      <c r="C850" t="s">
        <v>39</v>
      </c>
      <c r="D850">
        <v>2</v>
      </c>
      <c r="E850">
        <v>3000</v>
      </c>
      <c r="F850">
        <f>Table3[[#This Row],[QuantitySold]]*Table3[[#This Row],[UnitSellingPriceNGN]]</f>
        <v>6000</v>
      </c>
      <c r="G850" t="s">
        <v>155</v>
      </c>
      <c r="H850" t="s">
        <v>153</v>
      </c>
      <c r="I850">
        <f>Table3[[#This Row],[QuantitySold]]*_xlfn.XLOOKUP(Table3[[#This Row],[ProductID]],Table6[ProductID],Table6[UnitCostNGN])</f>
        <v>3600</v>
      </c>
    </row>
    <row r="851" spans="1:9" x14ac:dyDescent="0.25">
      <c r="A851" t="s">
        <v>1004</v>
      </c>
      <c r="B851" s="2">
        <v>46192</v>
      </c>
      <c r="C851" t="s">
        <v>16</v>
      </c>
      <c r="D851">
        <v>1</v>
      </c>
      <c r="E851">
        <v>7000</v>
      </c>
      <c r="F851">
        <f>Table3[[#This Row],[QuantitySold]]*Table3[[#This Row],[UnitSellingPriceNGN]]</f>
        <v>7000</v>
      </c>
      <c r="G851" t="s">
        <v>158</v>
      </c>
      <c r="H851" t="s">
        <v>151</v>
      </c>
      <c r="I851">
        <f>Table3[[#This Row],[QuantitySold]]*_xlfn.XLOOKUP(Table3[[#This Row],[ProductID]],Table6[ProductID],Table6[UnitCostNGN])</f>
        <v>5200</v>
      </c>
    </row>
    <row r="852" spans="1:9" x14ac:dyDescent="0.25">
      <c r="A852" t="s">
        <v>1005</v>
      </c>
      <c r="B852" s="2">
        <v>46192</v>
      </c>
      <c r="C852" t="s">
        <v>25</v>
      </c>
      <c r="D852">
        <v>2</v>
      </c>
      <c r="E852">
        <v>14500</v>
      </c>
      <c r="F852">
        <f>Table3[[#This Row],[QuantitySold]]*Table3[[#This Row],[UnitSellingPriceNGN]]</f>
        <v>29000</v>
      </c>
      <c r="G852" t="s">
        <v>150</v>
      </c>
      <c r="H852" t="s">
        <v>153</v>
      </c>
      <c r="I852">
        <f>Table3[[#This Row],[QuantitySold]]*_xlfn.XLOOKUP(Table3[[#This Row],[ProductID]],Table6[ProductID],Table6[UnitCostNGN])</f>
        <v>21000</v>
      </c>
    </row>
    <row r="853" spans="1:9" x14ac:dyDescent="0.25">
      <c r="A853" t="s">
        <v>1006</v>
      </c>
      <c r="B853" s="2">
        <v>46192</v>
      </c>
      <c r="C853" t="s">
        <v>30</v>
      </c>
      <c r="D853">
        <v>1</v>
      </c>
      <c r="E853">
        <v>17000</v>
      </c>
      <c r="F853">
        <f>Table3[[#This Row],[QuantitySold]]*Table3[[#This Row],[UnitSellingPriceNGN]]</f>
        <v>17000</v>
      </c>
      <c r="G853" t="s">
        <v>158</v>
      </c>
      <c r="H853" t="s">
        <v>153</v>
      </c>
      <c r="I853">
        <f>Table3[[#This Row],[QuantitySold]]*_xlfn.XLOOKUP(Table3[[#This Row],[ProductID]],Table6[ProductID],Table6[UnitCostNGN])</f>
        <v>12500</v>
      </c>
    </row>
    <row r="854" spans="1:9" x14ac:dyDescent="0.25">
      <c r="A854" t="s">
        <v>1007</v>
      </c>
      <c r="B854" s="2">
        <v>46192</v>
      </c>
      <c r="C854" t="s">
        <v>34</v>
      </c>
      <c r="D854">
        <v>2</v>
      </c>
      <c r="E854">
        <v>4500</v>
      </c>
      <c r="F854">
        <f>Table3[[#This Row],[QuantitySold]]*Table3[[#This Row],[UnitSellingPriceNGN]]</f>
        <v>9000</v>
      </c>
      <c r="G854" t="s">
        <v>158</v>
      </c>
      <c r="H854" t="s">
        <v>153</v>
      </c>
      <c r="I854">
        <f>Table3[[#This Row],[QuantitySold]]*_xlfn.XLOOKUP(Table3[[#This Row],[ProductID]],Table6[ProductID],Table6[UnitCostNGN])</f>
        <v>6000</v>
      </c>
    </row>
    <row r="855" spans="1:9" x14ac:dyDescent="0.25">
      <c r="A855" t="s">
        <v>1008</v>
      </c>
      <c r="B855" s="2">
        <v>46192</v>
      </c>
      <c r="C855" t="s">
        <v>39</v>
      </c>
      <c r="D855">
        <v>3</v>
      </c>
      <c r="E855">
        <v>3000</v>
      </c>
      <c r="F855">
        <f>Table3[[#This Row],[QuantitySold]]*Table3[[#This Row],[UnitSellingPriceNGN]]</f>
        <v>9000</v>
      </c>
      <c r="G855" t="s">
        <v>150</v>
      </c>
      <c r="H855" t="s">
        <v>153</v>
      </c>
      <c r="I855">
        <f>Table3[[#This Row],[QuantitySold]]*_xlfn.XLOOKUP(Table3[[#This Row],[ProductID]],Table6[ProductID],Table6[UnitCostNGN])</f>
        <v>5400</v>
      </c>
    </row>
    <row r="856" spans="1:9" x14ac:dyDescent="0.25">
      <c r="A856" t="s">
        <v>1009</v>
      </c>
      <c r="B856" s="2">
        <v>46192</v>
      </c>
      <c r="C856" t="s">
        <v>41</v>
      </c>
      <c r="D856">
        <v>2</v>
      </c>
      <c r="E856">
        <v>6000</v>
      </c>
      <c r="F856">
        <f>Table3[[#This Row],[QuantitySold]]*Table3[[#This Row],[UnitSellingPriceNGN]]</f>
        <v>12000</v>
      </c>
      <c r="G856" t="s">
        <v>158</v>
      </c>
      <c r="H856" t="s">
        <v>153</v>
      </c>
      <c r="I856">
        <f>Table3[[#This Row],[QuantitySold]]*_xlfn.XLOOKUP(Table3[[#This Row],[ProductID]],Table6[ProductID],Table6[UnitCostNGN])</f>
        <v>9000</v>
      </c>
    </row>
    <row r="857" spans="1:9" x14ac:dyDescent="0.25">
      <c r="A857" t="s">
        <v>1010</v>
      </c>
      <c r="B857" s="2">
        <v>46193</v>
      </c>
      <c r="C857" t="s">
        <v>16</v>
      </c>
      <c r="D857">
        <v>1</v>
      </c>
      <c r="E857">
        <v>7000</v>
      </c>
      <c r="F857">
        <f>Table3[[#This Row],[QuantitySold]]*Table3[[#This Row],[UnitSellingPriceNGN]]</f>
        <v>7000</v>
      </c>
      <c r="G857" t="s">
        <v>158</v>
      </c>
      <c r="H857" t="s">
        <v>164</v>
      </c>
      <c r="I857">
        <f>Table3[[#This Row],[QuantitySold]]*_xlfn.XLOOKUP(Table3[[#This Row],[ProductID]],Table6[ProductID],Table6[UnitCostNGN])</f>
        <v>5200</v>
      </c>
    </row>
    <row r="858" spans="1:9" x14ac:dyDescent="0.25">
      <c r="A858" t="s">
        <v>1011</v>
      </c>
      <c r="B858" s="2">
        <v>46193</v>
      </c>
      <c r="C858" t="s">
        <v>25</v>
      </c>
      <c r="D858">
        <v>1</v>
      </c>
      <c r="E858">
        <v>14500</v>
      </c>
      <c r="F858">
        <f>Table3[[#This Row],[QuantitySold]]*Table3[[#This Row],[UnitSellingPriceNGN]]</f>
        <v>14500</v>
      </c>
      <c r="G858" t="s">
        <v>150</v>
      </c>
      <c r="H858" t="s">
        <v>153</v>
      </c>
      <c r="I858">
        <f>Table3[[#This Row],[QuantitySold]]*_xlfn.XLOOKUP(Table3[[#This Row],[ProductID]],Table6[ProductID],Table6[UnitCostNGN])</f>
        <v>10500</v>
      </c>
    </row>
    <row r="859" spans="1:9" x14ac:dyDescent="0.25">
      <c r="A859" t="s">
        <v>1012</v>
      </c>
      <c r="B859" s="2">
        <v>46193</v>
      </c>
      <c r="C859" t="s">
        <v>34</v>
      </c>
      <c r="D859">
        <v>1</v>
      </c>
      <c r="E859">
        <v>4500</v>
      </c>
      <c r="F859">
        <f>Table3[[#This Row],[QuantitySold]]*Table3[[#This Row],[UnitSellingPriceNGN]]</f>
        <v>4500</v>
      </c>
      <c r="G859" t="s">
        <v>158</v>
      </c>
      <c r="H859" t="s">
        <v>153</v>
      </c>
      <c r="I859">
        <f>Table3[[#This Row],[QuantitySold]]*_xlfn.XLOOKUP(Table3[[#This Row],[ProductID]],Table6[ProductID],Table6[UnitCostNGN])</f>
        <v>3000</v>
      </c>
    </row>
    <row r="860" spans="1:9" x14ac:dyDescent="0.25">
      <c r="A860" t="s">
        <v>1013</v>
      </c>
      <c r="B860" s="2">
        <v>46193</v>
      </c>
      <c r="C860" t="s">
        <v>39</v>
      </c>
      <c r="D860">
        <v>1</v>
      </c>
      <c r="E860">
        <v>3000</v>
      </c>
      <c r="F860">
        <f>Table3[[#This Row],[QuantitySold]]*Table3[[#This Row],[UnitSellingPriceNGN]]</f>
        <v>3000</v>
      </c>
      <c r="G860" t="s">
        <v>150</v>
      </c>
      <c r="H860" t="s">
        <v>151</v>
      </c>
      <c r="I860">
        <f>Table3[[#This Row],[QuantitySold]]*_xlfn.XLOOKUP(Table3[[#This Row],[ProductID]],Table6[ProductID],Table6[UnitCostNGN])</f>
        <v>1800</v>
      </c>
    </row>
    <row r="861" spans="1:9" x14ac:dyDescent="0.25">
      <c r="A861" t="s">
        <v>1014</v>
      </c>
      <c r="B861" s="2">
        <v>46193</v>
      </c>
      <c r="C861" t="s">
        <v>46</v>
      </c>
      <c r="D861">
        <v>1</v>
      </c>
      <c r="E861">
        <v>11000</v>
      </c>
      <c r="F861">
        <f>Table3[[#This Row],[QuantitySold]]*Table3[[#This Row],[UnitSellingPriceNGN]]</f>
        <v>11000</v>
      </c>
      <c r="G861" t="s">
        <v>150</v>
      </c>
      <c r="H861" t="s">
        <v>153</v>
      </c>
      <c r="I861">
        <f>Table3[[#This Row],[QuantitySold]]*_xlfn.XLOOKUP(Table3[[#This Row],[ProductID]],Table6[ProductID],Table6[UnitCostNGN])</f>
        <v>8500</v>
      </c>
    </row>
    <row r="862" spans="1:9" x14ac:dyDescent="0.25">
      <c r="A862" t="s">
        <v>1015</v>
      </c>
      <c r="B862" s="2">
        <v>46193</v>
      </c>
      <c r="C862" t="s">
        <v>54</v>
      </c>
      <c r="D862">
        <v>1</v>
      </c>
      <c r="E862">
        <v>24000</v>
      </c>
      <c r="F862">
        <f>Table3[[#This Row],[QuantitySold]]*Table3[[#This Row],[UnitSellingPriceNGN]]</f>
        <v>24000</v>
      </c>
      <c r="G862" t="s">
        <v>158</v>
      </c>
      <c r="H862" t="s">
        <v>164</v>
      </c>
      <c r="I862">
        <f>Table3[[#This Row],[QuantitySold]]*_xlfn.XLOOKUP(Table3[[#This Row],[ProductID]],Table6[ProductID],Table6[UnitCostNGN])</f>
        <v>18000</v>
      </c>
    </row>
    <row r="863" spans="1:9" x14ac:dyDescent="0.25">
      <c r="A863" t="s">
        <v>1016</v>
      </c>
      <c r="B863" s="2">
        <v>46194</v>
      </c>
      <c r="C863" t="s">
        <v>16</v>
      </c>
      <c r="D863">
        <v>2</v>
      </c>
      <c r="E863">
        <v>7000</v>
      </c>
      <c r="F863">
        <f>Table3[[#This Row],[QuantitySold]]*Table3[[#This Row],[UnitSellingPriceNGN]]</f>
        <v>14000</v>
      </c>
      <c r="G863" t="s">
        <v>158</v>
      </c>
      <c r="H863" t="s">
        <v>153</v>
      </c>
      <c r="I863">
        <f>Table3[[#This Row],[QuantitySold]]*_xlfn.XLOOKUP(Table3[[#This Row],[ProductID]],Table6[ProductID],Table6[UnitCostNGN])</f>
        <v>10400</v>
      </c>
    </row>
    <row r="864" spans="1:9" x14ac:dyDescent="0.25">
      <c r="A864" t="s">
        <v>1017</v>
      </c>
      <c r="B864" s="2">
        <v>46194</v>
      </c>
      <c r="C864" t="s">
        <v>30</v>
      </c>
      <c r="D864">
        <v>1</v>
      </c>
      <c r="E864">
        <v>17000</v>
      </c>
      <c r="F864">
        <f>Table3[[#This Row],[QuantitySold]]*Table3[[#This Row],[UnitSellingPriceNGN]]</f>
        <v>17000</v>
      </c>
      <c r="G864" t="s">
        <v>158</v>
      </c>
      <c r="H864" t="s">
        <v>151</v>
      </c>
      <c r="I864">
        <f>Table3[[#This Row],[QuantitySold]]*_xlfn.XLOOKUP(Table3[[#This Row],[ProductID]],Table6[ProductID],Table6[UnitCostNGN])</f>
        <v>12500</v>
      </c>
    </row>
    <row r="865" spans="1:9" x14ac:dyDescent="0.25">
      <c r="A865" t="s">
        <v>1018</v>
      </c>
      <c r="B865" s="2">
        <v>46194</v>
      </c>
      <c r="C865" t="s">
        <v>39</v>
      </c>
      <c r="D865">
        <v>2</v>
      </c>
      <c r="E865">
        <v>3000</v>
      </c>
      <c r="F865">
        <f>Table3[[#This Row],[QuantitySold]]*Table3[[#This Row],[UnitSellingPriceNGN]]</f>
        <v>6000</v>
      </c>
      <c r="G865" t="s">
        <v>158</v>
      </c>
      <c r="H865" t="s">
        <v>153</v>
      </c>
      <c r="I865">
        <f>Table3[[#This Row],[QuantitySold]]*_xlfn.XLOOKUP(Table3[[#This Row],[ProductID]],Table6[ProductID],Table6[UnitCostNGN])</f>
        <v>3600</v>
      </c>
    </row>
    <row r="866" spans="1:9" x14ac:dyDescent="0.25">
      <c r="A866" t="s">
        <v>1019</v>
      </c>
      <c r="B866" s="2">
        <v>46194</v>
      </c>
      <c r="C866" t="s">
        <v>49</v>
      </c>
      <c r="D866">
        <v>1</v>
      </c>
      <c r="E866">
        <v>12500</v>
      </c>
      <c r="F866">
        <f>Table3[[#This Row],[QuantitySold]]*Table3[[#This Row],[UnitSellingPriceNGN]]</f>
        <v>12500</v>
      </c>
      <c r="G866" t="s">
        <v>158</v>
      </c>
      <c r="H866" t="s">
        <v>164</v>
      </c>
      <c r="I866">
        <f>Table3[[#This Row],[QuantitySold]]*_xlfn.XLOOKUP(Table3[[#This Row],[ProductID]],Table6[ProductID],Table6[UnitCostNGN])</f>
        <v>9000</v>
      </c>
    </row>
    <row r="867" spans="1:9" x14ac:dyDescent="0.25">
      <c r="A867" t="s">
        <v>1020</v>
      </c>
      <c r="B867" s="2">
        <v>46195</v>
      </c>
      <c r="C867" t="s">
        <v>16</v>
      </c>
      <c r="D867">
        <v>2</v>
      </c>
      <c r="E867">
        <v>7000</v>
      </c>
      <c r="F867">
        <f>Table3[[#This Row],[QuantitySold]]*Table3[[#This Row],[UnitSellingPriceNGN]]</f>
        <v>14000</v>
      </c>
      <c r="G867" t="s">
        <v>155</v>
      </c>
      <c r="H867" t="s">
        <v>153</v>
      </c>
      <c r="I867">
        <f>Table3[[#This Row],[QuantitySold]]*_xlfn.XLOOKUP(Table3[[#This Row],[ProductID]],Table6[ProductID],Table6[UnitCostNGN])</f>
        <v>10400</v>
      </c>
    </row>
    <row r="868" spans="1:9" x14ac:dyDescent="0.25">
      <c r="A868" t="s">
        <v>1021</v>
      </c>
      <c r="B868" s="2">
        <v>46195</v>
      </c>
      <c r="C868" t="s">
        <v>30</v>
      </c>
      <c r="D868">
        <v>1</v>
      </c>
      <c r="E868">
        <v>17000</v>
      </c>
      <c r="F868">
        <f>Table3[[#This Row],[QuantitySold]]*Table3[[#This Row],[UnitSellingPriceNGN]]</f>
        <v>17000</v>
      </c>
      <c r="G868" t="s">
        <v>158</v>
      </c>
      <c r="H868" t="s">
        <v>153</v>
      </c>
      <c r="I868">
        <f>Table3[[#This Row],[QuantitySold]]*_xlfn.XLOOKUP(Table3[[#This Row],[ProductID]],Table6[ProductID],Table6[UnitCostNGN])</f>
        <v>12500</v>
      </c>
    </row>
    <row r="869" spans="1:9" x14ac:dyDescent="0.25">
      <c r="A869" t="s">
        <v>1022</v>
      </c>
      <c r="B869" s="2">
        <v>46195</v>
      </c>
      <c r="C869" t="s">
        <v>34</v>
      </c>
      <c r="D869">
        <v>1</v>
      </c>
      <c r="E869">
        <v>4500</v>
      </c>
      <c r="F869">
        <f>Table3[[#This Row],[QuantitySold]]*Table3[[#This Row],[UnitSellingPriceNGN]]</f>
        <v>4500</v>
      </c>
      <c r="G869" t="s">
        <v>158</v>
      </c>
      <c r="H869" t="s">
        <v>153</v>
      </c>
      <c r="I869">
        <f>Table3[[#This Row],[QuantitySold]]*_xlfn.XLOOKUP(Table3[[#This Row],[ProductID]],Table6[ProductID],Table6[UnitCostNGN])</f>
        <v>3000</v>
      </c>
    </row>
    <row r="870" spans="1:9" x14ac:dyDescent="0.25">
      <c r="A870" t="s">
        <v>1023</v>
      </c>
      <c r="B870" s="2">
        <v>46196</v>
      </c>
      <c r="C870" t="s">
        <v>16</v>
      </c>
      <c r="D870">
        <v>1</v>
      </c>
      <c r="E870">
        <v>7000</v>
      </c>
      <c r="F870">
        <f>Table3[[#This Row],[QuantitySold]]*Table3[[#This Row],[UnitSellingPriceNGN]]</f>
        <v>7000</v>
      </c>
      <c r="G870" t="s">
        <v>155</v>
      </c>
      <c r="H870" t="s">
        <v>164</v>
      </c>
      <c r="I870">
        <f>Table3[[#This Row],[QuantitySold]]*_xlfn.XLOOKUP(Table3[[#This Row],[ProductID]],Table6[ProductID],Table6[UnitCostNGN])</f>
        <v>5200</v>
      </c>
    </row>
    <row r="871" spans="1:9" x14ac:dyDescent="0.25">
      <c r="A871" t="s">
        <v>1024</v>
      </c>
      <c r="B871" s="2">
        <v>46196</v>
      </c>
      <c r="C871" t="s">
        <v>22</v>
      </c>
      <c r="D871">
        <v>3</v>
      </c>
      <c r="E871">
        <v>6500</v>
      </c>
      <c r="F871">
        <f>Table3[[#This Row],[QuantitySold]]*Table3[[#This Row],[UnitSellingPriceNGN]]</f>
        <v>19500</v>
      </c>
      <c r="G871" t="s">
        <v>150</v>
      </c>
      <c r="H871" t="s">
        <v>151</v>
      </c>
      <c r="I871">
        <f>Table3[[#This Row],[QuantitySold]]*_xlfn.XLOOKUP(Table3[[#This Row],[ProductID]],Table6[ProductID],Table6[UnitCostNGN])</f>
        <v>14400</v>
      </c>
    </row>
    <row r="872" spans="1:9" x14ac:dyDescent="0.25">
      <c r="A872" t="s">
        <v>1025</v>
      </c>
      <c r="B872" s="2">
        <v>46196</v>
      </c>
      <c r="C872" t="s">
        <v>25</v>
      </c>
      <c r="D872">
        <v>1</v>
      </c>
      <c r="E872">
        <v>14500</v>
      </c>
      <c r="F872">
        <f>Table3[[#This Row],[QuantitySold]]*Table3[[#This Row],[UnitSellingPriceNGN]]</f>
        <v>14500</v>
      </c>
      <c r="G872" t="s">
        <v>158</v>
      </c>
      <c r="H872" t="s">
        <v>153</v>
      </c>
      <c r="I872">
        <f>Table3[[#This Row],[QuantitySold]]*_xlfn.XLOOKUP(Table3[[#This Row],[ProductID]],Table6[ProductID],Table6[UnitCostNGN])</f>
        <v>10500</v>
      </c>
    </row>
    <row r="873" spans="1:9" x14ac:dyDescent="0.25">
      <c r="A873" t="s">
        <v>1026</v>
      </c>
      <c r="B873" s="2">
        <v>46196</v>
      </c>
      <c r="C873" t="s">
        <v>30</v>
      </c>
      <c r="D873">
        <v>1</v>
      </c>
      <c r="E873">
        <v>17000</v>
      </c>
      <c r="F873">
        <f>Table3[[#This Row],[QuantitySold]]*Table3[[#This Row],[UnitSellingPriceNGN]]</f>
        <v>17000</v>
      </c>
      <c r="G873" t="s">
        <v>158</v>
      </c>
      <c r="H873" t="s">
        <v>153</v>
      </c>
      <c r="I873">
        <f>Table3[[#This Row],[QuantitySold]]*_xlfn.XLOOKUP(Table3[[#This Row],[ProductID]],Table6[ProductID],Table6[UnitCostNGN])</f>
        <v>12500</v>
      </c>
    </row>
    <row r="874" spans="1:9" x14ac:dyDescent="0.25">
      <c r="A874" t="s">
        <v>1027</v>
      </c>
      <c r="B874" s="2">
        <v>46196</v>
      </c>
      <c r="C874" t="s">
        <v>34</v>
      </c>
      <c r="D874">
        <v>1</v>
      </c>
      <c r="E874">
        <v>4500</v>
      </c>
      <c r="F874">
        <f>Table3[[#This Row],[QuantitySold]]*Table3[[#This Row],[UnitSellingPriceNGN]]</f>
        <v>4500</v>
      </c>
      <c r="G874" t="s">
        <v>150</v>
      </c>
      <c r="H874" t="s">
        <v>153</v>
      </c>
      <c r="I874">
        <f>Table3[[#This Row],[QuantitySold]]*_xlfn.XLOOKUP(Table3[[#This Row],[ProductID]],Table6[ProductID],Table6[UnitCostNGN])</f>
        <v>3000</v>
      </c>
    </row>
    <row r="875" spans="1:9" x14ac:dyDescent="0.25">
      <c r="A875" t="s">
        <v>1028</v>
      </c>
      <c r="B875" s="2">
        <v>46196</v>
      </c>
      <c r="C875" t="s">
        <v>49</v>
      </c>
      <c r="D875">
        <v>2</v>
      </c>
      <c r="E875">
        <v>12500</v>
      </c>
      <c r="F875">
        <f>Table3[[#This Row],[QuantitySold]]*Table3[[#This Row],[UnitSellingPriceNGN]]</f>
        <v>25000</v>
      </c>
      <c r="G875" t="s">
        <v>150</v>
      </c>
      <c r="H875" t="s">
        <v>153</v>
      </c>
      <c r="I875">
        <f>Table3[[#This Row],[QuantitySold]]*_xlfn.XLOOKUP(Table3[[#This Row],[ProductID]],Table6[ProductID],Table6[UnitCostNGN])</f>
        <v>18000</v>
      </c>
    </row>
    <row r="876" spans="1:9" x14ac:dyDescent="0.25">
      <c r="A876" t="s">
        <v>1029</v>
      </c>
      <c r="B876" s="2">
        <v>46197</v>
      </c>
      <c r="C876" t="s">
        <v>16</v>
      </c>
      <c r="D876">
        <v>2</v>
      </c>
      <c r="E876">
        <v>7000</v>
      </c>
      <c r="F876">
        <f>Table3[[#This Row],[QuantitySold]]*Table3[[#This Row],[UnitSellingPriceNGN]]</f>
        <v>14000</v>
      </c>
      <c r="G876" t="s">
        <v>155</v>
      </c>
      <c r="H876" t="s">
        <v>153</v>
      </c>
      <c r="I876">
        <f>Table3[[#This Row],[QuantitySold]]*_xlfn.XLOOKUP(Table3[[#This Row],[ProductID]],Table6[ProductID],Table6[UnitCostNGN])</f>
        <v>10400</v>
      </c>
    </row>
    <row r="877" spans="1:9" x14ac:dyDescent="0.25">
      <c r="A877" t="s">
        <v>1030</v>
      </c>
      <c r="B877" s="2">
        <v>46197</v>
      </c>
      <c r="C877" t="s">
        <v>30</v>
      </c>
      <c r="D877">
        <v>1</v>
      </c>
      <c r="E877">
        <v>17000</v>
      </c>
      <c r="F877">
        <f>Table3[[#This Row],[QuantitySold]]*Table3[[#This Row],[UnitSellingPriceNGN]]</f>
        <v>17000</v>
      </c>
      <c r="G877" t="s">
        <v>150</v>
      </c>
      <c r="H877" t="s">
        <v>153</v>
      </c>
      <c r="I877">
        <f>Table3[[#This Row],[QuantitySold]]*_xlfn.XLOOKUP(Table3[[#This Row],[ProductID]],Table6[ProductID],Table6[UnitCostNGN])</f>
        <v>12500</v>
      </c>
    </row>
    <row r="878" spans="1:9" x14ac:dyDescent="0.25">
      <c r="A878" t="s">
        <v>1031</v>
      </c>
      <c r="B878" s="2">
        <v>46197</v>
      </c>
      <c r="C878" t="s">
        <v>39</v>
      </c>
      <c r="D878">
        <v>2</v>
      </c>
      <c r="E878">
        <v>3000</v>
      </c>
      <c r="F878">
        <f>Table3[[#This Row],[QuantitySold]]*Table3[[#This Row],[UnitSellingPriceNGN]]</f>
        <v>6000</v>
      </c>
      <c r="G878" t="s">
        <v>158</v>
      </c>
      <c r="H878" t="s">
        <v>153</v>
      </c>
      <c r="I878">
        <f>Table3[[#This Row],[QuantitySold]]*_xlfn.XLOOKUP(Table3[[#This Row],[ProductID]],Table6[ProductID],Table6[UnitCostNGN])</f>
        <v>3600</v>
      </c>
    </row>
    <row r="879" spans="1:9" x14ac:dyDescent="0.25">
      <c r="A879" t="s">
        <v>1032</v>
      </c>
      <c r="B879" s="2">
        <v>46197</v>
      </c>
      <c r="C879" t="s">
        <v>41</v>
      </c>
      <c r="D879">
        <v>1</v>
      </c>
      <c r="E879">
        <v>6000</v>
      </c>
      <c r="F879">
        <f>Table3[[#This Row],[QuantitySold]]*Table3[[#This Row],[UnitSellingPriceNGN]]</f>
        <v>6000</v>
      </c>
      <c r="G879" t="s">
        <v>155</v>
      </c>
      <c r="H879" t="s">
        <v>153</v>
      </c>
      <c r="I879">
        <f>Table3[[#This Row],[QuantitySold]]*_xlfn.XLOOKUP(Table3[[#This Row],[ProductID]],Table6[ProductID],Table6[UnitCostNGN])</f>
        <v>4500</v>
      </c>
    </row>
    <row r="880" spans="1:9" x14ac:dyDescent="0.25">
      <c r="A880" t="s">
        <v>1033</v>
      </c>
      <c r="B880" s="2">
        <v>46197</v>
      </c>
      <c r="C880" t="s">
        <v>49</v>
      </c>
      <c r="D880">
        <v>1</v>
      </c>
      <c r="E880">
        <v>12500</v>
      </c>
      <c r="F880">
        <f>Table3[[#This Row],[QuantitySold]]*Table3[[#This Row],[UnitSellingPriceNGN]]</f>
        <v>12500</v>
      </c>
      <c r="G880" t="s">
        <v>158</v>
      </c>
      <c r="H880" t="s">
        <v>164</v>
      </c>
      <c r="I880">
        <f>Table3[[#This Row],[QuantitySold]]*_xlfn.XLOOKUP(Table3[[#This Row],[ProductID]],Table6[ProductID],Table6[UnitCostNGN])</f>
        <v>9000</v>
      </c>
    </row>
    <row r="881" spans="1:9" x14ac:dyDescent="0.25">
      <c r="A881" t="s">
        <v>1034</v>
      </c>
      <c r="B881" s="2">
        <v>46198</v>
      </c>
      <c r="C881" t="s">
        <v>30</v>
      </c>
      <c r="D881">
        <v>1</v>
      </c>
      <c r="E881">
        <v>17000</v>
      </c>
      <c r="F881">
        <f>Table3[[#This Row],[QuantitySold]]*Table3[[#This Row],[UnitSellingPriceNGN]]</f>
        <v>17000</v>
      </c>
      <c r="G881" t="s">
        <v>158</v>
      </c>
      <c r="H881" t="s">
        <v>153</v>
      </c>
      <c r="I881">
        <f>Table3[[#This Row],[QuantitySold]]*_xlfn.XLOOKUP(Table3[[#This Row],[ProductID]],Table6[ProductID],Table6[UnitCostNGN])</f>
        <v>12500</v>
      </c>
    </row>
    <row r="882" spans="1:9" x14ac:dyDescent="0.25">
      <c r="A882" t="s">
        <v>1035</v>
      </c>
      <c r="B882" s="2">
        <v>46198</v>
      </c>
      <c r="C882" t="s">
        <v>39</v>
      </c>
      <c r="D882">
        <v>1</v>
      </c>
      <c r="E882">
        <v>3000</v>
      </c>
      <c r="F882">
        <f>Table3[[#This Row],[QuantitySold]]*Table3[[#This Row],[UnitSellingPriceNGN]]</f>
        <v>3000</v>
      </c>
      <c r="G882" t="s">
        <v>150</v>
      </c>
      <c r="H882" t="s">
        <v>151</v>
      </c>
      <c r="I882">
        <f>Table3[[#This Row],[QuantitySold]]*_xlfn.XLOOKUP(Table3[[#This Row],[ProductID]],Table6[ProductID],Table6[UnitCostNGN])</f>
        <v>1800</v>
      </c>
    </row>
    <row r="883" spans="1:9" x14ac:dyDescent="0.25">
      <c r="A883" t="s">
        <v>1036</v>
      </c>
      <c r="B883" s="2">
        <v>46198</v>
      </c>
      <c r="C883" t="s">
        <v>41</v>
      </c>
      <c r="D883">
        <v>1</v>
      </c>
      <c r="E883">
        <v>6000</v>
      </c>
      <c r="F883">
        <f>Table3[[#This Row],[QuantitySold]]*Table3[[#This Row],[UnitSellingPriceNGN]]</f>
        <v>6000</v>
      </c>
      <c r="G883" t="s">
        <v>150</v>
      </c>
      <c r="H883" t="s">
        <v>164</v>
      </c>
      <c r="I883">
        <f>Table3[[#This Row],[QuantitySold]]*_xlfn.XLOOKUP(Table3[[#This Row],[ProductID]],Table6[ProductID],Table6[UnitCostNGN])</f>
        <v>4500</v>
      </c>
    </row>
    <row r="884" spans="1:9" x14ac:dyDescent="0.25">
      <c r="A884" t="s">
        <v>1037</v>
      </c>
      <c r="B884" s="2">
        <v>46198</v>
      </c>
      <c r="C884" t="s">
        <v>54</v>
      </c>
      <c r="D884">
        <v>1</v>
      </c>
      <c r="E884">
        <v>24000</v>
      </c>
      <c r="F884">
        <f>Table3[[#This Row],[QuantitySold]]*Table3[[#This Row],[UnitSellingPriceNGN]]</f>
        <v>24000</v>
      </c>
      <c r="G884" t="s">
        <v>150</v>
      </c>
      <c r="H884" t="s">
        <v>151</v>
      </c>
      <c r="I884">
        <f>Table3[[#This Row],[QuantitySold]]*_xlfn.XLOOKUP(Table3[[#This Row],[ProductID]],Table6[ProductID],Table6[UnitCostNGN])</f>
        <v>18000</v>
      </c>
    </row>
    <row r="885" spans="1:9" x14ac:dyDescent="0.25">
      <c r="A885" t="s">
        <v>1038</v>
      </c>
      <c r="B885" s="2">
        <v>46199</v>
      </c>
      <c r="C885" t="s">
        <v>22</v>
      </c>
      <c r="D885">
        <v>2</v>
      </c>
      <c r="E885">
        <v>6500</v>
      </c>
      <c r="F885">
        <f>Table3[[#This Row],[QuantitySold]]*Table3[[#This Row],[UnitSellingPriceNGN]]</f>
        <v>13000</v>
      </c>
      <c r="G885" t="s">
        <v>150</v>
      </c>
      <c r="H885" t="s">
        <v>153</v>
      </c>
      <c r="I885">
        <f>Table3[[#This Row],[QuantitySold]]*_xlfn.XLOOKUP(Table3[[#This Row],[ProductID]],Table6[ProductID],Table6[UnitCostNGN])</f>
        <v>9600</v>
      </c>
    </row>
    <row r="886" spans="1:9" x14ac:dyDescent="0.25">
      <c r="A886" t="s">
        <v>1039</v>
      </c>
      <c r="B886" s="2">
        <v>46199</v>
      </c>
      <c r="C886" t="s">
        <v>39</v>
      </c>
      <c r="D886">
        <v>2</v>
      </c>
      <c r="E886">
        <v>3000</v>
      </c>
      <c r="F886">
        <f>Table3[[#This Row],[QuantitySold]]*Table3[[#This Row],[UnitSellingPriceNGN]]</f>
        <v>6000</v>
      </c>
      <c r="G886" t="s">
        <v>158</v>
      </c>
      <c r="H886" t="s">
        <v>153</v>
      </c>
      <c r="I886">
        <f>Table3[[#This Row],[QuantitySold]]*_xlfn.XLOOKUP(Table3[[#This Row],[ProductID]],Table6[ProductID],Table6[UnitCostNGN])</f>
        <v>3600</v>
      </c>
    </row>
    <row r="887" spans="1:9" x14ac:dyDescent="0.25">
      <c r="A887" t="s">
        <v>1040</v>
      </c>
      <c r="B887" s="2">
        <v>46199</v>
      </c>
      <c r="C887" t="s">
        <v>41</v>
      </c>
      <c r="D887">
        <v>1</v>
      </c>
      <c r="E887">
        <v>6000</v>
      </c>
      <c r="F887">
        <f>Table3[[#This Row],[QuantitySold]]*Table3[[#This Row],[UnitSellingPriceNGN]]</f>
        <v>6000</v>
      </c>
      <c r="G887" t="s">
        <v>150</v>
      </c>
      <c r="H887" t="s">
        <v>153</v>
      </c>
      <c r="I887">
        <f>Table3[[#This Row],[QuantitySold]]*_xlfn.XLOOKUP(Table3[[#This Row],[ProductID]],Table6[ProductID],Table6[UnitCostNGN])</f>
        <v>4500</v>
      </c>
    </row>
    <row r="888" spans="1:9" x14ac:dyDescent="0.25">
      <c r="A888" t="s">
        <v>1041</v>
      </c>
      <c r="B888" s="2">
        <v>46199</v>
      </c>
      <c r="C888" t="s">
        <v>46</v>
      </c>
      <c r="D888">
        <v>1</v>
      </c>
      <c r="E888">
        <v>11000</v>
      </c>
      <c r="F888">
        <f>Table3[[#This Row],[QuantitySold]]*Table3[[#This Row],[UnitSellingPriceNGN]]</f>
        <v>11000</v>
      </c>
      <c r="G888" t="s">
        <v>158</v>
      </c>
      <c r="H888" t="s">
        <v>151</v>
      </c>
      <c r="I888">
        <f>Table3[[#This Row],[QuantitySold]]*_xlfn.XLOOKUP(Table3[[#This Row],[ProductID]],Table6[ProductID],Table6[UnitCostNGN])</f>
        <v>8500</v>
      </c>
    </row>
    <row r="889" spans="1:9" x14ac:dyDescent="0.25">
      <c r="A889" t="s">
        <v>1042</v>
      </c>
      <c r="B889" s="2">
        <v>46199</v>
      </c>
      <c r="C889" t="s">
        <v>49</v>
      </c>
      <c r="D889">
        <v>1</v>
      </c>
      <c r="E889">
        <v>12500</v>
      </c>
      <c r="F889">
        <f>Table3[[#This Row],[QuantitySold]]*Table3[[#This Row],[UnitSellingPriceNGN]]</f>
        <v>12500</v>
      </c>
      <c r="G889" t="s">
        <v>158</v>
      </c>
      <c r="H889" t="s">
        <v>164</v>
      </c>
      <c r="I889">
        <f>Table3[[#This Row],[QuantitySold]]*_xlfn.XLOOKUP(Table3[[#This Row],[ProductID]],Table6[ProductID],Table6[UnitCostNGN])</f>
        <v>9000</v>
      </c>
    </row>
    <row r="890" spans="1:9" x14ac:dyDescent="0.25">
      <c r="A890" t="s">
        <v>1043</v>
      </c>
      <c r="B890" s="2">
        <v>46199</v>
      </c>
      <c r="C890" t="s">
        <v>54</v>
      </c>
      <c r="D890">
        <v>1</v>
      </c>
      <c r="E890">
        <v>24000</v>
      </c>
      <c r="F890">
        <f>Table3[[#This Row],[QuantitySold]]*Table3[[#This Row],[UnitSellingPriceNGN]]</f>
        <v>24000</v>
      </c>
      <c r="G890" t="s">
        <v>150</v>
      </c>
      <c r="H890" t="s">
        <v>153</v>
      </c>
      <c r="I890">
        <f>Table3[[#This Row],[QuantitySold]]*_xlfn.XLOOKUP(Table3[[#This Row],[ProductID]],Table6[ProductID],Table6[UnitCostNGN])</f>
        <v>18000</v>
      </c>
    </row>
    <row r="891" spans="1:9" x14ac:dyDescent="0.25">
      <c r="A891" t="s">
        <v>1044</v>
      </c>
      <c r="B891" s="2">
        <v>46200</v>
      </c>
      <c r="C891" t="s">
        <v>16</v>
      </c>
      <c r="D891">
        <v>1</v>
      </c>
      <c r="E891">
        <v>7000</v>
      </c>
      <c r="F891">
        <f>Table3[[#This Row],[QuantitySold]]*Table3[[#This Row],[UnitSellingPriceNGN]]</f>
        <v>7000</v>
      </c>
      <c r="G891" t="s">
        <v>158</v>
      </c>
      <c r="H891" t="s">
        <v>153</v>
      </c>
      <c r="I891">
        <f>Table3[[#This Row],[QuantitySold]]*_xlfn.XLOOKUP(Table3[[#This Row],[ProductID]],Table6[ProductID],Table6[UnitCostNGN])</f>
        <v>5200</v>
      </c>
    </row>
    <row r="892" spans="1:9" x14ac:dyDescent="0.25">
      <c r="A892" t="s">
        <v>1045</v>
      </c>
      <c r="B892" s="2">
        <v>46200</v>
      </c>
      <c r="C892" t="s">
        <v>25</v>
      </c>
      <c r="D892">
        <v>1</v>
      </c>
      <c r="E892">
        <v>14500</v>
      </c>
      <c r="F892">
        <f>Table3[[#This Row],[QuantitySold]]*Table3[[#This Row],[UnitSellingPriceNGN]]</f>
        <v>14500</v>
      </c>
      <c r="G892" t="s">
        <v>158</v>
      </c>
      <c r="H892" t="s">
        <v>153</v>
      </c>
      <c r="I892">
        <f>Table3[[#This Row],[QuantitySold]]*_xlfn.XLOOKUP(Table3[[#This Row],[ProductID]],Table6[ProductID],Table6[UnitCostNGN])</f>
        <v>10500</v>
      </c>
    </row>
    <row r="893" spans="1:9" x14ac:dyDescent="0.25">
      <c r="A893" t="s">
        <v>1046</v>
      </c>
      <c r="B893" s="2">
        <v>46200</v>
      </c>
      <c r="C893" t="s">
        <v>30</v>
      </c>
      <c r="D893">
        <v>2</v>
      </c>
      <c r="E893">
        <v>17000</v>
      </c>
      <c r="F893">
        <f>Table3[[#This Row],[QuantitySold]]*Table3[[#This Row],[UnitSellingPriceNGN]]</f>
        <v>34000</v>
      </c>
      <c r="G893" t="s">
        <v>158</v>
      </c>
      <c r="H893" t="s">
        <v>153</v>
      </c>
      <c r="I893">
        <f>Table3[[#This Row],[QuantitySold]]*_xlfn.XLOOKUP(Table3[[#This Row],[ProductID]],Table6[ProductID],Table6[UnitCostNGN])</f>
        <v>25000</v>
      </c>
    </row>
    <row r="894" spans="1:9" x14ac:dyDescent="0.25">
      <c r="A894" t="s">
        <v>1047</v>
      </c>
      <c r="B894" s="2">
        <v>46200</v>
      </c>
      <c r="C894" t="s">
        <v>34</v>
      </c>
      <c r="D894">
        <v>3</v>
      </c>
      <c r="E894">
        <v>4500</v>
      </c>
      <c r="F894">
        <f>Table3[[#This Row],[QuantitySold]]*Table3[[#This Row],[UnitSellingPriceNGN]]</f>
        <v>13500</v>
      </c>
      <c r="G894" t="s">
        <v>158</v>
      </c>
      <c r="H894" t="s">
        <v>153</v>
      </c>
      <c r="I894">
        <f>Table3[[#This Row],[QuantitySold]]*_xlfn.XLOOKUP(Table3[[#This Row],[ProductID]],Table6[ProductID],Table6[UnitCostNGN])</f>
        <v>9000</v>
      </c>
    </row>
    <row r="895" spans="1:9" x14ac:dyDescent="0.25">
      <c r="A895" t="s">
        <v>1048</v>
      </c>
      <c r="B895" s="2">
        <v>46200</v>
      </c>
      <c r="C895" t="s">
        <v>39</v>
      </c>
      <c r="D895">
        <v>1</v>
      </c>
      <c r="E895">
        <v>3000</v>
      </c>
      <c r="F895">
        <f>Table3[[#This Row],[QuantitySold]]*Table3[[#This Row],[UnitSellingPriceNGN]]</f>
        <v>3000</v>
      </c>
      <c r="G895" t="s">
        <v>150</v>
      </c>
      <c r="H895" t="s">
        <v>153</v>
      </c>
      <c r="I895">
        <f>Table3[[#This Row],[QuantitySold]]*_xlfn.XLOOKUP(Table3[[#This Row],[ProductID]],Table6[ProductID],Table6[UnitCostNGN])</f>
        <v>1800</v>
      </c>
    </row>
    <row r="896" spans="1:9" x14ac:dyDescent="0.25">
      <c r="A896" t="s">
        <v>1049</v>
      </c>
      <c r="B896" s="2">
        <v>46200</v>
      </c>
      <c r="C896" t="s">
        <v>41</v>
      </c>
      <c r="D896">
        <v>1</v>
      </c>
      <c r="E896">
        <v>6000</v>
      </c>
      <c r="F896">
        <f>Table3[[#This Row],[QuantitySold]]*Table3[[#This Row],[UnitSellingPriceNGN]]</f>
        <v>6000</v>
      </c>
      <c r="G896" t="s">
        <v>155</v>
      </c>
      <c r="H896" t="s">
        <v>153</v>
      </c>
      <c r="I896">
        <f>Table3[[#This Row],[QuantitySold]]*_xlfn.XLOOKUP(Table3[[#This Row],[ProductID]],Table6[ProductID],Table6[UnitCostNGN])</f>
        <v>4500</v>
      </c>
    </row>
    <row r="897" spans="1:9" x14ac:dyDescent="0.25">
      <c r="A897" t="s">
        <v>1050</v>
      </c>
      <c r="B897" s="2">
        <v>46200</v>
      </c>
      <c r="C897" t="s">
        <v>46</v>
      </c>
      <c r="D897">
        <v>2</v>
      </c>
      <c r="E897">
        <v>11000</v>
      </c>
      <c r="F897">
        <f>Table3[[#This Row],[QuantitySold]]*Table3[[#This Row],[UnitSellingPriceNGN]]</f>
        <v>22000</v>
      </c>
      <c r="G897" t="s">
        <v>158</v>
      </c>
      <c r="H897" t="s">
        <v>153</v>
      </c>
      <c r="I897">
        <f>Table3[[#This Row],[QuantitySold]]*_xlfn.XLOOKUP(Table3[[#This Row],[ProductID]],Table6[ProductID],Table6[UnitCostNGN])</f>
        <v>17000</v>
      </c>
    </row>
    <row r="898" spans="1:9" x14ac:dyDescent="0.25">
      <c r="A898" t="s">
        <v>1051</v>
      </c>
      <c r="B898" s="2">
        <v>46200</v>
      </c>
      <c r="C898" t="s">
        <v>54</v>
      </c>
      <c r="D898">
        <v>1</v>
      </c>
      <c r="E898">
        <v>24000</v>
      </c>
      <c r="F898">
        <f>Table3[[#This Row],[QuantitySold]]*Table3[[#This Row],[UnitSellingPriceNGN]]</f>
        <v>24000</v>
      </c>
      <c r="G898" t="s">
        <v>158</v>
      </c>
      <c r="H898" t="s">
        <v>153</v>
      </c>
      <c r="I898">
        <f>Table3[[#This Row],[QuantitySold]]*_xlfn.XLOOKUP(Table3[[#This Row],[ProductID]],Table6[ProductID],Table6[UnitCostNGN])</f>
        <v>18000</v>
      </c>
    </row>
    <row r="899" spans="1:9" x14ac:dyDescent="0.25">
      <c r="A899" t="s">
        <v>1052</v>
      </c>
      <c r="B899" s="2">
        <v>46201</v>
      </c>
      <c r="C899" t="s">
        <v>16</v>
      </c>
      <c r="D899">
        <v>1</v>
      </c>
      <c r="E899">
        <v>7000</v>
      </c>
      <c r="F899">
        <f>Table3[[#This Row],[QuantitySold]]*Table3[[#This Row],[UnitSellingPriceNGN]]</f>
        <v>7000</v>
      </c>
      <c r="G899" t="s">
        <v>158</v>
      </c>
      <c r="H899" t="s">
        <v>164</v>
      </c>
      <c r="I899">
        <f>Table3[[#This Row],[QuantitySold]]*_xlfn.XLOOKUP(Table3[[#This Row],[ProductID]],Table6[ProductID],Table6[UnitCostNGN])</f>
        <v>5200</v>
      </c>
    </row>
    <row r="900" spans="1:9" x14ac:dyDescent="0.25">
      <c r="A900" t="s">
        <v>1053</v>
      </c>
      <c r="B900" s="2">
        <v>46201</v>
      </c>
      <c r="C900" t="s">
        <v>22</v>
      </c>
      <c r="D900">
        <v>2</v>
      </c>
      <c r="E900">
        <v>6500</v>
      </c>
      <c r="F900">
        <f>Table3[[#This Row],[QuantitySold]]*Table3[[#This Row],[UnitSellingPriceNGN]]</f>
        <v>13000</v>
      </c>
      <c r="G900" t="s">
        <v>150</v>
      </c>
      <c r="H900" t="s">
        <v>153</v>
      </c>
      <c r="I900">
        <f>Table3[[#This Row],[QuantitySold]]*_xlfn.XLOOKUP(Table3[[#This Row],[ProductID]],Table6[ProductID],Table6[UnitCostNGN])</f>
        <v>9600</v>
      </c>
    </row>
    <row r="901" spans="1:9" x14ac:dyDescent="0.25">
      <c r="A901" t="s">
        <v>1054</v>
      </c>
      <c r="B901" s="2">
        <v>46201</v>
      </c>
      <c r="C901" t="s">
        <v>30</v>
      </c>
      <c r="D901">
        <v>1</v>
      </c>
      <c r="E901">
        <v>17000</v>
      </c>
      <c r="F901">
        <f>Table3[[#This Row],[QuantitySold]]*Table3[[#This Row],[UnitSellingPriceNGN]]</f>
        <v>17000</v>
      </c>
      <c r="G901" t="s">
        <v>158</v>
      </c>
      <c r="H901" t="s">
        <v>164</v>
      </c>
      <c r="I901">
        <f>Table3[[#This Row],[QuantitySold]]*_xlfn.XLOOKUP(Table3[[#This Row],[ProductID]],Table6[ProductID],Table6[UnitCostNGN])</f>
        <v>12500</v>
      </c>
    </row>
    <row r="902" spans="1:9" x14ac:dyDescent="0.25">
      <c r="A902" t="s">
        <v>1055</v>
      </c>
      <c r="B902" s="2">
        <v>46201</v>
      </c>
      <c r="C902" t="s">
        <v>39</v>
      </c>
      <c r="D902">
        <v>3</v>
      </c>
      <c r="E902">
        <v>3000</v>
      </c>
      <c r="F902">
        <f>Table3[[#This Row],[QuantitySold]]*Table3[[#This Row],[UnitSellingPriceNGN]]</f>
        <v>9000</v>
      </c>
      <c r="G902" t="s">
        <v>150</v>
      </c>
      <c r="H902" t="s">
        <v>164</v>
      </c>
      <c r="I902">
        <f>Table3[[#This Row],[QuantitySold]]*_xlfn.XLOOKUP(Table3[[#This Row],[ProductID]],Table6[ProductID],Table6[UnitCostNGN])</f>
        <v>5400</v>
      </c>
    </row>
    <row r="903" spans="1:9" x14ac:dyDescent="0.25">
      <c r="A903" t="s">
        <v>1056</v>
      </c>
      <c r="B903" s="2">
        <v>46201</v>
      </c>
      <c r="C903" t="s">
        <v>41</v>
      </c>
      <c r="D903">
        <v>2</v>
      </c>
      <c r="E903">
        <v>6000</v>
      </c>
      <c r="F903">
        <f>Table3[[#This Row],[QuantitySold]]*Table3[[#This Row],[UnitSellingPriceNGN]]</f>
        <v>12000</v>
      </c>
      <c r="G903" t="s">
        <v>150</v>
      </c>
      <c r="H903" t="s">
        <v>153</v>
      </c>
      <c r="I903">
        <f>Table3[[#This Row],[QuantitySold]]*_xlfn.XLOOKUP(Table3[[#This Row],[ProductID]],Table6[ProductID],Table6[UnitCostNGN])</f>
        <v>9000</v>
      </c>
    </row>
    <row r="904" spans="1:9" x14ac:dyDescent="0.25">
      <c r="A904" t="s">
        <v>1057</v>
      </c>
      <c r="B904" s="2">
        <v>46201</v>
      </c>
      <c r="C904" t="s">
        <v>46</v>
      </c>
      <c r="D904">
        <v>1</v>
      </c>
      <c r="E904">
        <v>11000</v>
      </c>
      <c r="F904">
        <f>Table3[[#This Row],[QuantitySold]]*Table3[[#This Row],[UnitSellingPriceNGN]]</f>
        <v>11000</v>
      </c>
      <c r="G904" t="s">
        <v>158</v>
      </c>
      <c r="H904" t="s">
        <v>164</v>
      </c>
      <c r="I904">
        <f>Table3[[#This Row],[QuantitySold]]*_xlfn.XLOOKUP(Table3[[#This Row],[ProductID]],Table6[ProductID],Table6[UnitCostNGN])</f>
        <v>8500</v>
      </c>
    </row>
    <row r="905" spans="1:9" x14ac:dyDescent="0.25">
      <c r="A905" t="s">
        <v>1058</v>
      </c>
      <c r="B905" s="2">
        <v>46202</v>
      </c>
      <c r="C905" t="s">
        <v>16</v>
      </c>
      <c r="D905">
        <v>1</v>
      </c>
      <c r="E905">
        <v>7000</v>
      </c>
      <c r="F905">
        <f>Table3[[#This Row],[QuantitySold]]*Table3[[#This Row],[UnitSellingPriceNGN]]</f>
        <v>7000</v>
      </c>
      <c r="G905" t="s">
        <v>158</v>
      </c>
      <c r="H905" t="s">
        <v>153</v>
      </c>
      <c r="I905">
        <f>Table3[[#This Row],[QuantitySold]]*_xlfn.XLOOKUP(Table3[[#This Row],[ProductID]],Table6[ProductID],Table6[UnitCostNGN])</f>
        <v>5200</v>
      </c>
    </row>
    <row r="906" spans="1:9" x14ac:dyDescent="0.25">
      <c r="A906" t="s">
        <v>1059</v>
      </c>
      <c r="B906" s="2">
        <v>46202</v>
      </c>
      <c r="C906" t="s">
        <v>39</v>
      </c>
      <c r="D906">
        <v>1</v>
      </c>
      <c r="E906">
        <v>3000</v>
      </c>
      <c r="F906">
        <f>Table3[[#This Row],[QuantitySold]]*Table3[[#This Row],[UnitSellingPriceNGN]]</f>
        <v>3000</v>
      </c>
      <c r="G906" t="s">
        <v>150</v>
      </c>
      <c r="H906" t="s">
        <v>153</v>
      </c>
      <c r="I906">
        <f>Table3[[#This Row],[QuantitySold]]*_xlfn.XLOOKUP(Table3[[#This Row],[ProductID]],Table6[ProductID],Table6[UnitCostNGN])</f>
        <v>1800</v>
      </c>
    </row>
    <row r="907" spans="1:9" x14ac:dyDescent="0.25">
      <c r="A907" t="s">
        <v>1060</v>
      </c>
      <c r="B907" s="2">
        <v>46202</v>
      </c>
      <c r="C907" t="s">
        <v>49</v>
      </c>
      <c r="D907">
        <v>1</v>
      </c>
      <c r="E907">
        <v>12500</v>
      </c>
      <c r="F907">
        <f>Table3[[#This Row],[QuantitySold]]*Table3[[#This Row],[UnitSellingPriceNGN]]</f>
        <v>12500</v>
      </c>
      <c r="G907" t="s">
        <v>158</v>
      </c>
      <c r="H907" t="s">
        <v>153</v>
      </c>
      <c r="I907">
        <f>Table3[[#This Row],[QuantitySold]]*_xlfn.XLOOKUP(Table3[[#This Row],[ProductID]],Table6[ProductID],Table6[UnitCostNGN])</f>
        <v>9000</v>
      </c>
    </row>
    <row r="908" spans="1:9" x14ac:dyDescent="0.25">
      <c r="A908" t="s">
        <v>1061</v>
      </c>
      <c r="B908" s="2">
        <v>46203</v>
      </c>
      <c r="C908" t="s">
        <v>16</v>
      </c>
      <c r="D908">
        <v>3</v>
      </c>
      <c r="E908">
        <v>7000</v>
      </c>
      <c r="F908">
        <f>Table3[[#This Row],[QuantitySold]]*Table3[[#This Row],[UnitSellingPriceNGN]]</f>
        <v>21000</v>
      </c>
      <c r="G908" t="s">
        <v>158</v>
      </c>
      <c r="H908" t="s">
        <v>153</v>
      </c>
      <c r="I908">
        <f>Table3[[#This Row],[QuantitySold]]*_xlfn.XLOOKUP(Table3[[#This Row],[ProductID]],Table6[ProductID],Table6[UnitCostNGN])</f>
        <v>15600</v>
      </c>
    </row>
    <row r="909" spans="1:9" x14ac:dyDescent="0.25">
      <c r="A909" t="s">
        <v>1062</v>
      </c>
      <c r="B909" s="2">
        <v>46203</v>
      </c>
      <c r="C909" t="s">
        <v>30</v>
      </c>
      <c r="D909">
        <v>1</v>
      </c>
      <c r="E909">
        <v>17000</v>
      </c>
      <c r="F909">
        <f>Table3[[#This Row],[QuantitySold]]*Table3[[#This Row],[UnitSellingPriceNGN]]</f>
        <v>17000</v>
      </c>
      <c r="G909" t="s">
        <v>155</v>
      </c>
      <c r="H909" t="s">
        <v>151</v>
      </c>
      <c r="I909">
        <f>Table3[[#This Row],[QuantitySold]]*_xlfn.XLOOKUP(Table3[[#This Row],[ProductID]],Table6[ProductID],Table6[UnitCostNGN])</f>
        <v>12500</v>
      </c>
    </row>
    <row r="910" spans="1:9" x14ac:dyDescent="0.25">
      <c r="A910" t="s">
        <v>1063</v>
      </c>
      <c r="B910" s="2">
        <v>46203</v>
      </c>
      <c r="C910" t="s">
        <v>39</v>
      </c>
      <c r="D910">
        <v>2</v>
      </c>
      <c r="E910">
        <v>3000</v>
      </c>
      <c r="F910">
        <f>Table3[[#This Row],[QuantitySold]]*Table3[[#This Row],[UnitSellingPriceNGN]]</f>
        <v>6000</v>
      </c>
      <c r="G910" t="s">
        <v>150</v>
      </c>
      <c r="H910" t="s">
        <v>153</v>
      </c>
      <c r="I910">
        <f>Table3[[#This Row],[QuantitySold]]*_xlfn.XLOOKUP(Table3[[#This Row],[ProductID]],Table6[ProductID],Table6[UnitCostNGN])</f>
        <v>3600</v>
      </c>
    </row>
  </sheetData>
  <dataValidations count="5">
    <dataValidation type="whole" operator="greaterThanOrEqual" allowBlank="1" showInputMessage="1" showErrorMessage="1" sqref="D2:D910" xr:uid="{54E0075D-8B62-4FC2-9B5B-ACDDDC58EC52}">
      <formula1>1</formula1>
    </dataValidation>
    <dataValidation type="list" allowBlank="1" showInputMessage="1" showErrorMessage="1" sqref="H2:H910" xr:uid="{4287FBE7-7494-4BBD-84DF-BE0587A975AF}">
      <formula1>"Cash,Transfer,POS"</formula1>
    </dataValidation>
    <dataValidation type="list" allowBlank="1" showInputMessage="1" showErrorMessage="1" sqref="G2:G910" xr:uid="{147179E9-5202-4772-B2BB-54E67CFDADCD}">
      <formula1>"Walk-in,WhatsApp,Instagram"</formula1>
    </dataValidation>
    <dataValidation type="list" allowBlank="1" showInputMessage="1" showErrorMessage="1" sqref="K55" xr:uid="{4C3DAF74-D355-4C80-9D97-ED217EF33B0E}">
      <formula1>$C$2:$C$910</formula1>
    </dataValidation>
    <dataValidation type="list" allowBlank="1" showInputMessage="1" showErrorMessage="1" sqref="C2:C910" xr:uid="{F0886C05-BE7E-4E98-AEC5-A872C12BB2C5}">
      <formula1>$C:$C</formula1>
    </dataValidation>
  </dataValidation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
  <sheetViews>
    <sheetView workbookViewId="0">
      <pane ySplit="1" topLeftCell="A2" activePane="bottomLeft" state="frozen"/>
      <selection pane="bottomLeft" activeCell="F10" sqref="F10"/>
    </sheetView>
  </sheetViews>
  <sheetFormatPr defaultRowHeight="15" x14ac:dyDescent="0.25"/>
  <cols>
    <col min="1" max="1" width="15.42578125" customWidth="1"/>
    <col min="2" max="2" width="18.28515625" customWidth="1"/>
    <col min="3" max="3" width="11.85546875" customWidth="1"/>
    <col min="4" max="4" width="17.85546875" customWidth="1"/>
    <col min="5" max="5" width="10.85546875" customWidth="1"/>
    <col min="6" max="6" width="16.42578125" customWidth="1"/>
  </cols>
  <sheetData>
    <row r="1" spans="1:6" x14ac:dyDescent="0.25">
      <c r="A1" s="6" t="s">
        <v>1064</v>
      </c>
      <c r="B1" s="6" t="s">
        <v>1065</v>
      </c>
      <c r="C1" s="6" t="s">
        <v>6</v>
      </c>
      <c r="D1" s="6" t="s">
        <v>1066</v>
      </c>
      <c r="E1" s="6" t="s">
        <v>1067</v>
      </c>
      <c r="F1" s="6" t="s">
        <v>1068</v>
      </c>
    </row>
    <row r="2" spans="1:6" x14ac:dyDescent="0.25">
      <c r="A2" t="s">
        <v>1069</v>
      </c>
      <c r="B2" s="2">
        <v>46039</v>
      </c>
      <c r="C2" t="s">
        <v>25</v>
      </c>
      <c r="D2" t="s">
        <v>1070</v>
      </c>
      <c r="E2">
        <v>1</v>
      </c>
      <c r="F2" t="s">
        <v>1071</v>
      </c>
    </row>
    <row r="3" spans="1:6" x14ac:dyDescent="0.25">
      <c r="A3" t="s">
        <v>1072</v>
      </c>
      <c r="B3" s="2">
        <v>46070</v>
      </c>
      <c r="C3" t="s">
        <v>22</v>
      </c>
      <c r="D3" t="s">
        <v>1073</v>
      </c>
      <c r="E3">
        <v>1</v>
      </c>
      <c r="F3" t="s">
        <v>1071</v>
      </c>
    </row>
    <row r="4" spans="1:6" x14ac:dyDescent="0.25">
      <c r="A4" t="s">
        <v>1074</v>
      </c>
      <c r="B4" s="2">
        <v>46098</v>
      </c>
      <c r="C4" t="s">
        <v>46</v>
      </c>
      <c r="D4" t="s">
        <v>1073</v>
      </c>
      <c r="E4">
        <v>1</v>
      </c>
      <c r="F4" t="s">
        <v>1071</v>
      </c>
    </row>
    <row r="5" spans="1:6" x14ac:dyDescent="0.25">
      <c r="A5" t="s">
        <v>1075</v>
      </c>
      <c r="B5" s="2">
        <v>46129</v>
      </c>
      <c r="C5" t="s">
        <v>54</v>
      </c>
      <c r="D5" t="s">
        <v>1073</v>
      </c>
      <c r="E5">
        <v>1</v>
      </c>
      <c r="F5" t="s">
        <v>1071</v>
      </c>
    </row>
    <row r="6" spans="1:6" x14ac:dyDescent="0.25">
      <c r="A6" t="s">
        <v>1076</v>
      </c>
      <c r="B6" s="2">
        <v>46159</v>
      </c>
      <c r="C6" t="s">
        <v>39</v>
      </c>
      <c r="D6" t="s">
        <v>1073</v>
      </c>
      <c r="E6">
        <v>1</v>
      </c>
      <c r="F6" t="s">
        <v>1071</v>
      </c>
    </row>
    <row r="7" spans="1:6" x14ac:dyDescent="0.25">
      <c r="A7" t="s">
        <v>1077</v>
      </c>
      <c r="B7" s="2">
        <v>46190</v>
      </c>
      <c r="C7" t="s">
        <v>22</v>
      </c>
      <c r="D7" t="s">
        <v>1073</v>
      </c>
      <c r="E7">
        <v>1</v>
      </c>
      <c r="F7" t="s">
        <v>1071</v>
      </c>
    </row>
  </sheetData>
  <dataValidations count="3">
    <dataValidation type="list" allowBlank="1" showInputMessage="1" showErrorMessage="1" sqref="C2:C7" xr:uid="{437261E4-04AF-4ABA-AFB1-B7D6F68A16F6}">
      <formula1>$C$2:$C$7</formula1>
    </dataValidation>
    <dataValidation type="list" allowBlank="1" showInputMessage="1" showErrorMessage="1" sqref="D2:D7" xr:uid="{367F9D45-6875-49D4-BD3D-78A85C6B80A1}">
      <formula1>"Expired,Damaged,Lost"</formula1>
    </dataValidation>
    <dataValidation type="whole" operator="greaterThanOrEqual" allowBlank="1" showInputMessage="1" showErrorMessage="1" sqref="E2:E7" xr:uid="{9B6B3373-ECD0-490E-AA6B-BA6CB4F8363D}">
      <formula1>1</formula1>
    </dataValidation>
  </dataValidation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9"/>
  <sheetViews>
    <sheetView topLeftCell="A28" workbookViewId="0"/>
  </sheetViews>
  <sheetFormatPr defaultRowHeight="15" x14ac:dyDescent="0.25"/>
  <cols>
    <col min="1" max="1" width="42" customWidth="1"/>
    <col min="2" max="2" width="26" customWidth="1"/>
    <col min="3" max="3" width="62" customWidth="1"/>
  </cols>
  <sheetData>
    <row r="1" spans="1:3" ht="37.5" x14ac:dyDescent="0.25">
      <c r="A1" s="3" t="s">
        <v>1078</v>
      </c>
      <c r="B1" s="3"/>
      <c r="C1" s="3"/>
    </row>
    <row r="2" spans="1:3" ht="60" x14ac:dyDescent="0.25">
      <c r="A2" s="4" t="s">
        <v>1079</v>
      </c>
      <c r="B2" s="4" t="s">
        <v>1080</v>
      </c>
      <c r="C2" s="4"/>
    </row>
    <row r="3" spans="1:3" x14ac:dyDescent="0.25">
      <c r="A3" s="4"/>
      <c r="B3" s="4"/>
      <c r="C3" s="4"/>
    </row>
    <row r="4" spans="1:3" x14ac:dyDescent="0.25">
      <c r="A4" s="5" t="s">
        <v>1081</v>
      </c>
      <c r="B4" s="5" t="s">
        <v>1082</v>
      </c>
      <c r="C4" s="5" t="s">
        <v>1083</v>
      </c>
    </row>
    <row r="5" spans="1:3" x14ac:dyDescent="0.25">
      <c r="A5" s="4" t="s">
        <v>1084</v>
      </c>
      <c r="B5" s="4" t="s">
        <v>1085</v>
      </c>
      <c r="C5" s="4" t="s">
        <v>1086</v>
      </c>
    </row>
    <row r="6" spans="1:3" x14ac:dyDescent="0.25">
      <c r="A6" s="4" t="s">
        <v>1087</v>
      </c>
      <c r="B6" s="4" t="s">
        <v>1085</v>
      </c>
      <c r="C6" s="4" t="s">
        <v>1088</v>
      </c>
    </row>
    <row r="7" spans="1:3" x14ac:dyDescent="0.25">
      <c r="A7" s="4" t="s">
        <v>74</v>
      </c>
      <c r="B7" s="4" t="s">
        <v>1089</v>
      </c>
      <c r="C7" s="4" t="s">
        <v>1090</v>
      </c>
    </row>
    <row r="8" spans="1:3" x14ac:dyDescent="0.25">
      <c r="A8" s="4" t="s">
        <v>1091</v>
      </c>
      <c r="B8" s="4" t="s">
        <v>1092</v>
      </c>
      <c r="C8" s="4" t="s">
        <v>1093</v>
      </c>
    </row>
    <row r="9" spans="1:3" x14ac:dyDescent="0.25">
      <c r="A9" s="4" t="s">
        <v>1094</v>
      </c>
      <c r="B9" s="4" t="s">
        <v>1092</v>
      </c>
      <c r="C9" s="4" t="s">
        <v>1095</v>
      </c>
    </row>
    <row r="10" spans="1:3" x14ac:dyDescent="0.25">
      <c r="A10" s="4" t="s">
        <v>1096</v>
      </c>
      <c r="B10" s="4" t="s">
        <v>1092</v>
      </c>
      <c r="C10" s="4" t="s">
        <v>1097</v>
      </c>
    </row>
    <row r="11" spans="1:3" x14ac:dyDescent="0.25">
      <c r="A11" s="4"/>
      <c r="B11" s="4"/>
      <c r="C11" s="4"/>
    </row>
    <row r="12" spans="1:3" x14ac:dyDescent="0.25">
      <c r="A12" s="5" t="s">
        <v>1098</v>
      </c>
      <c r="B12" s="5" t="s">
        <v>1099</v>
      </c>
      <c r="C12" s="5" t="s">
        <v>1100</v>
      </c>
    </row>
    <row r="13" spans="1:3" x14ac:dyDescent="0.25">
      <c r="A13" s="4" t="s">
        <v>1101</v>
      </c>
      <c r="B13" s="4" t="s">
        <v>1102</v>
      </c>
      <c r="C13" s="4" t="s">
        <v>1103</v>
      </c>
    </row>
    <row r="14" spans="1:3" x14ac:dyDescent="0.25">
      <c r="A14" s="4" t="s">
        <v>1104</v>
      </c>
      <c r="B14" s="4" t="s">
        <v>1102</v>
      </c>
      <c r="C14" s="4" t="s">
        <v>1103</v>
      </c>
    </row>
    <row r="15" spans="1:3" ht="30" x14ac:dyDescent="0.25">
      <c r="A15" s="4" t="s">
        <v>1105</v>
      </c>
      <c r="B15" s="4" t="s">
        <v>1106</v>
      </c>
      <c r="C15" s="4" t="s">
        <v>1103</v>
      </c>
    </row>
    <row r="16" spans="1:3" ht="30" x14ac:dyDescent="0.25">
      <c r="A16" s="4" t="s">
        <v>1107</v>
      </c>
      <c r="B16" s="4" t="s">
        <v>1102</v>
      </c>
      <c r="C16" s="4" t="s">
        <v>1103</v>
      </c>
    </row>
    <row r="17" spans="1:3" x14ac:dyDescent="0.25">
      <c r="A17" s="4" t="s">
        <v>1108</v>
      </c>
      <c r="B17" s="4" t="s">
        <v>1102</v>
      </c>
      <c r="C17" s="4" t="s">
        <v>1103</v>
      </c>
    </row>
    <row r="18" spans="1:3" x14ac:dyDescent="0.25">
      <c r="A18" s="4"/>
      <c r="B18" s="4"/>
      <c r="C18" s="4"/>
    </row>
    <row r="19" spans="1:3" x14ac:dyDescent="0.25">
      <c r="A19" s="4" t="s">
        <v>1109</v>
      </c>
      <c r="B19" s="4"/>
      <c r="C19" s="4"/>
    </row>
    <row r="20" spans="1:3" x14ac:dyDescent="0.25">
      <c r="A20" s="4" t="s">
        <v>1110</v>
      </c>
      <c r="B20" s="4" t="s">
        <v>1111</v>
      </c>
      <c r="C20" s="4" t="s">
        <v>1112</v>
      </c>
    </row>
    <row r="21" spans="1:3" x14ac:dyDescent="0.25">
      <c r="A21" s="4" t="s">
        <v>1113</v>
      </c>
      <c r="B21" s="4" t="s">
        <v>1111</v>
      </c>
      <c r="C21" s="4" t="s">
        <v>1112</v>
      </c>
    </row>
    <row r="22" spans="1:3" x14ac:dyDescent="0.25">
      <c r="A22" s="4" t="s">
        <v>1114</v>
      </c>
      <c r="B22" s="4" t="s">
        <v>1115</v>
      </c>
      <c r="C22" s="4" t="s">
        <v>1116</v>
      </c>
    </row>
    <row r="23" spans="1:3" x14ac:dyDescent="0.25">
      <c r="A23" s="4" t="s">
        <v>1117</v>
      </c>
      <c r="B23" s="4" t="s">
        <v>1115</v>
      </c>
      <c r="C23" s="4" t="s">
        <v>1116</v>
      </c>
    </row>
    <row r="24" spans="1:3" x14ac:dyDescent="0.25">
      <c r="A24" s="4" t="s">
        <v>1118</v>
      </c>
      <c r="B24" s="4" t="s">
        <v>1115</v>
      </c>
      <c r="C24" s="4" t="s">
        <v>1116</v>
      </c>
    </row>
    <row r="25" spans="1:3" x14ac:dyDescent="0.25">
      <c r="A25" s="4" t="s">
        <v>1119</v>
      </c>
      <c r="B25" s="4" t="s">
        <v>1120</v>
      </c>
      <c r="C25" s="4" t="s">
        <v>1121</v>
      </c>
    </row>
    <row r="26" spans="1:3" x14ac:dyDescent="0.25">
      <c r="A26" s="4" t="s">
        <v>1122</v>
      </c>
      <c r="B26" s="4" t="s">
        <v>1120</v>
      </c>
      <c r="C26" s="4" t="s">
        <v>1121</v>
      </c>
    </row>
    <row r="27" spans="1:3" x14ac:dyDescent="0.25">
      <c r="A27" s="4"/>
      <c r="B27" s="4"/>
      <c r="C27" s="4"/>
    </row>
    <row r="28" spans="1:3" ht="30" x14ac:dyDescent="0.25">
      <c r="A28" s="4" t="s">
        <v>1123</v>
      </c>
      <c r="B28" s="4" t="s">
        <v>1124</v>
      </c>
      <c r="C28" s="4" t="s">
        <v>1125</v>
      </c>
    </row>
    <row r="29" spans="1:3" ht="30" x14ac:dyDescent="0.25">
      <c r="A29" s="4" t="s">
        <v>1123</v>
      </c>
      <c r="B29" s="4" t="s">
        <v>1126</v>
      </c>
      <c r="C29" s="4" t="s">
        <v>1127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AD7255E8-97FA-48B5-85B4-CF2051841FE6}">
  <ds:schemaRefs/>
</ds:datastoreItem>
</file>

<file path=customXml/itemProps2.xml><?xml version="1.0" encoding="utf-8"?>
<ds:datastoreItem xmlns:ds="http://schemas.openxmlformats.org/officeDocument/2006/customXml" ds:itemID="{BA26E1F1-0636-413C-9345-4128014E50F8}">
  <ds:schemaRefs/>
</ds:datastoreItem>
</file>

<file path=customXml/itemProps3.xml><?xml version="1.0" encoding="utf-8"?>
<ds:datastoreItem xmlns:ds="http://schemas.openxmlformats.org/officeDocument/2006/customXml" ds:itemID="{277419A6-AEF9-4396-AA21-6AC3BF4EC04D}">
  <ds:schemaRefs/>
</ds:datastoreItem>
</file>

<file path=customXml/itemProps4.xml><?xml version="1.0" encoding="utf-8"?>
<ds:datastoreItem xmlns:ds="http://schemas.openxmlformats.org/officeDocument/2006/customXml" ds:itemID="{1C06418F-E25F-431C-9924-48CB156D31E2}">
  <ds:schemaRefs/>
</ds:datastoreItem>
</file>

<file path=customXml/itemProps5.xml><?xml version="1.0" encoding="utf-8"?>
<ds:datastoreItem xmlns:ds="http://schemas.openxmlformats.org/officeDocument/2006/customXml" ds:itemID="{FFE181BB-07AF-46BE-A5A8-A89D4B289B6F}">
  <ds:schemaRefs/>
</ds:datastoreItem>
</file>

<file path=customXml/itemProps6.xml><?xml version="1.0" encoding="utf-8"?>
<ds:datastoreItem xmlns:ds="http://schemas.openxmlformats.org/officeDocument/2006/customXml" ds:itemID="{E2153BAD-A4D5-44C0-99DD-9B8E79EC5A86}">
  <ds:schemaRefs/>
</ds:datastoreItem>
</file>

<file path=customXml/itemProps7.xml><?xml version="1.0" encoding="utf-8"?>
<ds:datastoreItem xmlns:ds="http://schemas.openxmlformats.org/officeDocument/2006/customXml" ds:itemID="{48B41954-8CFA-4BA8-9B6F-DDBB724B8613}">
  <ds:schemaRefs/>
</ds:datastoreItem>
</file>

<file path=customXml/itemProps8.xml><?xml version="1.0" encoding="utf-8"?>
<ds:datastoreItem xmlns:ds="http://schemas.openxmlformats.org/officeDocument/2006/customXml" ds:itemID="{0A80DE0F-9FDF-464A-8EC6-9726B8022A3B}">
  <ds:schemaRefs/>
</ds:datastoreItem>
</file>

<file path=customXml/itemProps9.xml><?xml version="1.0" encoding="utf-8"?>
<ds:datastoreItem xmlns:ds="http://schemas.openxmlformats.org/officeDocument/2006/customXml" ds:itemID="{EFE8EBD1-99FA-445C-85DC-EA63212B7D19}">
  <ds:schemaRefs/>
</ds:datastoreItem>
</file>

<file path=customXml/itemProps10.xml><?xml version="1.0" encoding="utf-8"?>
<ds:datastoreItem xmlns:ds="http://schemas.openxmlformats.org/officeDocument/2006/customXml" ds:itemID="{6252F346-DA9F-476B-8209-F2DFD1068ECA}">
  <ds:schemaRefs/>
</ds:datastoreItem>
</file>

<file path=customXml/itemProps11.xml><?xml version="1.0" encoding="utf-8"?>
<ds:datastoreItem xmlns:ds="http://schemas.openxmlformats.org/officeDocument/2006/customXml" ds:itemID="{89AFF20A-FD8A-4284-8ACE-51A6B12AAC82}">
  <ds:schemaRefs/>
</ds:datastoreItem>
</file>

<file path=customXml/itemProps12.xml><?xml version="1.0" encoding="utf-8"?>
<ds:datastoreItem xmlns:ds="http://schemas.openxmlformats.org/officeDocument/2006/customXml" ds:itemID="{D24BB368-FB34-4457-BAD6-AFFDD2F8D29A}">
  <ds:schemaRefs/>
</ds:datastoreItem>
</file>

<file path=customXml/itemProps13.xml><?xml version="1.0" encoding="utf-8"?>
<ds:datastoreItem xmlns:ds="http://schemas.openxmlformats.org/officeDocument/2006/customXml" ds:itemID="{A79C65BB-4A62-4513-9F17-426CA2C613DF}">
  <ds:schemaRefs/>
</ds:datastoreItem>
</file>

<file path=customXml/itemProps14.xml><?xml version="1.0" encoding="utf-8"?>
<ds:datastoreItem xmlns:ds="http://schemas.openxmlformats.org/officeDocument/2006/customXml" ds:itemID="{451C6886-80BB-411C-8EF4-2F149C1CE583}">
  <ds:schemaRefs/>
</ds:datastoreItem>
</file>

<file path=customXml/itemProps15.xml><?xml version="1.0" encoding="utf-8"?>
<ds:datastoreItem xmlns:ds="http://schemas.openxmlformats.org/officeDocument/2006/customXml" ds:itemID="{80B31C8B-7217-49F7-84E1-F1F1402FB10C}">
  <ds:schemaRefs/>
</ds:datastoreItem>
</file>

<file path=customXml/itemProps16.xml><?xml version="1.0" encoding="utf-8"?>
<ds:datastoreItem xmlns:ds="http://schemas.openxmlformats.org/officeDocument/2006/customXml" ds:itemID="{A10F0DEA-5468-4991-91A2-1E232E71DFDA}">
  <ds:schemaRefs/>
</ds:datastoreItem>
</file>

<file path=customXml/itemProps17.xml><?xml version="1.0" encoding="utf-8"?>
<ds:datastoreItem xmlns:ds="http://schemas.openxmlformats.org/officeDocument/2006/customXml" ds:itemID="{AEBDC0E0-F112-4599-8FFC-81A5E8FF2CF8}">
  <ds:schemaRefs/>
</ds:datastoreItem>
</file>

<file path=customXml/itemProps18.xml><?xml version="1.0" encoding="utf-8"?>
<ds:datastoreItem xmlns:ds="http://schemas.openxmlformats.org/officeDocument/2006/customXml" ds:itemID="{DCB4ED29-68F7-477B-957B-1DFD08C99B04}">
  <ds:schemaRefs/>
</ds:datastoreItem>
</file>

<file path=customXml/itemProps19.xml><?xml version="1.0" encoding="utf-8"?>
<ds:datastoreItem xmlns:ds="http://schemas.openxmlformats.org/officeDocument/2006/customXml" ds:itemID="{8D4E1263-D26D-4479-B601-F9AC509C2152}">
  <ds:schemaRefs/>
</ds:datastoreItem>
</file>

<file path=customXml/itemProps20.xml><?xml version="1.0" encoding="utf-8"?>
<ds:datastoreItem xmlns:ds="http://schemas.openxmlformats.org/officeDocument/2006/customXml" ds:itemID="{D367CA7E-1398-4566-8118-5289334ADF60}">
  <ds:schemaRefs/>
</ds:datastoreItem>
</file>

<file path=customXml/itemProps21.xml><?xml version="1.0" encoding="utf-8"?>
<ds:datastoreItem xmlns:ds="http://schemas.openxmlformats.org/officeDocument/2006/customXml" ds:itemID="{3FE371A4-E5C9-453D-843F-9FE13AADBB94}">
  <ds:schemaRefs/>
</ds:datastoreItem>
</file>

<file path=customXml/itemProps22.xml><?xml version="1.0" encoding="utf-8"?>
<ds:datastoreItem xmlns:ds="http://schemas.openxmlformats.org/officeDocument/2006/customXml" ds:itemID="{86FF5F0A-A835-4714-B662-D540917FA7B7}">
  <ds:schemaRefs/>
</ds:datastoreItem>
</file>

<file path=customXml/itemProps23.xml><?xml version="1.0" encoding="utf-8"?>
<ds:datastoreItem xmlns:ds="http://schemas.openxmlformats.org/officeDocument/2006/customXml" ds:itemID="{FCF504F3-FA51-4A50-8ED3-5647C08EC67D}">
  <ds:schemaRefs/>
</ds:datastoreItem>
</file>

<file path=customXml/itemProps24.xml><?xml version="1.0" encoding="utf-8"?>
<ds:datastoreItem xmlns:ds="http://schemas.openxmlformats.org/officeDocument/2006/customXml" ds:itemID="{1E07EB90-782D-4B43-928B-1F1B5E05ABE1}">
  <ds:schemaRefs/>
</ds:datastoreItem>
</file>

<file path=customXml/itemProps25.xml><?xml version="1.0" encoding="utf-8"?>
<ds:datastoreItem xmlns:ds="http://schemas.openxmlformats.org/officeDocument/2006/customXml" ds:itemID="{E4FD16F7-DA55-42C9-98C6-9B1244B54683}">
  <ds:schemaRefs/>
</ds:datastoreItem>
</file>

<file path=customXml/itemProps26.xml><?xml version="1.0" encoding="utf-8"?>
<ds:datastoreItem xmlns:ds="http://schemas.openxmlformats.org/officeDocument/2006/customXml" ds:itemID="{EDB2C74A-AB22-4D04-B085-DF0FB75E5F4B}">
  <ds:schemaRefs/>
</ds:datastoreItem>
</file>

<file path=customXml/itemProps27.xml><?xml version="1.0" encoding="utf-8"?>
<ds:datastoreItem xmlns:ds="http://schemas.openxmlformats.org/officeDocument/2006/customXml" ds:itemID="{97125DCD-C0D8-4390-A7A0-20B9AAE025FE}">
  <ds:schemaRefs/>
</ds:datastoreItem>
</file>

<file path=customXml/itemProps28.xml><?xml version="1.0" encoding="utf-8"?>
<ds:datastoreItem xmlns:ds="http://schemas.openxmlformats.org/officeDocument/2006/customXml" ds:itemID="{790B99FD-7BE6-48B4-857A-4A4200E2E9E2}">
  <ds:schemaRefs>
    <ds:schemaRef ds:uri="http://schemas.microsoft.com/DataMashup"/>
  </ds:schemaRefs>
</ds:datastoreItem>
</file>

<file path=customXml/itemProps29.xml><?xml version="1.0" encoding="utf-8"?>
<ds:datastoreItem xmlns:ds="http://schemas.openxmlformats.org/officeDocument/2006/customXml" ds:itemID="{B78E1AD4-2027-4563-AB0E-13DE095DD7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README</vt:lpstr>
      <vt:lpstr>Products</vt:lpstr>
      <vt:lpstr>Suppliers</vt:lpstr>
      <vt:lpstr>OpeningStock</vt:lpstr>
      <vt:lpstr>Inventory Control</vt:lpstr>
      <vt:lpstr>Analysis</vt:lpstr>
      <vt:lpstr>Managerial Reports</vt:lpstr>
      <vt:lpstr>Purchases</vt:lpstr>
      <vt:lpstr>Sales</vt:lpstr>
      <vt:lpstr>StockAdjustments</vt:lpstr>
      <vt:lpstr>STEP3_ModelGuide</vt:lpstr>
      <vt:lpstr>P001_</vt:lpstr>
      <vt:lpstr>ProductID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Oluwatobi Okiki</cp:lastModifiedBy>
  <dcterms:created xsi:type="dcterms:W3CDTF">2026-09-02T10:38:33Z</dcterms:created>
  <dcterms:modified xsi:type="dcterms:W3CDTF">2026-09-21T15:03:12Z</dcterms:modified>
</cp:coreProperties>
</file>