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UACJ AGO-DIC 24\PROYECTO INTEGRADOR\"/>
    </mc:Choice>
  </mc:AlternateContent>
  <xr:revisionPtr revIDLastSave="251" documentId="8_{D783AD5D-39DD-49A2-A09D-52F28D81DD86}" xr6:coauthVersionLast="47" xr6:coauthVersionMax="47" xr10:uidLastSave="{2820721C-2A21-4F66-8983-8D464A2042C7}"/>
  <bookViews>
    <workbookView xWindow="-120" yWindow="-120" windowWidth="29040" windowHeight="15720" xr2:uid="{07743199-E804-4E9D-95B4-CD2A92BB613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  <c r="H35" i="1"/>
  <c r="D34" i="1"/>
  <c r="H34" i="1"/>
  <c r="L34" i="1"/>
  <c r="P34" i="1"/>
  <c r="T35" i="1"/>
  <c r="T34" i="1"/>
  <c r="T21" i="1"/>
  <c r="R21" i="1"/>
  <c r="R16" i="1"/>
  <c r="T16" i="1"/>
  <c r="T11" i="1"/>
  <c r="R11" i="1"/>
  <c r="P35" i="1"/>
  <c r="L35" i="1"/>
  <c r="D35" i="1"/>
  <c r="N26" i="1"/>
  <c r="N21" i="1"/>
  <c r="N16" i="1"/>
  <c r="P16" i="1"/>
  <c r="P11" i="1"/>
  <c r="N11" i="1"/>
  <c r="L11" i="1"/>
  <c r="L16" i="1"/>
  <c r="L21" i="1"/>
  <c r="J26" i="1"/>
  <c r="J21" i="1"/>
  <c r="J16" i="1"/>
  <c r="J11" i="1"/>
  <c r="F11" i="1"/>
  <c r="F31" i="1"/>
  <c r="F26" i="1"/>
  <c r="H26" i="1"/>
  <c r="H21" i="1"/>
  <c r="F21" i="1"/>
  <c r="D21" i="1"/>
  <c r="B21" i="1"/>
  <c r="B16" i="1"/>
  <c r="D16" i="1"/>
  <c r="D11" i="1"/>
  <c r="B11" i="1"/>
  <c r="P21" i="1"/>
  <c r="F16" i="1"/>
  <c r="H16" i="1"/>
  <c r="H11" i="1"/>
</calcChain>
</file>

<file path=xl/sharedStrings.xml><?xml version="1.0" encoding="utf-8"?>
<sst xmlns="http://schemas.openxmlformats.org/spreadsheetml/2006/main" count="129" uniqueCount="49">
  <si>
    <t>DIAGRAMA EDT (desglose de tareas)</t>
  </si>
  <si>
    <t>Costo total del proyecto</t>
  </si>
  <si>
    <t>Horas totales del proyecto</t>
  </si>
  <si>
    <t>PROYECTO "Sitio web Busca a tu amigo"</t>
  </si>
  <si>
    <t>ANALISIS</t>
  </si>
  <si>
    <t>DISEÑO</t>
  </si>
  <si>
    <t>PROGRAMACION</t>
  </si>
  <si>
    <t xml:space="preserve">PRUEBAS </t>
  </si>
  <si>
    <t>ENTREGA</t>
  </si>
  <si>
    <t>CUESTIONARIO</t>
  </si>
  <si>
    <t>FLUJO TRABAJO</t>
  </si>
  <si>
    <t>FRONT END</t>
  </si>
  <si>
    <t>BACK END</t>
  </si>
  <si>
    <t>UNITARIAS</t>
  </si>
  <si>
    <t>LOCALHOST</t>
  </si>
  <si>
    <t>CONTRATO</t>
  </si>
  <si>
    <t>DEMOSTRACION</t>
  </si>
  <si>
    <t>Mauro Trejo</t>
  </si>
  <si>
    <t>Oscar Betances</t>
  </si>
  <si>
    <t>4 Horas</t>
  </si>
  <si>
    <t>2 Horas</t>
  </si>
  <si>
    <t>40 Horas</t>
  </si>
  <si>
    <t>REQUISITOS</t>
  </si>
  <si>
    <t>ESTIMACION</t>
  </si>
  <si>
    <t>DIAGRAMA</t>
  </si>
  <si>
    <t>FRAMEWORK</t>
  </si>
  <si>
    <t>LOGIN</t>
  </si>
  <si>
    <t>PAGINA NOSOTROS</t>
  </si>
  <si>
    <t>CONEXIÓN</t>
  </si>
  <si>
    <t>HOST REMOTO</t>
  </si>
  <si>
    <t>ENTRENAMIENTO</t>
  </si>
  <si>
    <t>GARANTIA</t>
  </si>
  <si>
    <t>1 Hora</t>
  </si>
  <si>
    <t>IMAGEN EMPRESA</t>
  </si>
  <si>
    <t>PANTALLAS</t>
  </si>
  <si>
    <t>DISEÑO DB (DATOS)</t>
  </si>
  <si>
    <t>PAGINA BUSCAR</t>
  </si>
  <si>
    <t>PAGINA PUBLICAR</t>
  </si>
  <si>
    <t>RENDER</t>
  </si>
  <si>
    <t>DATOS</t>
  </si>
  <si>
    <t>ENTREGA FINAL</t>
  </si>
  <si>
    <t>ASSETS</t>
  </si>
  <si>
    <t>CONFIGURACION SITE</t>
  </si>
  <si>
    <t>SEGURIDAD</t>
  </si>
  <si>
    <t>10 Horas</t>
  </si>
  <si>
    <t>PRESUPUESTO</t>
  </si>
  <si>
    <t>Total</t>
  </si>
  <si>
    <t>Costo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</si>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</sst>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9A430E"/>
      <name val="Calibri"/>
      <family val="2"/>
      <scheme val="minor"/>
    </font>
    <font>
      <b/>
      <sz val="14"/>
      <color rgb="FF007D7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  <fill>
      <patternFill patternType="solid">
        <fgColor rgb="FF8BBC00"/>
        <bgColor indexed="64"/>
      </patternFill>
    </fill>
    <fill>
      <patternFill patternType="solid">
        <fgColor rgb="FFED7A33"/>
        <bgColor indexed="64"/>
      </patternFill>
    </fill>
    <fill>
      <patternFill patternType="solid">
        <fgColor rgb="FFF8CDB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DD5"/>
        <bgColor indexed="64"/>
      </patternFill>
    </fill>
    <fill>
      <patternFill patternType="solid">
        <fgColor rgb="FF0DFF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29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rgb="FF9A430E"/>
      </left>
      <right/>
      <top style="thick">
        <color rgb="FF9A430E"/>
      </top>
      <bottom style="thick">
        <color rgb="FF9A430E"/>
      </bottom>
      <diagonal/>
    </border>
    <border>
      <left/>
      <right/>
      <top style="thick">
        <color rgb="FF9A430E"/>
      </top>
      <bottom style="thick">
        <color rgb="FF9A430E"/>
      </bottom>
      <diagonal/>
    </border>
    <border>
      <left/>
      <right style="thick">
        <color rgb="FF9A430E"/>
      </right>
      <top style="thick">
        <color rgb="FF9A430E"/>
      </top>
      <bottom style="thick">
        <color rgb="FF9A430E"/>
      </bottom>
      <diagonal/>
    </border>
    <border>
      <left style="thick">
        <color rgb="FF007D7A"/>
      </left>
      <right/>
      <top style="thick">
        <color rgb="FF007D7A"/>
      </top>
      <bottom style="thick">
        <color rgb="FF007D7A"/>
      </bottom>
      <diagonal/>
    </border>
    <border>
      <left/>
      <right/>
      <top style="thick">
        <color rgb="FF007D7A"/>
      </top>
      <bottom style="thick">
        <color rgb="FF007D7A"/>
      </bottom>
      <diagonal/>
    </border>
    <border>
      <left/>
      <right style="thick">
        <color rgb="FF007D7A"/>
      </right>
      <top style="thick">
        <color rgb="FF007D7A"/>
      </top>
      <bottom style="thick">
        <color rgb="FF007D7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14" borderId="23" xfId="0" applyNumberFormat="1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9000"/>
      <color rgb="FFFFB84F"/>
      <color rgb="FFFF9900"/>
      <color rgb="FF007D7A"/>
      <color rgb="FF9A430E"/>
      <color rgb="FF0DFFF9"/>
      <color rgb="FF009999"/>
      <color rgb="FFFFDDD5"/>
      <color rgb="FFFF967D"/>
      <color rgb="FF00D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8092-8E75-4561-BE17-113EB805F02B}">
  <dimension ref="B1:T36"/>
  <sheetViews>
    <sheetView showGridLines="0" tabSelected="1" topLeftCell="A10" zoomScale="190" zoomScaleNormal="190" workbookViewId="0">
      <selection activeCell="H17" sqref="H17"/>
    </sheetView>
  </sheetViews>
  <sheetFormatPr defaultColWidth="0" defaultRowHeight="15" zeroHeight="1"/>
  <cols>
    <col min="1" max="1" width="1.7109375" customWidth="1"/>
    <col min="2" max="2" width="21.28515625" customWidth="1"/>
    <col min="3" max="3" width="1.7109375" customWidth="1"/>
    <col min="4" max="4" width="21.28515625" customWidth="1"/>
    <col min="5" max="5" width="1.7109375" customWidth="1"/>
    <col min="6" max="6" width="21.28515625" customWidth="1"/>
    <col min="7" max="7" width="1.7109375" customWidth="1"/>
    <col min="8" max="8" width="21.28515625" customWidth="1"/>
    <col min="9" max="9" width="1.7109375" customWidth="1"/>
    <col min="10" max="10" width="21.28515625" customWidth="1"/>
    <col min="11" max="11" width="1.7109375" customWidth="1"/>
    <col min="12" max="12" width="21.28515625" customWidth="1"/>
    <col min="13" max="13" width="1.7109375" customWidth="1"/>
    <col min="14" max="14" width="21.28515625" customWidth="1"/>
    <col min="15" max="15" width="1.7109375" customWidth="1"/>
    <col min="16" max="16" width="21.28515625" customWidth="1"/>
    <col min="17" max="17" width="1.7109375" customWidth="1"/>
    <col min="18" max="18" width="21.28515625" customWidth="1"/>
    <col min="19" max="19" width="1.7109375" customWidth="1"/>
    <col min="20" max="20" width="21.28515625" customWidth="1"/>
    <col min="21" max="21" width="1.7109375" customWidth="1"/>
  </cols>
  <sheetData>
    <row r="1" spans="2:20" ht="15" customHeight="1">
      <c r="B1" s="21" t="s">
        <v>0</v>
      </c>
      <c r="C1" s="22"/>
      <c r="D1" s="23"/>
    </row>
    <row r="2" spans="2:20" ht="15" customHeight="1">
      <c r="B2" s="24"/>
      <c r="C2" s="25"/>
      <c r="D2" s="26"/>
      <c r="P2" s="27" t="s">
        <v>1</v>
      </c>
      <c r="Q2" s="27"/>
      <c r="R2" s="27"/>
      <c r="T2" s="13">
        <f>D34+H34+L34+P34+T34</f>
        <v>27900</v>
      </c>
    </row>
    <row r="3" spans="2:20">
      <c r="P3" s="27" t="s">
        <v>2</v>
      </c>
      <c r="Q3" s="27"/>
      <c r="R3" s="27"/>
      <c r="T3" s="14">
        <f>D35+H35+L35+P35+T35</f>
        <v>155</v>
      </c>
    </row>
    <row r="4" spans="2:20" ht="18.75">
      <c r="H4" s="34" t="s">
        <v>3</v>
      </c>
      <c r="I4" s="35"/>
      <c r="J4" s="35"/>
      <c r="K4" s="35"/>
      <c r="L4" s="36"/>
    </row>
    <row r="5" spans="2:20"/>
    <row r="6" spans="2:20" ht="18.75">
      <c r="B6" s="18" t="s">
        <v>4</v>
      </c>
      <c r="C6" s="19"/>
      <c r="D6" s="20"/>
      <c r="F6" s="37" t="s">
        <v>5</v>
      </c>
      <c r="G6" s="38"/>
      <c r="H6" s="39"/>
      <c r="J6" s="40" t="s">
        <v>6</v>
      </c>
      <c r="K6" s="41"/>
      <c r="L6" s="42"/>
      <c r="N6" s="28" t="s">
        <v>7</v>
      </c>
      <c r="O6" s="29"/>
      <c r="P6" s="30"/>
      <c r="R6" s="31" t="s">
        <v>8</v>
      </c>
      <c r="S6" s="32"/>
      <c r="T6" s="33"/>
    </row>
    <row r="7" spans="2:20"/>
    <row r="8" spans="2:20">
      <c r="B8" s="5" t="s">
        <v>9</v>
      </c>
      <c r="D8" s="5" t="s">
        <v>10</v>
      </c>
      <c r="F8" s="3" t="s">
        <v>11</v>
      </c>
      <c r="H8" s="3" t="s">
        <v>12</v>
      </c>
      <c r="J8" s="4" t="s">
        <v>11</v>
      </c>
      <c r="L8" s="4" t="s">
        <v>12</v>
      </c>
      <c r="N8" s="1" t="s">
        <v>13</v>
      </c>
      <c r="P8" s="1" t="s">
        <v>14</v>
      </c>
      <c r="R8" s="6" t="s">
        <v>15</v>
      </c>
      <c r="T8" s="6" t="s">
        <v>16</v>
      </c>
    </row>
    <row r="9" spans="2:20">
      <c r="B9" s="2" t="s">
        <v>17</v>
      </c>
      <c r="D9" s="2" t="s">
        <v>18</v>
      </c>
      <c r="F9" s="2" t="s">
        <v>17</v>
      </c>
      <c r="H9" s="2" t="s">
        <v>18</v>
      </c>
      <c r="J9" s="2" t="s">
        <v>17</v>
      </c>
      <c r="L9" s="2" t="s">
        <v>18</v>
      </c>
      <c r="N9" s="2" t="s">
        <v>17</v>
      </c>
      <c r="P9" s="2" t="s">
        <v>18</v>
      </c>
      <c r="R9" s="2" t="s">
        <v>17</v>
      </c>
      <c r="T9" s="2" t="s">
        <v>18</v>
      </c>
    </row>
    <row r="10" spans="2:20">
      <c r="B10" s="2" t="s">
        <v>19</v>
      </c>
      <c r="D10" s="2" t="s">
        <v>20</v>
      </c>
      <c r="F10" s="2" t="s">
        <v>21</v>
      </c>
      <c r="H10" s="2" t="s">
        <v>20</v>
      </c>
      <c r="J10" s="2" t="s">
        <v>19</v>
      </c>
      <c r="L10" s="2" t="s">
        <v>20</v>
      </c>
      <c r="N10" s="2" t="s">
        <v>19</v>
      </c>
      <c r="P10" s="2" t="s">
        <v>20</v>
      </c>
      <c r="R10" s="2" t="s">
        <v>19</v>
      </c>
      <c r="T10" s="2" t="s">
        <v>19</v>
      </c>
    </row>
    <row r="11" spans="2:20">
      <c r="B11" s="8">
        <f>180*4</f>
        <v>720</v>
      </c>
      <c r="D11" s="8">
        <f>180*2</f>
        <v>360</v>
      </c>
      <c r="F11" s="8">
        <f>180*40</f>
        <v>7200</v>
      </c>
      <c r="H11" s="8">
        <f>180*2</f>
        <v>360</v>
      </c>
      <c r="J11" s="8">
        <f>180*4</f>
        <v>720</v>
      </c>
      <c r="L11" s="8">
        <f>180*2</f>
        <v>360</v>
      </c>
      <c r="N11" s="8">
        <f>180*4</f>
        <v>720</v>
      </c>
      <c r="P11" s="8">
        <f>180*2</f>
        <v>360</v>
      </c>
      <c r="R11" s="8">
        <f>180*4</f>
        <v>720</v>
      </c>
      <c r="T11" s="8">
        <f>180*4</f>
        <v>720</v>
      </c>
    </row>
    <row r="12" spans="2:20"/>
    <row r="13" spans="2:20">
      <c r="B13" s="10" t="s">
        <v>22</v>
      </c>
      <c r="D13" s="5" t="s">
        <v>23</v>
      </c>
      <c r="F13" s="3" t="s">
        <v>24</v>
      </c>
      <c r="H13" s="3" t="s">
        <v>25</v>
      </c>
      <c r="J13" s="4" t="s">
        <v>26</v>
      </c>
      <c r="L13" s="4" t="s">
        <v>27</v>
      </c>
      <c r="N13" s="1" t="s">
        <v>28</v>
      </c>
      <c r="P13" s="1" t="s">
        <v>29</v>
      </c>
      <c r="R13" s="6" t="s">
        <v>30</v>
      </c>
      <c r="T13" s="6" t="s">
        <v>31</v>
      </c>
    </row>
    <row r="14" spans="2:20">
      <c r="B14" s="11" t="s">
        <v>17</v>
      </c>
      <c r="D14" s="2" t="s">
        <v>18</v>
      </c>
      <c r="F14" s="2" t="s">
        <v>17</v>
      </c>
      <c r="H14" s="2" t="s">
        <v>18</v>
      </c>
      <c r="J14" s="2" t="s">
        <v>17</v>
      </c>
      <c r="L14" s="2" t="s">
        <v>18</v>
      </c>
      <c r="N14" s="2" t="s">
        <v>17</v>
      </c>
      <c r="P14" s="2" t="s">
        <v>18</v>
      </c>
      <c r="R14" s="2" t="s">
        <v>17</v>
      </c>
      <c r="T14" s="2" t="s">
        <v>18</v>
      </c>
    </row>
    <row r="15" spans="2:20">
      <c r="B15" s="11" t="s">
        <v>32</v>
      </c>
      <c r="D15" s="2" t="s">
        <v>20</v>
      </c>
      <c r="F15" s="2" t="s">
        <v>19</v>
      </c>
      <c r="H15" s="2" t="s">
        <v>20</v>
      </c>
      <c r="J15" s="2" t="s">
        <v>19</v>
      </c>
      <c r="L15" s="2" t="s">
        <v>19</v>
      </c>
      <c r="N15" s="2" t="s">
        <v>19</v>
      </c>
      <c r="P15" s="2" t="s">
        <v>20</v>
      </c>
      <c r="R15" s="2" t="s">
        <v>19</v>
      </c>
      <c r="T15" s="2" t="s">
        <v>19</v>
      </c>
    </row>
    <row r="16" spans="2:20">
      <c r="B16" s="12">
        <f>180*1</f>
        <v>180</v>
      </c>
      <c r="D16" s="8">
        <f>180*2</f>
        <v>360</v>
      </c>
      <c r="F16" s="8">
        <f>180*4</f>
        <v>720</v>
      </c>
      <c r="H16" s="8">
        <f>180*2</f>
        <v>360</v>
      </c>
      <c r="J16" s="8">
        <f>180*4</f>
        <v>720</v>
      </c>
      <c r="L16" s="8">
        <f>180*4</f>
        <v>720</v>
      </c>
      <c r="N16" s="8">
        <f>180*4</f>
        <v>720</v>
      </c>
      <c r="P16" s="8">
        <f>180*2</f>
        <v>360</v>
      </c>
      <c r="R16" s="8">
        <f>180*4</f>
        <v>720</v>
      </c>
      <c r="T16" s="8">
        <f>180*4</f>
        <v>720</v>
      </c>
    </row>
    <row r="17" spans="2:20"/>
    <row r="18" spans="2:20">
      <c r="B18" s="10" t="s">
        <v>23</v>
      </c>
      <c r="D18" s="5" t="s">
        <v>33</v>
      </c>
      <c r="F18" s="3" t="s">
        <v>34</v>
      </c>
      <c r="H18" s="3" t="s">
        <v>35</v>
      </c>
      <c r="J18" s="4" t="s">
        <v>36</v>
      </c>
      <c r="L18" s="4" t="s">
        <v>37</v>
      </c>
      <c r="N18" s="1" t="s">
        <v>38</v>
      </c>
      <c r="P18" s="1" t="s">
        <v>39</v>
      </c>
      <c r="R18" s="6" t="s">
        <v>13</v>
      </c>
      <c r="T18" s="6" t="s">
        <v>40</v>
      </c>
    </row>
    <row r="19" spans="2:20">
      <c r="B19" s="11" t="s">
        <v>17</v>
      </c>
      <c r="D19" s="2" t="s">
        <v>18</v>
      </c>
      <c r="F19" s="2" t="s">
        <v>17</v>
      </c>
      <c r="H19" s="2" t="s">
        <v>18</v>
      </c>
      <c r="J19" s="2" t="s">
        <v>17</v>
      </c>
      <c r="L19" s="2" t="s">
        <v>18</v>
      </c>
      <c r="N19" s="2" t="s">
        <v>17</v>
      </c>
      <c r="P19" s="2" t="s">
        <v>18</v>
      </c>
      <c r="R19" s="2" t="s">
        <v>17</v>
      </c>
      <c r="T19" s="2" t="s">
        <v>18</v>
      </c>
    </row>
    <row r="20" spans="2:20">
      <c r="B20" s="11" t="s">
        <v>20</v>
      </c>
      <c r="D20" s="2" t="s">
        <v>19</v>
      </c>
      <c r="F20" s="2" t="s">
        <v>19</v>
      </c>
      <c r="H20" s="2" t="s">
        <v>20</v>
      </c>
      <c r="J20" s="2" t="s">
        <v>19</v>
      </c>
      <c r="L20" s="2" t="s">
        <v>19</v>
      </c>
      <c r="N20" s="2" t="s">
        <v>19</v>
      </c>
      <c r="P20" s="2" t="s">
        <v>20</v>
      </c>
      <c r="R20" s="2" t="s">
        <v>19</v>
      </c>
      <c r="T20" s="2" t="s">
        <v>19</v>
      </c>
    </row>
    <row r="21" spans="2:20">
      <c r="B21" s="12">
        <f>180*2</f>
        <v>360</v>
      </c>
      <c r="D21" s="8">
        <f>180*4</f>
        <v>720</v>
      </c>
      <c r="F21" s="8">
        <f>180*4</f>
        <v>720</v>
      </c>
      <c r="H21" s="8">
        <f>180*2</f>
        <v>360</v>
      </c>
      <c r="J21" s="8">
        <f>180*4</f>
        <v>720</v>
      </c>
      <c r="L21" s="8">
        <f>180*4</f>
        <v>720</v>
      </c>
      <c r="N21" s="8">
        <f>180*4</f>
        <v>720</v>
      </c>
      <c r="P21" s="8">
        <f>180*2</f>
        <v>360</v>
      </c>
      <c r="R21" s="8">
        <f>180*4</f>
        <v>720</v>
      </c>
      <c r="T21" s="8">
        <f>180*4</f>
        <v>720</v>
      </c>
    </row>
    <row r="22" spans="2:20"/>
    <row r="23" spans="2:20">
      <c r="F23" s="3" t="s">
        <v>41</v>
      </c>
      <c r="H23" s="3" t="s">
        <v>42</v>
      </c>
      <c r="J23" s="4" t="s">
        <v>43</v>
      </c>
      <c r="N23" s="1" t="s">
        <v>43</v>
      </c>
    </row>
    <row r="24" spans="2:20">
      <c r="F24" s="2" t="s">
        <v>17</v>
      </c>
      <c r="H24" s="2" t="s">
        <v>18</v>
      </c>
      <c r="J24" s="2" t="s">
        <v>17</v>
      </c>
      <c r="N24" s="2" t="s">
        <v>17</v>
      </c>
    </row>
    <row r="25" spans="2:20">
      <c r="F25" s="2" t="s">
        <v>44</v>
      </c>
      <c r="H25" s="2" t="s">
        <v>20</v>
      </c>
      <c r="J25" s="2" t="s">
        <v>19</v>
      </c>
      <c r="N25" s="2" t="s">
        <v>20</v>
      </c>
    </row>
    <row r="26" spans="2:20">
      <c r="B26" s="7"/>
      <c r="F26" s="8">
        <f>180*10</f>
        <v>1800</v>
      </c>
      <c r="H26" s="8">
        <f>180*2</f>
        <v>360</v>
      </c>
      <c r="J26" s="8">
        <f>180*4</f>
        <v>720</v>
      </c>
      <c r="N26" s="8">
        <f>180*2</f>
        <v>360</v>
      </c>
    </row>
    <row r="27" spans="2:20">
      <c r="B27" s="7"/>
    </row>
    <row r="28" spans="2:20">
      <c r="F28" s="3" t="s">
        <v>45</v>
      </c>
    </row>
    <row r="29" spans="2:20">
      <c r="F29" s="2" t="s">
        <v>17</v>
      </c>
    </row>
    <row r="30" spans="2:20">
      <c r="F30" s="2" t="s">
        <v>19</v>
      </c>
    </row>
    <row r="31" spans="2:20">
      <c r="F31" s="8">
        <f>180*4</f>
        <v>720</v>
      </c>
    </row>
    <row r="32" spans="2:20"/>
    <row r="33" spans="2:20">
      <c r="B33" s="17" t="s">
        <v>46</v>
      </c>
      <c r="C33" s="15"/>
      <c r="D33" s="15"/>
      <c r="F33" s="15" t="s">
        <v>46</v>
      </c>
      <c r="G33" s="15"/>
      <c r="H33" s="16"/>
      <c r="J33" s="17" t="s">
        <v>46</v>
      </c>
      <c r="K33" s="15"/>
      <c r="L33" s="15"/>
      <c r="N33" s="17" t="s">
        <v>46</v>
      </c>
      <c r="O33" s="15"/>
      <c r="P33" s="15"/>
      <c r="R33" s="17" t="s">
        <v>46</v>
      </c>
      <c r="S33" s="15"/>
      <c r="T33" s="15"/>
    </row>
    <row r="34" spans="2:20">
      <c r="B34" s="7" t="s">
        <v>47</v>
      </c>
      <c r="C34" s="7"/>
      <c r="D34" s="9">
        <f>B11+D11+D16+B16+B21+D21</f>
        <v>2700</v>
      </c>
      <c r="E34" s="7"/>
      <c r="F34" s="7" t="s">
        <v>47</v>
      </c>
      <c r="G34" s="7"/>
      <c r="H34" s="9">
        <f>F11+H11+F16+H16+F21+H21+F26+H26+F31</f>
        <v>12600</v>
      </c>
      <c r="I34" s="7"/>
      <c r="J34" s="7" t="s">
        <v>47</v>
      </c>
      <c r="K34" s="7"/>
      <c r="L34" s="9">
        <f>J11+L11+J16+L16+J21+L21+J26</f>
        <v>4680</v>
      </c>
      <c r="M34" s="7"/>
      <c r="N34" s="7" t="s">
        <v>47</v>
      </c>
      <c r="O34" s="7"/>
      <c r="P34" s="9">
        <f>N11+P11+N16+P16+N21+P21+N26</f>
        <v>3600</v>
      </c>
      <c r="Q34" s="7"/>
      <c r="R34" s="7" t="s">
        <v>47</v>
      </c>
      <c r="S34" s="7"/>
      <c r="T34" s="9">
        <f>R11+T11+R16+T16+R21+T21</f>
        <v>4320</v>
      </c>
    </row>
    <row r="35" spans="2:20">
      <c r="B35" s="7" t="s">
        <v>48</v>
      </c>
      <c r="C35" s="7"/>
      <c r="D35" s="7">
        <f>4+2+2+4+1+2</f>
        <v>15</v>
      </c>
      <c r="E35" s="7"/>
      <c r="F35" s="7" t="s">
        <v>48</v>
      </c>
      <c r="G35" s="7"/>
      <c r="H35" s="7">
        <f>40+2+4+2+4+2+10+2+4</f>
        <v>70</v>
      </c>
      <c r="I35" s="7"/>
      <c r="J35" s="7" t="s">
        <v>48</v>
      </c>
      <c r="K35" s="7"/>
      <c r="L35" s="7">
        <f>4+2+4+4+4+4+4</f>
        <v>26</v>
      </c>
      <c r="M35" s="7"/>
      <c r="N35" s="7" t="s">
        <v>48</v>
      </c>
      <c r="O35" s="7"/>
      <c r="P35" s="7">
        <f>4+2+4+2+4+2+2</f>
        <v>20</v>
      </c>
      <c r="Q35" s="7"/>
      <c r="R35" s="7" t="s">
        <v>48</v>
      </c>
      <c r="S35" s="7"/>
      <c r="T35" s="7">
        <f>4+4+4+4+4+4</f>
        <v>24</v>
      </c>
    </row>
    <row r="36" spans="2:20"/>
  </sheetData>
  <mergeCells count="14">
    <mergeCell ref="F33:H33"/>
    <mergeCell ref="B33:D33"/>
    <mergeCell ref="R33:T33"/>
    <mergeCell ref="B6:D6"/>
    <mergeCell ref="B1:D2"/>
    <mergeCell ref="P2:R2"/>
    <mergeCell ref="P3:R3"/>
    <mergeCell ref="N33:P33"/>
    <mergeCell ref="J33:L33"/>
    <mergeCell ref="N6:P6"/>
    <mergeCell ref="R6:T6"/>
    <mergeCell ref="H4:L4"/>
    <mergeCell ref="F6:H6"/>
    <mergeCell ref="J6:L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A00463CCBC8D4CBDF915FFAB7D3BE8" ma:contentTypeVersion="12" ma:contentTypeDescription="Create a new document." ma:contentTypeScope="" ma:versionID="48169cb12ea9d8346f34b81bcd1667ff">
  <xsd:schema xmlns:xsd="http://www.w3.org/2001/XMLSchema" xmlns:xs="http://www.w3.org/2001/XMLSchema" xmlns:p="http://schemas.microsoft.com/office/2006/metadata/properties" xmlns:ns2="27b8de63-2278-4696-965c-c411efd96d8a" xmlns:ns3="792c0723-703a-4b03-86d4-f60192a10d30" targetNamespace="http://schemas.microsoft.com/office/2006/metadata/properties" ma:root="true" ma:fieldsID="4c458c51b5c52094101b00968930ce20" ns2:_="" ns3:_="">
    <xsd:import namespace="27b8de63-2278-4696-965c-c411efd96d8a"/>
    <xsd:import namespace="792c0723-703a-4b03-86d4-f60192a10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8de63-2278-4696-965c-c411efd96d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6e835f-6f13-4b7f-84b5-146793290c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c0723-703a-4b03-86d4-f60192a10d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8f9f20c-9c83-4116-a18d-091c14305efd}" ma:internalName="TaxCatchAll" ma:showField="CatchAllData" ma:web="792c0723-703a-4b03-86d4-f60192a10d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b8de63-2278-4696-965c-c411efd96d8a">
      <Terms xmlns="http://schemas.microsoft.com/office/infopath/2007/PartnerControls"/>
    </lcf76f155ced4ddcb4097134ff3c332f>
    <TaxCatchAll xmlns="792c0723-703a-4b03-86d4-f60192a10d30" xsi:nil="true"/>
  </documentManagement>
</p:properties>
</file>

<file path=customXml/itemProps1.xml><?xml version="1.0" encoding="utf-8"?>
<ds:datastoreItem xmlns:ds="http://schemas.openxmlformats.org/officeDocument/2006/customXml" ds:itemID="{D3F3BA5E-E900-4253-80DF-46AC4D2F8966}"/>
</file>

<file path=customXml/itemProps2.xml><?xml version="1.0" encoding="utf-8"?>
<ds:datastoreItem xmlns:ds="http://schemas.openxmlformats.org/officeDocument/2006/customXml" ds:itemID="{20ABEB79-5BE5-48DB-B548-6757FC08F095}"/>
</file>

<file path=customXml/itemProps3.xml><?xml version="1.0" encoding="utf-8"?>
<ds:datastoreItem xmlns:ds="http://schemas.openxmlformats.org/officeDocument/2006/customXml" ds:itemID="{AB235729-902B-4A99-9E0A-3DDAC0C7C0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fpd</dc:creator>
  <cp:keywords/>
  <dc:description/>
  <cp:lastModifiedBy>Guest User</cp:lastModifiedBy>
  <cp:revision/>
  <dcterms:created xsi:type="dcterms:W3CDTF">2024-08-14T05:35:13Z</dcterms:created>
  <dcterms:modified xsi:type="dcterms:W3CDTF">2024-08-16T14:41:45Z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0x01010023A00463CCBC8D4CBDF915FFAB7D3BE8</vt:lpwstr>
  </property>
</Properties>
</file>