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<sst xmlns="http://schemas.openxmlformats.org/spreadsheetml/2006/main" count="36" uniqueCount="36">
  <si>
    <t>rawson</t>
  </si>
  <si>
    <t>UF</t>
  </si>
  <si>
    <t>m2 Cubiertos</t>
  </si>
  <si>
    <t>m2 Balcon</t>
  </si>
  <si>
    <t>m2 Descubiertos</t>
  </si>
  <si>
    <t>Amenities</t>
  </si>
  <si>
    <t>Total m2</t>
  </si>
  <si>
    <t>Tipo UF</t>
  </si>
  <si>
    <t>TOTAL</t>
  </si>
  <si>
    <t>60%</t>
  </si>
  <si>
    <t>Adelanto</t>
  </si>
  <si>
    <t>Saldo</t>
  </si>
  <si>
    <t>Cuotas</t>
  </si>
  <si>
    <t>Precio dolar</t>
  </si>
  <si>
    <t>40%</t>
  </si>
  <si>
    <t>Indice base</t>
  </si>
  <si>
    <t>2</t>
  </si>
  <si>
    <t>Monoambiente</t>
  </si>
  <si>
    <t>B</t>
  </si>
  <si>
    <t>Nombre</t>
  </si>
  <si>
    <t>N° Cuota</t>
  </si>
  <si>
    <t>Cuota</t>
  </si>
  <si>
    <t>Indice</t>
  </si>
  <si>
    <t>Porcentaje</t>
  </si>
  <si>
    <t>Ajuste</t>
  </si>
  <si>
    <t>Cuota actual</t>
  </si>
  <si>
    <t>Fecha</t>
  </si>
  <si>
    <t>Total Abonado</t>
  </si>
  <si>
    <t>Saldo a favor</t>
  </si>
  <si>
    <t>Interes</t>
  </si>
  <si>
    <t>Valor dolar</t>
  </si>
  <si>
    <t>Equivalente en dolares</t>
  </si>
  <si>
    <t/>
  </si>
  <si>
    <t>28-02-2024</t>
  </si>
  <si>
    <t>Indice CAC</t>
  </si>
  <si>
    <t>Saldo cambio de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</si>
</sst>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-#,##0.00; -" numFmtId="164"/>
    <numFmt formatCode="#; -#; -" numFmtId="165"/>
  </numFmts>
  <fonts count="5">
    <font>
      <sz val="12"/>
      <color rgb="FF000000"/>
      <name val="Calibri"/>
      <family val="1"/>
    </font>
    <font>
      <b/>
      <sz val="18"/>
      <color rgb="FFFFFFFF"/>
      <name val="Calibri"/>
      <family val="1"/>
    </font>
    <font>
      <b/>
      <sz val="12"/>
      <color rgb="FF000000"/>
      <name val="Calibri"/>
      <family val="1"/>
    </font>
    <font>
      <b/>
      <sz val="14"/>
      <color rgb="FFFFFFFF"/>
      <name val="Calibri"/>
      <family val="1"/>
    </font>
    <font>
      <b/>
      <sz val="14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516480"/>
        <bgColor rgb="FF516480"/>
      </patternFill>
    </fill>
    <fill>
      <patternFill patternType="solid">
        <fgColor rgb="FF8497B0"/>
        <bgColor rgb="FF8497B0"/>
      </patternFill>
    </fill>
    <fill>
      <patternFill patternType="solid">
        <fgColor rgb="FFB7DAF6"/>
        <bgColor rgb="FFB7DAF6"/>
      </patternFill>
    </fill>
    <fill>
      <patternFill patternType="solid">
        <fgColor rgb="FF64FF33"/>
        <bgColor rgb="FF64FF33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Fill="1" fillId="2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0" applyBorder="1" borderId="2" applyAlignment="1">
      <alignment horizontal="center" vertical="center" wrapText="1"/>
    </xf>
    <xf applyFont="1" fontId="3" applyFill="1" fillId="3" applyBorder="1" borderId="1" applyAlignment="1">
      <alignment horizontal="center" vertical="center" wrapText="1"/>
    </xf>
    <xf applyFont="1" fontId="2" applyFill="1" fillId="4" applyBorder="1" borderId="1" applyAlignment="1">
      <alignment horizontal="center" vertical="center" wrapText="1"/>
    </xf>
    <xf applyFont="1" fontId="0" applyBorder="1" borderId="2" applyNumberFormat="1" numFmtId="164" applyAlignment="1">
      <alignment horizontal="center" vertical="center" wrapText="1"/>
    </xf>
    <xf applyFont="1" fontId="0" applyBorder="1" borderId="3" applyNumberFormat="1" numFmtId="165" applyAlignment="1">
      <alignment horizontal="center" vertical="center" wrapText="1"/>
    </xf>
    <xf applyFont="1" fontId="4" applyFill="1" fillId="5" applyBorder="1" borderId="4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O2" s="2" t="s">
        <v>13</v>
      </c>
    </row>
    <row r="3" spans="1:15">
      <c r="A3" s="3" t="s">
        <v>16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s">
        <v>17</v>
      </c>
      <c r="H3" s="3">
        <f>100000 * O3</f>
      </c>
      <c r="I3" s="3">
        <f>H3 * 60%</f>
      </c>
      <c r="J3" s="3">
        <f>1000 * O3</f>
      </c>
      <c r="K3" s="3">
        <f>I3 - J3</f>
      </c>
      <c r="L3" s="3" t="n">
        <v>36</v>
      </c>
      <c r="O3" s="3" t="n">
        <v>1000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 spans="1:5">
      <c r="A1" s="2" t="s">
        <v>14</v>
      </c>
      <c r="B1" s="2" t="s">
        <v>10</v>
      </c>
      <c r="C1" s="2" t="s">
        <v>11</v>
      </c>
      <c r="D1" s="2" t="s">
        <v>12</v>
      </c>
      <c r="E1" s="2" t="s">
        <v>15</v>
      </c>
    </row>
    <row r="2" spans="1:5">
      <c r="A2" s="3">
        <f>'Sheet 1'!H3 * 40%</f>
      </c>
      <c r="B2" s="3">
        <f>1000 * 'Sheet 1'!O3</f>
      </c>
      <c r="C2" s="3">
        <f>A2 - B2</f>
      </c>
      <c r="D2" s="3" t="n">
        <v>36</v>
      </c>
      <c r="E2" s="3" t="n">
        <v>9049.8</v>
      </c>
    </row>
    <row r="6" spans="1:13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5" t="s">
        <v>19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5" t="s">
        <v>30</v>
      </c>
      <c r="M7" s="5" t="s">
        <v>31</v>
      </c>
    </row>
    <row r="8" spans="1:13">
      <c r="A8" s="6" t="s">
        <v>32</v>
      </c>
      <c r="B8" s="7" t="n">
        <v>1</v>
      </c>
      <c r="C8" s="6">
        <f>C2 / D2</f>
      </c>
      <c r="D8" s="6" t="n">
        <v>9049.8</v>
      </c>
      <c r="E8" s="6">
        <f>D8 / E2% - 100</f>
      </c>
      <c r="F8" s="6">
        <f>E8 * C8%</f>
      </c>
      <c r="G8" s="6">
        <f>IF(N8 &gt; 0, F8 + C8 + N8 + (0) * N8 / 100, F8 + C8 + N8) + K8</f>
      </c>
      <c r="H8" s="6" t="s">
        <v>33</v>
      </c>
      <c r="I8" s="6">
        <f>1083.333 * 'Sheet 1'!O3</f>
      </c>
      <c r="J8" s="6">
        <f>G8 - I8</f>
      </c>
      <c r="K8" s="6" t="n">
        <v>0</v>
      </c>
      <c r="L8" s="6" t="n">
        <v>1050</v>
      </c>
      <c r="M8" s="6">
        <f>I8 / L8</f>
      </c>
    </row>
    <row r="10" spans="1:9">
      <c r="A10" s="8" t="s">
        <v>18</v>
      </c>
      <c r="B10" s="8"/>
      <c r="C10" s="8"/>
      <c r="D10" s="8"/>
      <c r="E10" s="8"/>
      <c r="F10" s="8"/>
      <c r="G10" s="8"/>
      <c r="H10" s="8"/>
      <c r="I10" s="8"/>
    </row>
    <row r="11" spans="1:10">
      <c r="A11" s="5" t="s">
        <v>19</v>
      </c>
      <c r="B11" s="5" t="s">
        <v>20</v>
      </c>
      <c r="C11" s="5" t="s">
        <v>21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5" t="s">
        <v>34</v>
      </c>
      <c r="J11" s="5" t="s">
        <v>35</v>
      </c>
    </row>
    <row r="12" spans="1:10">
      <c r="A12" s="6" t="s">
        <v>32</v>
      </c>
      <c r="B12" s="7" t="n">
        <v>2</v>
      </c>
      <c r="C12" s="6">
        <f>C2 / D2 / 'Sheet 1'!O3</f>
      </c>
      <c r="D12" s="6">
        <f>C12 + J12 + H12</f>
      </c>
      <c r="E12" s="6" t="s">
        <v>33</v>
      </c>
      <c r="F12" s="6">
        <f>1180</f>
      </c>
      <c r="G12" s="6">
        <f>D12 - F12</f>
      </c>
      <c r="H12" s="6" t="n">
        <v>97</v>
      </c>
      <c r="I12" s="6" t="n">
        <v>10331</v>
      </c>
      <c r="J12" s="6">
        <f>-(SUM(M8:M8) - 1 * C2 / D2 / 'Sheet 1'!O3)</f>
      </c>
    </row>
    <row r="13" spans="1:9">
      <c r="A13" s="6" t="s">
        <v>32</v>
      </c>
      <c r="B13" s="7" t="n">
        <v>3</v>
      </c>
      <c r="C13" s="6">
        <f>C2 / D2 / 'Sheet 1'!O3</f>
      </c>
      <c r="D13" s="6">
        <f>C13+G12 + H13</f>
      </c>
      <c r="E13" s="6" t="s">
        <v>33</v>
      </c>
      <c r="F13" s="6">
        <f>1135</f>
      </c>
      <c r="G13" s="6">
        <f>D13 - F13</f>
      </c>
      <c r="H13" s="6" t="n">
        <v>0</v>
      </c>
      <c r="I13" s="6" t="n">
        <v>10331</v>
      </c>
    </row>
  </sheetData>
  <mergeCells count="2">
    <mergeCell ref="A6:M6"/>
    <mergeCell ref="A10:I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2024-02-29T01:13:59.555Z</dcterms:created>
  <dcterms:modified xsi:type="dcterms:W3CDTF">2024-02-29T01:13:59.555Z</dcterms:modified>
</cp:coreProperties>
</file>