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380" yWindow="0" windowWidth="13125" windowHeight="8670" tabRatio="693" activeTab="11"/>
  </bookViews>
  <sheets>
    <sheet name="Pago Honorarios" sheetId="3" r:id="rId1"/>
    <sheet name="Enero" sheetId="1" r:id="rId2"/>
    <sheet name="Febrero" sheetId="13" r:id="rId3"/>
    <sheet name="Marzo" sheetId="14" r:id="rId4"/>
    <sheet name="Abril" sheetId="15" r:id="rId5"/>
    <sheet name="Mayo" sheetId="16" r:id="rId6"/>
    <sheet name="Junio" sheetId="17" r:id="rId7"/>
    <sheet name="Julio" sheetId="18" r:id="rId8"/>
    <sheet name="Agosto" sheetId="19" r:id="rId9"/>
    <sheet name="Septiembre" sheetId="20" r:id="rId10"/>
    <sheet name="Octubre" sheetId="21" r:id="rId11"/>
    <sheet name="Noviembre" sheetId="22" r:id="rId12"/>
  </sheets>
  <calcPr calcId="125725"/>
</workbook>
</file>

<file path=xl/calcChain.xml><?xml version="1.0" encoding="utf-8"?>
<calcChain xmlns="http://schemas.openxmlformats.org/spreadsheetml/2006/main">
  <c r="I11" i="22"/>
  <c r="AG11"/>
  <c r="AG17"/>
  <c r="AG16"/>
  <c r="AG15"/>
  <c r="AG14"/>
  <c r="AG13"/>
  <c r="AG12"/>
  <c r="AG10"/>
  <c r="AG9"/>
  <c r="AG7"/>
  <c r="AG9" i="21"/>
  <c r="AG17"/>
  <c r="AG16"/>
  <c r="AG15"/>
  <c r="AG14"/>
  <c r="AG13"/>
  <c r="AG12"/>
  <c r="AG11"/>
  <c r="AG10"/>
  <c r="AG7"/>
  <c r="AG7" i="20"/>
  <c r="AG17"/>
  <c r="AG16"/>
  <c r="AG15"/>
  <c r="AG14"/>
  <c r="AG13"/>
  <c r="AG12"/>
  <c r="AG11"/>
  <c r="AG10"/>
  <c r="AG9"/>
  <c r="AG18" i="22" l="1"/>
  <c r="AG19" s="1"/>
  <c r="W11" i="3" s="1"/>
  <c r="V15"/>
  <c r="AG18" i="21"/>
  <c r="AG19" s="1"/>
  <c r="AG18" i="20"/>
  <c r="AG19" s="1"/>
  <c r="AG10" i="19"/>
  <c r="AG7" l="1"/>
  <c r="P18" i="3" l="1"/>
  <c r="N8" l="1"/>
  <c r="AD13" i="18"/>
  <c r="AB16"/>
  <c r="AA12"/>
  <c r="N18" i="3" l="1"/>
  <c r="AG17" i="19"/>
  <c r="AG16"/>
  <c r="AG15"/>
  <c r="AG14"/>
  <c r="AG13"/>
  <c r="AG12"/>
  <c r="AG11"/>
  <c r="AG9"/>
  <c r="AG18" l="1"/>
  <c r="AG19" s="1"/>
  <c r="Q11" i="3" s="1"/>
  <c r="AF19" i="18"/>
  <c r="AF18"/>
  <c r="AF17"/>
  <c r="AF16"/>
  <c r="AF15"/>
  <c r="AF14"/>
  <c r="AF13"/>
  <c r="AF12"/>
  <c r="AF11"/>
  <c r="N15" i="3" s="1"/>
  <c r="L15"/>
  <c r="J15"/>
  <c r="H15"/>
  <c r="AG19" i="17"/>
  <c r="AG18"/>
  <c r="AG17"/>
  <c r="AG16"/>
  <c r="AG15"/>
  <c r="AG14"/>
  <c r="AG13"/>
  <c r="AG12"/>
  <c r="AG11"/>
  <c r="AF20" i="18" l="1"/>
  <c r="AF21" s="1"/>
  <c r="O11" i="3" s="1"/>
  <c r="N14" s="1"/>
  <c r="AG20" i="17"/>
  <c r="AG21" s="1"/>
  <c r="M11" i="3" s="1"/>
  <c r="L14" s="1"/>
  <c r="AG19" i="16"/>
  <c r="AG18"/>
  <c r="AG17"/>
  <c r="AG16"/>
  <c r="AG15"/>
  <c r="AG14"/>
  <c r="AG13"/>
  <c r="AG12"/>
  <c r="AG11"/>
  <c r="AG19" i="15"/>
  <c r="AG18"/>
  <c r="AG17"/>
  <c r="AG16"/>
  <c r="AG15"/>
  <c r="AG14"/>
  <c r="AG13"/>
  <c r="AG12"/>
  <c r="AG11"/>
  <c r="AG19" i="14"/>
  <c r="AG18"/>
  <c r="AG17"/>
  <c r="AG16"/>
  <c r="AG15"/>
  <c r="AG14"/>
  <c r="AG13"/>
  <c r="AG12"/>
  <c r="AG11"/>
  <c r="AG19" i="13"/>
  <c r="AG18"/>
  <c r="AG17"/>
  <c r="AG16"/>
  <c r="AG15"/>
  <c r="AG14"/>
  <c r="AG13"/>
  <c r="AG12"/>
  <c r="AG11"/>
  <c r="AG19" i="1"/>
  <c r="AG18"/>
  <c r="AG17"/>
  <c r="AG16"/>
  <c r="AG15"/>
  <c r="AG14"/>
  <c r="AG13"/>
  <c r="AG12"/>
  <c r="AG11"/>
  <c r="B18" i="3"/>
  <c r="X15"/>
  <c r="T15"/>
  <c r="R15"/>
  <c r="P15"/>
  <c r="F15"/>
  <c r="D15"/>
  <c r="B15"/>
  <c r="X14"/>
  <c r="V14"/>
  <c r="T14"/>
  <c r="T17" s="1"/>
  <c r="R14"/>
  <c r="P14"/>
  <c r="V17" l="1"/>
  <c r="AG20" i="13"/>
  <c r="AG21" s="1"/>
  <c r="E11" i="3" s="1"/>
  <c r="D14" s="1"/>
  <c r="D17" s="1"/>
  <c r="AG20" i="14"/>
  <c r="AG21" s="1"/>
  <c r="G11" i="3" s="1"/>
  <c r="F14" s="1"/>
  <c r="F17" s="1"/>
  <c r="AG20" i="15"/>
  <c r="AG21" s="1"/>
  <c r="AG20" i="16"/>
  <c r="AG21" s="1"/>
  <c r="K11" i="3" s="1"/>
  <c r="J14" s="1"/>
  <c r="J17" s="1"/>
  <c r="N17"/>
  <c r="L17"/>
  <c r="AG20" i="1"/>
  <c r="AG21" s="1"/>
  <c r="B14" i="3" s="1"/>
  <c r="B17" s="1"/>
  <c r="X17"/>
  <c r="P17"/>
  <c r="R17"/>
  <c r="I11" l="1"/>
  <c r="H14" s="1"/>
  <c r="H17" s="1"/>
</calcChain>
</file>

<file path=xl/comments1.xml><?xml version="1.0" encoding="utf-8"?>
<comments xmlns="http://schemas.openxmlformats.org/spreadsheetml/2006/main">
  <authors>
    <author>Daniel</author>
  </authors>
  <commentList>
    <comment ref="B7" authorId="0">
      <text>
        <r>
          <rPr>
            <b/>
            <sz val="9"/>
            <color indexed="81"/>
            <rFont val="Tahoma"/>
            <charset val="1"/>
          </rPr>
          <t>Efetivo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$200 Llave</t>
        </r>
      </text>
    </comment>
    <comment ref="M7" authorId="0">
      <text>
        <r>
          <rPr>
            <b/>
            <sz val="9"/>
            <color indexed="81"/>
            <rFont val="Tahoma"/>
            <charset val="1"/>
          </rPr>
          <t>1100 eft-</t>
        </r>
      </text>
    </comment>
  </commentList>
</comments>
</file>

<file path=xl/comments2.xml><?xml version="1.0" encoding="utf-8"?>
<comments xmlns="http://schemas.openxmlformats.org/spreadsheetml/2006/main">
  <authors>
    <author>Samuel</author>
  </authors>
  <commentList>
    <comment ref="O10" authorId="0">
      <text>
        <r>
          <rPr>
            <b/>
            <sz val="9"/>
            <color indexed="81"/>
            <rFont val="Tahoma"/>
            <charset val="1"/>
          </rPr>
          <t>EFECTIVO DE JERE</t>
        </r>
      </text>
    </comment>
  </commentList>
</comments>
</file>

<file path=xl/sharedStrings.xml><?xml version="1.0" encoding="utf-8"?>
<sst xmlns="http://schemas.openxmlformats.org/spreadsheetml/2006/main" count="168" uniqueCount="35">
  <si>
    <t>DETALLE DE GASTOS</t>
  </si>
  <si>
    <t>TOTAL</t>
  </si>
  <si>
    <t>Combustible</t>
  </si>
  <si>
    <t>Peaje</t>
  </si>
  <si>
    <t>Mantenimiento Vehiculo</t>
  </si>
  <si>
    <t>Honorarios</t>
  </si>
  <si>
    <t>Varios</t>
  </si>
  <si>
    <t>DIFERENCIA</t>
  </si>
  <si>
    <t>Diferencia de Rendicion</t>
  </si>
  <si>
    <t>Descuentos Varios</t>
  </si>
  <si>
    <t>Febrero</t>
  </si>
  <si>
    <t>Marzo</t>
  </si>
  <si>
    <t>DINERO ENTREGADO</t>
  </si>
  <si>
    <t xml:space="preserve">Viatico Obra </t>
  </si>
  <si>
    <t>Junio</t>
  </si>
  <si>
    <t>Julio</t>
  </si>
  <si>
    <t>A pagar</t>
  </si>
  <si>
    <t>Agosto</t>
  </si>
  <si>
    <t>Total Viatico</t>
  </si>
  <si>
    <t>Periodo a Facturar</t>
  </si>
  <si>
    <t>Dias Trabajados</t>
  </si>
  <si>
    <t>Septiembre</t>
  </si>
  <si>
    <t>Octubre</t>
  </si>
  <si>
    <t>Noviembre</t>
  </si>
  <si>
    <t>Enero</t>
  </si>
  <si>
    <t>Abril</t>
  </si>
  <si>
    <t>Mayo</t>
  </si>
  <si>
    <t>Diciembre</t>
  </si>
  <si>
    <t>Premios</t>
  </si>
  <si>
    <t>Adelanto</t>
  </si>
  <si>
    <t>Total Recibo de Sueldo</t>
  </si>
  <si>
    <t>SUB TOTAL</t>
  </si>
  <si>
    <t>Hospedaje</t>
  </si>
  <si>
    <t>Herramienta/Materiales</t>
  </si>
  <si>
    <t xml:space="preserve"> </t>
  </si>
</sst>
</file>

<file path=xl/styles.xml><?xml version="1.0" encoding="utf-8"?>
<styleSheet xmlns="http://schemas.openxmlformats.org/spreadsheetml/2006/main">
  <numFmts count="4">
    <numFmt numFmtId="164" formatCode="&quot;$&quot;\ #,##0;[Red]&quot;$&quot;\ \-#,##0"/>
    <numFmt numFmtId="165" formatCode="_ &quot;$&quot;\ * #,##0.00_ ;_ &quot;$&quot;\ * \-#,##0.00_ ;_ &quot;$&quot;\ * &quot;-&quot;??_ ;_ @_ "/>
    <numFmt numFmtId="166" formatCode="[$$-2C0A]\ #,##0.00"/>
    <numFmt numFmtId="167" formatCode="[$$-340A]\ 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64">
    <xf numFmtId="0" fontId="0" fillId="0" borderId="0" xfId="0"/>
    <xf numFmtId="14" fontId="0" fillId="0" borderId="0" xfId="0" applyNumberFormat="1"/>
    <xf numFmtId="166" fontId="0" fillId="0" borderId="0" xfId="0" applyNumberFormat="1"/>
    <xf numFmtId="166" fontId="0" fillId="0" borderId="2" xfId="0" applyNumberFormat="1" applyBorder="1"/>
    <xf numFmtId="0" fontId="0" fillId="0" borderId="0" xfId="0" applyFill="1"/>
    <xf numFmtId="0" fontId="0" fillId="0" borderId="6" xfId="0" applyBorder="1"/>
    <xf numFmtId="165" fontId="0" fillId="0" borderId="11" xfId="1" applyFont="1" applyBorder="1"/>
    <xf numFmtId="165" fontId="0" fillId="0" borderId="12" xfId="1" applyFont="1" applyBorder="1"/>
    <xf numFmtId="165" fontId="0" fillId="0" borderId="13" xfId="1" applyFont="1" applyBorder="1"/>
    <xf numFmtId="165" fontId="0" fillId="0" borderId="14" xfId="1" applyFont="1" applyBorder="1"/>
    <xf numFmtId="166" fontId="3" fillId="0" borderId="0" xfId="0" applyNumberFormat="1" applyFont="1" applyAlignment="1">
      <alignment horizontal="center"/>
    </xf>
    <xf numFmtId="166" fontId="0" fillId="0" borderId="6" xfId="0" applyNumberFormat="1" applyBorder="1"/>
    <xf numFmtId="0" fontId="0" fillId="0" borderId="8" xfId="0" applyBorder="1" applyAlignment="1">
      <alignment horizontal="right"/>
    </xf>
    <xf numFmtId="166" fontId="0" fillId="0" borderId="15" xfId="0" applyNumberFormat="1" applyBorder="1"/>
    <xf numFmtId="0" fontId="3" fillId="0" borderId="4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5" fontId="0" fillId="0" borderId="1" xfId="1" applyFont="1" applyBorder="1" applyAlignment="1">
      <alignment horizontal="center"/>
    </xf>
    <xf numFmtId="165" fontId="0" fillId="0" borderId="17" xfId="1" applyFont="1" applyBorder="1"/>
    <xf numFmtId="165" fontId="0" fillId="0" borderId="18" xfId="1" applyFont="1" applyBorder="1"/>
    <xf numFmtId="0" fontId="0" fillId="0" borderId="2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165" fontId="0" fillId="0" borderId="9" xfId="1" applyFont="1" applyBorder="1" applyAlignment="1">
      <alignment horizontal="center"/>
    </xf>
    <xf numFmtId="165" fontId="0" fillId="0" borderId="20" xfId="1" applyFont="1" applyBorder="1" applyAlignment="1">
      <alignment horizontal="center"/>
    </xf>
    <xf numFmtId="165" fontId="0" fillId="0" borderId="10" xfId="1" applyFont="1" applyBorder="1" applyAlignment="1">
      <alignment horizontal="center"/>
    </xf>
    <xf numFmtId="165" fontId="0" fillId="0" borderId="11" xfId="1" applyFont="1" applyBorder="1" applyAlignment="1">
      <alignment horizontal="center"/>
    </xf>
    <xf numFmtId="165" fontId="0" fillId="0" borderId="12" xfId="1" applyFont="1" applyBorder="1" applyAlignment="1">
      <alignment horizontal="center"/>
    </xf>
    <xf numFmtId="165" fontId="0" fillId="0" borderId="13" xfId="1" applyFont="1" applyBorder="1" applyAlignment="1">
      <alignment horizontal="center"/>
    </xf>
    <xf numFmtId="165" fontId="0" fillId="0" borderId="21" xfId="1" applyFont="1" applyBorder="1" applyAlignment="1">
      <alignment horizontal="center"/>
    </xf>
    <xf numFmtId="165" fontId="0" fillId="0" borderId="14" xfId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3" borderId="7" xfId="0" applyNumberFormat="1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166" fontId="3" fillId="0" borderId="4" xfId="0" applyNumberFormat="1" applyFont="1" applyBorder="1" applyAlignment="1">
      <alignment horizontal="center"/>
    </xf>
    <xf numFmtId="165" fontId="5" fillId="0" borderId="20" xfId="1" applyFont="1" applyBorder="1" applyAlignment="1">
      <alignment horizontal="center"/>
    </xf>
    <xf numFmtId="165" fontId="5" fillId="0" borderId="1" xfId="1" applyFont="1" applyBorder="1" applyAlignment="1">
      <alignment horizontal="center"/>
    </xf>
    <xf numFmtId="165" fontId="0" fillId="0" borderId="6" xfId="1" applyFont="1" applyBorder="1"/>
    <xf numFmtId="165" fontId="0" fillId="0" borderId="7" xfId="1" applyFont="1" applyBorder="1"/>
    <xf numFmtId="0" fontId="0" fillId="4" borderId="24" xfId="0" applyNumberFormat="1" applyFill="1" applyBorder="1" applyAlignment="1">
      <alignment horizontal="center"/>
    </xf>
    <xf numFmtId="0" fontId="0" fillId="0" borderId="5" xfId="0" applyBorder="1"/>
    <xf numFmtId="0" fontId="0" fillId="0" borderId="25" xfId="0" applyNumberFormat="1" applyFill="1" applyBorder="1" applyAlignment="1">
      <alignment horizontal="center"/>
    </xf>
    <xf numFmtId="165" fontId="0" fillId="0" borderId="26" xfId="1" applyFont="1" applyBorder="1" applyAlignment="1">
      <alignment horizontal="center"/>
    </xf>
    <xf numFmtId="165" fontId="0" fillId="0" borderId="27" xfId="1" applyFont="1" applyBorder="1" applyAlignment="1">
      <alignment horizontal="center"/>
    </xf>
    <xf numFmtId="165" fontId="0" fillId="0" borderId="28" xfId="1" applyFont="1" applyBorder="1" applyAlignment="1">
      <alignment horizontal="center"/>
    </xf>
    <xf numFmtId="0" fontId="0" fillId="3" borderId="23" xfId="0" applyNumberFormat="1" applyFill="1" applyBorder="1" applyAlignment="1">
      <alignment horizontal="center"/>
    </xf>
    <xf numFmtId="0" fontId="0" fillId="3" borderId="24" xfId="0" applyNumberFormat="1" applyFill="1" applyBorder="1" applyAlignment="1">
      <alignment horizontal="center"/>
    </xf>
    <xf numFmtId="165" fontId="0" fillId="0" borderId="7" xfId="1" applyFont="1" applyBorder="1" applyAlignment="1">
      <alignment horizontal="center"/>
    </xf>
    <xf numFmtId="0" fontId="0" fillId="0" borderId="7" xfId="1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133351</xdr:rowOff>
    </xdr:from>
    <xdr:to>
      <xdr:col>0</xdr:col>
      <xdr:colOff>1666875</xdr:colOff>
      <xdr:row>5</xdr:row>
      <xdr:rowOff>22885</xdr:rowOff>
    </xdr:to>
    <xdr:pic>
      <xdr:nvPicPr>
        <xdr:cNvPr id="2" name="1 Imagen" descr="Logo Final 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33351"/>
          <a:ext cx="1619250" cy="86108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1562100</xdr:colOff>
      <xdr:row>4</xdr:row>
      <xdr:rowOff>99084</xdr:rowOff>
    </xdr:to>
    <xdr:pic>
      <xdr:nvPicPr>
        <xdr:cNvPr id="2" name="1 Imagen" descr="Logo Final 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62100" cy="8610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1571624</xdr:colOff>
      <xdr:row>4</xdr:row>
      <xdr:rowOff>99084</xdr:rowOff>
    </xdr:to>
    <xdr:pic>
      <xdr:nvPicPr>
        <xdr:cNvPr id="2" name="1 Imagen" descr="Logo Final 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71624" cy="8610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5</xdr:row>
      <xdr:rowOff>88872</xdr:rowOff>
    </xdr:to>
    <xdr:pic>
      <xdr:nvPicPr>
        <xdr:cNvPr id="2" name="1 Imagen" descr="Logo Final 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52600" cy="10413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4</xdr:row>
      <xdr:rowOff>99084</xdr:rowOff>
    </xdr:to>
    <xdr:pic>
      <xdr:nvPicPr>
        <xdr:cNvPr id="2" name="1 Imagen" descr="Logo Final 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19250" cy="8610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4</xdr:row>
      <xdr:rowOff>99084</xdr:rowOff>
    </xdr:to>
    <xdr:pic>
      <xdr:nvPicPr>
        <xdr:cNvPr id="2" name="1 Imagen" descr="Logo Final 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19250" cy="8610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4</xdr:row>
      <xdr:rowOff>99084</xdr:rowOff>
    </xdr:to>
    <xdr:pic>
      <xdr:nvPicPr>
        <xdr:cNvPr id="2" name="1 Imagen" descr="Logo Final 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19250" cy="8610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4</xdr:row>
      <xdr:rowOff>99084</xdr:rowOff>
    </xdr:to>
    <xdr:pic>
      <xdr:nvPicPr>
        <xdr:cNvPr id="2" name="1 Imagen" descr="Logo Final 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19250" cy="8610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4</xdr:row>
      <xdr:rowOff>99084</xdr:rowOff>
    </xdr:to>
    <xdr:pic>
      <xdr:nvPicPr>
        <xdr:cNvPr id="2" name="1 Imagen" descr="Logo Final 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19250" cy="8610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4</xdr:row>
      <xdr:rowOff>99084</xdr:rowOff>
    </xdr:to>
    <xdr:pic>
      <xdr:nvPicPr>
        <xdr:cNvPr id="2" name="1 Imagen" descr="Logo Final 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19250" cy="86108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1581150</xdr:colOff>
      <xdr:row>4</xdr:row>
      <xdr:rowOff>99084</xdr:rowOff>
    </xdr:to>
    <xdr:pic>
      <xdr:nvPicPr>
        <xdr:cNvPr id="2" name="1 Imagen" descr="Logo Final 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81150" cy="86108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1581150</xdr:colOff>
      <xdr:row>4</xdr:row>
      <xdr:rowOff>99084</xdr:rowOff>
    </xdr:to>
    <xdr:pic>
      <xdr:nvPicPr>
        <xdr:cNvPr id="2" name="1 Imagen" descr="Logo Final 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81150" cy="861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Y18"/>
  <sheetViews>
    <sheetView showGridLines="0" topLeftCell="A2" workbookViewId="0">
      <pane xSplit="1" topLeftCell="U1" activePane="topRight" state="frozen"/>
      <selection pane="topRight" activeCell="W11" sqref="W11"/>
    </sheetView>
  </sheetViews>
  <sheetFormatPr baseColWidth="10" defaultRowHeight="15"/>
  <cols>
    <col min="1" max="1" width="29.42578125" bestFit="1" customWidth="1"/>
    <col min="15" max="15" width="13.5703125" customWidth="1"/>
    <col min="17" max="17" width="12.140625" bestFit="1" customWidth="1"/>
  </cols>
  <sheetData>
    <row r="5" spans="1:25" ht="16.5" customHeight="1"/>
    <row r="6" spans="1:25" ht="15.75" thickBot="1">
      <c r="B6" s="63"/>
      <c r="C6" s="63"/>
      <c r="D6" s="63"/>
      <c r="E6" s="63"/>
      <c r="F6" s="63"/>
      <c r="G6" s="63"/>
      <c r="H6" s="63"/>
      <c r="I6" s="63"/>
    </row>
    <row r="7" spans="1:25" ht="15.75" thickBot="1">
      <c r="B7" s="61" t="s">
        <v>24</v>
      </c>
      <c r="C7" s="62"/>
      <c r="D7" s="61" t="s">
        <v>10</v>
      </c>
      <c r="E7" s="62"/>
      <c r="F7" s="61" t="s">
        <v>11</v>
      </c>
      <c r="G7" s="62"/>
      <c r="H7" s="61" t="s">
        <v>25</v>
      </c>
      <c r="I7" s="62"/>
      <c r="J7" s="61" t="s">
        <v>26</v>
      </c>
      <c r="K7" s="62"/>
      <c r="L7" s="61" t="s">
        <v>14</v>
      </c>
      <c r="M7" s="62"/>
      <c r="N7" s="61" t="s">
        <v>15</v>
      </c>
      <c r="O7" s="62"/>
      <c r="P7" s="61" t="s">
        <v>17</v>
      </c>
      <c r="Q7" s="62"/>
      <c r="R7" s="61" t="s">
        <v>21</v>
      </c>
      <c r="S7" s="62"/>
      <c r="T7" s="61" t="s">
        <v>22</v>
      </c>
      <c r="U7" s="62"/>
      <c r="V7" s="61" t="s">
        <v>23</v>
      </c>
      <c r="W7" s="62"/>
      <c r="X7" s="61" t="s">
        <v>27</v>
      </c>
      <c r="Y7" s="62"/>
    </row>
    <row r="8" spans="1:25">
      <c r="A8" s="20" t="s">
        <v>5</v>
      </c>
      <c r="B8" s="18"/>
      <c r="C8" s="19"/>
      <c r="D8" s="18"/>
      <c r="E8" s="19"/>
      <c r="F8" s="18"/>
      <c r="G8" s="19"/>
      <c r="H8" s="18">
        <v>10500</v>
      </c>
      <c r="I8" s="19"/>
      <c r="J8" s="18">
        <v>10500</v>
      </c>
      <c r="K8" s="19"/>
      <c r="L8" s="18"/>
      <c r="M8" s="19"/>
      <c r="N8" s="18">
        <f>10500+5301</f>
        <v>15801</v>
      </c>
      <c r="O8" s="19"/>
      <c r="P8" s="18">
        <v>10500</v>
      </c>
      <c r="Q8" s="19"/>
      <c r="R8" s="18"/>
      <c r="S8" s="19"/>
      <c r="T8" s="18"/>
      <c r="U8" s="19"/>
      <c r="V8" s="18">
        <v>12301</v>
      </c>
      <c r="W8" s="19"/>
      <c r="X8" s="18">
        <v>12301</v>
      </c>
      <c r="Y8" s="19"/>
    </row>
    <row r="9" spans="1:25">
      <c r="A9" s="21" t="s">
        <v>28</v>
      </c>
      <c r="B9" s="6"/>
      <c r="C9" s="7"/>
      <c r="D9" s="6"/>
      <c r="E9" s="7"/>
      <c r="F9" s="6"/>
      <c r="G9" s="7"/>
      <c r="H9" s="6"/>
      <c r="I9" s="7"/>
      <c r="J9" s="6"/>
      <c r="K9" s="7"/>
      <c r="L9" s="6"/>
      <c r="M9" s="7"/>
      <c r="N9" s="6"/>
      <c r="O9" s="7"/>
      <c r="P9" s="6"/>
      <c r="Q9" s="7"/>
      <c r="R9" s="6"/>
      <c r="S9" s="7"/>
      <c r="T9" s="6"/>
      <c r="U9" s="7"/>
      <c r="V9" s="6"/>
      <c r="W9" s="7">
        <v>500</v>
      </c>
      <c r="X9" s="6"/>
      <c r="Y9" s="7"/>
    </row>
    <row r="10" spans="1:25">
      <c r="A10" s="21" t="s">
        <v>29</v>
      </c>
      <c r="B10" s="6"/>
      <c r="C10" s="7"/>
      <c r="D10" s="6"/>
      <c r="E10" s="7"/>
      <c r="F10" s="6"/>
      <c r="G10" s="7"/>
      <c r="H10" s="6"/>
      <c r="I10" s="7">
        <v>-1000</v>
      </c>
      <c r="J10" s="6"/>
      <c r="K10" s="7"/>
      <c r="L10" s="6"/>
      <c r="M10" s="7"/>
      <c r="N10" s="6"/>
      <c r="O10" s="7">
        <v>-1000</v>
      </c>
      <c r="P10" s="6"/>
      <c r="Q10" s="7"/>
      <c r="R10" s="6"/>
      <c r="S10" s="7"/>
      <c r="T10" s="6"/>
      <c r="U10" s="7"/>
      <c r="V10" s="6"/>
      <c r="W10" s="7"/>
      <c r="X10" s="6"/>
      <c r="Y10" s="7"/>
    </row>
    <row r="11" spans="1:25">
      <c r="A11" s="21" t="s">
        <v>8</v>
      </c>
      <c r="B11" s="6"/>
      <c r="C11" s="7"/>
      <c r="D11" s="6"/>
      <c r="E11" s="7">
        <f>Febrero!AG21</f>
        <v>9131.5</v>
      </c>
      <c r="F11" s="6"/>
      <c r="G11" s="7">
        <f>Marzo!$AG$21</f>
        <v>11804</v>
      </c>
      <c r="H11" s="6"/>
      <c r="I11" s="7">
        <f>Abril!AG21</f>
        <v>29529.850000000006</v>
      </c>
      <c r="J11" s="6"/>
      <c r="K11" s="7">
        <f>Mayo!$AG$21</f>
        <v>1039.1500000000015</v>
      </c>
      <c r="L11" s="6"/>
      <c r="M11" s="7">
        <f>Junio!$AG$21</f>
        <v>12699.94</v>
      </c>
      <c r="N11" s="6"/>
      <c r="O11" s="7">
        <f>Julio!AF21</f>
        <v>-3713.75</v>
      </c>
      <c r="P11" s="6"/>
      <c r="Q11" s="7">
        <f>Agosto!AG19</f>
        <v>-2310</v>
      </c>
      <c r="R11" s="6"/>
      <c r="S11" s="7"/>
      <c r="T11" s="6"/>
      <c r="U11" s="7"/>
      <c r="V11" s="6"/>
      <c r="W11" s="7">
        <f>Noviembre!AG19</f>
        <v>-6275</v>
      </c>
      <c r="X11" s="6"/>
      <c r="Y11" s="7"/>
    </row>
    <row r="12" spans="1:25">
      <c r="A12" s="21" t="s">
        <v>9</v>
      </c>
      <c r="B12" s="6"/>
      <c r="C12" s="7"/>
      <c r="D12" s="6"/>
      <c r="E12" s="7"/>
      <c r="F12" s="6"/>
      <c r="G12" s="7"/>
      <c r="H12" s="6"/>
      <c r="I12" s="7"/>
      <c r="J12" s="6"/>
      <c r="K12" s="7"/>
      <c r="L12" s="6"/>
      <c r="M12" s="7"/>
      <c r="N12" s="6"/>
      <c r="O12" s="7">
        <v>-7631</v>
      </c>
      <c r="P12" s="6"/>
      <c r="Q12" s="7"/>
      <c r="R12" s="6"/>
      <c r="S12" s="7"/>
      <c r="T12" s="6"/>
      <c r="U12" s="7"/>
      <c r="V12" s="6"/>
      <c r="W12" s="7"/>
      <c r="X12" s="6"/>
      <c r="Y12" s="7"/>
    </row>
    <row r="13" spans="1:25" ht="15.75" thickBot="1">
      <c r="A13" s="22"/>
      <c r="B13" s="8"/>
      <c r="C13" s="9"/>
      <c r="D13" s="8"/>
      <c r="E13" s="9"/>
      <c r="F13" s="8"/>
      <c r="G13" s="9"/>
      <c r="H13" s="8"/>
      <c r="I13" s="9"/>
      <c r="J13" s="8"/>
      <c r="K13" s="9"/>
      <c r="L13" s="8"/>
      <c r="M13" s="9"/>
      <c r="N13" s="8"/>
      <c r="O13" s="9"/>
      <c r="P13" s="8"/>
      <c r="Q13" s="9"/>
      <c r="R13" s="8"/>
      <c r="S13" s="9"/>
      <c r="T13" s="8"/>
      <c r="U13" s="9"/>
      <c r="V13" s="8"/>
      <c r="W13" s="9"/>
      <c r="X13" s="8"/>
      <c r="Y13" s="9"/>
    </row>
    <row r="14" spans="1:25" ht="15.75" thickBot="1">
      <c r="A14" s="5" t="s">
        <v>16</v>
      </c>
      <c r="B14" s="59">
        <f>SUM(B8:C13)</f>
        <v>0</v>
      </c>
      <c r="C14" s="59"/>
      <c r="D14" s="59">
        <f>SUM(D8:E13)</f>
        <v>9131.5</v>
      </c>
      <c r="E14" s="59"/>
      <c r="F14" s="59">
        <f>SUM(F8:G13)</f>
        <v>11804</v>
      </c>
      <c r="G14" s="59"/>
      <c r="H14" s="59">
        <f>SUM(H8:I13)</f>
        <v>39029.850000000006</v>
      </c>
      <c r="I14" s="59"/>
      <c r="J14" s="59">
        <f>SUM(J8:K13)</f>
        <v>11539.150000000001</v>
      </c>
      <c r="K14" s="59"/>
      <c r="L14" s="59">
        <f>SUM(L8:M13)</f>
        <v>12699.94</v>
      </c>
      <c r="M14" s="59"/>
      <c r="N14" s="59">
        <f>SUM(N8:O13)</f>
        <v>3456.25</v>
      </c>
      <c r="O14" s="59"/>
      <c r="P14" s="59">
        <f>SUM(P8:Q13)</f>
        <v>8190</v>
      </c>
      <c r="Q14" s="59"/>
      <c r="R14" s="59">
        <f>SUM(R8:S13)</f>
        <v>0</v>
      </c>
      <c r="S14" s="59"/>
      <c r="T14" s="59">
        <f>SUM(T8:U13)</f>
        <v>0</v>
      </c>
      <c r="U14" s="59"/>
      <c r="V14" s="59">
        <f>SUM(V8:W13)</f>
        <v>6526</v>
      </c>
      <c r="W14" s="59"/>
      <c r="X14" s="59">
        <f>SUM(X8:Y13)</f>
        <v>12301</v>
      </c>
      <c r="Y14" s="59"/>
    </row>
    <row r="15" spans="1:25" ht="15.75" thickBot="1">
      <c r="A15" s="5" t="s">
        <v>18</v>
      </c>
      <c r="B15" s="59">
        <f>Enero!AG11</f>
        <v>220</v>
      </c>
      <c r="C15" s="59"/>
      <c r="D15" s="59">
        <f>Enero!AI11</f>
        <v>0</v>
      </c>
      <c r="E15" s="59"/>
      <c r="F15" s="59">
        <f>Enero!AK11</f>
        <v>0</v>
      </c>
      <c r="G15" s="59"/>
      <c r="H15" s="59">
        <f>Abril!AM11</f>
        <v>0</v>
      </c>
      <c r="I15" s="59"/>
      <c r="J15" s="59">
        <f>Mayo!AO11</f>
        <v>0</v>
      </c>
      <c r="K15" s="59"/>
      <c r="L15" s="59">
        <f>Junio!AQ11</f>
        <v>0</v>
      </c>
      <c r="M15" s="59"/>
      <c r="N15" s="59">
        <f>Julio!AF11</f>
        <v>6150</v>
      </c>
      <c r="O15" s="59"/>
      <c r="P15" s="59">
        <f>Enero!AU11</f>
        <v>0</v>
      </c>
      <c r="Q15" s="59"/>
      <c r="R15" s="59">
        <f>Enero!AW11</f>
        <v>0</v>
      </c>
      <c r="S15" s="59"/>
      <c r="T15" s="59">
        <f>Enero!AY11</f>
        <v>0</v>
      </c>
      <c r="U15" s="59"/>
      <c r="V15" s="59">
        <f>Noviembre!AG9</f>
        <v>550</v>
      </c>
      <c r="W15" s="59"/>
      <c r="X15" s="59">
        <f>Enero!BC11</f>
        <v>0</v>
      </c>
      <c r="Y15" s="59"/>
    </row>
    <row r="16" spans="1:25" ht="15.75" thickBot="1">
      <c r="A16" s="5" t="s">
        <v>19</v>
      </c>
      <c r="B16" s="60">
        <v>1</v>
      </c>
      <c r="C16" s="60"/>
      <c r="D16" s="60">
        <v>2</v>
      </c>
      <c r="E16" s="60"/>
      <c r="F16" s="60">
        <v>3</v>
      </c>
      <c r="G16" s="60"/>
      <c r="H16" s="60">
        <v>4</v>
      </c>
      <c r="I16" s="60"/>
      <c r="J16" s="60">
        <v>5</v>
      </c>
      <c r="K16" s="60"/>
      <c r="L16" s="60">
        <v>6</v>
      </c>
      <c r="M16" s="60"/>
      <c r="N16" s="60">
        <v>7</v>
      </c>
      <c r="O16" s="60"/>
      <c r="P16" s="60">
        <v>8</v>
      </c>
      <c r="Q16" s="60"/>
      <c r="R16" s="60">
        <v>9</v>
      </c>
      <c r="S16" s="60"/>
      <c r="T16" s="60">
        <v>10</v>
      </c>
      <c r="U16" s="60"/>
      <c r="V16" s="60">
        <v>11</v>
      </c>
      <c r="W16" s="60"/>
      <c r="X16" s="60">
        <v>12</v>
      </c>
      <c r="Y16" s="60"/>
    </row>
    <row r="17" spans="1:25" ht="15.75" thickBot="1">
      <c r="A17" s="5" t="s">
        <v>30</v>
      </c>
      <c r="B17" s="59">
        <f>B14+B15</f>
        <v>220</v>
      </c>
      <c r="C17" s="59"/>
      <c r="D17" s="59">
        <f>D14+D15</f>
        <v>9131.5</v>
      </c>
      <c r="E17" s="59"/>
      <c r="F17" s="59">
        <f>F14+F15</f>
        <v>11804</v>
      </c>
      <c r="G17" s="59"/>
      <c r="H17" s="59">
        <f>H14+H15</f>
        <v>39029.850000000006</v>
      </c>
      <c r="I17" s="59"/>
      <c r="J17" s="59">
        <f>J14+J15</f>
        <v>11539.150000000001</v>
      </c>
      <c r="K17" s="59"/>
      <c r="L17" s="59">
        <f>L14+L15</f>
        <v>12699.94</v>
      </c>
      <c r="M17" s="59"/>
      <c r="N17" s="59">
        <f>N14+N15</f>
        <v>9606.25</v>
      </c>
      <c r="O17" s="59"/>
      <c r="P17" s="59">
        <f>P14+P15</f>
        <v>8190</v>
      </c>
      <c r="Q17" s="59"/>
      <c r="R17" s="59">
        <f>R14+R15</f>
        <v>0</v>
      </c>
      <c r="S17" s="59"/>
      <c r="T17" s="59">
        <f>T14+T15</f>
        <v>0</v>
      </c>
      <c r="U17" s="59"/>
      <c r="V17" s="59">
        <f>V14+V15</f>
        <v>7076</v>
      </c>
      <c r="W17" s="59"/>
      <c r="X17" s="59">
        <f>X14+X15</f>
        <v>12301</v>
      </c>
      <c r="Y17" s="59"/>
    </row>
    <row r="18" spans="1:25" ht="15.75" thickBot="1">
      <c r="A18" s="5" t="s">
        <v>20</v>
      </c>
      <c r="B18" s="60">
        <f>COUNT(Enero!B11:AF11)</f>
        <v>2</v>
      </c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>
        <f>COUNTIF(Julio!B11:AE11,"&gt;0")</f>
        <v>27</v>
      </c>
      <c r="O18" s="60"/>
      <c r="P18" s="60">
        <f>COUNTIF(Agosto!B9:AE9,"&gt;0")</f>
        <v>12</v>
      </c>
      <c r="Q18" s="60"/>
      <c r="R18" s="60"/>
      <c r="S18" s="60"/>
      <c r="T18" s="60"/>
      <c r="U18" s="60"/>
      <c r="V18" s="60"/>
      <c r="W18" s="60"/>
      <c r="X18" s="60"/>
      <c r="Y18" s="60"/>
    </row>
  </sheetData>
  <mergeCells count="73">
    <mergeCell ref="V18:W18"/>
    <mergeCell ref="X18:Y18"/>
    <mergeCell ref="V16:W16"/>
    <mergeCell ref="X16:Y16"/>
    <mergeCell ref="V17:W17"/>
    <mergeCell ref="X17:Y17"/>
    <mergeCell ref="V7:W7"/>
    <mergeCell ref="X7:Y7"/>
    <mergeCell ref="V14:W14"/>
    <mergeCell ref="X14:Y14"/>
    <mergeCell ref="V15:W15"/>
    <mergeCell ref="X15:Y15"/>
    <mergeCell ref="P17:Q17"/>
    <mergeCell ref="P18:Q18"/>
    <mergeCell ref="P7:Q7"/>
    <mergeCell ref="P14:Q14"/>
    <mergeCell ref="P15:Q15"/>
    <mergeCell ref="P16:Q16"/>
    <mergeCell ref="L18:M18"/>
    <mergeCell ref="N18:O18"/>
    <mergeCell ref="B18:C18"/>
    <mergeCell ref="D18:E18"/>
    <mergeCell ref="F18:G18"/>
    <mergeCell ref="H18:I18"/>
    <mergeCell ref="J18:K18"/>
    <mergeCell ref="B6:I6"/>
    <mergeCell ref="B15:C15"/>
    <mergeCell ref="D15:E15"/>
    <mergeCell ref="F15:G15"/>
    <mergeCell ref="H15:I15"/>
    <mergeCell ref="B7:C7"/>
    <mergeCell ref="B14:C14"/>
    <mergeCell ref="D7:E7"/>
    <mergeCell ref="D14:E14"/>
    <mergeCell ref="F7:G7"/>
    <mergeCell ref="H7:I7"/>
    <mergeCell ref="F14:G14"/>
    <mergeCell ref="H14:I14"/>
    <mergeCell ref="B17:C17"/>
    <mergeCell ref="D17:E17"/>
    <mergeCell ref="F17:G17"/>
    <mergeCell ref="H17:I17"/>
    <mergeCell ref="D16:E16"/>
    <mergeCell ref="F16:G16"/>
    <mergeCell ref="H16:I16"/>
    <mergeCell ref="B16:C16"/>
    <mergeCell ref="J17:K17"/>
    <mergeCell ref="J7:K7"/>
    <mergeCell ref="J14:K14"/>
    <mergeCell ref="J15:K15"/>
    <mergeCell ref="J16:K16"/>
    <mergeCell ref="L17:M17"/>
    <mergeCell ref="L7:M7"/>
    <mergeCell ref="L14:M14"/>
    <mergeCell ref="L15:M15"/>
    <mergeCell ref="L16:M16"/>
    <mergeCell ref="N7:O7"/>
    <mergeCell ref="N14:O14"/>
    <mergeCell ref="N15:O15"/>
    <mergeCell ref="N16:O16"/>
    <mergeCell ref="N17:O17"/>
    <mergeCell ref="R17:S17"/>
    <mergeCell ref="R18:S18"/>
    <mergeCell ref="R7:S7"/>
    <mergeCell ref="R14:S14"/>
    <mergeCell ref="R15:S15"/>
    <mergeCell ref="R16:S16"/>
    <mergeCell ref="T17:U17"/>
    <mergeCell ref="T18:U18"/>
    <mergeCell ref="T7:U7"/>
    <mergeCell ref="T14:U14"/>
    <mergeCell ref="T15:U15"/>
    <mergeCell ref="T16:U1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H19"/>
  <sheetViews>
    <sheetView workbookViewId="0">
      <selection sqref="A1:XFD1048576"/>
    </sheetView>
  </sheetViews>
  <sheetFormatPr baseColWidth="10" defaultRowHeight="15"/>
  <cols>
    <col min="1" max="1" width="25.140625" customWidth="1"/>
  </cols>
  <sheetData>
    <row r="1" spans="1:33">
      <c r="A1" s="4"/>
    </row>
    <row r="2" spans="1:33">
      <c r="B2" s="1"/>
    </row>
    <row r="3" spans="1:33">
      <c r="B3" s="1"/>
    </row>
    <row r="4" spans="1:33">
      <c r="B4" s="1"/>
    </row>
    <row r="5" spans="1:33">
      <c r="B5" s="1"/>
      <c r="C5" s="1"/>
      <c r="D5" s="1"/>
      <c r="E5" s="1"/>
      <c r="F5" s="1"/>
      <c r="G5" s="1"/>
      <c r="H5" s="1"/>
    </row>
    <row r="6" spans="1:33" ht="15.75" thickBot="1">
      <c r="A6" s="3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thickBot="1">
      <c r="A7" s="40" t="s">
        <v>12</v>
      </c>
      <c r="B7" s="49">
        <v>1000</v>
      </c>
      <c r="C7" s="50">
        <v>300</v>
      </c>
      <c r="D7" s="50"/>
      <c r="E7" s="50"/>
      <c r="F7" s="50">
        <v>200</v>
      </c>
      <c r="G7" s="50"/>
      <c r="H7" s="44">
        <v>750</v>
      </c>
      <c r="I7" s="44"/>
      <c r="J7" s="44">
        <v>750</v>
      </c>
      <c r="K7" s="44"/>
      <c r="L7" s="44"/>
      <c r="M7" s="44">
        <v>1600</v>
      </c>
      <c r="N7" s="44">
        <v>1000</v>
      </c>
      <c r="O7" s="44">
        <v>100</v>
      </c>
      <c r="P7" s="44">
        <v>200</v>
      </c>
      <c r="Q7" s="44">
        <v>100</v>
      </c>
      <c r="R7" s="44"/>
      <c r="S7" s="44"/>
      <c r="T7" s="44">
        <v>100</v>
      </c>
      <c r="U7" s="44">
        <v>100</v>
      </c>
      <c r="V7" s="44">
        <v>100</v>
      </c>
      <c r="W7" s="44"/>
      <c r="X7" s="44">
        <v>200</v>
      </c>
      <c r="Y7" s="44"/>
      <c r="Z7" s="44"/>
      <c r="AA7" s="44">
        <v>150</v>
      </c>
      <c r="AB7" s="44">
        <v>150</v>
      </c>
      <c r="AC7" s="44">
        <v>150</v>
      </c>
      <c r="AD7" s="44">
        <v>650</v>
      </c>
      <c r="AE7" s="45">
        <v>150</v>
      </c>
      <c r="AF7" s="52"/>
      <c r="AG7" s="46">
        <f>SUM(B7:AF7)</f>
        <v>7750</v>
      </c>
    </row>
    <row r="8" spans="1:33" ht="15.75" thickBot="1">
      <c r="A8" s="15" t="s">
        <v>0</v>
      </c>
      <c r="B8" s="41">
        <v>1</v>
      </c>
      <c r="C8" s="42">
        <v>2</v>
      </c>
      <c r="D8" s="43">
        <v>3</v>
      </c>
      <c r="E8" s="43">
        <v>4</v>
      </c>
      <c r="F8" s="43">
        <v>5</v>
      </c>
      <c r="G8" s="43">
        <v>6</v>
      </c>
      <c r="H8" s="43">
        <v>7</v>
      </c>
      <c r="I8" s="43">
        <v>8</v>
      </c>
      <c r="J8" s="43">
        <v>9</v>
      </c>
      <c r="K8" s="43">
        <v>10</v>
      </c>
      <c r="L8" s="43">
        <v>11</v>
      </c>
      <c r="M8" s="43">
        <v>12</v>
      </c>
      <c r="N8" s="43">
        <v>13</v>
      </c>
      <c r="O8" s="43">
        <v>14</v>
      </c>
      <c r="P8" s="43">
        <v>15</v>
      </c>
      <c r="Q8" s="43">
        <v>16</v>
      </c>
      <c r="R8" s="43">
        <v>17</v>
      </c>
      <c r="S8" s="43">
        <v>18</v>
      </c>
      <c r="T8" s="43">
        <v>19</v>
      </c>
      <c r="U8" s="43">
        <v>20</v>
      </c>
      <c r="V8" s="43">
        <v>21</v>
      </c>
      <c r="W8" s="43">
        <v>22</v>
      </c>
      <c r="X8" s="43">
        <v>23</v>
      </c>
      <c r="Y8" s="43">
        <v>24</v>
      </c>
      <c r="Z8" s="43">
        <v>25</v>
      </c>
      <c r="AA8" s="43">
        <v>26</v>
      </c>
      <c r="AB8" s="43">
        <v>27</v>
      </c>
      <c r="AC8" s="43">
        <v>28</v>
      </c>
      <c r="AD8" s="43">
        <v>29</v>
      </c>
      <c r="AE8" s="43">
        <v>30</v>
      </c>
      <c r="AF8" s="53"/>
      <c r="AG8" s="14" t="s">
        <v>31</v>
      </c>
    </row>
    <row r="9" spans="1:33">
      <c r="A9" s="23" t="s">
        <v>13</v>
      </c>
      <c r="B9" s="27">
        <v>100</v>
      </c>
      <c r="C9" s="27">
        <v>100</v>
      </c>
      <c r="D9" s="27"/>
      <c r="E9" s="27"/>
      <c r="F9" s="27">
        <v>100</v>
      </c>
      <c r="G9" s="27">
        <v>250</v>
      </c>
      <c r="H9" s="27">
        <v>250</v>
      </c>
      <c r="I9" s="27">
        <v>250</v>
      </c>
      <c r="J9" s="27">
        <v>250</v>
      </c>
      <c r="K9" s="27">
        <v>250</v>
      </c>
      <c r="L9" s="28">
        <v>250</v>
      </c>
      <c r="M9" s="28">
        <v>150</v>
      </c>
      <c r="N9" s="28">
        <v>150</v>
      </c>
      <c r="O9" s="28">
        <v>100</v>
      </c>
      <c r="P9" s="28">
        <v>100</v>
      </c>
      <c r="Q9" s="28"/>
      <c r="R9" s="28"/>
      <c r="S9" s="28"/>
      <c r="T9" s="28"/>
      <c r="U9" s="28"/>
      <c r="V9" s="28"/>
      <c r="W9" s="28"/>
      <c r="X9" s="28">
        <v>100</v>
      </c>
      <c r="Y9" s="28"/>
      <c r="Z9" s="28"/>
      <c r="AA9" s="28">
        <v>150</v>
      </c>
      <c r="AB9" s="28">
        <v>150</v>
      </c>
      <c r="AC9" s="28">
        <v>150</v>
      </c>
      <c r="AD9" s="28">
        <v>150</v>
      </c>
      <c r="AE9" s="28">
        <v>150</v>
      </c>
      <c r="AF9" s="54"/>
      <c r="AG9" s="3">
        <f t="shared" ref="AG9:AG17" si="0">SUM(B9:AE9)</f>
        <v>3150</v>
      </c>
    </row>
    <row r="10" spans="1:33">
      <c r="A10" s="21" t="s">
        <v>2</v>
      </c>
      <c r="B10" s="30">
        <v>200</v>
      </c>
      <c r="C10" s="17">
        <v>200</v>
      </c>
      <c r="D10" s="17"/>
      <c r="E10" s="17"/>
      <c r="F10" s="17"/>
      <c r="G10" s="17"/>
      <c r="H10" s="17"/>
      <c r="I10" s="17"/>
      <c r="J10" s="17"/>
      <c r="K10" s="17"/>
      <c r="L10" s="17"/>
      <c r="M10" s="17">
        <v>700</v>
      </c>
      <c r="N10" s="17">
        <v>400</v>
      </c>
      <c r="O10" s="17">
        <v>200</v>
      </c>
      <c r="P10" s="17"/>
      <c r="Q10" s="17"/>
      <c r="R10" s="17"/>
      <c r="S10" s="17"/>
      <c r="T10" s="17"/>
      <c r="U10" s="17"/>
      <c r="V10" s="17"/>
      <c r="W10" s="17">
        <v>200</v>
      </c>
      <c r="X10" s="17">
        <v>100</v>
      </c>
      <c r="Y10" s="17"/>
      <c r="Z10" s="17"/>
      <c r="AA10" s="17"/>
      <c r="AB10" s="17"/>
      <c r="AC10" s="17"/>
      <c r="AD10" s="17">
        <v>300</v>
      </c>
      <c r="AE10" s="17"/>
      <c r="AF10" s="55"/>
      <c r="AG10" s="13">
        <f>SUM(B10:AF10)</f>
        <v>2300</v>
      </c>
    </row>
    <row r="11" spans="1:33">
      <c r="A11" s="21" t="s">
        <v>3</v>
      </c>
      <c r="B11" s="30">
        <v>20</v>
      </c>
      <c r="C11" s="17">
        <v>20</v>
      </c>
      <c r="D11" s="17"/>
      <c r="E11" s="17"/>
      <c r="F11" s="17"/>
      <c r="G11" s="17"/>
      <c r="H11" s="17"/>
      <c r="I11" s="17"/>
      <c r="J11" s="17"/>
      <c r="K11" s="17"/>
      <c r="L11" s="17"/>
      <c r="M11" s="17">
        <v>40</v>
      </c>
      <c r="N11" s="17">
        <v>40</v>
      </c>
      <c r="O11" s="17">
        <v>15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>
        <v>55</v>
      </c>
      <c r="AE11" s="17"/>
      <c r="AF11" s="55"/>
      <c r="AG11" s="13">
        <f t="shared" si="0"/>
        <v>190</v>
      </c>
    </row>
    <row r="12" spans="1:33">
      <c r="A12" s="21" t="s">
        <v>32</v>
      </c>
      <c r="B12" s="3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>
        <v>400</v>
      </c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55"/>
      <c r="AG12" s="13">
        <f t="shared" si="0"/>
        <v>400</v>
      </c>
    </row>
    <row r="13" spans="1:33">
      <c r="A13" s="21" t="s">
        <v>4</v>
      </c>
      <c r="B13" s="30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>
        <v>76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55"/>
      <c r="AG13" s="13">
        <f t="shared" si="0"/>
        <v>76</v>
      </c>
    </row>
    <row r="14" spans="1:33">
      <c r="A14" s="21" t="s">
        <v>33</v>
      </c>
      <c r="B14" s="30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55"/>
      <c r="AG14" s="13">
        <f t="shared" si="0"/>
        <v>0</v>
      </c>
    </row>
    <row r="15" spans="1:33">
      <c r="A15" s="21" t="s">
        <v>6</v>
      </c>
      <c r="B15" s="3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>
        <v>120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55"/>
      <c r="AG15" s="13">
        <f t="shared" si="0"/>
        <v>120</v>
      </c>
    </row>
    <row r="16" spans="1:33">
      <c r="A16" s="21" t="s">
        <v>5</v>
      </c>
      <c r="B16" s="3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55"/>
      <c r="AG16" s="13">
        <f t="shared" si="0"/>
        <v>0</v>
      </c>
    </row>
    <row r="17" spans="1:34" ht="15.75" thickBot="1">
      <c r="A17" s="2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56"/>
      <c r="AG17" s="13">
        <f t="shared" si="0"/>
        <v>0</v>
      </c>
    </row>
    <row r="18" spans="1:34" ht="15.75" thickBot="1">
      <c r="AG18" s="11">
        <f>SUM(AG9:AG17)</f>
        <v>6236</v>
      </c>
      <c r="AH18" s="12" t="s">
        <v>1</v>
      </c>
    </row>
    <row r="19" spans="1:34" ht="15.75" thickBot="1">
      <c r="AG19" s="11">
        <f>+AG18-AG7</f>
        <v>-1514</v>
      </c>
      <c r="AH19" s="12" t="s">
        <v>7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H19"/>
  <sheetViews>
    <sheetView topLeftCell="S1" workbookViewId="0">
      <selection activeCell="AG25" sqref="AG25"/>
    </sheetView>
  </sheetViews>
  <sheetFormatPr baseColWidth="10" defaultRowHeight="15"/>
  <cols>
    <col min="1" max="1" width="25.140625" customWidth="1"/>
  </cols>
  <sheetData>
    <row r="1" spans="1:33">
      <c r="A1" s="4"/>
    </row>
    <row r="2" spans="1:33">
      <c r="B2" s="1"/>
    </row>
    <row r="3" spans="1:33">
      <c r="B3" s="1"/>
    </row>
    <row r="4" spans="1:33">
      <c r="B4" s="1"/>
    </row>
    <row r="5" spans="1:33">
      <c r="B5" s="1"/>
      <c r="C5" s="1"/>
      <c r="D5" s="1"/>
      <c r="E5" s="1"/>
      <c r="F5" s="1"/>
      <c r="G5" s="1"/>
      <c r="H5" s="1"/>
    </row>
    <row r="6" spans="1:33" ht="15.75" thickBot="1">
      <c r="A6" s="3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thickBot="1">
      <c r="A7" s="40" t="s">
        <v>12</v>
      </c>
      <c r="B7" s="49"/>
      <c r="C7" s="50"/>
      <c r="D7" s="50">
        <v>150</v>
      </c>
      <c r="E7" s="50">
        <v>150</v>
      </c>
      <c r="F7" s="50">
        <v>300</v>
      </c>
      <c r="G7" s="50"/>
      <c r="H7" s="44">
        <v>1300</v>
      </c>
      <c r="I7" s="44"/>
      <c r="J7" s="44"/>
      <c r="K7" s="44"/>
      <c r="L7" s="44"/>
      <c r="M7" s="44">
        <v>500</v>
      </c>
      <c r="N7" s="44"/>
      <c r="O7" s="44">
        <v>2500</v>
      </c>
      <c r="P7" s="44"/>
      <c r="Q7" s="44"/>
      <c r="R7" s="44"/>
      <c r="S7" s="44">
        <v>1000</v>
      </c>
      <c r="T7" s="44"/>
      <c r="U7" s="44"/>
      <c r="V7" s="44">
        <v>1500</v>
      </c>
      <c r="W7" s="44"/>
      <c r="X7" s="44"/>
      <c r="Y7" s="44"/>
      <c r="Z7" s="44"/>
      <c r="AA7" s="44">
        <v>1000</v>
      </c>
      <c r="AB7" s="44">
        <v>1500</v>
      </c>
      <c r="AC7" s="44"/>
      <c r="AD7" s="44"/>
      <c r="AE7" s="45"/>
      <c r="AF7" s="52"/>
      <c r="AG7" s="46">
        <f>SUM(B7:AF7)</f>
        <v>9900</v>
      </c>
    </row>
    <row r="8" spans="1:33" ht="15.75" thickBot="1">
      <c r="A8" s="15" t="s">
        <v>0</v>
      </c>
      <c r="B8" s="57">
        <v>1</v>
      </c>
      <c r="C8" s="58">
        <v>2</v>
      </c>
      <c r="D8" s="43">
        <v>3</v>
      </c>
      <c r="E8" s="43">
        <v>4</v>
      </c>
      <c r="F8" s="43">
        <v>5</v>
      </c>
      <c r="G8" s="43">
        <v>6</v>
      </c>
      <c r="H8" s="43">
        <v>7</v>
      </c>
      <c r="I8" s="58">
        <v>8</v>
      </c>
      <c r="J8" s="58">
        <v>9</v>
      </c>
      <c r="K8" s="43">
        <v>10</v>
      </c>
      <c r="L8" s="43">
        <v>11</v>
      </c>
      <c r="M8" s="43">
        <v>12</v>
      </c>
      <c r="N8" s="43">
        <v>13</v>
      </c>
      <c r="O8" s="43">
        <v>14</v>
      </c>
      <c r="P8" s="58">
        <v>15</v>
      </c>
      <c r="Q8" s="58">
        <v>16</v>
      </c>
      <c r="R8" s="43">
        <v>17</v>
      </c>
      <c r="S8" s="43">
        <v>18</v>
      </c>
      <c r="T8" s="43">
        <v>19</v>
      </c>
      <c r="U8" s="43">
        <v>20</v>
      </c>
      <c r="V8" s="43">
        <v>21</v>
      </c>
      <c r="W8" s="58">
        <v>22</v>
      </c>
      <c r="X8" s="58">
        <v>23</v>
      </c>
      <c r="Y8" s="43">
        <v>24</v>
      </c>
      <c r="Z8" s="43">
        <v>25</v>
      </c>
      <c r="AA8" s="43">
        <v>26</v>
      </c>
      <c r="AB8" s="43">
        <v>27</v>
      </c>
      <c r="AC8" s="43">
        <v>28</v>
      </c>
      <c r="AD8" s="58">
        <v>29</v>
      </c>
      <c r="AE8" s="58">
        <v>30</v>
      </c>
      <c r="AF8" s="53">
        <v>31</v>
      </c>
      <c r="AG8" s="14" t="s">
        <v>31</v>
      </c>
    </row>
    <row r="9" spans="1:33">
      <c r="A9" s="23" t="s">
        <v>13</v>
      </c>
      <c r="B9" s="27"/>
      <c r="C9" s="27"/>
      <c r="D9" s="27">
        <v>150</v>
      </c>
      <c r="E9" s="27">
        <v>150</v>
      </c>
      <c r="F9" s="27">
        <v>150</v>
      </c>
      <c r="G9" s="27">
        <v>150</v>
      </c>
      <c r="H9" s="27">
        <v>150</v>
      </c>
      <c r="I9" s="27">
        <v>150</v>
      </c>
      <c r="J9" s="27"/>
      <c r="K9" s="27"/>
      <c r="L9" s="28"/>
      <c r="M9" s="28">
        <v>250</v>
      </c>
      <c r="N9" s="28">
        <v>250</v>
      </c>
      <c r="O9" s="28">
        <v>250</v>
      </c>
      <c r="P9" s="28">
        <v>250</v>
      </c>
      <c r="Q9" s="28">
        <v>250</v>
      </c>
      <c r="R9" s="28">
        <v>250</v>
      </c>
      <c r="S9" s="28">
        <v>250</v>
      </c>
      <c r="T9" s="28">
        <v>250</v>
      </c>
      <c r="U9" s="28">
        <v>250</v>
      </c>
      <c r="V9" s="28">
        <v>250</v>
      </c>
      <c r="W9" s="28">
        <v>250</v>
      </c>
      <c r="X9" s="28">
        <v>250</v>
      </c>
      <c r="Y9" s="28">
        <v>250</v>
      </c>
      <c r="Z9" s="28">
        <v>250</v>
      </c>
      <c r="AA9" s="28">
        <v>250</v>
      </c>
      <c r="AB9" s="28">
        <v>250</v>
      </c>
      <c r="AC9" s="28">
        <v>250</v>
      </c>
      <c r="AD9" s="28">
        <v>250</v>
      </c>
      <c r="AE9" s="28">
        <v>250</v>
      </c>
      <c r="AF9" s="54">
        <v>250</v>
      </c>
      <c r="AG9" s="3">
        <f>SUM(B9:AF9)</f>
        <v>5900</v>
      </c>
    </row>
    <row r="10" spans="1:33">
      <c r="A10" s="21" t="s">
        <v>2</v>
      </c>
      <c r="B10" s="30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55"/>
      <c r="AG10" s="13">
        <f>SUM(B10:AF10)</f>
        <v>0</v>
      </c>
    </row>
    <row r="11" spans="1:33">
      <c r="A11" s="21" t="s">
        <v>3</v>
      </c>
      <c r="B11" s="3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55"/>
      <c r="AG11" s="13">
        <f t="shared" ref="AG11:AG17" si="0">SUM(B11:AE11)</f>
        <v>0</v>
      </c>
    </row>
    <row r="12" spans="1:33">
      <c r="A12" s="21" t="s">
        <v>32</v>
      </c>
      <c r="B12" s="3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55"/>
      <c r="AG12" s="13">
        <f t="shared" si="0"/>
        <v>0</v>
      </c>
    </row>
    <row r="13" spans="1:33">
      <c r="A13" s="21" t="s">
        <v>4</v>
      </c>
      <c r="B13" s="30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55"/>
      <c r="AG13" s="13">
        <f t="shared" si="0"/>
        <v>0</v>
      </c>
    </row>
    <row r="14" spans="1:33">
      <c r="A14" s="21" t="s">
        <v>33</v>
      </c>
      <c r="B14" s="30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55"/>
      <c r="AG14" s="13">
        <f t="shared" si="0"/>
        <v>0</v>
      </c>
    </row>
    <row r="15" spans="1:33">
      <c r="A15" s="21" t="s">
        <v>6</v>
      </c>
      <c r="B15" s="3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55"/>
      <c r="AG15" s="13">
        <f t="shared" si="0"/>
        <v>0</v>
      </c>
    </row>
    <row r="16" spans="1:33">
      <c r="A16" s="21" t="s">
        <v>5</v>
      </c>
      <c r="B16" s="3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55"/>
      <c r="AG16" s="13">
        <f t="shared" si="0"/>
        <v>0</v>
      </c>
    </row>
    <row r="17" spans="1:34" ht="15.75" thickBot="1">
      <c r="A17" s="2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56"/>
      <c r="AG17" s="13">
        <f t="shared" si="0"/>
        <v>0</v>
      </c>
    </row>
    <row r="18" spans="1:34" ht="15.75" thickBot="1">
      <c r="AG18" s="11">
        <f>SUM(AG9:AG17)</f>
        <v>5900</v>
      </c>
      <c r="AH18" s="12" t="s">
        <v>1</v>
      </c>
    </row>
    <row r="19" spans="1:34" ht="15.75" thickBot="1">
      <c r="AG19" s="11">
        <f>+AG18-AG7</f>
        <v>-4000</v>
      </c>
      <c r="AH19" s="12" t="s">
        <v>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>
      <selection activeCell="R11" sqref="R11:R12"/>
    </sheetView>
  </sheetViews>
  <sheetFormatPr baseColWidth="10" defaultRowHeight="15"/>
  <cols>
    <col min="1" max="1" width="25.140625" customWidth="1"/>
  </cols>
  <sheetData>
    <row r="1" spans="1:33">
      <c r="A1" s="4"/>
    </row>
    <row r="2" spans="1:33">
      <c r="B2" s="1"/>
    </row>
    <row r="3" spans="1:33">
      <c r="B3" s="1"/>
    </row>
    <row r="4" spans="1:33">
      <c r="B4" s="1"/>
    </row>
    <row r="5" spans="1:33">
      <c r="B5" s="1"/>
      <c r="C5" s="1"/>
      <c r="D5" s="1"/>
      <c r="E5" s="1"/>
      <c r="F5" s="1"/>
      <c r="G5" s="1"/>
      <c r="H5" s="1"/>
    </row>
    <row r="6" spans="1:33" ht="15.75" thickBot="1">
      <c r="A6" s="3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thickBot="1">
      <c r="A7" s="40" t="s">
        <v>12</v>
      </c>
      <c r="B7" s="49"/>
      <c r="C7" s="50">
        <v>150</v>
      </c>
      <c r="D7" s="50"/>
      <c r="E7" s="50"/>
      <c r="F7" s="50"/>
      <c r="G7" s="50"/>
      <c r="H7" s="44"/>
      <c r="I7" s="44">
        <v>1200</v>
      </c>
      <c r="J7" s="44"/>
      <c r="K7" s="44">
        <v>650</v>
      </c>
      <c r="L7" s="44">
        <v>950</v>
      </c>
      <c r="M7" s="44"/>
      <c r="N7" s="44"/>
      <c r="O7" s="44">
        <v>880</v>
      </c>
      <c r="P7" s="44">
        <v>2000</v>
      </c>
      <c r="Q7" s="44">
        <v>2600</v>
      </c>
      <c r="R7" s="44">
        <v>800</v>
      </c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5"/>
      <c r="AF7" s="52"/>
      <c r="AG7" s="46">
        <f>SUM(B7:AF7)</f>
        <v>9230</v>
      </c>
    </row>
    <row r="8" spans="1:33" ht="15.75" thickBot="1">
      <c r="A8" s="15" t="s">
        <v>0</v>
      </c>
      <c r="B8" s="41">
        <v>1</v>
      </c>
      <c r="C8" s="42">
        <v>2</v>
      </c>
      <c r="D8" s="43">
        <v>3</v>
      </c>
      <c r="E8" s="43">
        <v>4</v>
      </c>
      <c r="F8" s="43">
        <v>5</v>
      </c>
      <c r="G8" s="43">
        <v>6</v>
      </c>
      <c r="H8" s="43">
        <v>7</v>
      </c>
      <c r="I8" s="43">
        <v>8</v>
      </c>
      <c r="J8" s="43">
        <v>9</v>
      </c>
      <c r="K8" s="43">
        <v>10</v>
      </c>
      <c r="L8" s="43">
        <v>11</v>
      </c>
      <c r="M8" s="43">
        <v>12</v>
      </c>
      <c r="N8" s="43">
        <v>13</v>
      </c>
      <c r="O8" s="43">
        <v>14</v>
      </c>
      <c r="P8" s="43">
        <v>15</v>
      </c>
      <c r="Q8" s="43">
        <v>16</v>
      </c>
      <c r="R8" s="43">
        <v>17</v>
      </c>
      <c r="S8" s="43">
        <v>18</v>
      </c>
      <c r="T8" s="43">
        <v>19</v>
      </c>
      <c r="U8" s="43">
        <v>20</v>
      </c>
      <c r="V8" s="43">
        <v>21</v>
      </c>
      <c r="W8" s="43">
        <v>22</v>
      </c>
      <c r="X8" s="43">
        <v>23</v>
      </c>
      <c r="Y8" s="43">
        <v>24</v>
      </c>
      <c r="Z8" s="43">
        <v>25</v>
      </c>
      <c r="AA8" s="43">
        <v>26</v>
      </c>
      <c r="AB8" s="43">
        <v>27</v>
      </c>
      <c r="AC8" s="43">
        <v>28</v>
      </c>
      <c r="AD8" s="43">
        <v>29</v>
      </c>
      <c r="AE8" s="43">
        <v>30</v>
      </c>
      <c r="AF8" s="53"/>
      <c r="AG8" s="14" t="s">
        <v>31</v>
      </c>
    </row>
    <row r="9" spans="1:33">
      <c r="A9" s="23" t="s">
        <v>13</v>
      </c>
      <c r="B9" s="27"/>
      <c r="C9" s="27"/>
      <c r="D9" s="27"/>
      <c r="E9" s="27"/>
      <c r="F9" s="27"/>
      <c r="G9" s="27"/>
      <c r="H9" s="27">
        <v>100</v>
      </c>
      <c r="I9" s="27">
        <v>150</v>
      </c>
      <c r="J9" s="27"/>
      <c r="K9" s="27">
        <v>150</v>
      </c>
      <c r="L9" s="28">
        <v>150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54"/>
      <c r="AG9" s="3">
        <f t="shared" ref="AG9:AG17" si="0">SUM(B9:AE9)</f>
        <v>550</v>
      </c>
    </row>
    <row r="10" spans="1:33">
      <c r="A10" s="21" t="s">
        <v>2</v>
      </c>
      <c r="B10" s="30"/>
      <c r="C10" s="17"/>
      <c r="D10" s="17"/>
      <c r="E10" s="17"/>
      <c r="F10" s="17"/>
      <c r="G10" s="17"/>
      <c r="H10" s="17"/>
      <c r="I10" s="17">
        <v>1335</v>
      </c>
      <c r="J10" s="17"/>
      <c r="K10" s="17">
        <v>300</v>
      </c>
      <c r="L10" s="17">
        <v>340</v>
      </c>
      <c r="M10" s="17"/>
      <c r="N10" s="17"/>
      <c r="O10" s="17">
        <v>80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55"/>
      <c r="AG10" s="13">
        <f>SUM(B10:AF10)</f>
        <v>2055</v>
      </c>
    </row>
    <row r="11" spans="1:33">
      <c r="A11" s="21" t="s">
        <v>3</v>
      </c>
      <c r="B11" s="30"/>
      <c r="C11" s="17"/>
      <c r="D11" s="17"/>
      <c r="E11" s="17"/>
      <c r="F11" s="17"/>
      <c r="G11" s="17"/>
      <c r="H11" s="17"/>
      <c r="I11" s="17">
        <f>230+50</f>
        <v>280</v>
      </c>
      <c r="J11" s="17"/>
      <c r="K11" s="17">
        <v>40</v>
      </c>
      <c r="L11" s="17">
        <v>30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55"/>
      <c r="AG11" s="13">
        <f t="shared" si="0"/>
        <v>350</v>
      </c>
    </row>
    <row r="12" spans="1:33">
      <c r="A12" s="21" t="s">
        <v>32</v>
      </c>
      <c r="B12" s="3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55"/>
      <c r="AG12" s="13">
        <f t="shared" si="0"/>
        <v>0</v>
      </c>
    </row>
    <row r="13" spans="1:33">
      <c r="A13" s="21" t="s">
        <v>4</v>
      </c>
      <c r="B13" s="30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55"/>
      <c r="AG13" s="13">
        <f t="shared" si="0"/>
        <v>0</v>
      </c>
    </row>
    <row r="14" spans="1:33">
      <c r="A14" s="21" t="s">
        <v>33</v>
      </c>
      <c r="B14" s="30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55"/>
      <c r="AG14" s="13">
        <f t="shared" si="0"/>
        <v>0</v>
      </c>
    </row>
    <row r="15" spans="1:33">
      <c r="A15" s="21" t="s">
        <v>6</v>
      </c>
      <c r="B15" s="3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55"/>
      <c r="AG15" s="13">
        <f t="shared" si="0"/>
        <v>0</v>
      </c>
    </row>
    <row r="16" spans="1:33">
      <c r="A16" s="21" t="s">
        <v>5</v>
      </c>
      <c r="B16" s="3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55"/>
      <c r="AG16" s="13">
        <f t="shared" si="0"/>
        <v>0</v>
      </c>
    </row>
    <row r="17" spans="1:34" ht="15.75" thickBot="1">
      <c r="A17" s="2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56"/>
      <c r="AG17" s="13">
        <f t="shared" si="0"/>
        <v>0</v>
      </c>
    </row>
    <row r="18" spans="1:34" ht="15.75" thickBot="1">
      <c r="AG18" s="11">
        <f>SUM(AG9:AG17)</f>
        <v>2955</v>
      </c>
      <c r="AH18" s="12" t="s">
        <v>1</v>
      </c>
    </row>
    <row r="19" spans="1:34" ht="15.75" thickBot="1">
      <c r="AG19" s="11">
        <f>+AG18-AG7</f>
        <v>-6275</v>
      </c>
      <c r="AH19" s="12" t="s">
        <v>7</v>
      </c>
    </row>
  </sheetData>
  <pageMargins left="0.7" right="0.7" top="0.75" bottom="0.75" header="0.3" footer="0.3"/>
  <ignoredErrors>
    <ignoredError sqref="AG10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21"/>
  <sheetViews>
    <sheetView showGridLines="0" workbookViewId="0">
      <pane xSplit="1" topLeftCell="L1" activePane="topRight" state="frozen"/>
      <selection pane="topRight" activeCell="V18" sqref="V18"/>
    </sheetView>
  </sheetViews>
  <sheetFormatPr baseColWidth="10" defaultRowHeight="15"/>
  <cols>
    <col min="1" max="1" width="23.140625" customWidth="1"/>
    <col min="8" max="8" width="11.5703125" customWidth="1"/>
    <col min="19" max="32" width="13.140625" customWidth="1"/>
    <col min="33" max="33" width="15.7109375" bestFit="1" customWidth="1"/>
  </cols>
  <sheetData>
    <row r="1" spans="1:33">
      <c r="A1" s="4"/>
    </row>
    <row r="2" spans="1:33">
      <c r="B2" s="1"/>
    </row>
    <row r="3" spans="1:33">
      <c r="B3" s="1"/>
    </row>
    <row r="4" spans="1:33">
      <c r="B4" s="1"/>
    </row>
    <row r="5" spans="1:33">
      <c r="B5" s="1"/>
      <c r="C5" s="1"/>
      <c r="D5" s="1"/>
      <c r="E5" s="1"/>
      <c r="F5" s="1"/>
      <c r="G5" s="1"/>
      <c r="H5" s="1"/>
    </row>
    <row r="6" spans="1:33" ht="15.75" thickBo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2"/>
    </row>
    <row r="7" spans="1:33">
      <c r="A7" s="15" t="s">
        <v>12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thickBot="1">
      <c r="A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thickBot="1">
      <c r="AG9" s="10"/>
    </row>
    <row r="10" spans="1:33" ht="15.75" thickBot="1">
      <c r="A10" s="15" t="s">
        <v>0</v>
      </c>
      <c r="B10" s="24">
        <v>1</v>
      </c>
      <c r="C10" s="25">
        <v>2</v>
      </c>
      <c r="D10" s="25">
        <v>3</v>
      </c>
      <c r="E10" s="25">
        <v>4</v>
      </c>
      <c r="F10" s="25">
        <v>5</v>
      </c>
      <c r="G10" s="25">
        <v>6</v>
      </c>
      <c r="H10" s="25">
        <v>7</v>
      </c>
      <c r="I10" s="25">
        <v>8</v>
      </c>
      <c r="J10" s="25">
        <v>9</v>
      </c>
      <c r="K10" s="25">
        <v>10</v>
      </c>
      <c r="L10" s="25">
        <v>11</v>
      </c>
      <c r="M10" s="25">
        <v>12</v>
      </c>
      <c r="N10" s="25">
        <v>13</v>
      </c>
      <c r="O10" s="25">
        <v>14</v>
      </c>
      <c r="P10" s="25">
        <v>15</v>
      </c>
      <c r="Q10" s="25">
        <v>16</v>
      </c>
      <c r="R10" s="25">
        <v>17</v>
      </c>
      <c r="S10" s="25">
        <v>18</v>
      </c>
      <c r="T10" s="25">
        <v>19</v>
      </c>
      <c r="U10" s="25">
        <v>20</v>
      </c>
      <c r="V10" s="25">
        <v>21</v>
      </c>
      <c r="W10" s="25">
        <v>22</v>
      </c>
      <c r="X10" s="25">
        <v>23</v>
      </c>
      <c r="Y10" s="25">
        <v>24</v>
      </c>
      <c r="Z10" s="25">
        <v>25</v>
      </c>
      <c r="AA10" s="25">
        <v>26</v>
      </c>
      <c r="AB10" s="25">
        <v>27</v>
      </c>
      <c r="AC10" s="25">
        <v>28</v>
      </c>
      <c r="AD10" s="25">
        <v>29</v>
      </c>
      <c r="AE10" s="25">
        <v>30</v>
      </c>
      <c r="AF10" s="26">
        <v>31</v>
      </c>
      <c r="AG10" s="14" t="s">
        <v>31</v>
      </c>
    </row>
    <row r="11" spans="1:33">
      <c r="A11" s="23" t="s">
        <v>13</v>
      </c>
      <c r="B11" s="27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>
        <v>100</v>
      </c>
      <c r="T11" s="28">
        <v>120</v>
      </c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9"/>
      <c r="AG11" s="3">
        <f t="shared" ref="AG11:AG19" si="0">SUM(B11:AF11)</f>
        <v>220</v>
      </c>
    </row>
    <row r="12" spans="1:33">
      <c r="A12" s="21" t="s">
        <v>2</v>
      </c>
      <c r="B12" s="30"/>
      <c r="C12" s="17"/>
      <c r="D12" s="17"/>
      <c r="E12" s="17"/>
      <c r="F12" s="17"/>
      <c r="G12" s="17"/>
      <c r="H12" s="17"/>
      <c r="I12" s="17"/>
      <c r="J12" s="17"/>
      <c r="K12" s="35"/>
      <c r="L12" s="17"/>
      <c r="M12" s="17"/>
      <c r="N12" s="17"/>
      <c r="O12" s="17"/>
      <c r="P12" s="17"/>
      <c r="Q12" s="17"/>
      <c r="R12" s="17"/>
      <c r="S12" s="17">
        <v>97</v>
      </c>
      <c r="T12" s="17">
        <v>77</v>
      </c>
      <c r="U12" s="17">
        <v>42</v>
      </c>
      <c r="V12" s="17">
        <v>35</v>
      </c>
      <c r="W12" s="17"/>
      <c r="X12" s="17"/>
      <c r="Y12" s="17"/>
      <c r="Z12" s="17"/>
      <c r="AA12" s="17"/>
      <c r="AB12" s="17"/>
      <c r="AC12" s="17"/>
      <c r="AD12" s="17"/>
      <c r="AE12" s="17"/>
      <c r="AF12" s="31"/>
      <c r="AG12" s="13">
        <f t="shared" si="0"/>
        <v>251</v>
      </c>
    </row>
    <row r="13" spans="1:33">
      <c r="A13" s="21" t="s">
        <v>3</v>
      </c>
      <c r="B13" s="30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>
        <v>30</v>
      </c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31"/>
      <c r="AG13" s="13">
        <f t="shared" si="0"/>
        <v>30</v>
      </c>
    </row>
    <row r="14" spans="1:33">
      <c r="A14" s="21" t="s">
        <v>32</v>
      </c>
      <c r="B14" s="30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31"/>
      <c r="AG14" s="13">
        <f t="shared" si="0"/>
        <v>0</v>
      </c>
    </row>
    <row r="15" spans="1:33">
      <c r="A15" s="21" t="s">
        <v>4</v>
      </c>
      <c r="B15" s="3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31"/>
      <c r="AG15" s="13">
        <f t="shared" si="0"/>
        <v>0</v>
      </c>
    </row>
    <row r="16" spans="1:33">
      <c r="A16" s="21" t="s">
        <v>33</v>
      </c>
      <c r="B16" s="30"/>
      <c r="C16" s="17"/>
      <c r="D16" s="17"/>
      <c r="E16" s="17"/>
      <c r="F16" s="17"/>
      <c r="G16" s="17"/>
      <c r="H16" s="17"/>
      <c r="I16" s="17"/>
      <c r="J16" s="35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>
        <v>224</v>
      </c>
      <c r="V16" s="17">
        <v>2031</v>
      </c>
      <c r="W16" s="17"/>
      <c r="X16" s="17"/>
      <c r="Y16" s="17"/>
      <c r="Z16" s="17"/>
      <c r="AA16" s="17"/>
      <c r="AB16" s="17"/>
      <c r="AC16" s="17"/>
      <c r="AD16" s="17"/>
      <c r="AE16" s="17"/>
      <c r="AF16" s="31"/>
      <c r="AG16" s="13">
        <f t="shared" si="0"/>
        <v>2255</v>
      </c>
    </row>
    <row r="17" spans="1:34">
      <c r="A17" s="21" t="s">
        <v>6</v>
      </c>
      <c r="B17" s="30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>
        <v>280</v>
      </c>
      <c r="W17" s="17"/>
      <c r="X17" s="17"/>
      <c r="Y17" s="17"/>
      <c r="Z17" s="17"/>
      <c r="AA17" s="17"/>
      <c r="AB17" s="17"/>
      <c r="AC17" s="17"/>
      <c r="AD17" s="17"/>
      <c r="AE17" s="17"/>
      <c r="AF17" s="31"/>
      <c r="AG17" s="13">
        <f t="shared" si="0"/>
        <v>280</v>
      </c>
    </row>
    <row r="18" spans="1:34">
      <c r="A18" s="21" t="s">
        <v>5</v>
      </c>
      <c r="B18" s="30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31"/>
      <c r="AG18" s="13">
        <f t="shared" si="0"/>
        <v>0</v>
      </c>
    </row>
    <row r="19" spans="1:34" ht="15.75" thickBot="1">
      <c r="A19" s="22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4"/>
      <c r="AG19" s="13">
        <f t="shared" si="0"/>
        <v>0</v>
      </c>
    </row>
    <row r="20" spans="1:34" ht="15.75" thickBot="1">
      <c r="AG20" s="11">
        <f>SUM(AG11:AG19)</f>
        <v>3036</v>
      </c>
      <c r="AH20" s="12" t="s">
        <v>1</v>
      </c>
    </row>
    <row r="21" spans="1:34" ht="15.75" thickBot="1">
      <c r="AG21" s="11">
        <f>AG20-A8</f>
        <v>3036</v>
      </c>
      <c r="AH21" s="12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21"/>
  <sheetViews>
    <sheetView showGridLines="0" workbookViewId="0">
      <pane xSplit="1" topLeftCell="B1" activePane="topRight" state="frozen"/>
      <selection pane="topRight" activeCell="B18" sqref="B18"/>
    </sheetView>
  </sheetViews>
  <sheetFormatPr baseColWidth="10" defaultRowHeight="15"/>
  <cols>
    <col min="1" max="1" width="23.140625" customWidth="1"/>
    <col min="8" max="8" width="11.5703125" customWidth="1"/>
    <col min="19" max="32" width="13.140625" customWidth="1"/>
    <col min="33" max="33" width="15.7109375" bestFit="1" customWidth="1"/>
  </cols>
  <sheetData>
    <row r="1" spans="1:33">
      <c r="A1" s="4"/>
    </row>
    <row r="2" spans="1:33">
      <c r="B2" s="1"/>
    </row>
    <row r="3" spans="1:33">
      <c r="B3" s="1"/>
    </row>
    <row r="4" spans="1:33">
      <c r="B4" s="1"/>
    </row>
    <row r="5" spans="1:33">
      <c r="B5" s="1"/>
      <c r="C5" s="1"/>
      <c r="D5" s="1"/>
      <c r="E5" s="1"/>
      <c r="F5" s="1"/>
      <c r="G5" s="1"/>
      <c r="H5" s="1"/>
    </row>
    <row r="6" spans="1:33" ht="15.75" thickBo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2"/>
    </row>
    <row r="7" spans="1:33">
      <c r="A7" s="15" t="s">
        <v>12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thickBot="1">
      <c r="A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thickBot="1">
      <c r="AG9" s="10"/>
    </row>
    <row r="10" spans="1:33" ht="15.75" thickBot="1">
      <c r="A10" s="15" t="s">
        <v>0</v>
      </c>
      <c r="B10" s="24">
        <v>1</v>
      </c>
      <c r="C10" s="25">
        <v>2</v>
      </c>
      <c r="D10" s="25">
        <v>3</v>
      </c>
      <c r="E10" s="25">
        <v>4</v>
      </c>
      <c r="F10" s="25">
        <v>5</v>
      </c>
      <c r="G10" s="25">
        <v>6</v>
      </c>
      <c r="H10" s="25">
        <v>7</v>
      </c>
      <c r="I10" s="25">
        <v>8</v>
      </c>
      <c r="J10" s="25">
        <v>9</v>
      </c>
      <c r="K10" s="25">
        <v>10</v>
      </c>
      <c r="L10" s="25">
        <v>11</v>
      </c>
      <c r="M10" s="25">
        <v>12</v>
      </c>
      <c r="N10" s="25">
        <v>13</v>
      </c>
      <c r="O10" s="25">
        <v>14</v>
      </c>
      <c r="P10" s="25">
        <v>15</v>
      </c>
      <c r="Q10" s="25">
        <v>16</v>
      </c>
      <c r="R10" s="25">
        <v>17</v>
      </c>
      <c r="S10" s="25">
        <v>18</v>
      </c>
      <c r="T10" s="25">
        <v>19</v>
      </c>
      <c r="U10" s="25">
        <v>20</v>
      </c>
      <c r="V10" s="25">
        <v>21</v>
      </c>
      <c r="W10" s="25">
        <v>22</v>
      </c>
      <c r="X10" s="25">
        <v>23</v>
      </c>
      <c r="Y10" s="25">
        <v>24</v>
      </c>
      <c r="Z10" s="25">
        <v>25</v>
      </c>
      <c r="AA10" s="25">
        <v>26</v>
      </c>
      <c r="AB10" s="25">
        <v>27</v>
      </c>
      <c r="AC10" s="25">
        <v>28</v>
      </c>
      <c r="AD10" s="25">
        <v>29</v>
      </c>
      <c r="AE10" s="25">
        <v>30</v>
      </c>
      <c r="AF10" s="26">
        <v>31</v>
      </c>
      <c r="AG10" s="14" t="s">
        <v>31</v>
      </c>
    </row>
    <row r="11" spans="1:33">
      <c r="A11" s="23" t="s">
        <v>13</v>
      </c>
      <c r="B11" s="27"/>
      <c r="C11" s="28">
        <v>300</v>
      </c>
      <c r="D11" s="28"/>
      <c r="E11" s="28">
        <v>100</v>
      </c>
      <c r="F11" s="28"/>
      <c r="G11" s="28">
        <v>150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9"/>
      <c r="AG11" s="3">
        <f t="shared" ref="AG11:AG19" si="0">SUM(B11:AF11)</f>
        <v>550</v>
      </c>
    </row>
    <row r="12" spans="1:33">
      <c r="A12" s="21" t="s">
        <v>2</v>
      </c>
      <c r="B12" s="30"/>
      <c r="C12" s="17">
        <v>150</v>
      </c>
      <c r="D12" s="17"/>
      <c r="E12" s="17">
        <v>100</v>
      </c>
      <c r="F12" s="17"/>
      <c r="G12" s="17">
        <v>340</v>
      </c>
      <c r="H12" s="17"/>
      <c r="I12" s="17"/>
      <c r="J12" s="17"/>
      <c r="K12" s="17">
        <v>200</v>
      </c>
      <c r="L12" s="17">
        <v>100</v>
      </c>
      <c r="M12" s="17">
        <v>989</v>
      </c>
      <c r="N12" s="17">
        <v>480</v>
      </c>
      <c r="O12" s="17"/>
      <c r="P12" s="17"/>
      <c r="Q12" s="17"/>
      <c r="R12" s="17"/>
      <c r="S12" s="17"/>
      <c r="T12" s="17"/>
      <c r="U12" s="17"/>
      <c r="V12" s="17"/>
      <c r="W12" s="17"/>
      <c r="X12" s="17">
        <v>150</v>
      </c>
      <c r="Y12" s="17"/>
      <c r="Z12" s="17">
        <v>300</v>
      </c>
      <c r="AA12" s="17"/>
      <c r="AB12" s="17"/>
      <c r="AC12" s="17"/>
      <c r="AD12" s="17">
        <v>600</v>
      </c>
      <c r="AE12" s="17">
        <v>605</v>
      </c>
      <c r="AF12" s="31"/>
      <c r="AG12" s="13">
        <f t="shared" si="0"/>
        <v>4014</v>
      </c>
    </row>
    <row r="13" spans="1:33">
      <c r="A13" s="21" t="s">
        <v>3</v>
      </c>
      <c r="B13" s="30"/>
      <c r="C13" s="17"/>
      <c r="D13" s="17"/>
      <c r="E13" s="17"/>
      <c r="F13" s="17"/>
      <c r="G13" s="17">
        <v>50</v>
      </c>
      <c r="H13" s="17"/>
      <c r="I13" s="17"/>
      <c r="J13" s="17"/>
      <c r="K13" s="17"/>
      <c r="L13" s="17">
        <v>31</v>
      </c>
      <c r="M13" s="17">
        <v>142</v>
      </c>
      <c r="N13" s="17">
        <v>30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>
        <v>52</v>
      </c>
      <c r="Z13" s="17">
        <v>60</v>
      </c>
      <c r="AA13" s="17"/>
      <c r="AB13" s="17"/>
      <c r="AC13" s="17"/>
      <c r="AD13" s="17"/>
      <c r="AE13" s="17">
        <v>30</v>
      </c>
      <c r="AF13" s="31"/>
      <c r="AG13" s="13">
        <f t="shared" si="0"/>
        <v>395</v>
      </c>
    </row>
    <row r="14" spans="1:33">
      <c r="A14" s="21" t="s">
        <v>32</v>
      </c>
      <c r="B14" s="30"/>
      <c r="C14" s="17"/>
      <c r="D14" s="17"/>
      <c r="E14" s="17"/>
      <c r="F14" s="17"/>
      <c r="G14" s="17"/>
      <c r="H14" s="17"/>
      <c r="I14" s="17"/>
      <c r="J14" s="17"/>
      <c r="K14" s="17"/>
      <c r="L14" s="17">
        <v>600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>
        <v>330</v>
      </c>
      <c r="AA14" s="17"/>
      <c r="AB14" s="17"/>
      <c r="AC14" s="17"/>
      <c r="AD14" s="17"/>
      <c r="AE14" s="17"/>
      <c r="AF14" s="31"/>
      <c r="AG14" s="13">
        <f t="shared" si="0"/>
        <v>930</v>
      </c>
    </row>
    <row r="15" spans="1:33">
      <c r="A15" s="21" t="s">
        <v>4</v>
      </c>
      <c r="B15" s="3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>
        <v>200</v>
      </c>
      <c r="AE15" s="17">
        <v>95</v>
      </c>
      <c r="AF15" s="31"/>
      <c r="AG15" s="13">
        <f t="shared" si="0"/>
        <v>295</v>
      </c>
    </row>
    <row r="16" spans="1:33">
      <c r="A16" s="21" t="s">
        <v>33</v>
      </c>
      <c r="B16" s="30">
        <v>340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>
        <v>343</v>
      </c>
      <c r="Y16" s="17">
        <v>312</v>
      </c>
      <c r="Z16" s="17"/>
      <c r="AA16" s="17"/>
      <c r="AB16" s="17"/>
      <c r="AC16" s="17"/>
      <c r="AD16" s="17"/>
      <c r="AE16" s="17"/>
      <c r="AF16" s="31"/>
      <c r="AG16" s="13">
        <f t="shared" si="0"/>
        <v>995</v>
      </c>
    </row>
    <row r="17" spans="1:34">
      <c r="A17" s="21" t="s">
        <v>6</v>
      </c>
      <c r="B17" s="30">
        <v>425</v>
      </c>
      <c r="C17" s="17">
        <v>105.5</v>
      </c>
      <c r="D17" s="17"/>
      <c r="E17" s="17"/>
      <c r="F17" s="17">
        <v>520</v>
      </c>
      <c r="G17" s="17"/>
      <c r="H17" s="17"/>
      <c r="I17" s="17">
        <v>96</v>
      </c>
      <c r="J17" s="17"/>
      <c r="K17" s="17">
        <v>640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>
        <v>166</v>
      </c>
      <c r="AB17" s="17"/>
      <c r="AC17" s="17"/>
      <c r="AD17" s="17"/>
      <c r="AE17" s="17"/>
      <c r="AF17" s="31"/>
      <c r="AG17" s="13">
        <f t="shared" si="0"/>
        <v>1952.5</v>
      </c>
    </row>
    <row r="18" spans="1:34">
      <c r="A18" s="21" t="s">
        <v>5</v>
      </c>
      <c r="B18" s="30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31"/>
      <c r="AG18" s="13">
        <f t="shared" si="0"/>
        <v>0</v>
      </c>
    </row>
    <row r="19" spans="1:34" ht="15.75" thickBot="1">
      <c r="A19" s="22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4"/>
      <c r="AG19" s="13">
        <f t="shared" si="0"/>
        <v>0</v>
      </c>
    </row>
    <row r="20" spans="1:34" ht="15.75" thickBot="1">
      <c r="AG20" s="11">
        <f>SUM(AG11:AG19)</f>
        <v>9131.5</v>
      </c>
      <c r="AH20" s="12" t="s">
        <v>1</v>
      </c>
    </row>
    <row r="21" spans="1:34" ht="15.75" thickBot="1">
      <c r="AG21" s="11">
        <f>AG20-A8</f>
        <v>9131.5</v>
      </c>
      <c r="AH21" s="12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21"/>
  <sheetViews>
    <sheetView showGridLines="0" workbookViewId="0">
      <pane xSplit="1" topLeftCell="T1" activePane="topRight" state="frozen"/>
      <selection pane="topRight" activeCell="AC23" sqref="AC23"/>
    </sheetView>
  </sheetViews>
  <sheetFormatPr baseColWidth="10" defaultRowHeight="15"/>
  <cols>
    <col min="1" max="1" width="23.140625" customWidth="1"/>
    <col min="8" max="8" width="11.5703125" customWidth="1"/>
    <col min="19" max="32" width="13.140625" customWidth="1"/>
    <col min="33" max="33" width="15.7109375" bestFit="1" customWidth="1"/>
  </cols>
  <sheetData>
    <row r="1" spans="1:33">
      <c r="A1" s="4"/>
    </row>
    <row r="2" spans="1:33">
      <c r="B2" s="1"/>
    </row>
    <row r="3" spans="1:33">
      <c r="B3" s="1"/>
    </row>
    <row r="4" spans="1:33">
      <c r="B4" s="1"/>
    </row>
    <row r="5" spans="1:33">
      <c r="B5" s="1"/>
      <c r="C5" s="1"/>
      <c r="D5" s="1"/>
      <c r="E5" s="1"/>
      <c r="F5" s="1"/>
      <c r="G5" s="1"/>
      <c r="H5" s="1"/>
    </row>
    <row r="6" spans="1:33" ht="15.75" thickBo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2"/>
    </row>
    <row r="7" spans="1:33">
      <c r="A7" s="15" t="s">
        <v>12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thickBot="1">
      <c r="A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thickBot="1">
      <c r="AG9" s="10"/>
    </row>
    <row r="10" spans="1:33" ht="15.75" thickBot="1">
      <c r="A10" s="15" t="s">
        <v>0</v>
      </c>
      <c r="B10" s="24">
        <v>1</v>
      </c>
      <c r="C10" s="25">
        <v>2</v>
      </c>
      <c r="D10" s="25">
        <v>3</v>
      </c>
      <c r="E10" s="25">
        <v>4</v>
      </c>
      <c r="F10" s="25">
        <v>5</v>
      </c>
      <c r="G10" s="25">
        <v>6</v>
      </c>
      <c r="H10" s="25">
        <v>7</v>
      </c>
      <c r="I10" s="25">
        <v>8</v>
      </c>
      <c r="J10" s="25">
        <v>9</v>
      </c>
      <c r="K10" s="25">
        <v>10</v>
      </c>
      <c r="L10" s="25">
        <v>11</v>
      </c>
      <c r="M10" s="25">
        <v>12</v>
      </c>
      <c r="N10" s="25">
        <v>13</v>
      </c>
      <c r="O10" s="25">
        <v>14</v>
      </c>
      <c r="P10" s="25">
        <v>15</v>
      </c>
      <c r="Q10" s="25">
        <v>16</v>
      </c>
      <c r="R10" s="25">
        <v>17</v>
      </c>
      <c r="S10" s="25">
        <v>18</v>
      </c>
      <c r="T10" s="25">
        <v>19</v>
      </c>
      <c r="U10" s="25">
        <v>20</v>
      </c>
      <c r="V10" s="25">
        <v>21</v>
      </c>
      <c r="W10" s="25">
        <v>22</v>
      </c>
      <c r="X10" s="25">
        <v>23</v>
      </c>
      <c r="Y10" s="25">
        <v>24</v>
      </c>
      <c r="Z10" s="25">
        <v>25</v>
      </c>
      <c r="AA10" s="25">
        <v>26</v>
      </c>
      <c r="AB10" s="25">
        <v>27</v>
      </c>
      <c r="AC10" s="25">
        <v>28</v>
      </c>
      <c r="AD10" s="25">
        <v>29</v>
      </c>
      <c r="AE10" s="25">
        <v>30</v>
      </c>
      <c r="AF10" s="26">
        <v>31</v>
      </c>
      <c r="AG10" s="14" t="s">
        <v>31</v>
      </c>
    </row>
    <row r="11" spans="1:33">
      <c r="A11" s="23" t="s">
        <v>13</v>
      </c>
      <c r="B11" s="27"/>
      <c r="C11" s="28"/>
      <c r="D11" s="28"/>
      <c r="E11" s="28"/>
      <c r="F11" s="28"/>
      <c r="G11" s="28"/>
      <c r="H11" s="28"/>
      <c r="I11" s="28"/>
      <c r="J11" s="28"/>
      <c r="K11" s="28"/>
      <c r="L11" s="28">
        <v>150</v>
      </c>
      <c r="M11" s="28"/>
      <c r="N11" s="28"/>
      <c r="O11" s="28"/>
      <c r="P11" s="28">
        <v>150</v>
      </c>
      <c r="Q11" s="28">
        <v>150</v>
      </c>
      <c r="R11" s="28">
        <v>150</v>
      </c>
      <c r="S11" s="28">
        <v>150</v>
      </c>
      <c r="T11" s="28"/>
      <c r="U11" s="28"/>
      <c r="V11" s="28">
        <v>150</v>
      </c>
      <c r="W11" s="28">
        <v>150</v>
      </c>
      <c r="X11" s="28">
        <v>150</v>
      </c>
      <c r="Y11" s="28">
        <v>150</v>
      </c>
      <c r="Z11" s="28"/>
      <c r="AA11" s="28">
        <v>150</v>
      </c>
      <c r="AB11" s="28">
        <v>100</v>
      </c>
      <c r="AC11" s="28"/>
      <c r="AD11" s="28"/>
      <c r="AE11" s="28"/>
      <c r="AF11" s="29"/>
      <c r="AG11" s="3">
        <f t="shared" ref="AG11:AG19" si="0">SUM(B11:AF11)</f>
        <v>1600</v>
      </c>
    </row>
    <row r="12" spans="1:33">
      <c r="A12" s="21" t="s">
        <v>2</v>
      </c>
      <c r="B12" s="30"/>
      <c r="C12" s="17"/>
      <c r="D12" s="17"/>
      <c r="E12" s="17"/>
      <c r="F12" s="17"/>
      <c r="G12" s="17"/>
      <c r="H12" s="17"/>
      <c r="I12" s="17"/>
      <c r="J12" s="17"/>
      <c r="K12" s="17"/>
      <c r="L12" s="17">
        <v>200</v>
      </c>
      <c r="M12" s="17"/>
      <c r="N12" s="17"/>
      <c r="O12" s="17"/>
      <c r="P12" s="17">
        <v>467</v>
      </c>
      <c r="Q12" s="17">
        <v>300</v>
      </c>
      <c r="R12" s="17">
        <v>900</v>
      </c>
      <c r="S12" s="17">
        <v>500</v>
      </c>
      <c r="T12" s="17">
        <v>200</v>
      </c>
      <c r="U12" s="17"/>
      <c r="V12" s="17">
        <v>950</v>
      </c>
      <c r="W12" s="17">
        <v>400</v>
      </c>
      <c r="X12" s="17">
        <v>500</v>
      </c>
      <c r="Y12" s="17">
        <v>400</v>
      </c>
      <c r="Z12" s="17"/>
      <c r="AA12" s="17">
        <v>500</v>
      </c>
      <c r="AB12" s="17"/>
      <c r="AC12" s="17"/>
      <c r="AD12" s="17"/>
      <c r="AE12" s="17"/>
      <c r="AF12" s="31"/>
      <c r="AG12" s="13">
        <f t="shared" si="0"/>
        <v>5317</v>
      </c>
    </row>
    <row r="13" spans="1:33">
      <c r="A13" s="21" t="s">
        <v>3</v>
      </c>
      <c r="B13" s="30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>
        <v>65</v>
      </c>
      <c r="Q13" s="17">
        <v>20</v>
      </c>
      <c r="R13" s="17">
        <v>90</v>
      </c>
      <c r="S13" s="17">
        <v>105</v>
      </c>
      <c r="T13" s="17"/>
      <c r="U13" s="17"/>
      <c r="V13" s="17">
        <v>122</v>
      </c>
      <c r="W13" s="17">
        <v>90</v>
      </c>
      <c r="X13" s="17">
        <v>75</v>
      </c>
      <c r="Y13" s="17">
        <v>245</v>
      </c>
      <c r="Z13" s="17"/>
      <c r="AA13" s="17">
        <v>70</v>
      </c>
      <c r="AB13" s="17"/>
      <c r="AC13" s="17"/>
      <c r="AD13" s="17"/>
      <c r="AE13" s="17"/>
      <c r="AF13" s="31"/>
      <c r="AG13" s="13">
        <f t="shared" si="0"/>
        <v>882</v>
      </c>
    </row>
    <row r="14" spans="1:33">
      <c r="A14" s="21" t="s">
        <v>32</v>
      </c>
      <c r="B14" s="30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>
        <v>610</v>
      </c>
      <c r="Q14" s="17"/>
      <c r="R14" s="17"/>
      <c r="S14" s="17"/>
      <c r="T14" s="17"/>
      <c r="U14" s="17"/>
      <c r="V14" s="17">
        <v>550</v>
      </c>
      <c r="W14" s="17">
        <v>600</v>
      </c>
      <c r="X14" s="17"/>
      <c r="Y14" s="17">
        <v>700</v>
      </c>
      <c r="Z14" s="17"/>
      <c r="AA14" s="17"/>
      <c r="AB14" s="17"/>
      <c r="AC14" s="17"/>
      <c r="AD14" s="17"/>
      <c r="AE14" s="17"/>
      <c r="AF14" s="31"/>
      <c r="AG14" s="13">
        <f t="shared" si="0"/>
        <v>2460</v>
      </c>
    </row>
    <row r="15" spans="1:33">
      <c r="A15" s="21" t="s">
        <v>4</v>
      </c>
      <c r="B15" s="3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31"/>
      <c r="AG15" s="13">
        <f t="shared" si="0"/>
        <v>0</v>
      </c>
    </row>
    <row r="16" spans="1:33">
      <c r="A16" s="21" t="s">
        <v>33</v>
      </c>
      <c r="B16" s="3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31"/>
      <c r="AG16" s="13">
        <f t="shared" si="0"/>
        <v>0</v>
      </c>
    </row>
    <row r="17" spans="1:34">
      <c r="A17" s="21" t="s">
        <v>6</v>
      </c>
      <c r="B17" s="30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>
        <v>100</v>
      </c>
      <c r="Q17" s="17">
        <v>380</v>
      </c>
      <c r="R17" s="17">
        <v>100</v>
      </c>
      <c r="S17" s="17">
        <v>300</v>
      </c>
      <c r="T17" s="17"/>
      <c r="U17" s="17"/>
      <c r="V17" s="17"/>
      <c r="W17" s="17"/>
      <c r="X17" s="17"/>
      <c r="Y17" s="17">
        <v>365</v>
      </c>
      <c r="Z17" s="17"/>
      <c r="AA17" s="17"/>
      <c r="AB17" s="17">
        <v>300</v>
      </c>
      <c r="AC17" s="17"/>
      <c r="AD17" s="17"/>
      <c r="AE17" s="17"/>
      <c r="AF17" s="31"/>
      <c r="AG17" s="13">
        <f t="shared" si="0"/>
        <v>1545</v>
      </c>
    </row>
    <row r="18" spans="1:34">
      <c r="A18" s="21" t="s">
        <v>5</v>
      </c>
      <c r="B18" s="30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31"/>
      <c r="AG18" s="13">
        <f t="shared" si="0"/>
        <v>0</v>
      </c>
    </row>
    <row r="19" spans="1:34" ht="15.75" thickBot="1">
      <c r="A19" s="22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4"/>
      <c r="AG19" s="13">
        <f t="shared" si="0"/>
        <v>0</v>
      </c>
    </row>
    <row r="20" spans="1:34" ht="15.75" thickBot="1">
      <c r="AG20" s="11">
        <f>SUM(AG11:AG19)</f>
        <v>11804</v>
      </c>
      <c r="AH20" s="12" t="s">
        <v>1</v>
      </c>
    </row>
    <row r="21" spans="1:34" ht="15.75" thickBot="1">
      <c r="AG21" s="11">
        <f>AG20-A8</f>
        <v>11804</v>
      </c>
      <c r="AH21" s="12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21"/>
  <sheetViews>
    <sheetView showGridLines="0" workbookViewId="0">
      <pane xSplit="1" topLeftCell="W1" activePane="topRight" state="frozen"/>
      <selection pane="topRight" activeCell="AF23" sqref="AF23"/>
    </sheetView>
  </sheetViews>
  <sheetFormatPr baseColWidth="10" defaultRowHeight="15"/>
  <cols>
    <col min="1" max="1" width="23.140625" customWidth="1"/>
    <col min="2" max="2" width="14" bestFit="1" customWidth="1"/>
    <col min="8" max="8" width="11.5703125" customWidth="1"/>
    <col min="19" max="32" width="13.140625" customWidth="1"/>
    <col min="33" max="33" width="15.7109375" bestFit="1" customWidth="1"/>
  </cols>
  <sheetData>
    <row r="1" spans="1:33">
      <c r="A1" s="4"/>
    </row>
    <row r="2" spans="1:33">
      <c r="B2" s="1"/>
    </row>
    <row r="3" spans="1:33">
      <c r="B3" s="1"/>
    </row>
    <row r="4" spans="1:33">
      <c r="B4" s="1"/>
    </row>
    <row r="5" spans="1:33">
      <c r="B5" s="1"/>
      <c r="C5" s="1"/>
      <c r="D5" s="1"/>
      <c r="E5" s="1"/>
      <c r="F5" s="1"/>
      <c r="G5" s="1"/>
      <c r="H5" s="1"/>
    </row>
    <row r="6" spans="1:33" ht="15.75" thickBo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2"/>
    </row>
    <row r="7" spans="1:33">
      <c r="A7" s="15" t="s">
        <v>12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thickBot="1">
      <c r="A8" s="16">
        <v>4500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thickBot="1">
      <c r="AG9" s="10"/>
    </row>
    <row r="10" spans="1:33" ht="15.75" thickBot="1">
      <c r="A10" s="15" t="s">
        <v>0</v>
      </c>
      <c r="B10" s="24">
        <v>1</v>
      </c>
      <c r="C10" s="25">
        <v>2</v>
      </c>
      <c r="D10" s="25">
        <v>3</v>
      </c>
      <c r="E10" s="25">
        <v>4</v>
      </c>
      <c r="F10" s="25">
        <v>5</v>
      </c>
      <c r="G10" s="25">
        <v>6</v>
      </c>
      <c r="H10" s="25">
        <v>7</v>
      </c>
      <c r="I10" s="25">
        <v>8</v>
      </c>
      <c r="J10" s="25">
        <v>9</v>
      </c>
      <c r="K10" s="25">
        <v>10</v>
      </c>
      <c r="L10" s="25">
        <v>11</v>
      </c>
      <c r="M10" s="25">
        <v>12</v>
      </c>
      <c r="N10" s="25">
        <v>13</v>
      </c>
      <c r="O10" s="25">
        <v>14</v>
      </c>
      <c r="P10" s="25">
        <v>15</v>
      </c>
      <c r="Q10" s="25">
        <v>16</v>
      </c>
      <c r="R10" s="25">
        <v>17</v>
      </c>
      <c r="S10" s="25">
        <v>18</v>
      </c>
      <c r="T10" s="25">
        <v>19</v>
      </c>
      <c r="U10" s="25">
        <v>20</v>
      </c>
      <c r="V10" s="25">
        <v>21</v>
      </c>
      <c r="W10" s="25">
        <v>22</v>
      </c>
      <c r="X10" s="25">
        <v>23</v>
      </c>
      <c r="Y10" s="25">
        <v>24</v>
      </c>
      <c r="Z10" s="25">
        <v>25</v>
      </c>
      <c r="AA10" s="25">
        <v>26</v>
      </c>
      <c r="AB10" s="25">
        <v>27</v>
      </c>
      <c r="AC10" s="25">
        <v>28</v>
      </c>
      <c r="AD10" s="25">
        <v>29</v>
      </c>
      <c r="AE10" s="25">
        <v>30</v>
      </c>
      <c r="AF10" s="26">
        <v>31</v>
      </c>
      <c r="AG10" s="14" t="s">
        <v>31</v>
      </c>
    </row>
    <row r="11" spans="1:33">
      <c r="A11" s="23" t="s">
        <v>13</v>
      </c>
      <c r="B11" s="27"/>
      <c r="C11" s="28"/>
      <c r="D11" s="28"/>
      <c r="E11" s="28">
        <v>200</v>
      </c>
      <c r="F11" s="28">
        <v>200</v>
      </c>
      <c r="G11" s="28">
        <v>200</v>
      </c>
      <c r="H11" s="28">
        <v>200</v>
      </c>
      <c r="I11" s="28">
        <v>200</v>
      </c>
      <c r="J11" s="28">
        <v>200</v>
      </c>
      <c r="K11" s="28">
        <v>200</v>
      </c>
      <c r="L11" s="28">
        <v>200</v>
      </c>
      <c r="M11" s="28">
        <v>200</v>
      </c>
      <c r="N11" s="28">
        <v>200</v>
      </c>
      <c r="O11" s="28">
        <v>200</v>
      </c>
      <c r="P11" s="28">
        <v>200</v>
      </c>
      <c r="Q11" s="28">
        <v>200</v>
      </c>
      <c r="R11" s="28">
        <v>200</v>
      </c>
      <c r="S11" s="28">
        <v>200</v>
      </c>
      <c r="T11" s="28">
        <v>200</v>
      </c>
      <c r="U11" s="28">
        <v>200</v>
      </c>
      <c r="V11" s="28">
        <v>200</v>
      </c>
      <c r="W11" s="28">
        <v>200</v>
      </c>
      <c r="X11" s="28">
        <v>200</v>
      </c>
      <c r="Y11" s="28">
        <v>200</v>
      </c>
      <c r="Z11" s="28">
        <v>200</v>
      </c>
      <c r="AA11" s="28">
        <v>200</v>
      </c>
      <c r="AB11" s="28">
        <v>200</v>
      </c>
      <c r="AC11" s="28">
        <v>200</v>
      </c>
      <c r="AD11" s="28">
        <v>200</v>
      </c>
      <c r="AE11" s="28">
        <v>200</v>
      </c>
      <c r="AF11" s="29"/>
      <c r="AG11" s="3">
        <f t="shared" ref="AG11:AG19" si="0">SUM(B11:AF11)</f>
        <v>5400</v>
      </c>
    </row>
    <row r="12" spans="1:33">
      <c r="A12" s="21" t="s">
        <v>2</v>
      </c>
      <c r="B12" s="30">
        <v>110</v>
      </c>
      <c r="C12" s="17"/>
      <c r="D12" s="17"/>
      <c r="E12" s="17">
        <v>1200</v>
      </c>
      <c r="F12" s="17">
        <v>1200</v>
      </c>
      <c r="G12" s="17">
        <v>300</v>
      </c>
      <c r="H12" s="17">
        <v>700</v>
      </c>
      <c r="I12" s="17">
        <v>400</v>
      </c>
      <c r="J12" s="17">
        <v>500</v>
      </c>
      <c r="K12" s="17">
        <v>500</v>
      </c>
      <c r="L12" s="17">
        <v>600</v>
      </c>
      <c r="M12" s="17"/>
      <c r="N12" s="17"/>
      <c r="O12" s="17"/>
      <c r="P12" s="17"/>
      <c r="Q12" s="17">
        <v>860</v>
      </c>
      <c r="R12" s="17"/>
      <c r="S12" s="17"/>
      <c r="T12" s="17">
        <v>300</v>
      </c>
      <c r="U12" s="17"/>
      <c r="V12" s="17"/>
      <c r="W12" s="17">
        <v>400</v>
      </c>
      <c r="X12" s="17"/>
      <c r="Y12" s="17">
        <v>1700</v>
      </c>
      <c r="Z12" s="17">
        <v>750</v>
      </c>
      <c r="AA12" s="17">
        <v>1000.4</v>
      </c>
      <c r="AB12" s="17"/>
      <c r="AC12" s="17">
        <v>60</v>
      </c>
      <c r="AD12" s="17">
        <v>1916</v>
      </c>
      <c r="AE12" s="17">
        <v>200</v>
      </c>
      <c r="AF12" s="31"/>
      <c r="AG12" s="13">
        <f t="shared" si="0"/>
        <v>12696.4</v>
      </c>
    </row>
    <row r="13" spans="1:33">
      <c r="A13" s="21" t="s">
        <v>3</v>
      </c>
      <c r="B13" s="30"/>
      <c r="C13" s="17"/>
      <c r="D13" s="17"/>
      <c r="E13" s="17">
        <v>23</v>
      </c>
      <c r="F13" s="17">
        <v>238</v>
      </c>
      <c r="G13" s="17">
        <v>40</v>
      </c>
      <c r="H13" s="17">
        <v>20</v>
      </c>
      <c r="I13" s="17">
        <v>40</v>
      </c>
      <c r="J13" s="17"/>
      <c r="K13" s="17"/>
      <c r="L13" s="17"/>
      <c r="M13" s="17"/>
      <c r="N13" s="17"/>
      <c r="O13" s="17"/>
      <c r="P13" s="17"/>
      <c r="Q13" s="17">
        <v>40</v>
      </c>
      <c r="R13" s="17"/>
      <c r="S13" s="17"/>
      <c r="T13" s="17"/>
      <c r="U13" s="17"/>
      <c r="V13" s="17"/>
      <c r="W13" s="17"/>
      <c r="X13" s="17"/>
      <c r="Y13" s="17">
        <v>90</v>
      </c>
      <c r="Z13" s="17">
        <v>105</v>
      </c>
      <c r="AA13" s="17">
        <v>95</v>
      </c>
      <c r="AB13" s="17"/>
      <c r="AC13" s="17"/>
      <c r="AD13" s="17">
        <v>108</v>
      </c>
      <c r="AE13" s="17"/>
      <c r="AF13" s="31"/>
      <c r="AG13" s="13">
        <f t="shared" si="0"/>
        <v>799</v>
      </c>
    </row>
    <row r="14" spans="1:33">
      <c r="A14" s="21" t="s">
        <v>32</v>
      </c>
      <c r="B14" s="30"/>
      <c r="C14" s="17"/>
      <c r="D14" s="17"/>
      <c r="E14" s="17"/>
      <c r="F14" s="17">
        <v>460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>
        <v>6440</v>
      </c>
      <c r="V14" s="17"/>
      <c r="W14" s="17"/>
      <c r="X14" s="17"/>
      <c r="Y14" s="17">
        <v>1903</v>
      </c>
      <c r="Z14" s="17">
        <v>850</v>
      </c>
      <c r="AA14" s="17">
        <v>630</v>
      </c>
      <c r="AB14" s="17"/>
      <c r="AC14" s="17">
        <v>1915</v>
      </c>
      <c r="AD14" s="17"/>
      <c r="AE14" s="17"/>
      <c r="AF14" s="31"/>
      <c r="AG14" s="13">
        <f t="shared" si="0"/>
        <v>12198</v>
      </c>
    </row>
    <row r="15" spans="1:33">
      <c r="A15" s="21" t="s">
        <v>4</v>
      </c>
      <c r="B15" s="3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>
        <v>850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31"/>
      <c r="AG15" s="13">
        <f t="shared" si="0"/>
        <v>850</v>
      </c>
    </row>
    <row r="16" spans="1:33">
      <c r="A16" s="21" t="s">
        <v>33</v>
      </c>
      <c r="B16" s="30"/>
      <c r="C16" s="17"/>
      <c r="D16" s="17"/>
      <c r="E16" s="17"/>
      <c r="F16" s="17"/>
      <c r="G16" s="17"/>
      <c r="H16" s="17"/>
      <c r="I16" s="17">
        <v>23.7</v>
      </c>
      <c r="J16" s="17"/>
      <c r="K16" s="17"/>
      <c r="L16" s="17"/>
      <c r="M16" s="17">
        <v>238.35</v>
      </c>
      <c r="N16" s="17">
        <v>242</v>
      </c>
      <c r="O16" s="17"/>
      <c r="P16" s="17">
        <v>135</v>
      </c>
      <c r="Q16" s="17"/>
      <c r="R16" s="17"/>
      <c r="S16" s="17">
        <v>398</v>
      </c>
      <c r="T16" s="17">
        <v>140.5</v>
      </c>
      <c r="U16" s="17"/>
      <c r="V16" s="17">
        <v>70</v>
      </c>
      <c r="W16" s="17"/>
      <c r="X16" s="17">
        <v>105</v>
      </c>
      <c r="Y16" s="17"/>
      <c r="Z16" s="17"/>
      <c r="AA16" s="17"/>
      <c r="AB16" s="17">
        <v>153</v>
      </c>
      <c r="AC16" s="17"/>
      <c r="AD16" s="17"/>
      <c r="AE16" s="17"/>
      <c r="AF16" s="31"/>
      <c r="AG16" s="13">
        <f t="shared" si="0"/>
        <v>1505.55</v>
      </c>
    </row>
    <row r="17" spans="1:34">
      <c r="A17" s="21" t="s">
        <v>6</v>
      </c>
      <c r="B17" s="30"/>
      <c r="C17" s="17"/>
      <c r="D17" s="17"/>
      <c r="E17" s="17">
        <v>50</v>
      </c>
      <c r="F17" s="17"/>
      <c r="G17" s="17"/>
      <c r="H17" s="17"/>
      <c r="I17" s="17"/>
      <c r="J17" s="17"/>
      <c r="K17" s="17"/>
      <c r="L17" s="17">
        <v>3</v>
      </c>
      <c r="M17" s="17">
        <v>160</v>
      </c>
      <c r="N17" s="17">
        <v>290.25</v>
      </c>
      <c r="O17" s="17">
        <v>77.650000000000006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31"/>
      <c r="AG17" s="13">
        <f t="shared" si="0"/>
        <v>580.9</v>
      </c>
    </row>
    <row r="18" spans="1:34">
      <c r="A18" s="21" t="s">
        <v>5</v>
      </c>
      <c r="B18" s="30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31"/>
      <c r="AG18" s="13">
        <f t="shared" si="0"/>
        <v>0</v>
      </c>
    </row>
    <row r="19" spans="1:34" ht="15.75" thickBot="1">
      <c r="A19" s="22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4"/>
      <c r="AG19" s="13">
        <f t="shared" si="0"/>
        <v>0</v>
      </c>
    </row>
    <row r="20" spans="1:34" ht="15.75" thickBot="1">
      <c r="AG20" s="11">
        <f>SUM(AG11:AG19)</f>
        <v>34029.850000000006</v>
      </c>
      <c r="AH20" s="12" t="s">
        <v>1</v>
      </c>
    </row>
    <row r="21" spans="1:34" ht="15.75" thickBot="1">
      <c r="AG21" s="11">
        <f>AG20-A8</f>
        <v>29529.850000000006</v>
      </c>
      <c r="AH21" s="12" t="s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21"/>
  <sheetViews>
    <sheetView showGridLines="0" workbookViewId="0">
      <pane xSplit="1" topLeftCell="B1" activePane="topRight" state="frozen"/>
      <selection pane="topRight" activeCell="I10" sqref="I10"/>
    </sheetView>
  </sheetViews>
  <sheetFormatPr baseColWidth="10" defaultRowHeight="15"/>
  <cols>
    <col min="1" max="1" width="23.140625" customWidth="1"/>
    <col min="8" max="8" width="11.5703125" customWidth="1"/>
    <col min="19" max="32" width="13.140625" customWidth="1"/>
    <col min="33" max="33" width="15.7109375" bestFit="1" customWidth="1"/>
  </cols>
  <sheetData>
    <row r="1" spans="1:33">
      <c r="A1" s="4"/>
    </row>
    <row r="2" spans="1:33">
      <c r="B2" s="1"/>
    </row>
    <row r="3" spans="1:33">
      <c r="B3" s="1"/>
    </row>
    <row r="4" spans="1:33">
      <c r="B4" s="1"/>
    </row>
    <row r="5" spans="1:33">
      <c r="B5" s="1"/>
      <c r="C5" s="1"/>
      <c r="D5" s="1"/>
      <c r="E5" s="1"/>
      <c r="F5" s="1"/>
      <c r="G5" s="1"/>
      <c r="H5" s="1"/>
    </row>
    <row r="6" spans="1:33" ht="15.75" thickBo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2"/>
    </row>
    <row r="7" spans="1:33">
      <c r="A7" s="15" t="s">
        <v>12</v>
      </c>
      <c r="B7" s="1"/>
      <c r="C7" s="1" t="s">
        <v>34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thickBot="1">
      <c r="A8" s="16">
        <v>8550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thickBot="1">
      <c r="AG9" s="10"/>
    </row>
    <row r="10" spans="1:33" ht="15.75" thickBot="1">
      <c r="A10" s="15" t="s">
        <v>0</v>
      </c>
      <c r="B10" s="37">
        <v>1</v>
      </c>
      <c r="C10" s="25">
        <v>2</v>
      </c>
      <c r="D10" s="25">
        <v>3</v>
      </c>
      <c r="E10" s="25">
        <v>4</v>
      </c>
      <c r="F10" s="25">
        <v>5</v>
      </c>
      <c r="G10" s="25">
        <v>6</v>
      </c>
      <c r="H10" s="36">
        <v>7</v>
      </c>
      <c r="I10" s="36">
        <v>8</v>
      </c>
      <c r="J10" s="25">
        <v>9</v>
      </c>
      <c r="K10" s="25">
        <v>10</v>
      </c>
      <c r="L10" s="25">
        <v>11</v>
      </c>
      <c r="M10" s="25">
        <v>12</v>
      </c>
      <c r="N10" s="25">
        <v>13</v>
      </c>
      <c r="O10" s="36">
        <v>14</v>
      </c>
      <c r="P10" s="36">
        <v>15</v>
      </c>
      <c r="Q10" s="25">
        <v>16</v>
      </c>
      <c r="R10" s="25">
        <v>17</v>
      </c>
      <c r="S10" s="25">
        <v>18</v>
      </c>
      <c r="T10" s="25">
        <v>19</v>
      </c>
      <c r="U10" s="25">
        <v>20</v>
      </c>
      <c r="V10" s="36">
        <v>21</v>
      </c>
      <c r="W10" s="36">
        <v>22</v>
      </c>
      <c r="X10" s="25">
        <v>23</v>
      </c>
      <c r="Y10" s="25">
        <v>24</v>
      </c>
      <c r="Z10" s="36">
        <v>25</v>
      </c>
      <c r="AA10" s="25">
        <v>26</v>
      </c>
      <c r="AB10" s="25">
        <v>27</v>
      </c>
      <c r="AC10" s="36">
        <v>28</v>
      </c>
      <c r="AD10" s="36">
        <v>29</v>
      </c>
      <c r="AE10" s="25">
        <v>30</v>
      </c>
      <c r="AF10" s="26"/>
      <c r="AG10" s="14" t="s">
        <v>31</v>
      </c>
    </row>
    <row r="11" spans="1:33">
      <c r="A11" s="23" t="s">
        <v>13</v>
      </c>
      <c r="B11" s="27"/>
      <c r="C11" s="28">
        <v>150</v>
      </c>
      <c r="D11" s="28">
        <v>150</v>
      </c>
      <c r="E11" s="28">
        <v>150</v>
      </c>
      <c r="F11" s="28">
        <v>150</v>
      </c>
      <c r="G11" s="28">
        <v>150</v>
      </c>
      <c r="H11" s="28"/>
      <c r="I11" s="28"/>
      <c r="J11" s="28"/>
      <c r="K11" s="28"/>
      <c r="L11" s="28">
        <v>50</v>
      </c>
      <c r="M11" s="28"/>
      <c r="N11" s="28"/>
      <c r="O11" s="28"/>
      <c r="P11" s="28"/>
      <c r="Q11" s="28"/>
      <c r="R11" s="28"/>
      <c r="S11" s="28">
        <v>150</v>
      </c>
      <c r="T11" s="28"/>
      <c r="U11" s="28"/>
      <c r="V11" s="28"/>
      <c r="W11" s="28"/>
      <c r="X11" s="28"/>
      <c r="Y11" s="28">
        <v>150</v>
      </c>
      <c r="Z11" s="28">
        <v>150</v>
      </c>
      <c r="AA11" s="28">
        <v>150</v>
      </c>
      <c r="AB11" s="28">
        <v>150</v>
      </c>
      <c r="AC11" s="28">
        <v>150</v>
      </c>
      <c r="AD11" s="28">
        <v>150</v>
      </c>
      <c r="AE11" s="28">
        <v>150</v>
      </c>
      <c r="AF11" s="28"/>
      <c r="AG11" s="3">
        <f t="shared" ref="AG11:AG19" si="0">SUM(B11:AF11)</f>
        <v>2000</v>
      </c>
    </row>
    <row r="12" spans="1:33">
      <c r="A12" s="21" t="s">
        <v>2</v>
      </c>
      <c r="B12" s="30"/>
      <c r="C12" s="17">
        <v>400</v>
      </c>
      <c r="D12" s="17">
        <v>800</v>
      </c>
      <c r="E12" s="17">
        <v>956.6</v>
      </c>
      <c r="F12" s="17">
        <v>300</v>
      </c>
      <c r="G12" s="17">
        <v>650.1</v>
      </c>
      <c r="H12" s="17"/>
      <c r="I12" s="17"/>
      <c r="J12" s="17"/>
      <c r="K12" s="17"/>
      <c r="L12" s="17">
        <v>150</v>
      </c>
      <c r="M12" s="17"/>
      <c r="N12" s="17"/>
      <c r="O12" s="17"/>
      <c r="P12" s="17"/>
      <c r="Q12" s="17"/>
      <c r="R12" s="17"/>
      <c r="S12" s="17">
        <v>600</v>
      </c>
      <c r="T12" s="17"/>
      <c r="U12" s="17"/>
      <c r="V12" s="17"/>
      <c r="W12" s="17"/>
      <c r="X12" s="17"/>
      <c r="Y12" s="17">
        <v>406</v>
      </c>
      <c r="Z12" s="17"/>
      <c r="AA12" s="17">
        <v>182</v>
      </c>
      <c r="AB12" s="17">
        <v>165</v>
      </c>
      <c r="AC12" s="17"/>
      <c r="AD12" s="17"/>
      <c r="AE12" s="17"/>
      <c r="AF12" s="31"/>
      <c r="AG12" s="13">
        <f t="shared" si="0"/>
        <v>4609.7</v>
      </c>
    </row>
    <row r="13" spans="1:33">
      <c r="A13" s="21" t="s">
        <v>3</v>
      </c>
      <c r="B13" s="30"/>
      <c r="C13" s="17">
        <v>16</v>
      </c>
      <c r="D13" s="17">
        <v>16</v>
      </c>
      <c r="E13" s="17">
        <v>30</v>
      </c>
      <c r="F13" s="17">
        <v>68</v>
      </c>
      <c r="G13" s="17">
        <v>68</v>
      </c>
      <c r="H13" s="17"/>
      <c r="I13" s="17"/>
      <c r="J13" s="17"/>
      <c r="K13" s="17"/>
      <c r="L13" s="17">
        <v>66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>
        <v>115</v>
      </c>
      <c r="AD13" s="17"/>
      <c r="AE13" s="17"/>
      <c r="AF13" s="31"/>
      <c r="AG13" s="13">
        <f t="shared" si="0"/>
        <v>379</v>
      </c>
    </row>
    <row r="14" spans="1:33">
      <c r="A14" s="21" t="s">
        <v>32</v>
      </c>
      <c r="B14" s="30"/>
      <c r="C14" s="17"/>
      <c r="D14" s="17"/>
      <c r="E14" s="17"/>
      <c r="F14" s="17">
        <v>300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>
        <v>760</v>
      </c>
      <c r="AA14" s="17"/>
      <c r="AB14" s="17"/>
      <c r="AC14" s="17"/>
      <c r="AD14" s="17"/>
      <c r="AE14" s="17"/>
      <c r="AF14" s="31"/>
      <c r="AG14" s="13">
        <f t="shared" si="0"/>
        <v>1060</v>
      </c>
    </row>
    <row r="15" spans="1:33">
      <c r="A15" s="21" t="s">
        <v>4</v>
      </c>
      <c r="B15" s="30"/>
      <c r="C15" s="17">
        <v>300</v>
      </c>
      <c r="D15" s="17"/>
      <c r="E15" s="17"/>
      <c r="F15" s="17"/>
      <c r="G15" s="17">
        <v>70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31"/>
      <c r="AG15" s="13">
        <f t="shared" si="0"/>
        <v>370</v>
      </c>
    </row>
    <row r="16" spans="1:33">
      <c r="A16" s="21" t="s">
        <v>33</v>
      </c>
      <c r="B16" s="30"/>
      <c r="C16" s="17">
        <v>638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31"/>
      <c r="AG16" s="13">
        <f t="shared" si="0"/>
        <v>638</v>
      </c>
    </row>
    <row r="17" spans="1:34">
      <c r="A17" s="21" t="s">
        <v>6</v>
      </c>
      <c r="B17" s="30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>
        <v>101.65</v>
      </c>
      <c r="Z17" s="17">
        <v>155</v>
      </c>
      <c r="AA17" s="17">
        <v>155</v>
      </c>
      <c r="AB17" s="17"/>
      <c r="AC17" s="17">
        <v>120.8</v>
      </c>
      <c r="AD17" s="17"/>
      <c r="AE17" s="17"/>
      <c r="AF17" s="31"/>
      <c r="AG17" s="13">
        <f t="shared" si="0"/>
        <v>532.44999999999993</v>
      </c>
    </row>
    <row r="18" spans="1:34">
      <c r="A18" s="21" t="s">
        <v>5</v>
      </c>
      <c r="B18" s="30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31"/>
      <c r="AG18" s="13">
        <f t="shared" si="0"/>
        <v>0</v>
      </c>
    </row>
    <row r="19" spans="1:34" ht="15.75" thickBot="1">
      <c r="A19" s="22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4"/>
      <c r="AG19" s="13">
        <f t="shared" si="0"/>
        <v>0</v>
      </c>
    </row>
    <row r="20" spans="1:34" ht="15.75" thickBot="1">
      <c r="AG20" s="11">
        <f>SUM(AG11:AG19)</f>
        <v>9589.1500000000015</v>
      </c>
      <c r="AH20" s="12" t="s">
        <v>1</v>
      </c>
    </row>
    <row r="21" spans="1:34" ht="15.75" thickBot="1">
      <c r="AG21" s="11">
        <f>AG20-A8</f>
        <v>1039.1500000000015</v>
      </c>
      <c r="AH21" s="12" t="s">
        <v>7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21"/>
  <sheetViews>
    <sheetView showGridLines="0" zoomScale="70" zoomScaleNormal="70" workbookViewId="0">
      <pane xSplit="1" topLeftCell="O1" activePane="topRight" state="frozen"/>
      <selection pane="topRight" activeCell="M12" sqref="M11:AF12"/>
    </sheetView>
  </sheetViews>
  <sheetFormatPr baseColWidth="10" defaultRowHeight="15"/>
  <cols>
    <col min="1" max="1" width="23.140625" customWidth="1"/>
    <col min="8" max="8" width="11.5703125" customWidth="1"/>
    <col min="19" max="32" width="13.140625" customWidth="1"/>
    <col min="33" max="33" width="15.7109375" bestFit="1" customWidth="1"/>
  </cols>
  <sheetData>
    <row r="1" spans="1:33">
      <c r="A1" s="4"/>
    </row>
    <row r="2" spans="1:33">
      <c r="B2" s="1"/>
    </row>
    <row r="3" spans="1:33">
      <c r="B3" s="1"/>
    </row>
    <row r="4" spans="1:33">
      <c r="B4" s="1"/>
    </row>
    <row r="5" spans="1:33">
      <c r="B5" s="1"/>
      <c r="C5" s="1"/>
      <c r="D5" s="1"/>
      <c r="E5" s="1"/>
      <c r="F5" s="1"/>
      <c r="G5" s="1"/>
      <c r="H5" s="1"/>
    </row>
    <row r="6" spans="1:33" ht="15.75" thickBo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2"/>
    </row>
    <row r="7" spans="1:33">
      <c r="A7" s="15" t="s">
        <v>12</v>
      </c>
      <c r="B7" s="1"/>
      <c r="C7" s="1" t="s">
        <v>34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thickBot="1">
      <c r="A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thickBot="1">
      <c r="AG9" s="10"/>
    </row>
    <row r="10" spans="1:33" ht="15.75" thickBot="1">
      <c r="A10" s="15" t="s">
        <v>0</v>
      </c>
      <c r="B10" s="24">
        <v>1</v>
      </c>
      <c r="C10" s="25">
        <v>2</v>
      </c>
      <c r="D10" s="25">
        <v>3</v>
      </c>
      <c r="E10" s="36">
        <v>4</v>
      </c>
      <c r="F10" s="36">
        <v>5</v>
      </c>
      <c r="G10" s="25">
        <v>6</v>
      </c>
      <c r="H10" s="25">
        <v>7</v>
      </c>
      <c r="I10" s="25">
        <v>8</v>
      </c>
      <c r="J10" s="25">
        <v>9</v>
      </c>
      <c r="K10" s="25">
        <v>10</v>
      </c>
      <c r="L10" s="36">
        <v>11</v>
      </c>
      <c r="M10" s="36">
        <v>12</v>
      </c>
      <c r="N10" s="25">
        <v>13</v>
      </c>
      <c r="O10" s="25">
        <v>14</v>
      </c>
      <c r="P10" s="25">
        <v>15</v>
      </c>
      <c r="Q10" s="25">
        <v>16</v>
      </c>
      <c r="R10" s="25">
        <v>17</v>
      </c>
      <c r="S10" s="36">
        <v>18</v>
      </c>
      <c r="T10" s="36">
        <v>19</v>
      </c>
      <c r="U10" s="36">
        <v>20</v>
      </c>
      <c r="V10" s="25">
        <v>21</v>
      </c>
      <c r="W10" s="25">
        <v>22</v>
      </c>
      <c r="X10" s="25">
        <v>23</v>
      </c>
      <c r="Y10" s="25">
        <v>24</v>
      </c>
      <c r="Z10" s="36">
        <v>25</v>
      </c>
      <c r="AA10" s="36">
        <v>26</v>
      </c>
      <c r="AB10" s="25">
        <v>27</v>
      </c>
      <c r="AC10" s="25">
        <v>28</v>
      </c>
      <c r="AD10" s="25">
        <v>29</v>
      </c>
      <c r="AE10" s="25">
        <v>30</v>
      </c>
      <c r="AF10" s="26">
        <v>31</v>
      </c>
      <c r="AG10" s="14" t="s">
        <v>31</v>
      </c>
    </row>
    <row r="11" spans="1:33">
      <c r="A11" s="23" t="s">
        <v>13</v>
      </c>
      <c r="B11" s="27"/>
      <c r="C11" s="28"/>
      <c r="D11" s="28">
        <v>150</v>
      </c>
      <c r="E11" s="28">
        <v>150</v>
      </c>
      <c r="F11" s="28">
        <v>150</v>
      </c>
      <c r="G11" s="28">
        <v>150</v>
      </c>
      <c r="H11" s="28">
        <v>150</v>
      </c>
      <c r="I11" s="28">
        <v>150</v>
      </c>
      <c r="J11" s="28">
        <v>150</v>
      </c>
      <c r="K11" s="28">
        <v>150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9"/>
      <c r="AG11" s="3">
        <f t="shared" ref="AG11:AG19" si="0">SUM(B11:AF11)</f>
        <v>1200</v>
      </c>
    </row>
    <row r="12" spans="1:33">
      <c r="A12" s="21" t="s">
        <v>2</v>
      </c>
      <c r="B12" s="30">
        <v>1155.05</v>
      </c>
      <c r="C12" s="17">
        <v>1000</v>
      </c>
      <c r="D12" s="17">
        <v>1240.1199999999999</v>
      </c>
      <c r="E12" s="17">
        <v>700</v>
      </c>
      <c r="F12" s="17">
        <v>800</v>
      </c>
      <c r="G12" s="17">
        <v>1000</v>
      </c>
      <c r="H12" s="17">
        <v>500</v>
      </c>
      <c r="I12" s="17">
        <v>700</v>
      </c>
      <c r="J12" s="17">
        <v>700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31"/>
      <c r="AG12" s="13">
        <f t="shared" si="0"/>
        <v>7795.17</v>
      </c>
    </row>
    <row r="13" spans="1:33">
      <c r="A13" s="21" t="s">
        <v>3</v>
      </c>
      <c r="B13" s="30"/>
      <c r="C13" s="17">
        <v>75</v>
      </c>
      <c r="D13" s="17">
        <v>60</v>
      </c>
      <c r="E13" s="17">
        <v>120</v>
      </c>
      <c r="F13" s="17">
        <v>75</v>
      </c>
      <c r="G13" s="17">
        <v>200</v>
      </c>
      <c r="H13" s="17">
        <v>20</v>
      </c>
      <c r="I13" s="17">
        <v>105</v>
      </c>
      <c r="J13" s="17">
        <v>220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31"/>
      <c r="AG13" s="13">
        <f t="shared" si="0"/>
        <v>875</v>
      </c>
    </row>
    <row r="14" spans="1:33">
      <c r="A14" s="21" t="s">
        <v>32</v>
      </c>
      <c r="B14" s="30"/>
      <c r="C14" s="17"/>
      <c r="D14" s="17"/>
      <c r="E14" s="17"/>
      <c r="F14" s="17"/>
      <c r="G14" s="17"/>
      <c r="H14" s="17">
        <v>1220</v>
      </c>
      <c r="I14" s="17">
        <v>600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31"/>
      <c r="AG14" s="13">
        <f t="shared" si="0"/>
        <v>1820</v>
      </c>
    </row>
    <row r="15" spans="1:33">
      <c r="A15" s="21" t="s">
        <v>4</v>
      </c>
      <c r="B15" s="3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31"/>
      <c r="AG15" s="13">
        <f t="shared" si="0"/>
        <v>0</v>
      </c>
    </row>
    <row r="16" spans="1:33">
      <c r="A16" s="21" t="s">
        <v>33</v>
      </c>
      <c r="B16" s="30"/>
      <c r="C16" s="17"/>
      <c r="D16" s="17"/>
      <c r="E16" s="17"/>
      <c r="F16" s="17"/>
      <c r="G16" s="17"/>
      <c r="H16" s="17">
        <v>434.77</v>
      </c>
      <c r="I16" s="17">
        <v>420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31"/>
      <c r="AG16" s="13">
        <f t="shared" si="0"/>
        <v>854.77</v>
      </c>
    </row>
    <row r="17" spans="1:34">
      <c r="A17" s="21" t="s">
        <v>6</v>
      </c>
      <c r="B17" s="30"/>
      <c r="C17" s="17"/>
      <c r="D17" s="17"/>
      <c r="E17" s="17">
        <v>50</v>
      </c>
      <c r="F17" s="17"/>
      <c r="G17" s="17"/>
      <c r="H17" s="17"/>
      <c r="I17" s="17"/>
      <c r="J17" s="17"/>
      <c r="K17" s="17">
        <v>105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31"/>
      <c r="AG17" s="13">
        <f t="shared" si="0"/>
        <v>155</v>
      </c>
    </row>
    <row r="18" spans="1:34">
      <c r="A18" s="21" t="s">
        <v>5</v>
      </c>
      <c r="B18" s="30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31"/>
      <c r="AG18" s="13">
        <f t="shared" si="0"/>
        <v>0</v>
      </c>
    </row>
    <row r="19" spans="1:34" ht="15.75" thickBot="1">
      <c r="A19" s="22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4"/>
      <c r="AG19" s="13">
        <f t="shared" si="0"/>
        <v>0</v>
      </c>
    </row>
    <row r="20" spans="1:34" ht="15.75" thickBot="1">
      <c r="AG20" s="11">
        <f>SUM(AG11:AG19)</f>
        <v>12699.94</v>
      </c>
      <c r="AH20" s="12" t="s">
        <v>1</v>
      </c>
    </row>
    <row r="21" spans="1:34" ht="15.75" thickBot="1">
      <c r="AG21" s="11">
        <f>AG20-A8</f>
        <v>12699.94</v>
      </c>
      <c r="AH21" s="12" t="s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G21"/>
  <sheetViews>
    <sheetView workbookViewId="0">
      <pane xSplit="1" topLeftCell="B1" activePane="topRight" state="frozen"/>
      <selection pane="topRight" activeCell="A26" sqref="A26"/>
    </sheetView>
  </sheetViews>
  <sheetFormatPr baseColWidth="10" defaultRowHeight="15"/>
  <cols>
    <col min="1" max="1" width="25.140625" customWidth="1"/>
  </cols>
  <sheetData>
    <row r="1" spans="1:32">
      <c r="A1" s="4"/>
    </row>
    <row r="2" spans="1:32">
      <c r="B2" s="1"/>
    </row>
    <row r="3" spans="1:32">
      <c r="B3" s="1"/>
    </row>
    <row r="4" spans="1:32">
      <c r="B4" s="1"/>
    </row>
    <row r="5" spans="1:32">
      <c r="B5" s="1"/>
      <c r="C5" s="1"/>
      <c r="D5" s="1"/>
      <c r="E5" s="1"/>
      <c r="F5" s="1"/>
      <c r="G5" s="1"/>
      <c r="H5" s="1"/>
    </row>
    <row r="6" spans="1:32" ht="15.75" thickBo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>
      <c r="A7" s="15" t="s">
        <v>12</v>
      </c>
      <c r="B7" s="1"/>
      <c r="C7" s="1" t="s">
        <v>34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5.75" thickBot="1">
      <c r="A8" s="16">
        <v>24750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.75" thickBot="1">
      <c r="AF9" s="10"/>
    </row>
    <row r="10" spans="1:32" ht="15.75" thickBot="1">
      <c r="A10" s="15" t="s">
        <v>0</v>
      </c>
      <c r="B10" s="24">
        <v>1</v>
      </c>
      <c r="C10" s="25">
        <v>2</v>
      </c>
      <c r="D10" s="38">
        <v>3</v>
      </c>
      <c r="E10" s="38">
        <v>4</v>
      </c>
      <c r="F10" s="38">
        <v>5</v>
      </c>
      <c r="G10" s="38">
        <v>6</v>
      </c>
      <c r="H10" s="38">
        <v>7</v>
      </c>
      <c r="I10" s="38">
        <v>8</v>
      </c>
      <c r="J10" s="38">
        <v>9</v>
      </c>
      <c r="K10" s="38">
        <v>10</v>
      </c>
      <c r="L10" s="38">
        <v>11</v>
      </c>
      <c r="M10" s="38">
        <v>12</v>
      </c>
      <c r="N10" s="38">
        <v>13</v>
      </c>
      <c r="O10" s="38">
        <v>14</v>
      </c>
      <c r="P10" s="38">
        <v>15</v>
      </c>
      <c r="Q10" s="38">
        <v>16</v>
      </c>
      <c r="R10" s="38">
        <v>17</v>
      </c>
      <c r="S10" s="38">
        <v>18</v>
      </c>
      <c r="T10" s="38">
        <v>19</v>
      </c>
      <c r="U10" s="38">
        <v>20</v>
      </c>
      <c r="V10" s="38">
        <v>21</v>
      </c>
      <c r="W10" s="38">
        <v>22</v>
      </c>
      <c r="X10" s="38">
        <v>23</v>
      </c>
      <c r="Y10" s="38">
        <v>24</v>
      </c>
      <c r="Z10" s="38">
        <v>25</v>
      </c>
      <c r="AA10" s="38">
        <v>26</v>
      </c>
      <c r="AB10" s="38">
        <v>27</v>
      </c>
      <c r="AC10" s="38">
        <v>28</v>
      </c>
      <c r="AD10" s="38">
        <v>29</v>
      </c>
      <c r="AE10" s="38">
        <v>30</v>
      </c>
      <c r="AF10" s="14" t="s">
        <v>31</v>
      </c>
    </row>
    <row r="11" spans="1:32">
      <c r="A11" s="23" t="s">
        <v>13</v>
      </c>
      <c r="B11" s="27"/>
      <c r="C11" s="28">
        <v>150</v>
      </c>
      <c r="D11" s="28">
        <v>250</v>
      </c>
      <c r="E11" s="28">
        <v>250</v>
      </c>
      <c r="F11" s="28">
        <v>250</v>
      </c>
      <c r="G11" s="28">
        <v>250</v>
      </c>
      <c r="H11" s="28">
        <v>250</v>
      </c>
      <c r="I11" s="28">
        <v>250</v>
      </c>
      <c r="J11" s="28">
        <v>250</v>
      </c>
      <c r="K11" s="28">
        <v>250</v>
      </c>
      <c r="L11" s="28">
        <v>250</v>
      </c>
      <c r="M11" s="28">
        <v>250</v>
      </c>
      <c r="N11" s="28">
        <v>250</v>
      </c>
      <c r="O11" s="28">
        <v>250</v>
      </c>
      <c r="P11" s="28">
        <v>250</v>
      </c>
      <c r="Q11" s="28">
        <v>250</v>
      </c>
      <c r="R11" s="28">
        <v>250</v>
      </c>
      <c r="S11" s="28">
        <v>250</v>
      </c>
      <c r="T11" s="28">
        <v>250</v>
      </c>
      <c r="U11" s="28">
        <v>250</v>
      </c>
      <c r="V11" s="28">
        <v>250</v>
      </c>
      <c r="W11" s="28">
        <v>250</v>
      </c>
      <c r="X11" s="28">
        <v>250</v>
      </c>
      <c r="Y11" s="28"/>
      <c r="Z11" s="47">
        <v>150</v>
      </c>
      <c r="AA11" s="47">
        <v>150</v>
      </c>
      <c r="AB11" s="47">
        <v>150</v>
      </c>
      <c r="AC11" s="47">
        <v>150</v>
      </c>
      <c r="AD11" s="28">
        <v>150</v>
      </c>
      <c r="AE11" s="28"/>
      <c r="AF11" s="3">
        <f t="shared" ref="AF11:AF19" si="0">SUM(B11:AE11)</f>
        <v>6150</v>
      </c>
    </row>
    <row r="12" spans="1:32">
      <c r="A12" s="21" t="s">
        <v>2</v>
      </c>
      <c r="B12" s="3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>
        <v>1300</v>
      </c>
      <c r="W12" s="17">
        <v>2909</v>
      </c>
      <c r="X12" s="17">
        <v>3332</v>
      </c>
      <c r="Y12" s="17"/>
      <c r="Z12" s="48">
        <v>1000</v>
      </c>
      <c r="AA12" s="48">
        <f>500+990.25</f>
        <v>1490.25</v>
      </c>
      <c r="AB12" s="48"/>
      <c r="AC12" s="48">
        <v>1500</v>
      </c>
      <c r="AD12" s="17">
        <v>600</v>
      </c>
      <c r="AE12" s="17"/>
      <c r="AF12" s="13">
        <f t="shared" si="0"/>
        <v>12131.25</v>
      </c>
    </row>
    <row r="13" spans="1:32">
      <c r="A13" s="21" t="s">
        <v>3</v>
      </c>
      <c r="B13" s="30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>
        <v>90</v>
      </c>
      <c r="Y13" s="17"/>
      <c r="Z13" s="48"/>
      <c r="AA13" s="48">
        <v>45</v>
      </c>
      <c r="AB13" s="48">
        <v>10</v>
      </c>
      <c r="AC13" s="48"/>
      <c r="AD13" s="17">
        <f>35+20</f>
        <v>55</v>
      </c>
      <c r="AE13" s="17"/>
      <c r="AF13" s="13">
        <f t="shared" si="0"/>
        <v>200</v>
      </c>
    </row>
    <row r="14" spans="1:32">
      <c r="A14" s="21" t="s">
        <v>32</v>
      </c>
      <c r="B14" s="30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>
        <v>500</v>
      </c>
      <c r="W14" s="17"/>
      <c r="X14" s="17"/>
      <c r="Y14" s="17"/>
      <c r="Z14" s="17"/>
      <c r="AA14" s="17"/>
      <c r="AB14" s="17"/>
      <c r="AC14" s="17">
        <v>1560</v>
      </c>
      <c r="AD14" s="17"/>
      <c r="AE14" s="17"/>
      <c r="AF14" s="13">
        <f t="shared" si="0"/>
        <v>2060</v>
      </c>
    </row>
    <row r="15" spans="1:32">
      <c r="A15" s="21" t="s">
        <v>4</v>
      </c>
      <c r="B15" s="3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>
        <v>370</v>
      </c>
      <c r="AA15" s="17"/>
      <c r="AB15" s="17"/>
      <c r="AC15" s="17"/>
      <c r="AD15" s="17"/>
      <c r="AE15" s="17"/>
      <c r="AF15" s="13">
        <f t="shared" si="0"/>
        <v>370</v>
      </c>
    </row>
    <row r="16" spans="1:32">
      <c r="A16" s="21" t="s">
        <v>33</v>
      </c>
      <c r="B16" s="3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>
        <f>30+90</f>
        <v>120</v>
      </c>
      <c r="AC16" s="17"/>
      <c r="AD16" s="17"/>
      <c r="AE16" s="17"/>
      <c r="AF16" s="13">
        <f t="shared" si="0"/>
        <v>120</v>
      </c>
    </row>
    <row r="17" spans="1:33">
      <c r="A17" s="21" t="s">
        <v>6</v>
      </c>
      <c r="B17" s="30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>
        <v>5</v>
      </c>
      <c r="AB17" s="17"/>
      <c r="AC17" s="17"/>
      <c r="AD17" s="17"/>
      <c r="AE17" s="17"/>
      <c r="AF17" s="13">
        <f t="shared" si="0"/>
        <v>5</v>
      </c>
    </row>
    <row r="18" spans="1:33">
      <c r="A18" s="21" t="s">
        <v>5</v>
      </c>
      <c r="B18" s="30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3">
        <f t="shared" si="0"/>
        <v>0</v>
      </c>
    </row>
    <row r="19" spans="1:33" ht="15.75" thickBot="1">
      <c r="A19" s="22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13">
        <f t="shared" si="0"/>
        <v>0</v>
      </c>
    </row>
    <row r="20" spans="1:33" ht="15.75" thickBot="1">
      <c r="AF20" s="11">
        <f>SUM(AF11:AF19)</f>
        <v>21036.25</v>
      </c>
      <c r="AG20" s="12" t="s">
        <v>1</v>
      </c>
    </row>
    <row r="21" spans="1:33" ht="15.75" thickBot="1">
      <c r="AF21" s="11">
        <f>AF20-A8</f>
        <v>-3713.75</v>
      </c>
      <c r="AG21" s="12" t="s">
        <v>7</v>
      </c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H19"/>
  <sheetViews>
    <sheetView workbookViewId="0">
      <selection activeCell="G23" sqref="G23"/>
    </sheetView>
  </sheetViews>
  <sheetFormatPr baseColWidth="10" defaultRowHeight="15"/>
  <cols>
    <col min="1" max="1" width="25.140625" customWidth="1"/>
  </cols>
  <sheetData>
    <row r="1" spans="1:33">
      <c r="A1" s="4"/>
    </row>
    <row r="2" spans="1:33">
      <c r="B2" s="1"/>
    </row>
    <row r="3" spans="1:33">
      <c r="B3" s="1"/>
    </row>
    <row r="4" spans="1:33">
      <c r="B4" s="1"/>
    </row>
    <row r="5" spans="1:33">
      <c r="B5" s="1"/>
      <c r="C5" s="1"/>
      <c r="D5" s="1"/>
      <c r="E5" s="1"/>
      <c r="F5" s="1"/>
      <c r="G5" s="1"/>
      <c r="H5" s="1"/>
    </row>
    <row r="6" spans="1:33" ht="15.75" thickBot="1">
      <c r="A6" s="3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thickBot="1">
      <c r="A7" s="40" t="s">
        <v>12</v>
      </c>
      <c r="B7" s="49">
        <v>7250</v>
      </c>
      <c r="C7" s="50">
        <v>2000</v>
      </c>
      <c r="D7" s="50">
        <v>2000</v>
      </c>
      <c r="E7" s="50"/>
      <c r="F7" s="50">
        <v>750</v>
      </c>
      <c r="G7" s="50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>
        <v>500</v>
      </c>
      <c r="X7" s="44">
        <v>200</v>
      </c>
      <c r="Y7" s="44">
        <v>400</v>
      </c>
      <c r="Z7" s="44">
        <v>1000</v>
      </c>
      <c r="AA7" s="44">
        <v>1800</v>
      </c>
      <c r="AB7" s="44"/>
      <c r="AC7" s="44"/>
      <c r="AD7" s="44"/>
      <c r="AE7" s="45">
        <v>300</v>
      </c>
      <c r="AF7" s="52"/>
      <c r="AG7" s="46">
        <f>SUM(B7:AF7)</f>
        <v>16200</v>
      </c>
    </row>
    <row r="8" spans="1:33" ht="15.75" thickBot="1">
      <c r="A8" s="15" t="s">
        <v>0</v>
      </c>
      <c r="B8" s="41">
        <v>1</v>
      </c>
      <c r="C8" s="42">
        <v>2</v>
      </c>
      <c r="D8" s="43">
        <v>3</v>
      </c>
      <c r="E8" s="43">
        <v>4</v>
      </c>
      <c r="F8" s="43">
        <v>5</v>
      </c>
      <c r="G8" s="43">
        <v>6</v>
      </c>
      <c r="H8" s="43">
        <v>7</v>
      </c>
      <c r="I8" s="43">
        <v>8</v>
      </c>
      <c r="J8" s="51">
        <v>9</v>
      </c>
      <c r="K8" s="51">
        <v>10</v>
      </c>
      <c r="L8" s="51">
        <v>11</v>
      </c>
      <c r="M8" s="51">
        <v>12</v>
      </c>
      <c r="N8" s="51">
        <v>13</v>
      </c>
      <c r="O8" s="51">
        <v>14</v>
      </c>
      <c r="P8" s="51">
        <v>15</v>
      </c>
      <c r="Q8" s="51">
        <v>16</v>
      </c>
      <c r="R8" s="43">
        <v>17</v>
      </c>
      <c r="S8" s="43">
        <v>18</v>
      </c>
      <c r="T8" s="43">
        <v>19</v>
      </c>
      <c r="U8" s="43">
        <v>20</v>
      </c>
      <c r="V8" s="43">
        <v>21</v>
      </c>
      <c r="W8" s="43">
        <v>22</v>
      </c>
      <c r="X8" s="43">
        <v>23</v>
      </c>
      <c r="Y8" s="43">
        <v>24</v>
      </c>
      <c r="Z8" s="43">
        <v>25</v>
      </c>
      <c r="AA8" s="43">
        <v>26</v>
      </c>
      <c r="AB8" s="43">
        <v>27</v>
      </c>
      <c r="AC8" s="43">
        <v>28</v>
      </c>
      <c r="AD8" s="43">
        <v>29</v>
      </c>
      <c r="AE8" s="43">
        <v>30</v>
      </c>
      <c r="AF8" s="53">
        <v>31</v>
      </c>
      <c r="AG8" s="14" t="s">
        <v>31</v>
      </c>
    </row>
    <row r="9" spans="1:33">
      <c r="A9" s="23" t="s">
        <v>13</v>
      </c>
      <c r="B9" s="27">
        <v>250</v>
      </c>
      <c r="C9" s="27">
        <v>250</v>
      </c>
      <c r="D9" s="27">
        <v>250</v>
      </c>
      <c r="E9" s="27">
        <v>250</v>
      </c>
      <c r="F9" s="27">
        <v>250</v>
      </c>
      <c r="G9" s="27">
        <v>250</v>
      </c>
      <c r="H9" s="27">
        <v>250</v>
      </c>
      <c r="I9" s="27">
        <v>250</v>
      </c>
      <c r="J9" s="28"/>
      <c r="K9" s="28"/>
      <c r="L9" s="28"/>
      <c r="M9" s="28"/>
      <c r="N9" s="28"/>
      <c r="O9" s="28"/>
      <c r="P9" s="28"/>
      <c r="Q9" s="28"/>
      <c r="R9" s="28"/>
      <c r="S9" s="28">
        <v>100</v>
      </c>
      <c r="T9" s="28"/>
      <c r="U9" s="28"/>
      <c r="V9" s="28"/>
      <c r="W9" s="28"/>
      <c r="X9" s="28"/>
      <c r="Y9" s="28"/>
      <c r="Z9" s="28">
        <v>150</v>
      </c>
      <c r="AA9" s="28">
        <v>200</v>
      </c>
      <c r="AB9" s="28"/>
      <c r="AC9" s="28"/>
      <c r="AD9" s="28"/>
      <c r="AE9" s="28">
        <v>200</v>
      </c>
      <c r="AF9" s="54">
        <v>100</v>
      </c>
      <c r="AG9" s="3">
        <f t="shared" ref="AG9:AG17" si="0">SUM(B9:AE9)</f>
        <v>2650</v>
      </c>
    </row>
    <row r="10" spans="1:33">
      <c r="A10" s="21" t="s">
        <v>2</v>
      </c>
      <c r="B10" s="30">
        <v>2470</v>
      </c>
      <c r="C10" s="17">
        <v>2050</v>
      </c>
      <c r="D10" s="17">
        <v>900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>
        <v>500</v>
      </c>
      <c r="T10" s="17"/>
      <c r="U10" s="17"/>
      <c r="V10" s="17"/>
      <c r="W10" s="17">
        <v>200</v>
      </c>
      <c r="X10" s="17">
        <v>200</v>
      </c>
      <c r="Y10" s="17">
        <v>95</v>
      </c>
      <c r="Z10" s="17"/>
      <c r="AA10" s="17">
        <v>1200</v>
      </c>
      <c r="AB10" s="17"/>
      <c r="AC10" s="17"/>
      <c r="AD10" s="17">
        <v>200</v>
      </c>
      <c r="AE10" s="17">
        <v>160</v>
      </c>
      <c r="AF10" s="55">
        <v>150</v>
      </c>
      <c r="AG10" s="13">
        <f>SUM(B10:AF10)</f>
        <v>8125</v>
      </c>
    </row>
    <row r="11" spans="1:33">
      <c r="A11" s="21" t="s">
        <v>3</v>
      </c>
      <c r="B11" s="30">
        <v>45</v>
      </c>
      <c r="C11" s="17">
        <v>30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>
        <v>55</v>
      </c>
      <c r="AA11" s="17">
        <v>35</v>
      </c>
      <c r="AB11" s="17">
        <v>20</v>
      </c>
      <c r="AC11" s="17"/>
      <c r="AD11" s="17"/>
      <c r="AE11" s="17">
        <v>40</v>
      </c>
      <c r="AF11" s="55"/>
      <c r="AG11" s="13">
        <f t="shared" si="0"/>
        <v>225</v>
      </c>
    </row>
    <row r="12" spans="1:33">
      <c r="A12" s="21" t="s">
        <v>32</v>
      </c>
      <c r="B12" s="30"/>
      <c r="C12" s="17">
        <v>1150</v>
      </c>
      <c r="D12" s="17"/>
      <c r="E12" s="17">
        <v>700</v>
      </c>
      <c r="F12" s="17">
        <v>700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>
        <v>340</v>
      </c>
      <c r="AA12" s="17"/>
      <c r="AB12" s="17"/>
      <c r="AC12" s="17"/>
      <c r="AD12" s="17"/>
      <c r="AE12" s="17"/>
      <c r="AF12" s="55"/>
      <c r="AG12" s="13">
        <f t="shared" si="0"/>
        <v>2890</v>
      </c>
    </row>
    <row r="13" spans="1:33">
      <c r="A13" s="21" t="s">
        <v>4</v>
      </c>
      <c r="B13" s="30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55"/>
      <c r="AG13" s="13">
        <f t="shared" si="0"/>
        <v>0</v>
      </c>
    </row>
    <row r="14" spans="1:33">
      <c r="A14" s="21" t="s">
        <v>33</v>
      </c>
      <c r="B14" s="30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55"/>
      <c r="AG14" s="13">
        <f t="shared" si="0"/>
        <v>0</v>
      </c>
    </row>
    <row r="15" spans="1:33">
      <c r="A15" s="21" t="s">
        <v>6</v>
      </c>
      <c r="B15" s="3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55"/>
      <c r="AG15" s="13">
        <f t="shared" si="0"/>
        <v>0</v>
      </c>
    </row>
    <row r="16" spans="1:33">
      <c r="A16" s="21" t="s">
        <v>5</v>
      </c>
      <c r="B16" s="3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55"/>
      <c r="AG16" s="13">
        <f t="shared" si="0"/>
        <v>0</v>
      </c>
    </row>
    <row r="17" spans="1:34" ht="15.75" thickBot="1">
      <c r="A17" s="2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56"/>
      <c r="AG17" s="13">
        <f t="shared" si="0"/>
        <v>0</v>
      </c>
    </row>
    <row r="18" spans="1:34" ht="15.75" thickBot="1">
      <c r="AG18" s="11">
        <f>SUM(AG9:AG17)</f>
        <v>13890</v>
      </c>
      <c r="AH18" s="12" t="s">
        <v>1</v>
      </c>
    </row>
    <row r="19" spans="1:34" ht="15.75" thickBot="1">
      <c r="AG19" s="11">
        <f>+AG18-AG7</f>
        <v>-2310</v>
      </c>
      <c r="AH19" s="12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Pago Honorarios</vt:lpstr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Samuel</cp:lastModifiedBy>
  <dcterms:created xsi:type="dcterms:W3CDTF">2014-11-06T20:14:46Z</dcterms:created>
  <dcterms:modified xsi:type="dcterms:W3CDTF">2016-11-29T15:25:41Z</dcterms:modified>
</cp:coreProperties>
</file>