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0515" windowHeight="978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R3" i="1"/>
  <c r="Q37"/>
  <c r="Q26"/>
  <c r="Q27"/>
  <c r="Q28"/>
  <c r="Q29"/>
  <c r="Q30"/>
  <c r="Q31"/>
  <c r="Q32"/>
  <c r="Q33"/>
  <c r="Q34"/>
  <c r="Q25"/>
  <c r="P26"/>
  <c r="P27"/>
  <c r="P28"/>
  <c r="P29"/>
  <c r="P30"/>
  <c r="P31"/>
  <c r="P32"/>
  <c r="P33"/>
  <c r="P34"/>
  <c r="P25"/>
  <c r="N37"/>
  <c r="N26"/>
  <c r="N27"/>
  <c r="N28"/>
  <c r="N29"/>
  <c r="N30"/>
  <c r="N31"/>
  <c r="N32"/>
  <c r="N33"/>
  <c r="N34"/>
  <c r="N25"/>
  <c r="M26"/>
  <c r="M27"/>
  <c r="M28"/>
  <c r="M29"/>
  <c r="M30"/>
  <c r="M31"/>
  <c r="M32"/>
  <c r="M33"/>
  <c r="M34"/>
  <c r="M25"/>
  <c r="P4"/>
  <c r="P5"/>
  <c r="P6"/>
  <c r="P7"/>
  <c r="P8"/>
  <c r="P9"/>
  <c r="P10"/>
  <c r="P11"/>
  <c r="P12"/>
  <c r="P3"/>
  <c r="E69"/>
  <c r="E68"/>
  <c r="E67"/>
  <c r="E66"/>
  <c r="D64"/>
  <c r="E64"/>
  <c r="C64"/>
  <c r="D62"/>
  <c r="E62"/>
  <c r="C62"/>
  <c r="D61"/>
  <c r="E61"/>
  <c r="C61"/>
  <c r="B54"/>
  <c r="C54"/>
  <c r="B50"/>
  <c r="C58"/>
  <c r="C59"/>
  <c r="D59"/>
  <c r="E59"/>
  <c r="D58"/>
  <c r="E58"/>
  <c r="B59"/>
  <c r="B58"/>
  <c r="A50"/>
  <c r="A51"/>
  <c r="C56"/>
  <c r="D56"/>
  <c r="E56"/>
  <c r="C55"/>
  <c r="D55"/>
  <c r="E55"/>
  <c r="B56"/>
  <c r="B55"/>
  <c r="D54"/>
  <c r="E54"/>
  <c r="B52"/>
  <c r="C52"/>
  <c r="D52"/>
  <c r="E52"/>
  <c r="A52"/>
  <c r="B51"/>
  <c r="C51"/>
  <c r="D51"/>
  <c r="E51"/>
  <c r="C50"/>
  <c r="D50"/>
  <c r="E50"/>
  <c r="B48"/>
  <c r="C48"/>
  <c r="D48"/>
  <c r="E48"/>
  <c r="A48"/>
  <c r="B47"/>
  <c r="C47"/>
  <c r="D47"/>
  <c r="E47"/>
  <c r="A47"/>
  <c r="B46"/>
  <c r="C46"/>
  <c r="D46"/>
  <c r="E46"/>
  <c r="A46"/>
  <c r="B45"/>
  <c r="C45"/>
  <c r="D45"/>
  <c r="E45"/>
  <c r="A45"/>
  <c r="E43"/>
  <c r="E42"/>
  <c r="E41"/>
  <c r="D43"/>
  <c r="D42"/>
  <c r="D41"/>
  <c r="C43"/>
  <c r="C42"/>
  <c r="C41"/>
  <c r="B43"/>
  <c r="B42"/>
  <c r="B41"/>
  <c r="A43"/>
  <c r="A42"/>
  <c r="A41"/>
  <c r="E40" l="1"/>
  <c r="D40"/>
  <c r="C40"/>
  <c r="B40"/>
  <c r="F37" l="1"/>
  <c r="G37"/>
  <c r="H37"/>
  <c r="I37"/>
  <c r="J37"/>
  <c r="E37"/>
  <c r="E26"/>
  <c r="F26"/>
  <c r="G26"/>
  <c r="H26"/>
  <c r="I26"/>
  <c r="J26"/>
  <c r="E27"/>
  <c r="F27"/>
  <c r="G27"/>
  <c r="H27"/>
  <c r="I27"/>
  <c r="J27"/>
  <c r="E28"/>
  <c r="F28"/>
  <c r="G28"/>
  <c r="H28"/>
  <c r="I28"/>
  <c r="J28"/>
  <c r="E29"/>
  <c r="F29"/>
  <c r="G29"/>
  <c r="H29"/>
  <c r="I29"/>
  <c r="J29"/>
  <c r="E30"/>
  <c r="F30"/>
  <c r="G30"/>
  <c r="H30"/>
  <c r="I30"/>
  <c r="J30"/>
  <c r="E31"/>
  <c r="F31"/>
  <c r="G31"/>
  <c r="H31"/>
  <c r="I31"/>
  <c r="J31"/>
  <c r="E32"/>
  <c r="F32"/>
  <c r="G32"/>
  <c r="H32"/>
  <c r="I32"/>
  <c r="J32"/>
  <c r="E33"/>
  <c r="F33"/>
  <c r="G33"/>
  <c r="H33"/>
  <c r="I33"/>
  <c r="J33"/>
  <c r="E34"/>
  <c r="F34"/>
  <c r="G34"/>
  <c r="H34"/>
  <c r="I34"/>
  <c r="J34"/>
  <c r="J25"/>
  <c r="I25"/>
  <c r="H25"/>
  <c r="G25"/>
  <c r="F25"/>
  <c r="E25"/>
  <c r="A37"/>
  <c r="C37"/>
  <c r="B37"/>
  <c r="C34"/>
  <c r="C33"/>
  <c r="C32"/>
  <c r="C31"/>
  <c r="C30"/>
  <c r="C29"/>
  <c r="C28"/>
  <c r="C27"/>
  <c r="C26"/>
  <c r="C25"/>
  <c r="B34"/>
  <c r="B33"/>
  <c r="B32"/>
  <c r="B31"/>
  <c r="B30"/>
  <c r="B29"/>
  <c r="B28"/>
  <c r="B27"/>
  <c r="B26"/>
  <c r="B25"/>
  <c r="A26"/>
  <c r="A27"/>
  <c r="A28"/>
  <c r="A29"/>
  <c r="A30"/>
  <c r="A31"/>
  <c r="A32"/>
  <c r="A33"/>
  <c r="A34"/>
  <c r="A25"/>
  <c r="G15"/>
  <c r="H15"/>
  <c r="I15"/>
  <c r="F15"/>
</calcChain>
</file>

<file path=xl/sharedStrings.xml><?xml version="1.0" encoding="utf-8"?>
<sst xmlns="http://schemas.openxmlformats.org/spreadsheetml/2006/main" count="51" uniqueCount="27">
  <si>
    <t>x1</t>
  </si>
  <si>
    <t>y</t>
  </si>
  <si>
    <t>x2</t>
  </si>
  <si>
    <t>x3</t>
  </si>
  <si>
    <t>Исходные данные</t>
  </si>
  <si>
    <t>Обучающая выборка</t>
  </si>
  <si>
    <t>Контрольная выборка</t>
  </si>
  <si>
    <t>Сумма</t>
  </si>
  <si>
    <t>x1*x2</t>
  </si>
  <si>
    <t>x1*x1</t>
  </si>
  <si>
    <t>x2*x2</t>
  </si>
  <si>
    <t>x3*x3</t>
  </si>
  <si>
    <t>x2*x3</t>
  </si>
  <si>
    <t>x1*x3</t>
  </si>
  <si>
    <t>x1*y</t>
  </si>
  <si>
    <t>x2*y</t>
  </si>
  <si>
    <t>x3*y</t>
  </si>
  <si>
    <t>k*b0</t>
  </si>
  <si>
    <t>y1</t>
  </si>
  <si>
    <t>y1*x1</t>
  </si>
  <si>
    <t>y1*x2</t>
  </si>
  <si>
    <t>y1*x3</t>
  </si>
  <si>
    <t>b3=</t>
  </si>
  <si>
    <t>b2=</t>
  </si>
  <si>
    <t>b1=</t>
  </si>
  <si>
    <t>b0=</t>
  </si>
  <si>
    <t>y2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</si>
</sst>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9"/>
  <sheetViews>
    <sheetView tabSelected="1" topLeftCell="A34" workbookViewId="0">
      <selection activeCell="G68" sqref="G68"/>
    </sheetView>
  </sheetViews>
  <sheetFormatPr defaultRowHeight="15"/>
  <cols>
    <col min="10" max="10" width="12.375" bestFit="1" customWidth="1"/>
  </cols>
  <sheetData>
    <row r="1" spans="1:18">
      <c r="A1" s="7" t="s">
        <v>4</v>
      </c>
      <c r="B1" s="7"/>
      <c r="C1" s="7"/>
      <c r="D1" s="7"/>
      <c r="F1" s="7" t="s">
        <v>5</v>
      </c>
      <c r="G1" s="7"/>
      <c r="H1" s="7"/>
      <c r="I1" s="7"/>
      <c r="K1" s="7" t="s">
        <v>6</v>
      </c>
      <c r="L1" s="7"/>
      <c r="M1" s="7"/>
      <c r="N1" s="7"/>
    </row>
    <row r="2" spans="1:18">
      <c r="A2" s="4" t="s">
        <v>0</v>
      </c>
      <c r="B2" s="4" t="s">
        <v>2</v>
      </c>
      <c r="C2" s="4" t="s">
        <v>3</v>
      </c>
      <c r="D2" s="4" t="s">
        <v>1</v>
      </c>
      <c r="F2" s="4" t="s">
        <v>0</v>
      </c>
      <c r="G2" s="4" t="s">
        <v>2</v>
      </c>
      <c r="H2" s="4" t="s">
        <v>3</v>
      </c>
      <c r="I2" s="4" t="s">
        <v>1</v>
      </c>
      <c r="K2" s="4" t="s">
        <v>0</v>
      </c>
      <c r="L2" s="4" t="s">
        <v>2</v>
      </c>
      <c r="M2" s="4" t="s">
        <v>3</v>
      </c>
      <c r="N2" s="4" t="s">
        <v>1</v>
      </c>
      <c r="P2" s="4" t="s">
        <v>26</v>
      </c>
    </row>
    <row r="3" spans="1:18">
      <c r="A3" s="3">
        <v>60.1</v>
      </c>
      <c r="B3" s="3">
        <v>130.1</v>
      </c>
      <c r="C3" s="3">
        <v>132.07</v>
      </c>
      <c r="D3" s="3">
        <v>-6.52</v>
      </c>
      <c r="F3" s="3">
        <v>60.1</v>
      </c>
      <c r="G3" s="3">
        <v>130.1</v>
      </c>
      <c r="H3" s="3">
        <v>132.07</v>
      </c>
      <c r="I3" s="3">
        <v>-6.52</v>
      </c>
      <c r="K3" s="3">
        <v>59.4</v>
      </c>
      <c r="L3" s="3">
        <v>128.16999999999999</v>
      </c>
      <c r="M3" s="3">
        <v>132.06</v>
      </c>
      <c r="N3" s="3">
        <v>-7.63</v>
      </c>
      <c r="P3">
        <f>$E$69+$E$68*K3+$E$67*L3+$E$66*M3</f>
        <v>-13.818573283189041</v>
      </c>
      <c r="R3">
        <f>N37/Q37</f>
        <v>4.7628924424529115</v>
      </c>
    </row>
    <row r="4" spans="1:18">
      <c r="A4" s="3">
        <v>59.4</v>
      </c>
      <c r="B4" s="3">
        <v>128.16999999999999</v>
      </c>
      <c r="C4" s="3">
        <v>132.06</v>
      </c>
      <c r="D4" s="3">
        <v>-7.63</v>
      </c>
      <c r="F4" s="3">
        <v>57.7</v>
      </c>
      <c r="G4" s="3">
        <v>125.15</v>
      </c>
      <c r="H4" s="3">
        <v>132.05000000000001</v>
      </c>
      <c r="I4" s="3">
        <v>-8.65</v>
      </c>
      <c r="K4" s="3">
        <v>46.5</v>
      </c>
      <c r="L4" s="3">
        <v>122.32</v>
      </c>
      <c r="M4" s="3">
        <v>132.04</v>
      </c>
      <c r="N4" s="3">
        <v>-9.85</v>
      </c>
      <c r="P4">
        <f t="shared" ref="P4:P12" si="0">$E$69+$E$68*K4+$E$67*L4+$E$66*M4</f>
        <v>-10.782007072149103</v>
      </c>
    </row>
    <row r="5" spans="1:18">
      <c r="A5" s="3">
        <v>57.7</v>
      </c>
      <c r="B5" s="3">
        <v>125.15</v>
      </c>
      <c r="C5" s="3">
        <v>132.05000000000001</v>
      </c>
      <c r="D5" s="3">
        <v>-8.65</v>
      </c>
      <c r="F5" s="3">
        <v>41.1</v>
      </c>
      <c r="G5" s="3">
        <v>118.63</v>
      </c>
      <c r="H5" s="3">
        <v>132.03</v>
      </c>
      <c r="I5" s="3">
        <v>-11.07</v>
      </c>
      <c r="K5" s="3">
        <v>32.700000000000003</v>
      </c>
      <c r="L5" s="3">
        <v>115.18</v>
      </c>
      <c r="M5" s="3">
        <v>132.02000000000001</v>
      </c>
      <c r="N5" s="3">
        <v>-11.65</v>
      </c>
      <c r="P5">
        <f t="shared" si="0"/>
        <v>-7.6381870671835514</v>
      </c>
    </row>
    <row r="6" spans="1:18">
      <c r="A6" s="3">
        <v>46.5</v>
      </c>
      <c r="B6" s="3">
        <v>122.32</v>
      </c>
      <c r="C6" s="3">
        <v>132.04</v>
      </c>
      <c r="D6" s="3">
        <v>-9.85</v>
      </c>
      <c r="F6" s="3">
        <v>31.8</v>
      </c>
      <c r="G6" s="3">
        <v>111.32</v>
      </c>
      <c r="H6" s="3">
        <v>132.01</v>
      </c>
      <c r="I6" s="3">
        <v>-11.76</v>
      </c>
      <c r="K6" s="3">
        <v>31.5</v>
      </c>
      <c r="L6" s="3">
        <v>96.43</v>
      </c>
      <c r="M6" s="3">
        <v>132</v>
      </c>
      <c r="N6" s="3">
        <v>-12.52</v>
      </c>
      <c r="P6">
        <f t="shared" si="0"/>
        <v>-9.5109444853976139</v>
      </c>
    </row>
    <row r="7" spans="1:18">
      <c r="A7" s="3">
        <v>41.1</v>
      </c>
      <c r="B7" s="3">
        <v>118.63</v>
      </c>
      <c r="C7" s="3">
        <v>132.03</v>
      </c>
      <c r="D7" s="3">
        <v>-11.07</v>
      </c>
      <c r="F7" s="3">
        <v>31.1</v>
      </c>
      <c r="G7" s="3">
        <v>95.76</v>
      </c>
      <c r="H7" s="3">
        <v>131.97999999999999</v>
      </c>
      <c r="I7" s="3">
        <v>-11.54</v>
      </c>
      <c r="K7" s="3">
        <v>30.9</v>
      </c>
      <c r="L7" s="3">
        <v>95.98</v>
      </c>
      <c r="M7" s="3">
        <v>131.94999999999999</v>
      </c>
      <c r="N7" s="3">
        <v>-11.52</v>
      </c>
      <c r="P7">
        <f t="shared" si="0"/>
        <v>-9.386387080023292</v>
      </c>
    </row>
    <row r="8" spans="1:18">
      <c r="A8" s="3">
        <v>32.700000000000003</v>
      </c>
      <c r="B8" s="3">
        <v>115.18</v>
      </c>
      <c r="C8" s="3">
        <v>132.02000000000001</v>
      </c>
      <c r="D8" s="3">
        <v>-11.65</v>
      </c>
      <c r="F8" s="3">
        <v>29.13</v>
      </c>
      <c r="G8" s="3">
        <v>95.09</v>
      </c>
      <c r="H8" s="3">
        <v>131.88999999999999</v>
      </c>
      <c r="I8" s="3">
        <v>-11.41</v>
      </c>
      <c r="K8" s="3">
        <v>28.13</v>
      </c>
      <c r="L8" s="3">
        <v>95.05</v>
      </c>
      <c r="M8" s="3">
        <v>131.87</v>
      </c>
      <c r="N8" s="3">
        <v>-10.63</v>
      </c>
      <c r="P8">
        <f t="shared" si="0"/>
        <v>-8.6889224050730096</v>
      </c>
    </row>
    <row r="9" spans="1:18">
      <c r="A9" s="3">
        <v>31.8</v>
      </c>
      <c r="B9" s="3">
        <v>111.32</v>
      </c>
      <c r="C9" s="3">
        <v>132.01</v>
      </c>
      <c r="D9" s="3">
        <v>-11.76</v>
      </c>
      <c r="F9" s="3">
        <v>30.9</v>
      </c>
      <c r="G9" s="3">
        <v>95.98</v>
      </c>
      <c r="H9" s="3">
        <v>131.94999999999999</v>
      </c>
      <c r="I9" s="3">
        <v>-11.65</v>
      </c>
      <c r="K9" s="3">
        <v>26.02</v>
      </c>
      <c r="L9" s="3">
        <v>93.24</v>
      </c>
      <c r="M9" s="3">
        <v>131.79</v>
      </c>
      <c r="N9" s="3">
        <v>-8.43</v>
      </c>
      <c r="P9">
        <f t="shared" si="0"/>
        <v>-8.2864379267875385</v>
      </c>
    </row>
    <row r="10" spans="1:18">
      <c r="A10" s="3">
        <v>31.5</v>
      </c>
      <c r="B10" s="3">
        <v>96.43</v>
      </c>
      <c r="C10" s="3">
        <v>132</v>
      </c>
      <c r="D10" s="3">
        <v>-12.52</v>
      </c>
      <c r="F10" s="3">
        <v>17.79</v>
      </c>
      <c r="G10" s="3">
        <v>90.54</v>
      </c>
      <c r="H10" s="3">
        <v>131.77000000000001</v>
      </c>
      <c r="I10" s="3">
        <v>-5.85</v>
      </c>
      <c r="K10" s="3">
        <v>9.4600000000000009</v>
      </c>
      <c r="L10" s="3">
        <v>88.43</v>
      </c>
      <c r="M10" s="3">
        <v>131.72999999999999</v>
      </c>
      <c r="N10" s="3">
        <v>-5.44</v>
      </c>
      <c r="P10">
        <f t="shared" si="0"/>
        <v>-4.065414228900833</v>
      </c>
    </row>
    <row r="11" spans="1:18">
      <c r="A11" s="3">
        <v>31.1</v>
      </c>
      <c r="B11" s="3">
        <v>95.76</v>
      </c>
      <c r="C11" s="3">
        <v>131.97999999999999</v>
      </c>
      <c r="D11" s="3">
        <v>-11.54</v>
      </c>
      <c r="F11" s="3">
        <v>8.8800000000000008</v>
      </c>
      <c r="G11" s="3">
        <v>85.09</v>
      </c>
      <c r="H11" s="3">
        <v>131.69</v>
      </c>
      <c r="I11" s="3">
        <v>-4.87</v>
      </c>
      <c r="K11" s="3">
        <v>6.46</v>
      </c>
      <c r="L11" s="3">
        <v>84.2</v>
      </c>
      <c r="M11" s="3">
        <v>131.76</v>
      </c>
      <c r="N11" s="3">
        <v>-4</v>
      </c>
      <c r="P11">
        <f t="shared" si="0"/>
        <v>-3.7022977814294205</v>
      </c>
    </row>
    <row r="12" spans="1:18">
      <c r="A12" s="3">
        <v>30.9</v>
      </c>
      <c r="B12" s="3">
        <v>95.98</v>
      </c>
      <c r="C12" s="3">
        <v>131.94999999999999</v>
      </c>
      <c r="D12" s="3">
        <v>-11.52</v>
      </c>
      <c r="F12" s="3">
        <v>4.0199999999999996</v>
      </c>
      <c r="G12" s="3">
        <v>82.25</v>
      </c>
      <c r="H12" s="3">
        <v>131.78</v>
      </c>
      <c r="I12" s="3">
        <v>-3.23</v>
      </c>
      <c r="K12" s="3">
        <v>2.54</v>
      </c>
      <c r="L12" s="3">
        <v>78.319999999999993</v>
      </c>
      <c r="M12" s="3">
        <v>131.77000000000001</v>
      </c>
      <c r="N12" s="3">
        <v>-2.74</v>
      </c>
      <c r="P12">
        <f t="shared" si="0"/>
        <v>-3.2670046359688332</v>
      </c>
    </row>
    <row r="13" spans="1:18">
      <c r="A13" s="3">
        <v>29.13</v>
      </c>
      <c r="B13" s="3">
        <v>95.09</v>
      </c>
      <c r="C13" s="3">
        <v>131.88999999999999</v>
      </c>
      <c r="D13" s="3">
        <v>-11.41</v>
      </c>
      <c r="K13" s="3"/>
      <c r="L13" s="3"/>
      <c r="M13" s="3"/>
      <c r="N13" s="3"/>
    </row>
    <row r="14" spans="1:18">
      <c r="A14" s="3">
        <v>28.13</v>
      </c>
      <c r="B14" s="3">
        <v>95.05</v>
      </c>
      <c r="C14" s="3">
        <v>131.87</v>
      </c>
      <c r="D14" s="3">
        <v>-10.63</v>
      </c>
      <c r="F14" s="7" t="s">
        <v>7</v>
      </c>
      <c r="G14" s="7"/>
      <c r="H14" s="7"/>
      <c r="I14" s="7"/>
      <c r="K14" s="5"/>
      <c r="L14" s="5"/>
      <c r="M14" s="5"/>
      <c r="N14" s="5"/>
    </row>
    <row r="15" spans="1:18">
      <c r="A15" s="3">
        <v>30.9</v>
      </c>
      <c r="B15" s="3">
        <v>95.98</v>
      </c>
      <c r="C15" s="3">
        <v>131.94999999999999</v>
      </c>
      <c r="D15" s="3">
        <v>-11.65</v>
      </c>
      <c r="F15" s="3">
        <f>SUM(F3:F12)</f>
        <v>312.52</v>
      </c>
      <c r="G15" s="3">
        <f>SUM(G3:G12)</f>
        <v>1029.9100000000001</v>
      </c>
      <c r="H15" s="3">
        <f>SUM(H3:H12)</f>
        <v>1319.22</v>
      </c>
      <c r="I15" s="3">
        <f>SUM(I3:I12)</f>
        <v>-86.550000000000011</v>
      </c>
      <c r="K15" s="3"/>
      <c r="L15" s="3"/>
      <c r="M15" s="3"/>
      <c r="N15" s="3"/>
    </row>
    <row r="16" spans="1:18">
      <c r="A16" s="3">
        <v>26.02</v>
      </c>
      <c r="B16" s="3">
        <v>93.24</v>
      </c>
      <c r="C16" s="3">
        <v>131.79</v>
      </c>
      <c r="D16" s="3">
        <v>-8.43</v>
      </c>
      <c r="F16" s="3"/>
      <c r="G16" s="3"/>
      <c r="H16" s="3"/>
      <c r="I16" s="3"/>
      <c r="K16" s="3"/>
      <c r="L16" s="3"/>
      <c r="M16" s="3"/>
      <c r="N16" s="3"/>
    </row>
    <row r="17" spans="1:17">
      <c r="A17" s="3">
        <v>17.79</v>
      </c>
      <c r="B17" s="3">
        <v>90.54</v>
      </c>
      <c r="C17" s="3">
        <v>131.77000000000001</v>
      </c>
      <c r="D17" s="3">
        <v>-5.85</v>
      </c>
      <c r="F17" s="3"/>
      <c r="G17" s="3"/>
      <c r="H17" s="3"/>
      <c r="I17" s="3"/>
      <c r="K17" s="3"/>
      <c r="L17" s="3"/>
      <c r="M17" s="3"/>
      <c r="N17" s="3"/>
    </row>
    <row r="18" spans="1:17">
      <c r="A18" s="3">
        <v>9.4600000000000009</v>
      </c>
      <c r="B18" s="3">
        <v>88.43</v>
      </c>
      <c r="C18" s="3">
        <v>131.72999999999999</v>
      </c>
      <c r="D18" s="3">
        <v>-5.44</v>
      </c>
      <c r="F18" s="3"/>
      <c r="G18" s="3"/>
      <c r="H18" s="3"/>
      <c r="I18" s="3"/>
      <c r="K18" s="3"/>
      <c r="L18" s="3"/>
      <c r="M18" s="3"/>
      <c r="N18" s="3"/>
    </row>
    <row r="19" spans="1:17">
      <c r="A19" s="3">
        <v>8.8800000000000008</v>
      </c>
      <c r="B19" s="3">
        <v>85.09</v>
      </c>
      <c r="C19" s="3">
        <v>131.69</v>
      </c>
      <c r="D19" s="3">
        <v>-4.87</v>
      </c>
      <c r="F19" s="3"/>
      <c r="G19" s="3"/>
      <c r="H19" s="3"/>
      <c r="I19" s="3"/>
      <c r="K19" s="3"/>
      <c r="L19" s="3"/>
      <c r="M19" s="3"/>
      <c r="N19" s="3"/>
    </row>
    <row r="20" spans="1:17">
      <c r="A20" s="3">
        <v>6.46</v>
      </c>
      <c r="B20" s="3">
        <v>84.2</v>
      </c>
      <c r="C20" s="3">
        <v>131.76</v>
      </c>
      <c r="D20" s="3">
        <v>-4</v>
      </c>
      <c r="F20" s="3"/>
      <c r="G20" s="3"/>
      <c r="H20" s="3"/>
      <c r="I20" s="3"/>
      <c r="K20" s="3"/>
      <c r="L20" s="3"/>
      <c r="M20" s="3"/>
      <c r="N20" s="3"/>
    </row>
    <row r="21" spans="1:17">
      <c r="A21" s="3">
        <v>4.0199999999999996</v>
      </c>
      <c r="B21" s="3">
        <v>82.25</v>
      </c>
      <c r="C21" s="3">
        <v>131.78</v>
      </c>
      <c r="D21" s="3">
        <v>-3.23</v>
      </c>
      <c r="F21" s="3"/>
      <c r="G21" s="3"/>
      <c r="H21" s="3"/>
      <c r="I21" s="3"/>
      <c r="K21" s="3"/>
      <c r="L21" s="3"/>
      <c r="M21" s="3"/>
      <c r="N21" s="3"/>
    </row>
    <row r="22" spans="1:17">
      <c r="A22" s="3">
        <v>2.54</v>
      </c>
      <c r="B22" s="3">
        <v>78.319999999999993</v>
      </c>
      <c r="C22" s="3">
        <v>131.77000000000001</v>
      </c>
      <c r="D22" s="3">
        <v>-2.74</v>
      </c>
      <c r="F22" s="3"/>
      <c r="G22" s="3"/>
      <c r="H22" s="3"/>
      <c r="I22" s="3"/>
      <c r="K22" s="3"/>
      <c r="L22" s="3"/>
      <c r="M22" s="3"/>
      <c r="N22" s="3"/>
    </row>
    <row r="24" spans="1:17">
      <c r="A24" t="s">
        <v>9</v>
      </c>
      <c r="B24" t="s">
        <v>10</v>
      </c>
      <c r="C24" t="s">
        <v>11</v>
      </c>
      <c r="D24" s="2"/>
      <c r="E24" s="1" t="s">
        <v>8</v>
      </c>
      <c r="F24" s="1" t="s">
        <v>12</v>
      </c>
      <c r="G24" s="1" t="s">
        <v>13</v>
      </c>
      <c r="H24" s="1" t="s">
        <v>14</v>
      </c>
      <c r="I24" s="1" t="s">
        <v>15</v>
      </c>
      <c r="J24" s="1" t="s">
        <v>16</v>
      </c>
      <c r="K24" s="1"/>
    </row>
    <row r="25" spans="1:17">
      <c r="A25" s="1">
        <f t="shared" ref="A25:A34" si="1">F3*F3</f>
        <v>3612.01</v>
      </c>
      <c r="B25" s="1">
        <f t="shared" ref="B25:B34" si="2">G3*G3</f>
        <v>16926.009999999998</v>
      </c>
      <c r="C25" s="1">
        <f t="shared" ref="C25:C34" si="3">H3*H3</f>
        <v>17442.484899999999</v>
      </c>
      <c r="E25" s="1">
        <f>F3*G3</f>
        <v>7819.01</v>
      </c>
      <c r="F25" s="1">
        <f>G3*H3</f>
        <v>17182.306999999997</v>
      </c>
      <c r="G25" s="1">
        <f>F3*H3</f>
        <v>7937.4070000000002</v>
      </c>
      <c r="H25" s="1">
        <f>F3*I3</f>
        <v>-391.85199999999998</v>
      </c>
      <c r="I25" s="1">
        <f>G3*I3</f>
        <v>-848.25199999999995</v>
      </c>
      <c r="J25" s="1">
        <f>H3*I3</f>
        <v>-861.0963999999999</v>
      </c>
      <c r="K25" s="1"/>
      <c r="M25">
        <f t="shared" ref="M25:M34" si="4">P3-N3</f>
        <v>-6.188573283189041</v>
      </c>
      <c r="N25">
        <f>M25*M25</f>
        <v>38.298439281401187</v>
      </c>
      <c r="P25">
        <f>I3-N3</f>
        <v>1.1100000000000003</v>
      </c>
      <c r="Q25">
        <f>P25*P25</f>
        <v>1.2321000000000006</v>
      </c>
    </row>
    <row r="26" spans="1:17">
      <c r="A26" s="1">
        <f t="shared" si="1"/>
        <v>3329.2900000000004</v>
      </c>
      <c r="B26" s="1">
        <f t="shared" si="2"/>
        <v>15662.522500000001</v>
      </c>
      <c r="C26" s="1">
        <f t="shared" si="3"/>
        <v>17437.202500000003</v>
      </c>
      <c r="E26" s="1">
        <f t="shared" ref="E26:F26" si="5">F4*G4</f>
        <v>7221.1550000000007</v>
      </c>
      <c r="F26" s="1">
        <f t="shared" si="5"/>
        <v>16526.057500000003</v>
      </c>
      <c r="G26" s="1">
        <f t="shared" ref="G26:G34" si="6">F4*H4</f>
        <v>7619.2850000000008</v>
      </c>
      <c r="H26" s="1">
        <f t="shared" ref="H26:H34" si="7">F4*I4</f>
        <v>-499.10500000000002</v>
      </c>
      <c r="I26" s="1">
        <f t="shared" ref="I26:I34" si="8">G4*I4</f>
        <v>-1082.5475000000001</v>
      </c>
      <c r="J26" s="1">
        <f t="shared" ref="J26:J34" si="9">H4*I4</f>
        <v>-1142.2325000000001</v>
      </c>
      <c r="K26" s="1"/>
      <c r="M26">
        <f t="shared" si="4"/>
        <v>-0.93200707214910317</v>
      </c>
      <c r="N26">
        <f t="shared" ref="N26:N34" si="10">M26*M26</f>
        <v>0.86863718253594357</v>
      </c>
      <c r="P26">
        <f t="shared" ref="P26:P34" si="11">I4-N4</f>
        <v>1.1999999999999993</v>
      </c>
      <c r="Q26">
        <f t="shared" ref="Q26:Q34" si="12">P26*P26</f>
        <v>1.4399999999999984</v>
      </c>
    </row>
    <row r="27" spans="1:17">
      <c r="A27" s="1">
        <f t="shared" si="1"/>
        <v>1689.21</v>
      </c>
      <c r="B27" s="1">
        <f t="shared" si="2"/>
        <v>14073.076899999998</v>
      </c>
      <c r="C27" s="1">
        <f t="shared" si="3"/>
        <v>17431.920900000001</v>
      </c>
      <c r="E27" s="1">
        <f t="shared" ref="E27:F27" si="13">F5*G5</f>
        <v>4875.6930000000002</v>
      </c>
      <c r="F27" s="1">
        <f t="shared" si="13"/>
        <v>15662.7189</v>
      </c>
      <c r="G27" s="1">
        <f t="shared" si="6"/>
        <v>5426.433</v>
      </c>
      <c r="H27" s="1">
        <f t="shared" si="7"/>
        <v>-454.97700000000003</v>
      </c>
      <c r="I27" s="1">
        <f t="shared" si="8"/>
        <v>-1313.2340999999999</v>
      </c>
      <c r="J27" s="1">
        <f t="shared" si="9"/>
        <v>-1461.5721000000001</v>
      </c>
      <c r="K27" s="1"/>
      <c r="M27">
        <f t="shared" si="4"/>
        <v>4.0118129328164489</v>
      </c>
      <c r="N27">
        <f t="shared" si="10"/>
        <v>16.094643007913316</v>
      </c>
      <c r="P27">
        <f t="shared" si="11"/>
        <v>0.58000000000000007</v>
      </c>
      <c r="Q27">
        <f t="shared" si="12"/>
        <v>0.33640000000000009</v>
      </c>
    </row>
    <row r="28" spans="1:17">
      <c r="A28" s="1">
        <f t="shared" si="1"/>
        <v>1011.24</v>
      </c>
      <c r="B28" s="1">
        <f t="shared" si="2"/>
        <v>12392.142399999999</v>
      </c>
      <c r="C28" s="1">
        <f t="shared" si="3"/>
        <v>17426.640099999997</v>
      </c>
      <c r="E28" s="1">
        <f t="shared" ref="E28:F28" si="14">F6*G6</f>
        <v>3539.9759999999997</v>
      </c>
      <c r="F28" s="1">
        <f t="shared" si="14"/>
        <v>14695.353199999998</v>
      </c>
      <c r="G28" s="1">
        <f t="shared" si="6"/>
        <v>4197.9179999999997</v>
      </c>
      <c r="H28" s="1">
        <f t="shared" si="7"/>
        <v>-373.96800000000002</v>
      </c>
      <c r="I28" s="1">
        <f t="shared" si="8"/>
        <v>-1309.1232</v>
      </c>
      <c r="J28" s="1">
        <f t="shared" si="9"/>
        <v>-1552.4376</v>
      </c>
      <c r="K28" s="1"/>
      <c r="M28">
        <f t="shared" si="4"/>
        <v>3.0090555146023856</v>
      </c>
      <c r="N28">
        <f t="shared" si="10"/>
        <v>9.0544150899590274</v>
      </c>
      <c r="P28">
        <f t="shared" si="11"/>
        <v>0.75999999999999979</v>
      </c>
      <c r="Q28">
        <f t="shared" si="12"/>
        <v>0.57759999999999967</v>
      </c>
    </row>
    <row r="29" spans="1:17">
      <c r="A29" s="1">
        <f t="shared" si="1"/>
        <v>967.21</v>
      </c>
      <c r="B29" s="1">
        <f t="shared" si="2"/>
        <v>9169.9776000000002</v>
      </c>
      <c r="C29" s="1">
        <f t="shared" si="3"/>
        <v>17418.720399999998</v>
      </c>
      <c r="E29" s="1">
        <f t="shared" ref="E29:F29" si="15">F7*G7</f>
        <v>2978.1360000000004</v>
      </c>
      <c r="F29" s="1">
        <f t="shared" si="15"/>
        <v>12638.4048</v>
      </c>
      <c r="G29" s="1">
        <f t="shared" si="6"/>
        <v>4104.5779999999995</v>
      </c>
      <c r="H29" s="1">
        <f t="shared" si="7"/>
        <v>-358.89400000000001</v>
      </c>
      <c r="I29" s="1">
        <f t="shared" si="8"/>
        <v>-1105.0704000000001</v>
      </c>
      <c r="J29" s="1">
        <f t="shared" si="9"/>
        <v>-1523.0491999999997</v>
      </c>
      <c r="K29" s="1"/>
      <c r="M29">
        <f t="shared" si="4"/>
        <v>2.1336129199767075</v>
      </c>
      <c r="N29">
        <f t="shared" si="10"/>
        <v>4.5523040922915321</v>
      </c>
      <c r="P29">
        <f t="shared" si="11"/>
        <v>-1.9999999999999574E-2</v>
      </c>
      <c r="Q29">
        <f t="shared" si="12"/>
        <v>3.9999999999998294E-4</v>
      </c>
    </row>
    <row r="30" spans="1:17">
      <c r="A30" s="1">
        <f t="shared" si="1"/>
        <v>848.55689999999993</v>
      </c>
      <c r="B30" s="1">
        <f t="shared" si="2"/>
        <v>9042.1081000000013</v>
      </c>
      <c r="C30" s="1">
        <f t="shared" si="3"/>
        <v>17394.972099999995</v>
      </c>
      <c r="E30" s="1">
        <f t="shared" ref="E30:F30" si="16">F8*G8</f>
        <v>2769.9717000000001</v>
      </c>
      <c r="F30" s="1">
        <f t="shared" si="16"/>
        <v>12541.420099999999</v>
      </c>
      <c r="G30" s="1">
        <f t="shared" si="6"/>
        <v>3841.9556999999995</v>
      </c>
      <c r="H30" s="1">
        <f t="shared" si="7"/>
        <v>-332.37329999999997</v>
      </c>
      <c r="I30" s="1">
        <f t="shared" si="8"/>
        <v>-1084.9769000000001</v>
      </c>
      <c r="J30" s="1">
        <f t="shared" si="9"/>
        <v>-1504.8648999999998</v>
      </c>
      <c r="K30" s="1"/>
      <c r="M30">
        <f t="shared" si="4"/>
        <v>1.9410775949269912</v>
      </c>
      <c r="N30">
        <f t="shared" si="10"/>
        <v>3.7677822295275525</v>
      </c>
      <c r="P30">
        <f t="shared" si="11"/>
        <v>-0.77999999999999936</v>
      </c>
      <c r="Q30">
        <f t="shared" si="12"/>
        <v>0.60839999999999905</v>
      </c>
    </row>
    <row r="31" spans="1:17">
      <c r="A31" s="1">
        <f t="shared" si="1"/>
        <v>954.81</v>
      </c>
      <c r="B31" s="1">
        <f t="shared" si="2"/>
        <v>9212.1604000000007</v>
      </c>
      <c r="C31" s="1">
        <f t="shared" si="3"/>
        <v>17410.802499999998</v>
      </c>
      <c r="E31" s="1">
        <f t="shared" ref="E31:F31" si="17">F9*G9</f>
        <v>2965.7820000000002</v>
      </c>
      <c r="F31" s="1">
        <f t="shared" si="17"/>
        <v>12664.561</v>
      </c>
      <c r="G31" s="1">
        <f t="shared" si="6"/>
        <v>4077.2549999999997</v>
      </c>
      <c r="H31" s="1">
        <f t="shared" si="7"/>
        <v>-359.98500000000001</v>
      </c>
      <c r="I31" s="1">
        <f t="shared" si="8"/>
        <v>-1118.1670000000001</v>
      </c>
      <c r="J31" s="1">
        <f t="shared" si="9"/>
        <v>-1537.2175</v>
      </c>
      <c r="K31" s="1"/>
      <c r="M31">
        <f t="shared" si="4"/>
        <v>0.14356207321246117</v>
      </c>
      <c r="N31">
        <f t="shared" si="10"/>
        <v>2.0610068865060061E-2</v>
      </c>
      <c r="P31">
        <f t="shared" si="11"/>
        <v>-3.2200000000000006</v>
      </c>
      <c r="Q31">
        <f t="shared" si="12"/>
        <v>10.368400000000005</v>
      </c>
    </row>
    <row r="32" spans="1:17">
      <c r="A32" s="1">
        <f t="shared" si="1"/>
        <v>316.48409999999996</v>
      </c>
      <c r="B32" s="1">
        <f t="shared" si="2"/>
        <v>8197.4916000000012</v>
      </c>
      <c r="C32" s="1">
        <f t="shared" si="3"/>
        <v>17363.332900000001</v>
      </c>
      <c r="E32" s="1">
        <f t="shared" ref="E32:F32" si="18">F10*G10</f>
        <v>1610.7066</v>
      </c>
      <c r="F32" s="1">
        <f t="shared" si="18"/>
        <v>11930.455800000002</v>
      </c>
      <c r="G32" s="1">
        <f t="shared" si="6"/>
        <v>2344.1883000000003</v>
      </c>
      <c r="H32" s="1">
        <f t="shared" si="7"/>
        <v>-104.07149999999999</v>
      </c>
      <c r="I32" s="1">
        <f t="shared" si="8"/>
        <v>-529.65899999999999</v>
      </c>
      <c r="J32" s="1">
        <f t="shared" si="9"/>
        <v>-770.85450000000003</v>
      </c>
      <c r="K32" s="1"/>
      <c r="M32">
        <f t="shared" si="4"/>
        <v>1.3745857710991674</v>
      </c>
      <c r="N32">
        <f t="shared" si="10"/>
        <v>1.8894860421082924</v>
      </c>
      <c r="P32">
        <f t="shared" si="11"/>
        <v>-0.40999999999999925</v>
      </c>
      <c r="Q32">
        <f t="shared" si="12"/>
        <v>0.16809999999999939</v>
      </c>
    </row>
    <row r="33" spans="1:17">
      <c r="A33" s="1">
        <f t="shared" si="1"/>
        <v>78.854400000000012</v>
      </c>
      <c r="B33" s="1">
        <f t="shared" si="2"/>
        <v>7240.3081000000002</v>
      </c>
      <c r="C33" s="1">
        <f t="shared" si="3"/>
        <v>17342.256099999999</v>
      </c>
      <c r="E33" s="1">
        <f t="shared" ref="E33:F33" si="19">F11*G11</f>
        <v>755.59920000000011</v>
      </c>
      <c r="F33" s="1">
        <f t="shared" si="19"/>
        <v>11205.5021</v>
      </c>
      <c r="G33" s="1">
        <f t="shared" si="6"/>
        <v>1169.4072000000001</v>
      </c>
      <c r="H33" s="1">
        <f t="shared" si="7"/>
        <v>-43.245600000000003</v>
      </c>
      <c r="I33" s="1">
        <f t="shared" si="8"/>
        <v>-414.38830000000002</v>
      </c>
      <c r="J33" s="1">
        <f t="shared" si="9"/>
        <v>-641.33029999999997</v>
      </c>
      <c r="K33" s="1"/>
      <c r="M33">
        <f t="shared" si="4"/>
        <v>0.29770221857057955</v>
      </c>
      <c r="N33">
        <f t="shared" si="10"/>
        <v>8.8626610941845124E-2</v>
      </c>
      <c r="P33">
        <f t="shared" si="11"/>
        <v>-0.87000000000000011</v>
      </c>
      <c r="Q33">
        <f t="shared" si="12"/>
        <v>0.75690000000000024</v>
      </c>
    </row>
    <row r="34" spans="1:17">
      <c r="A34" s="1">
        <f t="shared" si="1"/>
        <v>16.160399999999996</v>
      </c>
      <c r="B34" s="1">
        <f t="shared" si="2"/>
        <v>6765.0625</v>
      </c>
      <c r="C34" s="1">
        <f t="shared" si="3"/>
        <v>17365.968400000002</v>
      </c>
      <c r="E34" s="1">
        <f t="shared" ref="E34:F34" si="20">F12*G12</f>
        <v>330.64499999999998</v>
      </c>
      <c r="F34" s="1">
        <f t="shared" si="20"/>
        <v>10838.905000000001</v>
      </c>
      <c r="G34" s="1">
        <f t="shared" si="6"/>
        <v>529.75559999999996</v>
      </c>
      <c r="H34" s="1">
        <f t="shared" si="7"/>
        <v>-12.984599999999999</v>
      </c>
      <c r="I34" s="1">
        <f t="shared" si="8"/>
        <v>-265.66750000000002</v>
      </c>
      <c r="J34" s="1">
        <f t="shared" si="9"/>
        <v>-425.64940000000001</v>
      </c>
      <c r="K34" s="1"/>
      <c r="M34">
        <f t="shared" si="4"/>
        <v>-0.52700463596883296</v>
      </c>
      <c r="N34">
        <f t="shared" si="10"/>
        <v>0.27773388633264212</v>
      </c>
      <c r="P34">
        <f t="shared" si="11"/>
        <v>-0.48999999999999977</v>
      </c>
      <c r="Q34">
        <f t="shared" si="12"/>
        <v>0.24009999999999979</v>
      </c>
    </row>
    <row r="35" spans="1:17">
      <c r="A35" s="1"/>
      <c r="E35" s="1"/>
      <c r="F35" s="1"/>
      <c r="G35" s="1"/>
      <c r="H35" s="1"/>
      <c r="I35" s="1"/>
      <c r="J35" s="1"/>
      <c r="K35" s="1"/>
    </row>
    <row r="36" spans="1:17">
      <c r="A36" s="6" t="s">
        <v>7</v>
      </c>
      <c r="B36" s="6"/>
      <c r="C36" s="6"/>
      <c r="E36" s="1"/>
      <c r="F36" s="1"/>
      <c r="G36" s="1"/>
      <c r="H36" s="1"/>
      <c r="I36" s="1"/>
      <c r="J36" s="1"/>
      <c r="K36" s="1"/>
    </row>
    <row r="37" spans="1:17">
      <c r="A37">
        <f>SUM(A25:A34)</f>
        <v>12823.825800000002</v>
      </c>
      <c r="B37">
        <f>SUM(B25:B34)</f>
        <v>108680.86009999999</v>
      </c>
      <c r="C37">
        <f>SUM(C25:C34)</f>
        <v>174034.30080000003</v>
      </c>
      <c r="E37">
        <f>SUM(E25:E34)</f>
        <v>34866.674499999994</v>
      </c>
      <c r="F37">
        <f t="shared" ref="F37:J37" si="21">SUM(F25:F34)</f>
        <v>135885.68539999999</v>
      </c>
      <c r="G37">
        <f t="shared" si="21"/>
        <v>41248.182799999995</v>
      </c>
      <c r="H37">
        <f t="shared" si="21"/>
        <v>-2931.4560000000006</v>
      </c>
      <c r="I37">
        <f t="shared" si="21"/>
        <v>-9071.0859</v>
      </c>
      <c r="J37">
        <f t="shared" si="21"/>
        <v>-11420.304399999999</v>
      </c>
      <c r="K37" s="1"/>
      <c r="N37">
        <f>SUM(N25:N34)</f>
        <v>74.91267749187638</v>
      </c>
      <c r="Q37">
        <f>SUM(Q25:Q34)</f>
        <v>15.728400000000001</v>
      </c>
    </row>
    <row r="38" spans="1:17">
      <c r="E38" s="1"/>
      <c r="F38" s="1"/>
      <c r="G38" s="1"/>
      <c r="H38" s="1"/>
      <c r="I38" s="1"/>
      <c r="J38" s="1"/>
      <c r="K38" s="1"/>
    </row>
    <row r="39" spans="1:17">
      <c r="E39" s="1"/>
      <c r="F39" s="1"/>
      <c r="G39" s="1"/>
      <c r="H39" s="1"/>
      <c r="I39" s="1"/>
      <c r="J39" s="1"/>
      <c r="K39" s="1"/>
    </row>
    <row r="40" spans="1:17">
      <c r="A40">
        <v>10</v>
      </c>
      <c r="B40">
        <f>F15</f>
        <v>312.52</v>
      </c>
      <c r="C40">
        <f>G15</f>
        <v>1029.9100000000001</v>
      </c>
      <c r="D40">
        <f>H15</f>
        <v>1319.22</v>
      </c>
      <c r="E40">
        <f>I15</f>
        <v>-86.550000000000011</v>
      </c>
      <c r="F40" s="1"/>
      <c r="G40" s="1" t="s">
        <v>17</v>
      </c>
      <c r="H40" s="1" t="s">
        <v>0</v>
      </c>
      <c r="I40" s="1" t="s">
        <v>2</v>
      </c>
      <c r="J40" s="1" t="s">
        <v>3</v>
      </c>
      <c r="K40" s="1" t="s">
        <v>18</v>
      </c>
    </row>
    <row r="41" spans="1:17">
      <c r="A41">
        <f>F15</f>
        <v>312.52</v>
      </c>
      <c r="B41">
        <f>A34</f>
        <v>16.160399999999996</v>
      </c>
      <c r="C41">
        <f>E34</f>
        <v>330.64499999999998</v>
      </c>
      <c r="D41">
        <f>G34</f>
        <v>529.75559999999996</v>
      </c>
      <c r="E41">
        <f>H34</f>
        <v>-12.984599999999999</v>
      </c>
      <c r="G41" s="1" t="s">
        <v>0</v>
      </c>
      <c r="H41" s="1" t="s">
        <v>9</v>
      </c>
      <c r="I41" s="1" t="s">
        <v>8</v>
      </c>
      <c r="J41" s="1" t="s">
        <v>13</v>
      </c>
      <c r="K41" s="1" t="s">
        <v>19</v>
      </c>
    </row>
    <row r="42" spans="1:17">
      <c r="A42">
        <f>G15</f>
        <v>1029.9100000000001</v>
      </c>
      <c r="B42">
        <f>E34</f>
        <v>330.64499999999998</v>
      </c>
      <c r="C42">
        <f>B34</f>
        <v>6765.0625</v>
      </c>
      <c r="D42">
        <f>F34</f>
        <v>10838.905000000001</v>
      </c>
      <c r="E42">
        <f>I34</f>
        <v>-265.66750000000002</v>
      </c>
      <c r="G42" s="1" t="s">
        <v>2</v>
      </c>
      <c r="H42" s="1" t="s">
        <v>8</v>
      </c>
      <c r="I42" s="1" t="s">
        <v>10</v>
      </c>
      <c r="J42" s="1" t="s">
        <v>12</v>
      </c>
      <c r="K42" s="1" t="s">
        <v>20</v>
      </c>
    </row>
    <row r="43" spans="1:17">
      <c r="A43">
        <f>H15</f>
        <v>1319.22</v>
      </c>
      <c r="B43">
        <f>G34</f>
        <v>529.75559999999996</v>
      </c>
      <c r="C43">
        <f>F34</f>
        <v>10838.905000000001</v>
      </c>
      <c r="D43">
        <f>C34</f>
        <v>17365.968400000002</v>
      </c>
      <c r="E43">
        <f>J34</f>
        <v>-425.64940000000001</v>
      </c>
      <c r="G43" s="1" t="s">
        <v>3</v>
      </c>
      <c r="H43" s="1" t="s">
        <v>13</v>
      </c>
      <c r="I43" s="1" t="s">
        <v>12</v>
      </c>
      <c r="J43" s="1" t="s">
        <v>11</v>
      </c>
      <c r="K43" s="1" t="s">
        <v>21</v>
      </c>
    </row>
    <row r="45" spans="1:17">
      <c r="A45">
        <f>A40/10</f>
        <v>1</v>
      </c>
      <c r="B45">
        <f t="shared" ref="B45:E45" si="22">B40/10</f>
        <v>31.251999999999999</v>
      </c>
      <c r="C45">
        <f t="shared" si="22"/>
        <v>102.99100000000001</v>
      </c>
      <c r="D45">
        <f t="shared" si="22"/>
        <v>131.922</v>
      </c>
      <c r="E45">
        <f t="shared" si="22"/>
        <v>-8.6550000000000011</v>
      </c>
    </row>
    <row r="46" spans="1:17">
      <c r="A46">
        <f>A41/$A$41</f>
        <v>1</v>
      </c>
      <c r="B46">
        <f t="shared" ref="B46:E46" si="23">B41/$A$41</f>
        <v>5.1709970561884026E-2</v>
      </c>
      <c r="C46">
        <f t="shared" si="23"/>
        <v>1.0579962882375529</v>
      </c>
      <c r="D46">
        <f t="shared" si="23"/>
        <v>1.6951094329962881</v>
      </c>
      <c r="E46">
        <f t="shared" si="23"/>
        <v>-4.1548060924100856E-2</v>
      </c>
    </row>
    <row r="47" spans="1:17">
      <c r="A47">
        <f>A42/$A$42</f>
        <v>1</v>
      </c>
      <c r="B47">
        <f t="shared" ref="B47:E47" si="24">B42/$A$42</f>
        <v>0.32104261537415885</v>
      </c>
      <c r="C47">
        <f t="shared" si="24"/>
        <v>6.5685957996329769</v>
      </c>
      <c r="D47">
        <f t="shared" si="24"/>
        <v>10.524128321892205</v>
      </c>
      <c r="E47">
        <f t="shared" si="24"/>
        <v>-0.25795215115883913</v>
      </c>
    </row>
    <row r="48" spans="1:17">
      <c r="A48">
        <f>A43/$A$43</f>
        <v>1</v>
      </c>
      <c r="B48">
        <f t="shared" ref="B48:E48" si="25">B43/$A$43</f>
        <v>0.40156728976213213</v>
      </c>
      <c r="C48">
        <f t="shared" si="25"/>
        <v>8.2161466624217336</v>
      </c>
      <c r="D48">
        <f t="shared" si="25"/>
        <v>13.163815284789498</v>
      </c>
      <c r="E48">
        <f t="shared" si="25"/>
        <v>-0.3226523248586286</v>
      </c>
    </row>
    <row r="50" spans="1:5">
      <c r="A50">
        <f>A46-A45</f>
        <v>0</v>
      </c>
      <c r="B50">
        <f>B46-B45</f>
        <v>-31.200290029438115</v>
      </c>
      <c r="C50">
        <f t="shared" ref="C50:E50" si="26">C46-C45</f>
        <v>-101.93300371176247</v>
      </c>
      <c r="D50">
        <f t="shared" si="26"/>
        <v>-130.22689056700372</v>
      </c>
      <c r="E50">
        <f t="shared" si="26"/>
        <v>8.613451939075901</v>
      </c>
    </row>
    <row r="51" spans="1:5">
      <c r="A51">
        <f>A47-A45</f>
        <v>0</v>
      </c>
      <c r="B51">
        <f t="shared" ref="B51:E51" si="27">B47-B45</f>
        <v>-30.930957384625842</v>
      </c>
      <c r="C51">
        <f t="shared" si="27"/>
        <v>-96.422404200367041</v>
      </c>
      <c r="D51">
        <f t="shared" si="27"/>
        <v>-121.39787167810779</v>
      </c>
      <c r="E51">
        <f t="shared" si="27"/>
        <v>8.3970478488411615</v>
      </c>
    </row>
    <row r="52" spans="1:5">
      <c r="A52">
        <f>A48-A45</f>
        <v>0</v>
      </c>
      <c r="B52">
        <f t="shared" ref="B52:E52" si="28">B48-B45</f>
        <v>-30.850432710237868</v>
      </c>
      <c r="C52">
        <f t="shared" si="28"/>
        <v>-94.774853337578278</v>
      </c>
      <c r="D52">
        <f t="shared" si="28"/>
        <v>-118.7581847152105</v>
      </c>
      <c r="E52">
        <f t="shared" si="28"/>
        <v>8.3323476751413725</v>
      </c>
    </row>
    <row r="54" spans="1:5">
      <c r="B54">
        <f>B50/$B$50</f>
        <v>1</v>
      </c>
      <c r="C54">
        <f>C50/$B$50</f>
        <v>3.2670530823779709</v>
      </c>
      <c r="D54">
        <f t="shared" ref="D54:E54" si="29">D50/$B$50</f>
        <v>4.1739000004208924</v>
      </c>
      <c r="E54">
        <f t="shared" si="29"/>
        <v>-0.27606961124236129</v>
      </c>
    </row>
    <row r="55" spans="1:5">
      <c r="B55">
        <f>B51/$B$51</f>
        <v>1</v>
      </c>
      <c r="C55">
        <f t="shared" ref="C55:E55" si="30">C51/$B$51</f>
        <v>3.1173430230870762</v>
      </c>
      <c r="D55">
        <f t="shared" si="30"/>
        <v>3.9248016208657126</v>
      </c>
      <c r="E55">
        <f t="shared" si="30"/>
        <v>-0.27147714001943224</v>
      </c>
    </row>
    <row r="56" spans="1:5">
      <c r="B56">
        <f>B52/$B$52</f>
        <v>1</v>
      </c>
      <c r="C56">
        <f t="shared" ref="C56:E56" si="31">C52/$B$52</f>
        <v>3.0720753328729415</v>
      </c>
      <c r="D56">
        <f t="shared" si="31"/>
        <v>3.8494819774699631</v>
      </c>
      <c r="E56">
        <f t="shared" si="31"/>
        <v>-0.27008851880305207</v>
      </c>
    </row>
    <row r="58" spans="1:5">
      <c r="B58">
        <f>B55-B54</f>
        <v>0</v>
      </c>
      <c r="C58">
        <f>C55-C54</f>
        <v>-0.14971005929089465</v>
      </c>
      <c r="D58">
        <f t="shared" ref="D58:E58" si="32">D55-D54</f>
        <v>-0.24909837955517977</v>
      </c>
      <c r="E58">
        <f t="shared" si="32"/>
        <v>4.592471222929051E-3</v>
      </c>
    </row>
    <row r="59" spans="1:5">
      <c r="B59">
        <f>B56-B54</f>
        <v>0</v>
      </c>
      <c r="C59">
        <f>C56-C54</f>
        <v>-0.19497774950502933</v>
      </c>
      <c r="D59">
        <f t="shared" ref="D59:E59" si="33">D56-D54</f>
        <v>-0.32441802295092925</v>
      </c>
      <c r="E59">
        <f t="shared" si="33"/>
        <v>5.9810924393092213E-3</v>
      </c>
    </row>
    <row r="61" spans="1:5">
      <c r="C61">
        <f>C58/$C$58</f>
        <v>1</v>
      </c>
      <c r="D61">
        <f t="shared" ref="D61:E61" si="34">D58/$C$58</f>
        <v>1.663872025266975</v>
      </c>
      <c r="E61">
        <f t="shared" si="34"/>
        <v>-3.0675769181318899E-2</v>
      </c>
    </row>
    <row r="62" spans="1:5">
      <c r="C62">
        <f>C59/$C$59</f>
        <v>1</v>
      </c>
      <c r="D62">
        <f t="shared" ref="D62:E62" si="35">D59/$C$59</f>
        <v>1.6638720252669708</v>
      </c>
      <c r="E62">
        <f t="shared" si="35"/>
        <v>-3.0675769181318521E-2</v>
      </c>
    </row>
    <row r="64" spans="1:5">
      <c r="C64">
        <f>C62-C61</f>
        <v>0</v>
      </c>
      <c r="D64">
        <f t="shared" ref="D64:E64" si="36">D62-D61</f>
        <v>-4.2188474935755949E-15</v>
      </c>
      <c r="E64">
        <f t="shared" si="36"/>
        <v>3.7816971776294395E-16</v>
      </c>
    </row>
    <row r="66" spans="4:5">
      <c r="D66" t="s">
        <v>22</v>
      </c>
      <c r="E66">
        <f>E64/D64</f>
        <v>-8.9638157894736836E-2</v>
      </c>
    </row>
    <row r="67" spans="4:5">
      <c r="D67" t="s">
        <v>23</v>
      </c>
      <c r="E67">
        <f>E61-D61*E66</f>
        <v>0.11847065413619776</v>
      </c>
    </row>
    <row r="68" spans="4:5">
      <c r="D68" t="s">
        <v>24</v>
      </c>
      <c r="E68">
        <f>E54-D54*E66-C54*E67</f>
        <v>-0.28897881973479056</v>
      </c>
    </row>
    <row r="69" spans="4:5">
      <c r="D69" t="s">
        <v>25</v>
      </c>
      <c r="E69">
        <f>E45-D45*E66-C45*E67-B45*E68</f>
        <v>0</v>
      </c>
    </row>
  </sheetData>
  <mergeCells count="5">
    <mergeCell ref="A36:C36"/>
    <mergeCell ref="A1:D1"/>
    <mergeCell ref="F1:I1"/>
    <mergeCell ref="K1:N1"/>
    <mergeCell ref="F14:I1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Пользователь Windows</cp:lastModifiedBy>
  <dcterms:created xsi:type="dcterms:W3CDTF">2018-03-30T06:44:00Z</dcterms:created>
  <dcterms:modified xsi:type="dcterms:W3CDTF">2018-05-31T02:23:11Z</dcterms:modified>
</cp:coreProperties>
</file>