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G:\Entrega 3 - EzMart\Entrega 3 - EzMart\EzMart - Doc\APÊNDICE\APÊNDICE H - Estimativa de Pontos de Função e Pontos de Caso de Uso\"/>
    </mc:Choice>
  </mc:AlternateContent>
  <xr:revisionPtr revIDLastSave="0" documentId="13_ncr:1_{9B7FCF9F-AEA4-48A6-84B3-122227A0E378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PF-Fase 2" sheetId="17" r:id="rId1"/>
    <sheet name="PF-Fase 3" sheetId="19" r:id="rId2"/>
    <sheet name="Apêndice" sheetId="18" r:id="rId3"/>
  </sheets>
  <calcPr calcId="162913"/>
</workbook>
</file>

<file path=xl/calcChain.xml><?xml version="1.0" encoding="utf-8"?>
<calcChain xmlns="http://schemas.openxmlformats.org/spreadsheetml/2006/main">
  <c r="H44" i="19" l="1"/>
  <c r="H21" i="19"/>
  <c r="H20" i="19"/>
  <c r="H19" i="19"/>
  <c r="H18" i="19"/>
  <c r="H17" i="19"/>
  <c r="H22" i="19" s="1"/>
  <c r="B46" i="19" s="1"/>
  <c r="B51" i="19" s="1"/>
  <c r="H17" i="17"/>
  <c r="H18" i="17"/>
  <c r="H19" i="17"/>
  <c r="H20" i="17"/>
  <c r="H21" i="17"/>
  <c r="H44" i="17"/>
  <c r="H51" i="19" l="1"/>
  <c r="D51" i="19"/>
  <c r="H22" i="17"/>
  <c r="D52" i="19" l="1"/>
  <c r="E51" i="19"/>
  <c r="B46" i="17"/>
  <c r="B51" i="17" s="1"/>
  <c r="E52" i="19" l="1"/>
  <c r="F52" i="19" s="1"/>
  <c r="F51" i="19"/>
  <c r="H51" i="17"/>
  <c r="D51" i="17"/>
  <c r="D52" i="17" s="1"/>
  <c r="E51" i="17" l="1"/>
  <c r="F51" i="17" s="1"/>
  <c r="E52" i="17" l="1"/>
  <c r="F52" i="17" s="1"/>
</calcChain>
</file>

<file path=xl/sharedStrings.xml><?xml version="1.0" encoding="utf-8"?>
<sst xmlns="http://schemas.openxmlformats.org/spreadsheetml/2006/main" count="269" uniqueCount="141">
  <si>
    <t>Componentes a serem quantificados:</t>
  </si>
  <si>
    <t>Total</t>
  </si>
  <si>
    <t>Número de pontos de função não ajustados (PFNA) ==&gt;</t>
  </si>
  <si>
    <t>Número de recursos</t>
  </si>
  <si>
    <t>FP</t>
  </si>
  <si>
    <t>Esforço (dias)</t>
  </si>
  <si>
    <t>Esforço (meses)</t>
  </si>
  <si>
    <t>Baixo</t>
  </si>
  <si>
    <t>Médio</t>
  </si>
  <si>
    <t>Alto</t>
  </si>
  <si>
    <t>Todas</t>
  </si>
  <si>
    <t>Saúde</t>
  </si>
  <si>
    <t>Aeroespacial</t>
  </si>
  <si>
    <t>Manufatura</t>
  </si>
  <si>
    <t>Viagens &amp; Turismo</t>
  </si>
  <si>
    <t>Financeiro &amp; Bancário</t>
  </si>
  <si>
    <t>Educação</t>
  </si>
  <si>
    <t>Telecomunicações</t>
  </si>
  <si>
    <t>Governo</t>
  </si>
  <si>
    <t>Desenvolvimento de Software</t>
  </si>
  <si>
    <t>Legenda</t>
  </si>
  <si>
    <t>Conteúdo apenas informacional</t>
  </si>
  <si>
    <t>A ser preenchido pelo usuário</t>
  </si>
  <si>
    <t>1..4</t>
  </si>
  <si>
    <t>5..15</t>
  </si>
  <si>
    <t>1..5</t>
  </si>
  <si>
    <t>6..19</t>
  </si>
  <si>
    <t>1..19</t>
  </si>
  <si>
    <t>20..50</t>
  </si>
  <si>
    <t>Campos calculados automáticamente</t>
  </si>
  <si>
    <t>Projeto:</t>
  </si>
  <si>
    <t>Data:</t>
  </si>
  <si>
    <t>Fase:</t>
  </si>
  <si>
    <t>Estimativa de Pontos de Função (PF)</t>
  </si>
  <si>
    <t>Item</t>
  </si>
  <si>
    <t>Entradas Externas  (EE - External Inputs)</t>
  </si>
  <si>
    <t>Saídas Externas (SE - External Outputs)</t>
  </si>
  <si>
    <t>Consultas Externas (CE - External Inquires)</t>
  </si>
  <si>
    <t>EE</t>
  </si>
  <si>
    <t>SE</t>
  </si>
  <si>
    <t>CE</t>
  </si>
  <si>
    <t>ALI</t>
  </si>
  <si>
    <t>Arquivos Lógicos Internos (ALI - Internal Logic Files)</t>
  </si>
  <si>
    <t>Arquivos de Interface Externa (AIE - External Interface Files)</t>
  </si>
  <si>
    <t>AIE</t>
  </si>
  <si>
    <t>Tipo de Arquivo Referenciado</t>
  </si>
  <si>
    <t>Menos que 2</t>
  </si>
  <si>
    <t>Mais que 2</t>
  </si>
  <si>
    <t>2 a 5</t>
  </si>
  <si>
    <t>6 ou mais</t>
  </si>
  <si>
    <t>6 ou Mais</t>
  </si>
  <si>
    <t>Tipo de Registro Referenciado</t>
  </si>
  <si>
    <t>Baixa (3)</t>
  </si>
  <si>
    <t>Alta (6)</t>
  </si>
  <si>
    <t>Média (4)</t>
  </si>
  <si>
    <t>Maior que 15</t>
  </si>
  <si>
    <t>Maior que 19</t>
  </si>
  <si>
    <t>Maior que 50</t>
  </si>
  <si>
    <t>Baixa (7)</t>
  </si>
  <si>
    <t>Média (10)</t>
  </si>
  <si>
    <t>Alta (15)</t>
  </si>
  <si>
    <t>Baixa (5)</t>
  </si>
  <si>
    <t>Média (7)</t>
  </si>
  <si>
    <t>Alta (10)</t>
  </si>
  <si>
    <t>Baixa (4)</t>
  </si>
  <si>
    <t>Média (5)</t>
  </si>
  <si>
    <t>Alta (7)</t>
  </si>
  <si>
    <t>Tipo de Dado Elementar</t>
  </si>
  <si>
    <t>Complexidade</t>
  </si>
  <si>
    <t xml:space="preserve">Baixa </t>
  </si>
  <si>
    <t xml:space="preserve">Média </t>
  </si>
  <si>
    <t xml:space="preserve">Alta </t>
  </si>
  <si>
    <t>Pontos de Função para EE</t>
  </si>
  <si>
    <t>Pontos de Função para SE</t>
  </si>
  <si>
    <t>Pontos de Função para CE</t>
  </si>
  <si>
    <t>Pontos de Função para ALI</t>
  </si>
  <si>
    <t>Pontos de Função para AIE</t>
  </si>
  <si>
    <t>Técnicas de Pontos de Função</t>
  </si>
  <si>
    <t>FP = PFNAx[(0,65+(0,01xTotal))]</t>
  </si>
  <si>
    <t>Cálculo do Valor do Fator de Ajuste (VFA)</t>
  </si>
  <si>
    <t>Processamento distribuído</t>
  </si>
  <si>
    <t>Desempenho</t>
  </si>
  <si>
    <t>Ambiente operacional intensamento utilizado</t>
  </si>
  <si>
    <t>Volume de transações</t>
  </si>
  <si>
    <t>Entrada de dados online</t>
  </si>
  <si>
    <t>Eficiência do usuário final</t>
  </si>
  <si>
    <t>Atualização online</t>
  </si>
  <si>
    <t>Processamento interno complexo</t>
  </si>
  <si>
    <t>Reusabilidade</t>
  </si>
  <si>
    <t>Facilidade de instalação</t>
  </si>
  <si>
    <t>Facilidade de operação</t>
  </si>
  <si>
    <t>Múltiplos locais de instalação</t>
  </si>
  <si>
    <t>Facilidade de mudança</t>
  </si>
  <si>
    <t>Nível de Influência</t>
  </si>
  <si>
    <t>O Nível de Influência varia de 0 a 5</t>
  </si>
  <si>
    <t>NI = 0 -&gt;  grau de complexidade ausente ou não influente</t>
  </si>
  <si>
    <t>NI = 3 -&gt;  grau de complexidade de influência média</t>
  </si>
  <si>
    <t>NI = 5 -&gt;  grau de complexidade de alta influência</t>
  </si>
  <si>
    <t>Total do Nível de Influência</t>
  </si>
  <si>
    <t xml:space="preserve">Características Gerais </t>
  </si>
  <si>
    <t>Estimativa de Esforço em Homens-hora (Hh)</t>
  </si>
  <si>
    <t>Esforço (Hh)</t>
  </si>
  <si>
    <t>Hh</t>
  </si>
  <si>
    <t>Comunicação de dados especializada</t>
  </si>
  <si>
    <t>Características Gerais do Sistema</t>
  </si>
  <si>
    <t>Exemplo</t>
  </si>
  <si>
    <t xml:space="preserve">Comunicação de dados especializada </t>
  </si>
  <si>
    <t>Aplicações web recebem 4 ou 5</t>
  </si>
  <si>
    <t xml:space="preserve">Processamento distribuído </t>
  </si>
  <si>
    <t>Aplicações web recebem 3 ou 4.</t>
  </si>
  <si>
    <t xml:space="preserve">Desempenho </t>
  </si>
  <si>
    <t>Aplicações web recebem de 0 a 4.</t>
  </si>
  <si>
    <t xml:space="preserve">Ambiente operacional intensamente utilizado </t>
  </si>
  <si>
    <t xml:space="preserve">Volume de transações </t>
  </si>
  <si>
    <t>Aplicações Web recebem de 0 a 4.</t>
  </si>
  <si>
    <t xml:space="preserve">Entrada de dados online </t>
  </si>
  <si>
    <t>A maioria das aplicações web recebe 5.</t>
  </si>
  <si>
    <t xml:space="preserve">Eficiência do usuário final </t>
  </si>
  <si>
    <t>Grau de usabilidade requerido.</t>
  </si>
  <si>
    <t xml:space="preserve">Atualização dos dados online </t>
  </si>
  <si>
    <t>Atualização online dos dados persistentes normalmente recebe 3.</t>
  </si>
  <si>
    <t xml:space="preserve">Processamento  interno complexo </t>
  </si>
  <si>
    <t>Nível de complexidade da programação.</t>
  </si>
  <si>
    <t xml:space="preserve">Reusabilidade </t>
  </si>
  <si>
    <t>Para receber 2 ou mais, o código deve ser  desenvolvido para uso em mais de uma aplicação, armazenada e gerenciada em uma biblioteca central.</t>
  </si>
  <si>
    <t xml:space="preserve">Facilidade de instalação </t>
  </si>
  <si>
    <t>Se a aplicação tem requisitos de conversão e instalação e pode ser instalada sem intervenção externa, atribua 4 ou 5.</t>
  </si>
  <si>
    <t xml:space="preserve">Facilidade de operação </t>
  </si>
  <si>
    <t xml:space="preserve">Múltiplos locais de instalação </t>
  </si>
  <si>
    <t>Nível segundo o qual a aplicação será desenvolvida para diferentes ambientes de hardware e software.</t>
  </si>
  <si>
    <t xml:space="preserve">Facilidade de mudança </t>
  </si>
  <si>
    <t>Nível  segundo o qual a aplicação será desenvolvida para ser flexível, parametrizada ou  reconfigurada pelo usuário.</t>
  </si>
  <si>
    <t>“O quanto a infraestrutura influenciará no projeto da aplicação?"</t>
  </si>
  <si>
    <t>Nível segundo o qual a aplicação atenderá  aos aspectos operacionais, tais como inicialização, backup e recuperação.</t>
  </si>
  <si>
    <t>Tipo de Arquivo Referenciado:</t>
  </si>
  <si>
    <t>Segmento</t>
  </si>
  <si>
    <t>Fonte: MetricsTraining.com</t>
  </si>
  <si>
    <t xml:space="preserve">Horas por Ponto de Função </t>
  </si>
  <si>
    <t>Custo do desenvolvimento</t>
  </si>
  <si>
    <t>Valor do Hh</t>
  </si>
  <si>
    <t>EzMart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</si>
</sst>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,##0.00"/>
    <numFmt numFmtId="165" formatCode="0.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3" borderId="3" xfId="0" applyFill="1" applyBorder="1"/>
    <xf numFmtId="1" fontId="3" fillId="3" borderId="1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" fontId="2" fillId="5" borderId="1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7" borderId="4" xfId="0" applyFill="1" applyBorder="1"/>
    <xf numFmtId="0" fontId="2" fillId="5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/>
    <xf numFmtId="1" fontId="2" fillId="3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2" fillId="3" borderId="5" xfId="0" applyFont="1" applyFill="1" applyBorder="1" applyAlignment="1">
      <alignment horizontal="center"/>
    </xf>
    <xf numFmtId="0" fontId="0" fillId="0" borderId="9" xfId="0" applyFill="1" applyBorder="1"/>
    <xf numFmtId="0" fontId="2" fillId="0" borderId="11" xfId="0" applyFont="1" applyFill="1" applyBorder="1"/>
    <xf numFmtId="1" fontId="2" fillId="0" borderId="12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9" borderId="9" xfId="0" applyFill="1" applyBorder="1"/>
    <xf numFmtId="0" fontId="0" fillId="9" borderId="0" xfId="0" applyFill="1" applyBorder="1"/>
    <xf numFmtId="0" fontId="0" fillId="9" borderId="10" xfId="0" applyFill="1" applyBorder="1"/>
    <xf numFmtId="0" fontId="2" fillId="9" borderId="9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2" fillId="9" borderId="4" xfId="0" applyFont="1" applyFill="1" applyBorder="1" applyAlignment="1">
      <alignment horizontal="right"/>
    </xf>
    <xf numFmtId="0" fontId="2" fillId="9" borderId="5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2" fillId="9" borderId="4" xfId="0" applyFont="1" applyFill="1" applyBorder="1"/>
    <xf numFmtId="0" fontId="3" fillId="9" borderId="1" xfId="0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1" fontId="3" fillId="9" borderId="2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1" fontId="3" fillId="9" borderId="5" xfId="0" applyNumberFormat="1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1" fontId="3" fillId="9" borderId="7" xfId="0" applyNumberFormat="1" applyFont="1" applyFill="1" applyBorder="1" applyAlignment="1">
      <alignment horizontal="center"/>
    </xf>
    <xf numFmtId="1" fontId="3" fillId="9" borderId="8" xfId="0" applyNumberFormat="1" applyFont="1" applyFill="1" applyBorder="1" applyAlignment="1">
      <alignment horizontal="center"/>
    </xf>
    <xf numFmtId="0" fontId="0" fillId="9" borderId="3" xfId="0" applyFill="1" applyBorder="1"/>
    <xf numFmtId="0" fontId="6" fillId="0" borderId="0" xfId="0" applyFont="1" applyFill="1" applyBorder="1"/>
    <xf numFmtId="0" fontId="5" fillId="9" borderId="9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left"/>
    </xf>
    <xf numFmtId="0" fontId="2" fillId="9" borderId="0" xfId="0" applyFont="1" applyFill="1" applyBorder="1"/>
    <xf numFmtId="0" fontId="0" fillId="10" borderId="1" xfId="0" applyFill="1" applyBorder="1" applyAlignment="1">
      <alignment horizontal="center"/>
    </xf>
    <xf numFmtId="1" fontId="3" fillId="10" borderId="2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0" borderId="3" xfId="0" applyFill="1" applyBorder="1"/>
    <xf numFmtId="0" fontId="2" fillId="9" borderId="15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right"/>
    </xf>
    <xf numFmtId="0" fontId="2" fillId="9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9" borderId="14" xfId="0" applyFont="1" applyFill="1" applyBorder="1" applyAlignment="1"/>
    <xf numFmtId="0" fontId="2" fillId="0" borderId="4" xfId="0" applyFont="1" applyFill="1" applyBorder="1" applyAlignment="1">
      <alignment horizontal="center"/>
    </xf>
    <xf numFmtId="0" fontId="1" fillId="9" borderId="0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1" fillId="0" borderId="9" xfId="0" applyFont="1" applyBorder="1"/>
    <xf numFmtId="0" fontId="1" fillId="0" borderId="9" xfId="0" applyFont="1" applyFill="1" applyBorder="1"/>
    <xf numFmtId="0" fontId="2" fillId="9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8" fillId="0" borderId="25" xfId="0" applyFont="1" applyBorder="1" applyAlignment="1">
      <alignment horizontal="center" vertical="top" wrapText="1" readingOrder="1"/>
    </xf>
    <xf numFmtId="0" fontId="2" fillId="9" borderId="1" xfId="0" applyFont="1" applyFill="1" applyBorder="1" applyAlignment="1">
      <alignment horizontal="center"/>
    </xf>
    <xf numFmtId="0" fontId="0" fillId="0" borderId="3" xfId="0" applyBorder="1"/>
    <xf numFmtId="0" fontId="1" fillId="0" borderId="0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9" borderId="15" xfId="0" applyFill="1" applyBorder="1" applyAlignment="1">
      <alignment horizontal="right"/>
    </xf>
    <xf numFmtId="0" fontId="1" fillId="9" borderId="2" xfId="0" applyFont="1" applyFill="1" applyBorder="1" applyAlignment="1">
      <alignment horizontal="left" vertical="center" wrapText="1"/>
    </xf>
    <xf numFmtId="0" fontId="0" fillId="9" borderId="14" xfId="0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showGridLines="0" topLeftCell="A43" zoomScaleNormal="100" workbookViewId="0">
      <selection activeCell="A53" sqref="A53"/>
    </sheetView>
  </sheetViews>
  <sheetFormatPr defaultRowHeight="12.75" x14ac:dyDescent="0.2"/>
  <cols>
    <col min="1" max="1" width="46.140625" customWidth="1"/>
    <col min="2" max="2" width="17.85546875" customWidth="1"/>
    <col min="3" max="3" width="11.28515625" customWidth="1"/>
    <col min="4" max="4" width="14.85546875" customWidth="1"/>
    <col min="5" max="5" width="13.140625" bestFit="1" customWidth="1"/>
    <col min="6" max="6" width="15.28515625" bestFit="1" customWidth="1"/>
    <col min="7" max="7" width="11.85546875" bestFit="1" customWidth="1"/>
    <col min="8" max="8" width="23.28515625" customWidth="1"/>
    <col min="9" max="9" width="9.140625" style="17"/>
  </cols>
  <sheetData>
    <row r="1" spans="1:8" ht="26.25" x14ac:dyDescent="0.4">
      <c r="A1" s="110" t="s">
        <v>33</v>
      </c>
      <c r="B1" s="111"/>
      <c r="C1" s="111"/>
      <c r="D1" s="111"/>
      <c r="E1" s="111"/>
      <c r="F1" s="111"/>
      <c r="G1" s="111"/>
      <c r="H1" s="112"/>
    </row>
    <row r="2" spans="1:8" ht="26.25" x14ac:dyDescent="0.4">
      <c r="A2" s="58"/>
      <c r="B2" s="59"/>
      <c r="C2" s="59"/>
      <c r="D2" s="59"/>
      <c r="E2" s="59"/>
      <c r="F2" s="59"/>
      <c r="G2" s="59"/>
      <c r="H2" s="60"/>
    </row>
    <row r="3" spans="1:8" ht="26.25" x14ac:dyDescent="0.4">
      <c r="A3" s="61" t="s">
        <v>30</v>
      </c>
      <c r="B3" s="113" t="s">
        <v>140</v>
      </c>
      <c r="C3" s="114"/>
      <c r="D3" s="115"/>
      <c r="E3" s="59"/>
      <c r="F3" s="59"/>
      <c r="G3" s="59"/>
      <c r="H3" s="60"/>
    </row>
    <row r="4" spans="1:8" x14ac:dyDescent="0.2">
      <c r="A4" s="33"/>
      <c r="B4" s="34"/>
      <c r="C4" s="34"/>
      <c r="D4" s="34"/>
      <c r="E4" s="34"/>
      <c r="F4" s="34"/>
      <c r="G4" s="34"/>
      <c r="H4" s="35"/>
    </row>
    <row r="5" spans="1:8" ht="17.25" customHeight="1" x14ac:dyDescent="0.2">
      <c r="A5" s="36" t="s">
        <v>31</v>
      </c>
      <c r="B5" s="122">
        <v>43281</v>
      </c>
      <c r="C5" s="34"/>
      <c r="D5" s="34"/>
      <c r="E5" s="34"/>
      <c r="F5" s="62" t="s">
        <v>32</v>
      </c>
      <c r="G5" s="63">
        <v>2</v>
      </c>
      <c r="H5" s="35"/>
    </row>
    <row r="6" spans="1:8" x14ac:dyDescent="0.2">
      <c r="A6" s="33"/>
      <c r="B6" s="34"/>
      <c r="C6" s="34"/>
      <c r="D6" s="34"/>
      <c r="E6" s="34"/>
      <c r="F6" s="34"/>
      <c r="G6" s="34"/>
      <c r="H6" s="35"/>
    </row>
    <row r="7" spans="1:8" x14ac:dyDescent="0.2">
      <c r="A7" s="36" t="s">
        <v>0</v>
      </c>
      <c r="B7" s="34"/>
      <c r="C7" s="34"/>
      <c r="D7" s="34"/>
      <c r="E7" s="34"/>
      <c r="F7" s="34"/>
      <c r="G7" s="34"/>
      <c r="H7" s="35"/>
    </row>
    <row r="8" spans="1:8" x14ac:dyDescent="0.2">
      <c r="A8" s="33"/>
      <c r="B8" s="34" t="s">
        <v>35</v>
      </c>
      <c r="C8" s="34"/>
      <c r="D8" s="34"/>
      <c r="E8" s="34"/>
      <c r="F8" s="34"/>
      <c r="G8" s="34"/>
      <c r="H8" s="35"/>
    </row>
    <row r="9" spans="1:8" x14ac:dyDescent="0.2">
      <c r="A9" s="33"/>
      <c r="B9" s="34" t="s">
        <v>36</v>
      </c>
      <c r="C9" s="34"/>
      <c r="D9" s="34"/>
      <c r="E9" s="34"/>
      <c r="F9" s="34"/>
      <c r="G9" s="34"/>
      <c r="H9" s="35"/>
    </row>
    <row r="10" spans="1:8" x14ac:dyDescent="0.2">
      <c r="A10" s="33"/>
      <c r="B10" s="74" t="s">
        <v>37</v>
      </c>
      <c r="C10" s="34"/>
      <c r="D10" s="34"/>
      <c r="E10" s="34"/>
      <c r="F10" s="34"/>
      <c r="G10" s="34"/>
      <c r="H10" s="35"/>
    </row>
    <row r="11" spans="1:8" x14ac:dyDescent="0.2">
      <c r="A11" s="36" t="s">
        <v>134</v>
      </c>
      <c r="B11" s="34"/>
      <c r="C11" s="34"/>
      <c r="D11" s="34"/>
      <c r="E11" s="34"/>
      <c r="F11" s="34"/>
      <c r="G11" s="34"/>
      <c r="H11" s="35"/>
    </row>
    <row r="12" spans="1:8" x14ac:dyDescent="0.2">
      <c r="A12" s="33"/>
      <c r="B12" s="34" t="s">
        <v>42</v>
      </c>
      <c r="C12" s="34"/>
      <c r="D12" s="34"/>
      <c r="E12" s="34"/>
      <c r="F12" s="34"/>
      <c r="G12" s="34"/>
      <c r="H12" s="35"/>
    </row>
    <row r="13" spans="1:8" ht="13.5" thickBot="1" x14ac:dyDescent="0.25">
      <c r="A13" s="37"/>
      <c r="B13" s="38" t="s">
        <v>43</v>
      </c>
      <c r="C13" s="38"/>
      <c r="D13" s="38"/>
      <c r="E13" s="38"/>
      <c r="F13" s="38"/>
      <c r="G13" s="38"/>
      <c r="H13" s="39"/>
    </row>
    <row r="14" spans="1:8" x14ac:dyDescent="0.2">
      <c r="A14" s="21"/>
      <c r="B14" s="17"/>
      <c r="C14" s="17"/>
      <c r="D14" s="17"/>
      <c r="E14" s="17"/>
      <c r="F14" s="17"/>
      <c r="G14" s="17"/>
      <c r="H14" s="22"/>
    </row>
    <row r="15" spans="1:8" x14ac:dyDescent="0.2">
      <c r="A15" s="21"/>
      <c r="B15" s="104" t="s">
        <v>68</v>
      </c>
      <c r="C15" s="104"/>
      <c r="D15" s="104"/>
      <c r="E15" s="104"/>
      <c r="F15" s="104"/>
      <c r="G15" s="104"/>
      <c r="H15" s="23"/>
    </row>
    <row r="16" spans="1:8" x14ac:dyDescent="0.2">
      <c r="A16" s="21"/>
      <c r="B16" s="104" t="s">
        <v>69</v>
      </c>
      <c r="C16" s="104"/>
      <c r="D16" s="104" t="s">
        <v>70</v>
      </c>
      <c r="E16" s="104"/>
      <c r="F16" s="104" t="s">
        <v>71</v>
      </c>
      <c r="G16" s="104"/>
      <c r="H16" s="41" t="s">
        <v>1</v>
      </c>
    </row>
    <row r="17" spans="1:9" x14ac:dyDescent="0.2">
      <c r="A17" s="40" t="s">
        <v>38</v>
      </c>
      <c r="B17" s="63">
        <v>8</v>
      </c>
      <c r="C17" s="42">
        <v>3</v>
      </c>
      <c r="D17" s="63">
        <v>0</v>
      </c>
      <c r="E17" s="42">
        <v>4</v>
      </c>
      <c r="F17" s="63">
        <v>3</v>
      </c>
      <c r="G17" s="42">
        <v>6</v>
      </c>
      <c r="H17" s="24">
        <f>B17*C17+D17*E17+F17*G17</f>
        <v>42</v>
      </c>
    </row>
    <row r="18" spans="1:9" x14ac:dyDescent="0.2">
      <c r="A18" s="40" t="s">
        <v>39</v>
      </c>
      <c r="B18" s="63">
        <v>1</v>
      </c>
      <c r="C18" s="42">
        <v>4</v>
      </c>
      <c r="D18" s="63">
        <v>0</v>
      </c>
      <c r="E18" s="42">
        <v>5</v>
      </c>
      <c r="F18" s="63">
        <v>0</v>
      </c>
      <c r="G18" s="42">
        <v>7</v>
      </c>
      <c r="H18" s="24">
        <f>B18*C18+D18*E18+F18*G18</f>
        <v>4</v>
      </c>
    </row>
    <row r="19" spans="1:9" x14ac:dyDescent="0.2">
      <c r="A19" s="40" t="s">
        <v>40</v>
      </c>
      <c r="B19" s="63">
        <v>1</v>
      </c>
      <c r="C19" s="42">
        <v>3</v>
      </c>
      <c r="D19" s="63">
        <v>2</v>
      </c>
      <c r="E19" s="42">
        <v>4</v>
      </c>
      <c r="F19" s="63">
        <v>1</v>
      </c>
      <c r="G19" s="42">
        <v>6</v>
      </c>
      <c r="H19" s="24">
        <f>B19*C19+D19*E19+F19*G19</f>
        <v>17</v>
      </c>
    </row>
    <row r="20" spans="1:9" x14ac:dyDescent="0.2">
      <c r="A20" s="40" t="s">
        <v>41</v>
      </c>
      <c r="B20" s="63">
        <v>11</v>
      </c>
      <c r="C20" s="42">
        <v>7</v>
      </c>
      <c r="D20" s="63">
        <v>0</v>
      </c>
      <c r="E20" s="42">
        <v>10</v>
      </c>
      <c r="F20" s="63">
        <v>0</v>
      </c>
      <c r="G20" s="42">
        <v>15</v>
      </c>
      <c r="H20" s="24">
        <f>B20*C20+D20*E20+F20*G20</f>
        <v>77</v>
      </c>
    </row>
    <row r="21" spans="1:9" x14ac:dyDescent="0.2">
      <c r="A21" s="40" t="s">
        <v>44</v>
      </c>
      <c r="B21" s="63">
        <v>0</v>
      </c>
      <c r="C21" s="42">
        <v>5</v>
      </c>
      <c r="D21" s="63">
        <v>1</v>
      </c>
      <c r="E21" s="42">
        <v>7</v>
      </c>
      <c r="F21" s="63">
        <v>0</v>
      </c>
      <c r="G21" s="42">
        <v>10</v>
      </c>
      <c r="H21" s="24">
        <f>B21*C21+D21*E21+F21*G21</f>
        <v>7</v>
      </c>
    </row>
    <row r="22" spans="1:9" x14ac:dyDescent="0.2">
      <c r="A22" s="21"/>
      <c r="B22" s="106" t="s">
        <v>2</v>
      </c>
      <c r="C22" s="106"/>
      <c r="D22" s="106"/>
      <c r="E22" s="106"/>
      <c r="F22" s="106"/>
      <c r="G22" s="106"/>
      <c r="H22" s="24">
        <f>SUM(H17:H21)</f>
        <v>147</v>
      </c>
    </row>
    <row r="23" spans="1:9" x14ac:dyDescent="0.2">
      <c r="A23" s="21"/>
      <c r="B23" s="69"/>
      <c r="C23" s="69"/>
      <c r="D23" s="69"/>
      <c r="E23" s="69"/>
      <c r="F23" s="69"/>
      <c r="G23" s="69"/>
      <c r="H23" s="70"/>
    </row>
    <row r="24" spans="1:9" x14ac:dyDescent="0.2">
      <c r="A24" s="71"/>
      <c r="B24" s="72" t="s">
        <v>79</v>
      </c>
      <c r="C24" s="72"/>
      <c r="D24" s="72"/>
      <c r="E24" s="72"/>
      <c r="F24" s="72"/>
      <c r="G24" s="72"/>
      <c r="H24" s="68"/>
    </row>
    <row r="25" spans="1:9" x14ac:dyDescent="0.2">
      <c r="A25" s="84" t="s">
        <v>94</v>
      </c>
      <c r="B25" s="69"/>
      <c r="C25" s="69"/>
      <c r="D25" s="69"/>
      <c r="E25" s="69"/>
      <c r="F25" s="69"/>
      <c r="G25" s="69"/>
      <c r="H25" s="70"/>
    </row>
    <row r="26" spans="1:9" x14ac:dyDescent="0.2">
      <c r="A26" s="84" t="s">
        <v>95</v>
      </c>
      <c r="B26" s="69"/>
      <c r="C26" s="69"/>
      <c r="D26" s="69"/>
      <c r="E26" s="69"/>
      <c r="F26" s="69"/>
      <c r="G26" s="69"/>
      <c r="H26" s="70"/>
    </row>
    <row r="27" spans="1:9" x14ac:dyDescent="0.2">
      <c r="A27" s="84" t="s">
        <v>96</v>
      </c>
      <c r="B27" s="69"/>
      <c r="C27" s="69"/>
      <c r="D27" s="69"/>
      <c r="E27" s="69"/>
      <c r="F27" s="69"/>
      <c r="G27" s="69"/>
      <c r="H27" s="70"/>
    </row>
    <row r="28" spans="1:9" x14ac:dyDescent="0.2">
      <c r="A28" s="85" t="s">
        <v>97</v>
      </c>
      <c r="B28" s="1"/>
      <c r="C28" s="1"/>
      <c r="D28" s="17"/>
      <c r="E28" s="17"/>
      <c r="F28" s="17"/>
      <c r="G28" s="17"/>
      <c r="H28" s="22"/>
    </row>
    <row r="29" spans="1:9" x14ac:dyDescent="0.2">
      <c r="A29" s="73" t="s">
        <v>34</v>
      </c>
      <c r="B29" s="107" t="s">
        <v>99</v>
      </c>
      <c r="C29" s="108"/>
      <c r="D29" s="108"/>
      <c r="E29" s="108"/>
      <c r="F29" s="108"/>
      <c r="G29" s="109"/>
      <c r="H29" s="86" t="s">
        <v>93</v>
      </c>
      <c r="I29" s="19"/>
    </row>
    <row r="30" spans="1:9" ht="27" customHeight="1" x14ac:dyDescent="0.2">
      <c r="A30" s="43">
        <v>1</v>
      </c>
      <c r="B30" s="102" t="s">
        <v>103</v>
      </c>
      <c r="C30" s="103"/>
      <c r="D30" s="103"/>
      <c r="E30" s="103"/>
      <c r="F30" s="103"/>
      <c r="G30" s="103"/>
      <c r="H30" s="88">
        <v>1</v>
      </c>
      <c r="I30" s="20"/>
    </row>
    <row r="31" spans="1:9" ht="27" customHeight="1" x14ac:dyDescent="0.2">
      <c r="A31" s="43">
        <v>2</v>
      </c>
      <c r="B31" s="102" t="s">
        <v>80</v>
      </c>
      <c r="C31" s="103"/>
      <c r="D31" s="103"/>
      <c r="E31" s="103"/>
      <c r="F31" s="103"/>
      <c r="G31" s="103"/>
      <c r="H31" s="88">
        <v>1</v>
      </c>
      <c r="I31" s="20"/>
    </row>
    <row r="32" spans="1:9" ht="27" customHeight="1" x14ac:dyDescent="0.2">
      <c r="A32" s="43">
        <v>3</v>
      </c>
      <c r="B32" s="102" t="s">
        <v>81</v>
      </c>
      <c r="C32" s="103"/>
      <c r="D32" s="103"/>
      <c r="E32" s="103"/>
      <c r="F32" s="103"/>
      <c r="G32" s="103"/>
      <c r="H32" s="88">
        <v>2</v>
      </c>
      <c r="I32" s="20"/>
    </row>
    <row r="33" spans="1:9" ht="27" customHeight="1" x14ac:dyDescent="0.2">
      <c r="A33" s="43">
        <v>4</v>
      </c>
      <c r="B33" s="102" t="s">
        <v>82</v>
      </c>
      <c r="C33" s="103"/>
      <c r="D33" s="103"/>
      <c r="E33" s="103"/>
      <c r="F33" s="103"/>
      <c r="G33" s="103"/>
      <c r="H33" s="88">
        <v>5</v>
      </c>
      <c r="I33" s="20"/>
    </row>
    <row r="34" spans="1:9" ht="27" customHeight="1" x14ac:dyDescent="0.2">
      <c r="A34" s="43">
        <v>5</v>
      </c>
      <c r="B34" s="102" t="s">
        <v>83</v>
      </c>
      <c r="C34" s="103"/>
      <c r="D34" s="103"/>
      <c r="E34" s="103"/>
      <c r="F34" s="103"/>
      <c r="G34" s="103"/>
      <c r="H34" s="88">
        <v>1</v>
      </c>
      <c r="I34" s="20"/>
    </row>
    <row r="35" spans="1:9" ht="27" customHeight="1" x14ac:dyDescent="0.2">
      <c r="A35" s="43">
        <v>6</v>
      </c>
      <c r="B35" s="102" t="s">
        <v>84</v>
      </c>
      <c r="C35" s="103"/>
      <c r="D35" s="103"/>
      <c r="E35" s="103"/>
      <c r="F35" s="103"/>
      <c r="G35" s="103"/>
      <c r="H35" s="88">
        <v>5</v>
      </c>
      <c r="I35" s="20"/>
    </row>
    <row r="36" spans="1:9" ht="27" customHeight="1" x14ac:dyDescent="0.2">
      <c r="A36" s="43">
        <v>7</v>
      </c>
      <c r="B36" s="102" t="s">
        <v>85</v>
      </c>
      <c r="C36" s="103"/>
      <c r="D36" s="103"/>
      <c r="E36" s="103"/>
      <c r="F36" s="103"/>
      <c r="G36" s="103"/>
      <c r="H36" s="88">
        <v>3</v>
      </c>
      <c r="I36" s="20"/>
    </row>
    <row r="37" spans="1:9" ht="27" customHeight="1" x14ac:dyDescent="0.2">
      <c r="A37" s="43">
        <v>8</v>
      </c>
      <c r="B37" s="102" t="s">
        <v>86</v>
      </c>
      <c r="C37" s="103"/>
      <c r="D37" s="103"/>
      <c r="E37" s="103"/>
      <c r="F37" s="103"/>
      <c r="G37" s="103"/>
      <c r="H37" s="88">
        <v>5</v>
      </c>
      <c r="I37" s="20"/>
    </row>
    <row r="38" spans="1:9" ht="27" customHeight="1" x14ac:dyDescent="0.2">
      <c r="A38" s="43">
        <v>9</v>
      </c>
      <c r="B38" s="102" t="s">
        <v>87</v>
      </c>
      <c r="C38" s="103"/>
      <c r="D38" s="103"/>
      <c r="E38" s="103"/>
      <c r="F38" s="103"/>
      <c r="G38" s="103"/>
      <c r="H38" s="88">
        <v>1</v>
      </c>
      <c r="I38" s="20"/>
    </row>
    <row r="39" spans="1:9" ht="27" customHeight="1" x14ac:dyDescent="0.2">
      <c r="A39" s="43">
        <v>10</v>
      </c>
      <c r="B39" s="102" t="s">
        <v>88</v>
      </c>
      <c r="C39" s="103"/>
      <c r="D39" s="103"/>
      <c r="E39" s="103"/>
      <c r="F39" s="103"/>
      <c r="G39" s="103"/>
      <c r="H39" s="88">
        <v>3</v>
      </c>
      <c r="I39" s="20"/>
    </row>
    <row r="40" spans="1:9" ht="27" customHeight="1" x14ac:dyDescent="0.2">
      <c r="A40" s="43">
        <v>11</v>
      </c>
      <c r="B40" s="102" t="s">
        <v>89</v>
      </c>
      <c r="C40" s="103"/>
      <c r="D40" s="103"/>
      <c r="E40" s="103"/>
      <c r="F40" s="103"/>
      <c r="G40" s="103"/>
      <c r="H40" s="88">
        <v>2</v>
      </c>
      <c r="I40" s="20"/>
    </row>
    <row r="41" spans="1:9" ht="27" customHeight="1" x14ac:dyDescent="0.2">
      <c r="A41" s="43">
        <v>12</v>
      </c>
      <c r="B41" s="102" t="s">
        <v>90</v>
      </c>
      <c r="C41" s="103"/>
      <c r="D41" s="103"/>
      <c r="E41" s="103"/>
      <c r="F41" s="103"/>
      <c r="G41" s="103"/>
      <c r="H41" s="88">
        <v>0</v>
      </c>
      <c r="I41" s="20"/>
    </row>
    <row r="42" spans="1:9" ht="27" customHeight="1" x14ac:dyDescent="0.2">
      <c r="A42" s="43">
        <v>13</v>
      </c>
      <c r="B42" s="102" t="s">
        <v>91</v>
      </c>
      <c r="C42" s="103"/>
      <c r="D42" s="103"/>
      <c r="E42" s="103"/>
      <c r="F42" s="103"/>
      <c r="G42" s="103"/>
      <c r="H42" s="88">
        <v>2</v>
      </c>
      <c r="I42" s="20"/>
    </row>
    <row r="43" spans="1:9" ht="27" customHeight="1" x14ac:dyDescent="0.2">
      <c r="A43" s="43">
        <v>14</v>
      </c>
      <c r="B43" s="102" t="s">
        <v>92</v>
      </c>
      <c r="C43" s="103"/>
      <c r="D43" s="103"/>
      <c r="E43" s="103"/>
      <c r="F43" s="103"/>
      <c r="G43" s="103"/>
      <c r="H43" s="88">
        <v>5</v>
      </c>
      <c r="I43" s="20"/>
    </row>
    <row r="44" spans="1:9" x14ac:dyDescent="0.2">
      <c r="A44" s="25"/>
      <c r="B44" s="99" t="s">
        <v>98</v>
      </c>
      <c r="C44" s="100"/>
      <c r="D44" s="100"/>
      <c r="E44" s="100"/>
      <c r="F44" s="100"/>
      <c r="G44" s="101"/>
      <c r="H44" s="87">
        <f>SUM(H30:H43)</f>
        <v>36</v>
      </c>
      <c r="I44" s="2"/>
    </row>
    <row r="45" spans="1:9" x14ac:dyDescent="0.2">
      <c r="A45" s="21"/>
      <c r="B45" s="17"/>
      <c r="C45" s="17"/>
      <c r="D45" s="17"/>
      <c r="E45" s="17"/>
      <c r="F45" s="17"/>
      <c r="G45" s="17"/>
      <c r="H45" s="22"/>
    </row>
    <row r="46" spans="1:9" x14ac:dyDescent="0.2">
      <c r="A46" s="44" t="s">
        <v>78</v>
      </c>
      <c r="B46" s="18">
        <f>H22*(0.65+(0.01*H44))</f>
        <v>148.47</v>
      </c>
      <c r="C46" s="17"/>
      <c r="D46" s="17"/>
      <c r="E46" s="17"/>
      <c r="F46" s="17"/>
      <c r="G46" s="17"/>
      <c r="H46" s="22"/>
    </row>
    <row r="47" spans="1:9" ht="13.5" thickBot="1" x14ac:dyDescent="0.25">
      <c r="A47" s="26"/>
      <c r="B47" s="27"/>
      <c r="C47" s="28"/>
      <c r="D47" s="28"/>
      <c r="E47" s="28"/>
      <c r="F47" s="28"/>
      <c r="G47" s="28"/>
      <c r="H47" s="29"/>
    </row>
    <row r="49" spans="1:9" ht="15" x14ac:dyDescent="0.25">
      <c r="A49" s="105" t="s">
        <v>100</v>
      </c>
      <c r="B49" s="105"/>
      <c r="C49" s="105"/>
      <c r="D49" s="105"/>
      <c r="E49" s="105"/>
      <c r="F49" s="105"/>
      <c r="G49" s="105"/>
      <c r="H49" s="105"/>
    </row>
    <row r="50" spans="1:9" ht="15" x14ac:dyDescent="0.25">
      <c r="A50" s="45" t="s">
        <v>3</v>
      </c>
      <c r="B50" s="42" t="s">
        <v>4</v>
      </c>
      <c r="C50" s="83" t="s">
        <v>102</v>
      </c>
      <c r="D50" s="82" t="s">
        <v>101</v>
      </c>
      <c r="E50" s="42" t="s">
        <v>5</v>
      </c>
      <c r="F50" s="42" t="s">
        <v>6</v>
      </c>
      <c r="G50" s="89" t="s">
        <v>139</v>
      </c>
      <c r="H50" s="89" t="s">
        <v>138</v>
      </c>
    </row>
    <row r="51" spans="1:9" ht="15" x14ac:dyDescent="0.25">
      <c r="A51" s="45"/>
      <c r="B51" s="6">
        <f>B46</f>
        <v>148.47</v>
      </c>
      <c r="C51" s="64">
        <v>20</v>
      </c>
      <c r="D51" s="7">
        <f>B51*C51</f>
        <v>2969.4</v>
      </c>
      <c r="E51" s="7">
        <f>D51/8</f>
        <v>371.17500000000001</v>
      </c>
      <c r="F51" s="7">
        <f>E51/20</f>
        <v>18.55875</v>
      </c>
      <c r="G51" s="65">
        <v>50</v>
      </c>
      <c r="H51" s="8">
        <f>B51*C51*G51</f>
        <v>148470</v>
      </c>
    </row>
    <row r="52" spans="1:9" ht="15" x14ac:dyDescent="0.25">
      <c r="A52" s="66">
        <v>4</v>
      </c>
      <c r="B52" s="46"/>
      <c r="C52" s="47"/>
      <c r="D52" s="7">
        <f>D51/A52</f>
        <v>742.35</v>
      </c>
      <c r="E52" s="7">
        <f>E51/A52</f>
        <v>92.793750000000003</v>
      </c>
      <c r="F52" s="7">
        <f>E52/20</f>
        <v>4.6396875</v>
      </c>
      <c r="G52" s="48"/>
      <c r="H52" s="50"/>
    </row>
    <row r="53" spans="1:9" ht="15.75" thickBot="1" x14ac:dyDescent="0.3">
      <c r="A53" s="3"/>
      <c r="B53" s="30"/>
      <c r="C53" s="30"/>
      <c r="D53" s="30"/>
      <c r="E53" s="30"/>
      <c r="F53" s="31"/>
      <c r="G53" s="32"/>
      <c r="H53" s="49"/>
      <c r="I53" s="1"/>
    </row>
    <row r="54" spans="1:9" ht="15" x14ac:dyDescent="0.25">
      <c r="A54" s="96" t="s">
        <v>137</v>
      </c>
      <c r="B54" s="97"/>
      <c r="C54" s="97"/>
      <c r="D54" s="98"/>
      <c r="E54" s="30"/>
      <c r="F54" s="31"/>
      <c r="G54" s="32"/>
      <c r="H54" s="2"/>
      <c r="I54" s="1"/>
    </row>
    <row r="55" spans="1:9" ht="15" x14ac:dyDescent="0.25">
      <c r="A55" s="51" t="s">
        <v>135</v>
      </c>
      <c r="B55" s="46" t="s">
        <v>7</v>
      </c>
      <c r="C55" s="46" t="s">
        <v>8</v>
      </c>
      <c r="D55" s="52" t="s">
        <v>9</v>
      </c>
      <c r="E55" s="30"/>
      <c r="F55" s="31"/>
      <c r="G55" s="32"/>
      <c r="H55" s="2"/>
      <c r="I55" s="1"/>
    </row>
    <row r="56" spans="1:9" ht="15" x14ac:dyDescent="0.25">
      <c r="A56" s="51" t="s">
        <v>10</v>
      </c>
      <c r="B56" s="46">
        <v>25</v>
      </c>
      <c r="C56" s="46">
        <v>35</v>
      </c>
      <c r="D56" s="52">
        <v>45</v>
      </c>
      <c r="E56" s="30"/>
      <c r="F56" s="31"/>
      <c r="G56" s="32"/>
      <c r="H56" s="2"/>
      <c r="I56" s="1"/>
    </row>
    <row r="57" spans="1:9" ht="15" x14ac:dyDescent="0.25">
      <c r="A57" s="51" t="s">
        <v>11</v>
      </c>
      <c r="B57" s="46">
        <v>9</v>
      </c>
      <c r="C57" s="46">
        <v>15</v>
      </c>
      <c r="D57" s="52">
        <v>21</v>
      </c>
      <c r="E57" s="30"/>
      <c r="F57" s="31"/>
      <c r="G57" s="32"/>
      <c r="H57" s="2"/>
      <c r="I57" s="1"/>
    </row>
    <row r="58" spans="1:9" ht="15" x14ac:dyDescent="0.25">
      <c r="A58" s="51" t="s">
        <v>12</v>
      </c>
      <c r="B58" s="46">
        <v>14</v>
      </c>
      <c r="C58" s="46">
        <v>20</v>
      </c>
      <c r="D58" s="52">
        <v>26</v>
      </c>
      <c r="E58" s="30"/>
      <c r="F58" s="31"/>
      <c r="G58" s="32"/>
      <c r="H58" s="2"/>
      <c r="I58" s="1"/>
    </row>
    <row r="59" spans="1:9" ht="15" x14ac:dyDescent="0.25">
      <c r="A59" s="51" t="s">
        <v>13</v>
      </c>
      <c r="B59" s="46">
        <v>13</v>
      </c>
      <c r="C59" s="46">
        <v>20</v>
      </c>
      <c r="D59" s="52">
        <v>27</v>
      </c>
      <c r="E59" s="30"/>
      <c r="F59" s="31"/>
      <c r="G59" s="32"/>
      <c r="H59" s="2"/>
      <c r="I59" s="1"/>
    </row>
    <row r="60" spans="1:9" ht="15" x14ac:dyDescent="0.25">
      <c r="A60" s="51" t="s">
        <v>14</v>
      </c>
      <c r="B60" s="46">
        <v>13</v>
      </c>
      <c r="C60" s="46">
        <v>20</v>
      </c>
      <c r="D60" s="52">
        <v>27</v>
      </c>
      <c r="E60" s="30"/>
      <c r="F60" s="31"/>
      <c r="G60" s="32"/>
      <c r="H60" s="2"/>
      <c r="I60" s="1"/>
    </row>
    <row r="61" spans="1:9" ht="15" x14ac:dyDescent="0.25">
      <c r="A61" s="51" t="s">
        <v>15</v>
      </c>
      <c r="B61" s="46">
        <v>17</v>
      </c>
      <c r="C61" s="46">
        <v>25</v>
      </c>
      <c r="D61" s="52">
        <v>33</v>
      </c>
      <c r="E61" s="30"/>
      <c r="F61" s="31"/>
      <c r="G61" s="32"/>
      <c r="H61" s="2"/>
      <c r="I61" s="1"/>
    </row>
    <row r="62" spans="1:9" ht="15" x14ac:dyDescent="0.25">
      <c r="A62" s="51" t="s">
        <v>16</v>
      </c>
      <c r="B62" s="46">
        <v>19</v>
      </c>
      <c r="C62" s="46">
        <v>30</v>
      </c>
      <c r="D62" s="52">
        <v>41</v>
      </c>
      <c r="E62" s="30"/>
      <c r="F62" s="31"/>
      <c r="G62" s="32"/>
      <c r="H62" s="2"/>
      <c r="I62" s="1"/>
    </row>
    <row r="63" spans="1:9" ht="15" x14ac:dyDescent="0.25">
      <c r="A63" s="51" t="s">
        <v>17</v>
      </c>
      <c r="B63" s="46">
        <v>23</v>
      </c>
      <c r="C63" s="46">
        <v>35</v>
      </c>
      <c r="D63" s="52">
        <v>47</v>
      </c>
      <c r="E63" s="30"/>
      <c r="F63" s="31"/>
      <c r="G63" s="32"/>
      <c r="H63" s="2"/>
      <c r="I63" s="1"/>
    </row>
    <row r="64" spans="1:9" ht="15" x14ac:dyDescent="0.25">
      <c r="A64" s="51" t="s">
        <v>18</v>
      </c>
      <c r="B64" s="46">
        <v>25</v>
      </c>
      <c r="C64" s="46">
        <v>40</v>
      </c>
      <c r="D64" s="52">
        <v>55</v>
      </c>
      <c r="E64" s="30"/>
      <c r="F64" s="31"/>
      <c r="G64" s="32"/>
      <c r="H64" s="2"/>
      <c r="I64" s="1"/>
    </row>
    <row r="65" spans="1:9" ht="15.75" thickBot="1" x14ac:dyDescent="0.3">
      <c r="A65" s="53" t="s">
        <v>19</v>
      </c>
      <c r="B65" s="54">
        <v>22</v>
      </c>
      <c r="C65" s="54">
        <v>45</v>
      </c>
      <c r="D65" s="55">
        <v>68</v>
      </c>
      <c r="E65" s="30"/>
      <c r="F65" s="31"/>
      <c r="G65" s="32"/>
      <c r="H65" s="2"/>
      <c r="I65" s="1"/>
    </row>
    <row r="66" spans="1:9" x14ac:dyDescent="0.2">
      <c r="A66" s="91" t="s">
        <v>136</v>
      </c>
      <c r="B66" s="2"/>
      <c r="C66" s="2"/>
      <c r="D66" s="2"/>
      <c r="E66" s="2"/>
      <c r="F66" s="4"/>
      <c r="G66" s="2"/>
      <c r="H66" s="2"/>
    </row>
    <row r="67" spans="1:9" ht="13.5" thickBot="1" x14ac:dyDescent="0.25">
      <c r="A67" s="32" t="s">
        <v>20</v>
      </c>
      <c r="B67" s="1"/>
      <c r="C67" s="1"/>
      <c r="D67" s="1"/>
      <c r="E67" s="1"/>
      <c r="F67" s="1"/>
      <c r="G67" s="1"/>
      <c r="H67" s="1"/>
    </row>
    <row r="68" spans="1:9" ht="13.5" thickBot="1" x14ac:dyDescent="0.25">
      <c r="A68" s="56"/>
      <c r="B68" s="1" t="s">
        <v>21</v>
      </c>
      <c r="C68" s="1"/>
      <c r="D68" s="1"/>
      <c r="E68" s="1"/>
      <c r="F68" s="1"/>
      <c r="G68" s="1"/>
      <c r="H68" s="1"/>
    </row>
    <row r="69" spans="1:9" ht="13.5" thickBot="1" x14ac:dyDescent="0.25">
      <c r="A69" s="67"/>
      <c r="B69" s="1" t="s">
        <v>22</v>
      </c>
      <c r="C69" s="1"/>
      <c r="D69" s="1"/>
      <c r="E69" s="1"/>
      <c r="F69" s="1"/>
      <c r="G69" s="1"/>
      <c r="H69" s="1"/>
    </row>
    <row r="70" spans="1:9" ht="13.5" thickBot="1" x14ac:dyDescent="0.25">
      <c r="A70" s="5"/>
      <c r="B70" s="57" t="s">
        <v>29</v>
      </c>
      <c r="C70" s="1"/>
      <c r="D70" s="1"/>
      <c r="E70" s="1"/>
      <c r="F70" s="1"/>
      <c r="G70" s="1"/>
      <c r="H70" s="1"/>
    </row>
  </sheetData>
  <mergeCells count="25">
    <mergeCell ref="B41:G41"/>
    <mergeCell ref="B42:G42"/>
    <mergeCell ref="B29:G29"/>
    <mergeCell ref="A1:H1"/>
    <mergeCell ref="B30:G30"/>
    <mergeCell ref="B31:G31"/>
    <mergeCell ref="B32:G32"/>
    <mergeCell ref="B15:G15"/>
    <mergeCell ref="B3:D3"/>
    <mergeCell ref="A54:D54"/>
    <mergeCell ref="B44:G44"/>
    <mergeCell ref="B34:G34"/>
    <mergeCell ref="B35:G35"/>
    <mergeCell ref="F16:G16"/>
    <mergeCell ref="A49:H49"/>
    <mergeCell ref="B36:G36"/>
    <mergeCell ref="B43:G43"/>
    <mergeCell ref="B38:G38"/>
    <mergeCell ref="B39:G39"/>
    <mergeCell ref="B22:G22"/>
    <mergeCell ref="B37:G37"/>
    <mergeCell ref="B40:G40"/>
    <mergeCell ref="B33:G33"/>
    <mergeCell ref="B16:C16"/>
    <mergeCell ref="D16:E16"/>
  </mergeCells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2B15-06B4-4B48-981B-9700F12CF6D0}">
  <dimension ref="A1:I70"/>
  <sheetViews>
    <sheetView showGridLines="0" tabSelected="1" zoomScaleNormal="100" workbookViewId="0">
      <selection activeCell="A2" sqref="A2"/>
    </sheetView>
  </sheetViews>
  <sheetFormatPr defaultRowHeight="12.75" x14ac:dyDescent="0.2"/>
  <cols>
    <col min="1" max="1" width="46.140625" customWidth="1"/>
    <col min="2" max="2" width="17.85546875" customWidth="1"/>
    <col min="3" max="3" width="11.28515625" customWidth="1"/>
    <col min="4" max="4" width="14.85546875" customWidth="1"/>
    <col min="5" max="5" width="13.140625" bestFit="1" customWidth="1"/>
    <col min="6" max="6" width="15.28515625" bestFit="1" customWidth="1"/>
    <col min="7" max="7" width="11.85546875" bestFit="1" customWidth="1"/>
    <col min="8" max="8" width="23.28515625" customWidth="1"/>
    <col min="9" max="9" width="9.140625" style="17"/>
  </cols>
  <sheetData>
    <row r="1" spans="1:8" ht="26.25" x14ac:dyDescent="0.4">
      <c r="A1" s="110" t="s">
        <v>33</v>
      </c>
      <c r="B1" s="111"/>
      <c r="C1" s="111"/>
      <c r="D1" s="111"/>
      <c r="E1" s="111"/>
      <c r="F1" s="111"/>
      <c r="G1" s="111"/>
      <c r="H1" s="112"/>
    </row>
    <row r="2" spans="1:8" ht="26.25" x14ac:dyDescent="0.4">
      <c r="A2" s="58"/>
      <c r="B2" s="59"/>
      <c r="C2" s="59"/>
      <c r="D2" s="59"/>
      <c r="E2" s="59"/>
      <c r="F2" s="59"/>
      <c r="G2" s="59"/>
      <c r="H2" s="60"/>
    </row>
    <row r="3" spans="1:8" ht="26.25" x14ac:dyDescent="0.4">
      <c r="A3" s="61" t="s">
        <v>30</v>
      </c>
      <c r="B3" s="113" t="s">
        <v>140</v>
      </c>
      <c r="C3" s="114"/>
      <c r="D3" s="115"/>
      <c r="E3" s="59"/>
      <c r="F3" s="59"/>
      <c r="G3" s="59"/>
      <c r="H3" s="60"/>
    </row>
    <row r="4" spans="1:8" x14ac:dyDescent="0.2">
      <c r="A4" s="33"/>
      <c r="B4" s="34"/>
      <c r="C4" s="34"/>
      <c r="D4" s="34"/>
      <c r="E4" s="34"/>
      <c r="F4" s="34"/>
      <c r="G4" s="34"/>
      <c r="H4" s="35"/>
    </row>
    <row r="5" spans="1:8" ht="17.25" customHeight="1" x14ac:dyDescent="0.2">
      <c r="A5" s="36" t="s">
        <v>31</v>
      </c>
      <c r="B5" s="122">
        <v>43351</v>
      </c>
      <c r="C5" s="34"/>
      <c r="D5" s="34"/>
      <c r="E5" s="34"/>
      <c r="F5" s="62" t="s">
        <v>32</v>
      </c>
      <c r="G5" s="63">
        <v>3</v>
      </c>
      <c r="H5" s="35"/>
    </row>
    <row r="6" spans="1:8" x14ac:dyDescent="0.2">
      <c r="A6" s="33"/>
      <c r="B6" s="34"/>
      <c r="C6" s="34"/>
      <c r="D6" s="34"/>
      <c r="E6" s="34"/>
      <c r="F6" s="34"/>
      <c r="G6" s="34"/>
      <c r="H6" s="35"/>
    </row>
    <row r="7" spans="1:8" x14ac:dyDescent="0.2">
      <c r="A7" s="36" t="s">
        <v>0</v>
      </c>
      <c r="B7" s="34"/>
      <c r="C7" s="34"/>
      <c r="D7" s="34"/>
      <c r="E7" s="34"/>
      <c r="F7" s="34"/>
      <c r="G7" s="34"/>
      <c r="H7" s="35"/>
    </row>
    <row r="8" spans="1:8" x14ac:dyDescent="0.2">
      <c r="A8" s="33"/>
      <c r="B8" s="34" t="s">
        <v>35</v>
      </c>
      <c r="C8" s="34"/>
      <c r="D8" s="34"/>
      <c r="E8" s="34"/>
      <c r="F8" s="34"/>
      <c r="G8" s="34"/>
      <c r="H8" s="35"/>
    </row>
    <row r="9" spans="1:8" x14ac:dyDescent="0.2">
      <c r="A9" s="33"/>
      <c r="B9" s="34" t="s">
        <v>36</v>
      </c>
      <c r="C9" s="34"/>
      <c r="D9" s="34"/>
      <c r="E9" s="34"/>
      <c r="F9" s="34"/>
      <c r="G9" s="34"/>
      <c r="H9" s="35"/>
    </row>
    <row r="10" spans="1:8" x14ac:dyDescent="0.2">
      <c r="A10" s="33"/>
      <c r="B10" s="74" t="s">
        <v>37</v>
      </c>
      <c r="C10" s="34"/>
      <c r="D10" s="34"/>
      <c r="E10" s="34"/>
      <c r="F10" s="34"/>
      <c r="G10" s="34"/>
      <c r="H10" s="35"/>
    </row>
    <row r="11" spans="1:8" x14ac:dyDescent="0.2">
      <c r="A11" s="36" t="s">
        <v>134</v>
      </c>
      <c r="B11" s="34"/>
      <c r="C11" s="34"/>
      <c r="D11" s="34"/>
      <c r="E11" s="34"/>
      <c r="F11" s="34"/>
      <c r="G11" s="34"/>
      <c r="H11" s="35"/>
    </row>
    <row r="12" spans="1:8" x14ac:dyDescent="0.2">
      <c r="A12" s="33"/>
      <c r="B12" s="34" t="s">
        <v>42</v>
      </c>
      <c r="C12" s="34"/>
      <c r="D12" s="34"/>
      <c r="E12" s="34"/>
      <c r="F12" s="34"/>
      <c r="G12" s="34"/>
      <c r="H12" s="35"/>
    </row>
    <row r="13" spans="1:8" ht="13.5" thickBot="1" x14ac:dyDescent="0.25">
      <c r="A13" s="37"/>
      <c r="B13" s="38" t="s">
        <v>43</v>
      </c>
      <c r="C13" s="38"/>
      <c r="D13" s="38"/>
      <c r="E13" s="38"/>
      <c r="F13" s="38"/>
      <c r="G13" s="38"/>
      <c r="H13" s="39"/>
    </row>
    <row r="14" spans="1:8" x14ac:dyDescent="0.2">
      <c r="A14" s="21"/>
      <c r="B14" s="17"/>
      <c r="C14" s="17"/>
      <c r="D14" s="17"/>
      <c r="E14" s="17"/>
      <c r="F14" s="17"/>
      <c r="G14" s="17"/>
      <c r="H14" s="22"/>
    </row>
    <row r="15" spans="1:8" x14ac:dyDescent="0.2">
      <c r="A15" s="21"/>
      <c r="B15" s="104" t="s">
        <v>68</v>
      </c>
      <c r="C15" s="104"/>
      <c r="D15" s="104"/>
      <c r="E15" s="104"/>
      <c r="F15" s="104"/>
      <c r="G15" s="104"/>
      <c r="H15" s="23"/>
    </row>
    <row r="16" spans="1:8" x14ac:dyDescent="0.2">
      <c r="A16" s="21"/>
      <c r="B16" s="104" t="s">
        <v>69</v>
      </c>
      <c r="C16" s="104"/>
      <c r="D16" s="104" t="s">
        <v>70</v>
      </c>
      <c r="E16" s="104"/>
      <c r="F16" s="104" t="s">
        <v>71</v>
      </c>
      <c r="G16" s="104"/>
      <c r="H16" s="41" t="s">
        <v>1</v>
      </c>
    </row>
    <row r="17" spans="1:9" x14ac:dyDescent="0.2">
      <c r="A17" s="40" t="s">
        <v>38</v>
      </c>
      <c r="B17" s="63">
        <v>8</v>
      </c>
      <c r="C17" s="94">
        <v>3</v>
      </c>
      <c r="D17" s="63">
        <v>0</v>
      </c>
      <c r="E17" s="94">
        <v>4</v>
      </c>
      <c r="F17" s="63">
        <v>3</v>
      </c>
      <c r="G17" s="94">
        <v>6</v>
      </c>
      <c r="H17" s="24">
        <f>B17*C17+D17*E17+F17*G17</f>
        <v>42</v>
      </c>
    </row>
    <row r="18" spans="1:9" x14ac:dyDescent="0.2">
      <c r="A18" s="40" t="s">
        <v>39</v>
      </c>
      <c r="B18" s="63">
        <v>1</v>
      </c>
      <c r="C18" s="94">
        <v>4</v>
      </c>
      <c r="D18" s="63">
        <v>0</v>
      </c>
      <c r="E18" s="94">
        <v>5</v>
      </c>
      <c r="F18" s="63">
        <v>0</v>
      </c>
      <c r="G18" s="94">
        <v>7</v>
      </c>
      <c r="H18" s="24">
        <f>B18*C18+D18*E18+F18*G18</f>
        <v>4</v>
      </c>
    </row>
    <row r="19" spans="1:9" x14ac:dyDescent="0.2">
      <c r="A19" s="40" t="s">
        <v>40</v>
      </c>
      <c r="B19" s="63">
        <v>1</v>
      </c>
      <c r="C19" s="94">
        <v>3</v>
      </c>
      <c r="D19" s="63">
        <v>2</v>
      </c>
      <c r="E19" s="94">
        <v>4</v>
      </c>
      <c r="F19" s="63">
        <v>1</v>
      </c>
      <c r="G19" s="94">
        <v>6</v>
      </c>
      <c r="H19" s="24">
        <f>B19*C19+D19*E19+F19*G19</f>
        <v>17</v>
      </c>
    </row>
    <row r="20" spans="1:9" x14ac:dyDescent="0.2">
      <c r="A20" s="40" t="s">
        <v>41</v>
      </c>
      <c r="B20" s="63">
        <v>12</v>
      </c>
      <c r="C20" s="94">
        <v>7</v>
      </c>
      <c r="D20" s="63">
        <v>0</v>
      </c>
      <c r="E20" s="94">
        <v>10</v>
      </c>
      <c r="F20" s="63">
        <v>0</v>
      </c>
      <c r="G20" s="94">
        <v>15</v>
      </c>
      <c r="H20" s="24">
        <f>B20*C20+D20*E20+F20*G20</f>
        <v>84</v>
      </c>
    </row>
    <row r="21" spans="1:9" x14ac:dyDescent="0.2">
      <c r="A21" s="40" t="s">
        <v>44</v>
      </c>
      <c r="B21" s="63">
        <v>0</v>
      </c>
      <c r="C21" s="94">
        <v>5</v>
      </c>
      <c r="D21" s="63">
        <v>1</v>
      </c>
      <c r="E21" s="94">
        <v>7</v>
      </c>
      <c r="F21" s="63">
        <v>0</v>
      </c>
      <c r="G21" s="94">
        <v>10</v>
      </c>
      <c r="H21" s="24">
        <f>B21*C21+D21*E21+F21*G21</f>
        <v>7</v>
      </c>
    </row>
    <row r="22" spans="1:9" x14ac:dyDescent="0.2">
      <c r="A22" s="21"/>
      <c r="B22" s="106" t="s">
        <v>2</v>
      </c>
      <c r="C22" s="106"/>
      <c r="D22" s="106"/>
      <c r="E22" s="106"/>
      <c r="F22" s="106"/>
      <c r="G22" s="106"/>
      <c r="H22" s="24">
        <f>SUM(H17:H21)</f>
        <v>154</v>
      </c>
    </row>
    <row r="23" spans="1:9" x14ac:dyDescent="0.2">
      <c r="A23" s="21"/>
      <c r="B23" s="69"/>
      <c r="C23" s="69"/>
      <c r="D23" s="69"/>
      <c r="E23" s="69"/>
      <c r="F23" s="69"/>
      <c r="G23" s="69"/>
      <c r="H23" s="70"/>
    </row>
    <row r="24" spans="1:9" x14ac:dyDescent="0.2">
      <c r="A24" s="71"/>
      <c r="B24" s="72" t="s">
        <v>79</v>
      </c>
      <c r="C24" s="72"/>
      <c r="D24" s="72"/>
      <c r="E24" s="72"/>
      <c r="F24" s="72"/>
      <c r="G24" s="72"/>
      <c r="H24" s="93"/>
    </row>
    <row r="25" spans="1:9" x14ac:dyDescent="0.2">
      <c r="A25" s="84" t="s">
        <v>94</v>
      </c>
      <c r="B25" s="69"/>
      <c r="C25" s="69"/>
      <c r="D25" s="69"/>
      <c r="E25" s="69"/>
      <c r="F25" s="69"/>
      <c r="G25" s="69"/>
      <c r="H25" s="70"/>
    </row>
    <row r="26" spans="1:9" x14ac:dyDescent="0.2">
      <c r="A26" s="84" t="s">
        <v>95</v>
      </c>
      <c r="B26" s="69"/>
      <c r="C26" s="69"/>
      <c r="D26" s="69"/>
      <c r="E26" s="69"/>
      <c r="F26" s="69"/>
      <c r="G26" s="69"/>
      <c r="H26" s="70"/>
    </row>
    <row r="27" spans="1:9" x14ac:dyDescent="0.2">
      <c r="A27" s="84" t="s">
        <v>96</v>
      </c>
      <c r="B27" s="69"/>
      <c r="C27" s="69"/>
      <c r="D27" s="69"/>
      <c r="E27" s="69"/>
      <c r="F27" s="69"/>
      <c r="G27" s="69"/>
      <c r="H27" s="70"/>
    </row>
    <row r="28" spans="1:9" x14ac:dyDescent="0.2">
      <c r="A28" s="85" t="s">
        <v>97</v>
      </c>
      <c r="B28" s="1"/>
      <c r="C28" s="1"/>
      <c r="D28" s="17"/>
      <c r="E28" s="17"/>
      <c r="F28" s="17"/>
      <c r="G28" s="17"/>
      <c r="H28" s="22"/>
    </row>
    <row r="29" spans="1:9" x14ac:dyDescent="0.2">
      <c r="A29" s="73" t="s">
        <v>34</v>
      </c>
      <c r="B29" s="107" t="s">
        <v>99</v>
      </c>
      <c r="C29" s="108"/>
      <c r="D29" s="108"/>
      <c r="E29" s="108"/>
      <c r="F29" s="108"/>
      <c r="G29" s="109"/>
      <c r="H29" s="86" t="s">
        <v>93</v>
      </c>
      <c r="I29" s="19"/>
    </row>
    <row r="30" spans="1:9" ht="27" customHeight="1" x14ac:dyDescent="0.2">
      <c r="A30" s="43">
        <v>1</v>
      </c>
      <c r="B30" s="102" t="s">
        <v>103</v>
      </c>
      <c r="C30" s="103"/>
      <c r="D30" s="103"/>
      <c r="E30" s="103"/>
      <c r="F30" s="103"/>
      <c r="G30" s="103"/>
      <c r="H30" s="88">
        <v>1</v>
      </c>
      <c r="I30" s="20"/>
    </row>
    <row r="31" spans="1:9" ht="27" customHeight="1" x14ac:dyDescent="0.2">
      <c r="A31" s="43">
        <v>2</v>
      </c>
      <c r="B31" s="102" t="s">
        <v>80</v>
      </c>
      <c r="C31" s="103"/>
      <c r="D31" s="103"/>
      <c r="E31" s="103"/>
      <c r="F31" s="103"/>
      <c r="G31" s="103"/>
      <c r="H31" s="88">
        <v>1</v>
      </c>
      <c r="I31" s="20"/>
    </row>
    <row r="32" spans="1:9" ht="27" customHeight="1" x14ac:dyDescent="0.2">
      <c r="A32" s="43">
        <v>3</v>
      </c>
      <c r="B32" s="102" t="s">
        <v>81</v>
      </c>
      <c r="C32" s="103"/>
      <c r="D32" s="103"/>
      <c r="E32" s="103"/>
      <c r="F32" s="103"/>
      <c r="G32" s="103"/>
      <c r="H32" s="88">
        <v>2</v>
      </c>
      <c r="I32" s="20"/>
    </row>
    <row r="33" spans="1:9" ht="27" customHeight="1" x14ac:dyDescent="0.2">
      <c r="A33" s="43">
        <v>4</v>
      </c>
      <c r="B33" s="102" t="s">
        <v>82</v>
      </c>
      <c r="C33" s="103"/>
      <c r="D33" s="103"/>
      <c r="E33" s="103"/>
      <c r="F33" s="103"/>
      <c r="G33" s="103"/>
      <c r="H33" s="88">
        <v>5</v>
      </c>
      <c r="I33" s="20"/>
    </row>
    <row r="34" spans="1:9" ht="27" customHeight="1" x14ac:dyDescent="0.2">
      <c r="A34" s="43">
        <v>5</v>
      </c>
      <c r="B34" s="102" t="s">
        <v>83</v>
      </c>
      <c r="C34" s="103"/>
      <c r="D34" s="103"/>
      <c r="E34" s="103"/>
      <c r="F34" s="103"/>
      <c r="G34" s="103"/>
      <c r="H34" s="88">
        <v>1</v>
      </c>
      <c r="I34" s="20"/>
    </row>
    <row r="35" spans="1:9" ht="27" customHeight="1" x14ac:dyDescent="0.2">
      <c r="A35" s="43">
        <v>6</v>
      </c>
      <c r="B35" s="102" t="s">
        <v>84</v>
      </c>
      <c r="C35" s="103"/>
      <c r="D35" s="103"/>
      <c r="E35" s="103"/>
      <c r="F35" s="103"/>
      <c r="G35" s="103"/>
      <c r="H35" s="88">
        <v>5</v>
      </c>
      <c r="I35" s="20"/>
    </row>
    <row r="36" spans="1:9" ht="27" customHeight="1" x14ac:dyDescent="0.2">
      <c r="A36" s="43">
        <v>7</v>
      </c>
      <c r="B36" s="102" t="s">
        <v>85</v>
      </c>
      <c r="C36" s="103"/>
      <c r="D36" s="103"/>
      <c r="E36" s="103"/>
      <c r="F36" s="103"/>
      <c r="G36" s="103"/>
      <c r="H36" s="88">
        <v>3</v>
      </c>
      <c r="I36" s="20"/>
    </row>
    <row r="37" spans="1:9" ht="27" customHeight="1" x14ac:dyDescent="0.2">
      <c r="A37" s="43">
        <v>8</v>
      </c>
      <c r="B37" s="102" t="s">
        <v>86</v>
      </c>
      <c r="C37" s="103"/>
      <c r="D37" s="103"/>
      <c r="E37" s="103"/>
      <c r="F37" s="103"/>
      <c r="G37" s="103"/>
      <c r="H37" s="88">
        <v>5</v>
      </c>
      <c r="I37" s="20"/>
    </row>
    <row r="38" spans="1:9" ht="27" customHeight="1" x14ac:dyDescent="0.2">
      <c r="A38" s="43">
        <v>9</v>
      </c>
      <c r="B38" s="102" t="s">
        <v>87</v>
      </c>
      <c r="C38" s="103"/>
      <c r="D38" s="103"/>
      <c r="E38" s="103"/>
      <c r="F38" s="103"/>
      <c r="G38" s="103"/>
      <c r="H38" s="88">
        <v>1</v>
      </c>
      <c r="I38" s="20"/>
    </row>
    <row r="39" spans="1:9" ht="27" customHeight="1" x14ac:dyDescent="0.2">
      <c r="A39" s="43">
        <v>10</v>
      </c>
      <c r="B39" s="102" t="s">
        <v>88</v>
      </c>
      <c r="C39" s="103"/>
      <c r="D39" s="103"/>
      <c r="E39" s="103"/>
      <c r="F39" s="103"/>
      <c r="G39" s="103"/>
      <c r="H39" s="88">
        <v>3</v>
      </c>
      <c r="I39" s="20"/>
    </row>
    <row r="40" spans="1:9" ht="27" customHeight="1" x14ac:dyDescent="0.2">
      <c r="A40" s="43">
        <v>11</v>
      </c>
      <c r="B40" s="102" t="s">
        <v>89</v>
      </c>
      <c r="C40" s="103"/>
      <c r="D40" s="103"/>
      <c r="E40" s="103"/>
      <c r="F40" s="103"/>
      <c r="G40" s="103"/>
      <c r="H40" s="88">
        <v>2</v>
      </c>
      <c r="I40" s="20"/>
    </row>
    <row r="41" spans="1:9" ht="27" customHeight="1" x14ac:dyDescent="0.2">
      <c r="A41" s="43">
        <v>12</v>
      </c>
      <c r="B41" s="102" t="s">
        <v>90</v>
      </c>
      <c r="C41" s="103"/>
      <c r="D41" s="103"/>
      <c r="E41" s="103"/>
      <c r="F41" s="103"/>
      <c r="G41" s="103"/>
      <c r="H41" s="88">
        <v>0</v>
      </c>
      <c r="I41" s="20"/>
    </row>
    <row r="42" spans="1:9" ht="27" customHeight="1" x14ac:dyDescent="0.2">
      <c r="A42" s="43">
        <v>13</v>
      </c>
      <c r="B42" s="102" t="s">
        <v>91</v>
      </c>
      <c r="C42" s="103"/>
      <c r="D42" s="103"/>
      <c r="E42" s="103"/>
      <c r="F42" s="103"/>
      <c r="G42" s="103"/>
      <c r="H42" s="88">
        <v>2</v>
      </c>
      <c r="I42" s="20"/>
    </row>
    <row r="43" spans="1:9" ht="27" customHeight="1" x14ac:dyDescent="0.2">
      <c r="A43" s="43">
        <v>14</v>
      </c>
      <c r="B43" s="102" t="s">
        <v>92</v>
      </c>
      <c r="C43" s="103"/>
      <c r="D43" s="103"/>
      <c r="E43" s="103"/>
      <c r="F43" s="103"/>
      <c r="G43" s="103"/>
      <c r="H43" s="88">
        <v>5</v>
      </c>
      <c r="I43" s="20"/>
    </row>
    <row r="44" spans="1:9" x14ac:dyDescent="0.2">
      <c r="A44" s="25"/>
      <c r="B44" s="99" t="s">
        <v>98</v>
      </c>
      <c r="C44" s="100"/>
      <c r="D44" s="100"/>
      <c r="E44" s="100"/>
      <c r="F44" s="100"/>
      <c r="G44" s="101"/>
      <c r="H44" s="87">
        <f>SUM(H30:H43)</f>
        <v>36</v>
      </c>
      <c r="I44" s="2"/>
    </row>
    <row r="45" spans="1:9" x14ac:dyDescent="0.2">
      <c r="A45" s="21"/>
      <c r="B45" s="17"/>
      <c r="C45" s="17"/>
      <c r="D45" s="17"/>
      <c r="E45" s="17"/>
      <c r="F45" s="17"/>
      <c r="G45" s="17"/>
      <c r="H45" s="22"/>
    </row>
    <row r="46" spans="1:9" x14ac:dyDescent="0.2">
      <c r="A46" s="44" t="s">
        <v>78</v>
      </c>
      <c r="B46" s="18">
        <f>H22*(0.65+(0.01*H44))</f>
        <v>155.54</v>
      </c>
      <c r="C46" s="17"/>
      <c r="D46" s="17"/>
      <c r="E46" s="17"/>
      <c r="F46" s="17"/>
      <c r="G46" s="17"/>
      <c r="H46" s="22"/>
    </row>
    <row r="47" spans="1:9" ht="13.5" thickBot="1" x14ac:dyDescent="0.25">
      <c r="A47" s="26"/>
      <c r="B47" s="27"/>
      <c r="C47" s="28"/>
      <c r="D47" s="28"/>
      <c r="E47" s="28"/>
      <c r="F47" s="28"/>
      <c r="G47" s="28"/>
      <c r="H47" s="29"/>
    </row>
    <row r="49" spans="1:9" ht="15" x14ac:dyDescent="0.25">
      <c r="A49" s="105" t="s">
        <v>100</v>
      </c>
      <c r="B49" s="105"/>
      <c r="C49" s="105"/>
      <c r="D49" s="105"/>
      <c r="E49" s="105"/>
      <c r="F49" s="105"/>
      <c r="G49" s="105"/>
      <c r="H49" s="105"/>
    </row>
    <row r="50" spans="1:9" ht="15" x14ac:dyDescent="0.25">
      <c r="A50" s="95" t="s">
        <v>3</v>
      </c>
      <c r="B50" s="94" t="s">
        <v>4</v>
      </c>
      <c r="C50" s="92" t="s">
        <v>102</v>
      </c>
      <c r="D50" s="94" t="s">
        <v>101</v>
      </c>
      <c r="E50" s="94" t="s">
        <v>5</v>
      </c>
      <c r="F50" s="94" t="s">
        <v>6</v>
      </c>
      <c r="G50" s="94" t="s">
        <v>139</v>
      </c>
      <c r="H50" s="94" t="s">
        <v>138</v>
      </c>
    </row>
    <row r="51" spans="1:9" ht="15" x14ac:dyDescent="0.25">
      <c r="A51" s="95"/>
      <c r="B51" s="6">
        <f>B46</f>
        <v>155.54</v>
      </c>
      <c r="C51" s="64">
        <v>20</v>
      </c>
      <c r="D51" s="7">
        <f>B51*C51</f>
        <v>3110.7999999999997</v>
      </c>
      <c r="E51" s="7">
        <f>D51/8</f>
        <v>388.84999999999997</v>
      </c>
      <c r="F51" s="7">
        <f>E51/20</f>
        <v>19.442499999999999</v>
      </c>
      <c r="G51" s="65">
        <v>50</v>
      </c>
      <c r="H51" s="8">
        <f>B51*C51*G51</f>
        <v>155540</v>
      </c>
    </row>
    <row r="52" spans="1:9" ht="15" x14ac:dyDescent="0.25">
      <c r="A52" s="66">
        <v>5</v>
      </c>
      <c r="B52" s="46"/>
      <c r="C52" s="47"/>
      <c r="D52" s="7">
        <f>D51/A52</f>
        <v>622.16</v>
      </c>
      <c r="E52" s="7">
        <f>E51/A52</f>
        <v>77.77</v>
      </c>
      <c r="F52" s="7">
        <f>E52/20</f>
        <v>3.8884999999999996</v>
      </c>
      <c r="G52" s="48"/>
      <c r="H52" s="50"/>
    </row>
    <row r="53" spans="1:9" ht="15.75" thickBot="1" x14ac:dyDescent="0.3">
      <c r="A53" s="3"/>
      <c r="B53" s="30"/>
      <c r="C53" s="30"/>
      <c r="D53" s="30"/>
      <c r="E53" s="30"/>
      <c r="F53" s="31"/>
      <c r="G53" s="32"/>
      <c r="H53" s="49"/>
      <c r="I53" s="1"/>
    </row>
    <row r="54" spans="1:9" ht="15" x14ac:dyDescent="0.25">
      <c r="A54" s="96" t="s">
        <v>137</v>
      </c>
      <c r="B54" s="97"/>
      <c r="C54" s="97"/>
      <c r="D54" s="98"/>
      <c r="E54" s="30"/>
      <c r="F54" s="31"/>
      <c r="G54" s="32"/>
      <c r="H54" s="2"/>
      <c r="I54" s="1"/>
    </row>
    <row r="55" spans="1:9" ht="15" x14ac:dyDescent="0.25">
      <c r="A55" s="51" t="s">
        <v>135</v>
      </c>
      <c r="B55" s="46" t="s">
        <v>7</v>
      </c>
      <c r="C55" s="46" t="s">
        <v>8</v>
      </c>
      <c r="D55" s="52" t="s">
        <v>9</v>
      </c>
      <c r="E55" s="30"/>
      <c r="F55" s="31"/>
      <c r="G55" s="32"/>
      <c r="H55" s="2"/>
      <c r="I55" s="1"/>
    </row>
    <row r="56" spans="1:9" ht="15" x14ac:dyDescent="0.25">
      <c r="A56" s="51" t="s">
        <v>10</v>
      </c>
      <c r="B56" s="46">
        <v>25</v>
      </c>
      <c r="C56" s="46">
        <v>35</v>
      </c>
      <c r="D56" s="52">
        <v>45</v>
      </c>
      <c r="E56" s="30"/>
      <c r="F56" s="31"/>
      <c r="G56" s="32"/>
      <c r="H56" s="2"/>
      <c r="I56" s="1"/>
    </row>
    <row r="57" spans="1:9" ht="15" x14ac:dyDescent="0.25">
      <c r="A57" s="51" t="s">
        <v>11</v>
      </c>
      <c r="B57" s="46">
        <v>9</v>
      </c>
      <c r="C57" s="46">
        <v>15</v>
      </c>
      <c r="D57" s="52">
        <v>21</v>
      </c>
      <c r="E57" s="30"/>
      <c r="F57" s="31"/>
      <c r="G57" s="32"/>
      <c r="H57" s="2"/>
      <c r="I57" s="1"/>
    </row>
    <row r="58" spans="1:9" ht="15" x14ac:dyDescent="0.25">
      <c r="A58" s="51" t="s">
        <v>12</v>
      </c>
      <c r="B58" s="46">
        <v>14</v>
      </c>
      <c r="C58" s="46">
        <v>20</v>
      </c>
      <c r="D58" s="52">
        <v>26</v>
      </c>
      <c r="E58" s="30"/>
      <c r="F58" s="31"/>
      <c r="G58" s="32"/>
      <c r="H58" s="2"/>
      <c r="I58" s="1"/>
    </row>
    <row r="59" spans="1:9" ht="15" x14ac:dyDescent="0.25">
      <c r="A59" s="51" t="s">
        <v>13</v>
      </c>
      <c r="B59" s="46">
        <v>13</v>
      </c>
      <c r="C59" s="46">
        <v>20</v>
      </c>
      <c r="D59" s="52">
        <v>27</v>
      </c>
      <c r="E59" s="30"/>
      <c r="F59" s="31"/>
      <c r="G59" s="32"/>
      <c r="H59" s="2"/>
      <c r="I59" s="1"/>
    </row>
    <row r="60" spans="1:9" ht="15" x14ac:dyDescent="0.25">
      <c r="A60" s="51" t="s">
        <v>14</v>
      </c>
      <c r="B60" s="46">
        <v>13</v>
      </c>
      <c r="C60" s="46">
        <v>20</v>
      </c>
      <c r="D60" s="52">
        <v>27</v>
      </c>
      <c r="E60" s="30"/>
      <c r="F60" s="31"/>
      <c r="G60" s="32"/>
      <c r="H60" s="2"/>
      <c r="I60" s="1"/>
    </row>
    <row r="61" spans="1:9" ht="15" x14ac:dyDescent="0.25">
      <c r="A61" s="51" t="s">
        <v>15</v>
      </c>
      <c r="B61" s="46">
        <v>17</v>
      </c>
      <c r="C61" s="46">
        <v>25</v>
      </c>
      <c r="D61" s="52">
        <v>33</v>
      </c>
      <c r="E61" s="30"/>
      <c r="F61" s="31"/>
      <c r="G61" s="32"/>
      <c r="H61" s="2"/>
      <c r="I61" s="1"/>
    </row>
    <row r="62" spans="1:9" ht="15" x14ac:dyDescent="0.25">
      <c r="A62" s="51" t="s">
        <v>16</v>
      </c>
      <c r="B62" s="46">
        <v>19</v>
      </c>
      <c r="C62" s="46">
        <v>30</v>
      </c>
      <c r="D62" s="52">
        <v>41</v>
      </c>
      <c r="E62" s="30"/>
      <c r="F62" s="31"/>
      <c r="G62" s="32"/>
      <c r="H62" s="2"/>
      <c r="I62" s="1"/>
    </row>
    <row r="63" spans="1:9" ht="15" x14ac:dyDescent="0.25">
      <c r="A63" s="51" t="s">
        <v>17</v>
      </c>
      <c r="B63" s="46">
        <v>23</v>
      </c>
      <c r="C63" s="46">
        <v>35</v>
      </c>
      <c r="D63" s="52">
        <v>47</v>
      </c>
      <c r="E63" s="30"/>
      <c r="F63" s="31"/>
      <c r="G63" s="32"/>
      <c r="H63" s="2"/>
      <c r="I63" s="1"/>
    </row>
    <row r="64" spans="1:9" ht="15" x14ac:dyDescent="0.25">
      <c r="A64" s="51" t="s">
        <v>18</v>
      </c>
      <c r="B64" s="46">
        <v>25</v>
      </c>
      <c r="C64" s="46">
        <v>40</v>
      </c>
      <c r="D64" s="52">
        <v>55</v>
      </c>
      <c r="E64" s="30"/>
      <c r="F64" s="31"/>
      <c r="G64" s="32"/>
      <c r="H64" s="2"/>
      <c r="I64" s="1"/>
    </row>
    <row r="65" spans="1:9" ht="15.75" thickBot="1" x14ac:dyDescent="0.3">
      <c r="A65" s="53" t="s">
        <v>19</v>
      </c>
      <c r="B65" s="54">
        <v>22</v>
      </c>
      <c r="C65" s="54">
        <v>45</v>
      </c>
      <c r="D65" s="55">
        <v>68</v>
      </c>
      <c r="E65" s="30"/>
      <c r="F65" s="31"/>
      <c r="G65" s="32"/>
      <c r="H65" s="2"/>
      <c r="I65" s="1"/>
    </row>
    <row r="66" spans="1:9" x14ac:dyDescent="0.2">
      <c r="A66" s="91" t="s">
        <v>136</v>
      </c>
      <c r="B66" s="2"/>
      <c r="C66" s="2"/>
      <c r="D66" s="2"/>
      <c r="E66" s="2"/>
      <c r="F66" s="4"/>
      <c r="G66" s="2"/>
      <c r="H66" s="2"/>
    </row>
    <row r="67" spans="1:9" ht="13.5" thickBot="1" x14ac:dyDescent="0.25">
      <c r="A67" s="32" t="s">
        <v>20</v>
      </c>
      <c r="B67" s="1"/>
      <c r="C67" s="1"/>
      <c r="D67" s="1"/>
      <c r="E67" s="1"/>
      <c r="F67" s="1"/>
      <c r="G67" s="1"/>
      <c r="H67" s="1"/>
    </row>
    <row r="68" spans="1:9" ht="13.5" thickBot="1" x14ac:dyDescent="0.25">
      <c r="A68" s="56"/>
      <c r="B68" s="1" t="s">
        <v>21</v>
      </c>
      <c r="C68" s="1"/>
      <c r="D68" s="1"/>
      <c r="E68" s="1"/>
      <c r="F68" s="1"/>
      <c r="G68" s="1"/>
      <c r="H68" s="1"/>
    </row>
    <row r="69" spans="1:9" ht="13.5" thickBot="1" x14ac:dyDescent="0.25">
      <c r="A69" s="67"/>
      <c r="B69" s="1" t="s">
        <v>22</v>
      </c>
      <c r="C69" s="1"/>
      <c r="D69" s="1"/>
      <c r="E69" s="1"/>
      <c r="F69" s="1"/>
      <c r="G69" s="1"/>
      <c r="H69" s="1"/>
    </row>
    <row r="70" spans="1:9" ht="13.5" thickBot="1" x14ac:dyDescent="0.25">
      <c r="A70" s="5"/>
      <c r="B70" s="57" t="s">
        <v>29</v>
      </c>
      <c r="C70" s="1"/>
      <c r="D70" s="1"/>
      <c r="E70" s="1"/>
      <c r="F70" s="1"/>
      <c r="G70" s="1"/>
      <c r="H70" s="1"/>
    </row>
  </sheetData>
  <mergeCells count="25">
    <mergeCell ref="A54:D54"/>
    <mergeCell ref="B40:G40"/>
    <mergeCell ref="B41:G41"/>
    <mergeCell ref="B42:G42"/>
    <mergeCell ref="B43:G43"/>
    <mergeCell ref="B44:G44"/>
    <mergeCell ref="A49:H49"/>
    <mergeCell ref="B34:G34"/>
    <mergeCell ref="B35:G35"/>
    <mergeCell ref="B36:G36"/>
    <mergeCell ref="B37:G37"/>
    <mergeCell ref="B38:G38"/>
    <mergeCell ref="B39:G39"/>
    <mergeCell ref="B22:G22"/>
    <mergeCell ref="B29:G29"/>
    <mergeCell ref="B30:G30"/>
    <mergeCell ref="B31:G31"/>
    <mergeCell ref="B32:G32"/>
    <mergeCell ref="B33:G33"/>
    <mergeCell ref="A1:H1"/>
    <mergeCell ref="B3:D3"/>
    <mergeCell ref="B15:G15"/>
    <mergeCell ref="B16:C16"/>
    <mergeCell ref="D16:E16"/>
    <mergeCell ref="F16:G16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workbookViewId="0">
      <selection activeCell="A29" sqref="A29"/>
    </sheetView>
  </sheetViews>
  <sheetFormatPr defaultRowHeight="12.75" x14ac:dyDescent="0.2"/>
  <cols>
    <col min="1" max="1" width="27.140625" bestFit="1" customWidth="1"/>
    <col min="2" max="3" width="11.28515625" bestFit="1" customWidth="1"/>
    <col min="4" max="4" width="15.140625" bestFit="1" customWidth="1"/>
    <col min="7" max="7" width="38.85546875" customWidth="1"/>
    <col min="8" max="8" width="90.140625" customWidth="1"/>
  </cols>
  <sheetData>
    <row r="1" spans="1:9" x14ac:dyDescent="0.2">
      <c r="A1" s="116" t="s">
        <v>77</v>
      </c>
      <c r="B1" s="116"/>
      <c r="C1" s="116"/>
      <c r="D1" s="116"/>
    </row>
    <row r="2" spans="1:9" ht="13.5" thickBot="1" x14ac:dyDescent="0.25"/>
    <row r="3" spans="1:9" ht="13.5" thickBot="1" x14ac:dyDescent="0.25">
      <c r="A3" s="117" t="s">
        <v>72</v>
      </c>
      <c r="B3" s="118"/>
      <c r="C3" s="118"/>
      <c r="D3" s="119"/>
      <c r="E3" s="17"/>
      <c r="F3" s="90" t="s">
        <v>34</v>
      </c>
      <c r="G3" s="90" t="s">
        <v>104</v>
      </c>
      <c r="H3" s="90" t="s">
        <v>105</v>
      </c>
      <c r="I3" s="17"/>
    </row>
    <row r="4" spans="1:9" ht="13.5" thickBot="1" x14ac:dyDescent="0.25">
      <c r="A4" s="11" t="s">
        <v>45</v>
      </c>
      <c r="B4" s="120" t="s">
        <v>67</v>
      </c>
      <c r="C4" s="120"/>
      <c r="D4" s="121"/>
      <c r="E4" s="17"/>
      <c r="F4" s="90">
        <v>1</v>
      </c>
      <c r="G4" s="90" t="s">
        <v>106</v>
      </c>
      <c r="H4" s="90" t="s">
        <v>107</v>
      </c>
      <c r="I4" s="17"/>
    </row>
    <row r="5" spans="1:9" ht="13.5" thickBot="1" x14ac:dyDescent="0.25">
      <c r="A5" s="12"/>
      <c r="B5" s="10" t="s">
        <v>23</v>
      </c>
      <c r="C5" s="9" t="s">
        <v>24</v>
      </c>
      <c r="D5" s="13" t="s">
        <v>55</v>
      </c>
      <c r="E5" s="17"/>
      <c r="F5" s="90">
        <v>2</v>
      </c>
      <c r="G5" s="90" t="s">
        <v>108</v>
      </c>
      <c r="H5" s="90" t="s">
        <v>109</v>
      </c>
      <c r="I5" s="17"/>
    </row>
    <row r="6" spans="1:9" ht="13.5" thickBot="1" x14ac:dyDescent="0.25">
      <c r="A6" s="14" t="s">
        <v>46</v>
      </c>
      <c r="B6" s="75" t="s">
        <v>52</v>
      </c>
      <c r="C6" s="75" t="s">
        <v>52</v>
      </c>
      <c r="D6" s="78" t="s">
        <v>54</v>
      </c>
      <c r="E6" s="17"/>
      <c r="F6" s="90">
        <v>3</v>
      </c>
      <c r="G6" s="90" t="s">
        <v>110</v>
      </c>
      <c r="H6" s="90" t="s">
        <v>111</v>
      </c>
      <c r="I6" s="17"/>
    </row>
    <row r="7" spans="1:9" ht="13.5" thickBot="1" x14ac:dyDescent="0.25">
      <c r="A7" s="14">
        <v>2</v>
      </c>
      <c r="B7" s="75" t="s">
        <v>52</v>
      </c>
      <c r="C7" s="76" t="s">
        <v>54</v>
      </c>
      <c r="D7" s="79" t="s">
        <v>53</v>
      </c>
      <c r="E7" s="17"/>
      <c r="F7" s="90">
        <v>4</v>
      </c>
      <c r="G7" s="90" t="s">
        <v>112</v>
      </c>
      <c r="H7" s="90" t="s">
        <v>132</v>
      </c>
      <c r="I7" s="17"/>
    </row>
    <row r="8" spans="1:9" ht="13.5" thickBot="1" x14ac:dyDescent="0.25">
      <c r="A8" s="15" t="s">
        <v>47</v>
      </c>
      <c r="B8" s="16" t="s">
        <v>54</v>
      </c>
      <c r="C8" s="77" t="s">
        <v>53</v>
      </c>
      <c r="D8" s="80" t="s">
        <v>53</v>
      </c>
      <c r="E8" s="17"/>
      <c r="F8" s="90">
        <v>5</v>
      </c>
      <c r="G8" s="90" t="s">
        <v>113</v>
      </c>
      <c r="H8" s="90" t="s">
        <v>114</v>
      </c>
      <c r="I8" s="17"/>
    </row>
    <row r="9" spans="1:9" ht="13.5" thickBot="1" x14ac:dyDescent="0.25">
      <c r="A9" s="21"/>
      <c r="B9" s="17"/>
      <c r="C9" s="17"/>
      <c r="D9" s="17"/>
      <c r="E9" s="17"/>
      <c r="F9" s="90">
        <v>6</v>
      </c>
      <c r="G9" s="90" t="s">
        <v>115</v>
      </c>
      <c r="H9" s="90" t="s">
        <v>116</v>
      </c>
      <c r="I9" s="17"/>
    </row>
    <row r="10" spans="1:9" ht="13.5" thickBot="1" x14ac:dyDescent="0.25">
      <c r="A10" s="117" t="s">
        <v>73</v>
      </c>
      <c r="B10" s="118"/>
      <c r="C10" s="118"/>
      <c r="D10" s="119"/>
      <c r="E10" s="17"/>
      <c r="F10" s="90">
        <v>7</v>
      </c>
      <c r="G10" s="90" t="s">
        <v>117</v>
      </c>
      <c r="H10" s="90" t="s">
        <v>118</v>
      </c>
      <c r="I10" s="17"/>
    </row>
    <row r="11" spans="1:9" ht="13.5" thickBot="1" x14ac:dyDescent="0.25">
      <c r="A11" s="11" t="s">
        <v>45</v>
      </c>
      <c r="B11" s="120" t="s">
        <v>67</v>
      </c>
      <c r="C11" s="120"/>
      <c r="D11" s="121"/>
      <c r="E11" s="17"/>
      <c r="F11" s="90">
        <v>8</v>
      </c>
      <c r="G11" s="90" t="s">
        <v>119</v>
      </c>
      <c r="H11" s="90" t="s">
        <v>120</v>
      </c>
      <c r="I11" s="17"/>
    </row>
    <row r="12" spans="1:9" ht="13.5" thickBot="1" x14ac:dyDescent="0.25">
      <c r="A12" s="12"/>
      <c r="B12" s="10" t="s">
        <v>25</v>
      </c>
      <c r="C12" s="9" t="s">
        <v>26</v>
      </c>
      <c r="D12" s="13" t="s">
        <v>56</v>
      </c>
      <c r="E12" s="17"/>
      <c r="F12" s="90">
        <v>9</v>
      </c>
      <c r="G12" s="90" t="s">
        <v>121</v>
      </c>
      <c r="H12" s="90" t="s">
        <v>122</v>
      </c>
      <c r="I12" s="17"/>
    </row>
    <row r="13" spans="1:9" ht="13.5" thickBot="1" x14ac:dyDescent="0.25">
      <c r="A13" s="14" t="s">
        <v>46</v>
      </c>
      <c r="B13" s="75" t="s">
        <v>64</v>
      </c>
      <c r="C13" s="75" t="s">
        <v>64</v>
      </c>
      <c r="D13" s="78" t="s">
        <v>65</v>
      </c>
      <c r="E13" s="17"/>
      <c r="F13" s="90">
        <v>10</v>
      </c>
      <c r="G13" s="90" t="s">
        <v>123</v>
      </c>
      <c r="H13" s="90" t="s">
        <v>124</v>
      </c>
      <c r="I13" s="17"/>
    </row>
    <row r="14" spans="1:9" ht="13.5" thickBot="1" x14ac:dyDescent="0.25">
      <c r="A14" s="14">
        <v>2</v>
      </c>
      <c r="B14" s="75" t="s">
        <v>64</v>
      </c>
      <c r="C14" s="76" t="s">
        <v>65</v>
      </c>
      <c r="D14" s="79" t="s">
        <v>66</v>
      </c>
      <c r="E14" s="17"/>
      <c r="F14" s="90">
        <v>11</v>
      </c>
      <c r="G14" s="90" t="s">
        <v>125</v>
      </c>
      <c r="H14" s="90" t="s">
        <v>126</v>
      </c>
      <c r="I14" s="17"/>
    </row>
    <row r="15" spans="1:9" ht="13.5" thickBot="1" x14ac:dyDescent="0.25">
      <c r="A15" s="15" t="s">
        <v>47</v>
      </c>
      <c r="B15" s="16" t="s">
        <v>65</v>
      </c>
      <c r="C15" s="77" t="s">
        <v>66</v>
      </c>
      <c r="D15" s="80" t="s">
        <v>66</v>
      </c>
      <c r="E15" s="17"/>
      <c r="F15" s="90">
        <v>12</v>
      </c>
      <c r="G15" s="90" t="s">
        <v>127</v>
      </c>
      <c r="H15" s="90" t="s">
        <v>133</v>
      </c>
      <c r="I15" s="17"/>
    </row>
    <row r="16" spans="1:9" ht="13.5" thickBot="1" x14ac:dyDescent="0.25">
      <c r="A16" s="21"/>
      <c r="B16" s="17"/>
      <c r="C16" s="17"/>
      <c r="D16" s="17"/>
      <c r="E16" s="17"/>
      <c r="F16" s="90">
        <v>13</v>
      </c>
      <c r="G16" s="90" t="s">
        <v>128</v>
      </c>
      <c r="H16" s="90" t="s">
        <v>129</v>
      </c>
      <c r="I16" s="17"/>
    </row>
    <row r="17" spans="1:9" ht="13.5" thickBot="1" x14ac:dyDescent="0.25">
      <c r="A17" s="117" t="s">
        <v>74</v>
      </c>
      <c r="B17" s="118"/>
      <c r="C17" s="118"/>
      <c r="D17" s="119"/>
      <c r="E17" s="17"/>
      <c r="F17" s="90">
        <v>14</v>
      </c>
      <c r="G17" s="90" t="s">
        <v>130</v>
      </c>
      <c r="H17" s="90" t="s">
        <v>131</v>
      </c>
      <c r="I17" s="17"/>
    </row>
    <row r="18" spans="1:9" x14ac:dyDescent="0.2">
      <c r="A18" s="11" t="s">
        <v>45</v>
      </c>
      <c r="B18" s="120" t="s">
        <v>67</v>
      </c>
      <c r="C18" s="120"/>
      <c r="D18" s="121"/>
      <c r="E18" s="17"/>
      <c r="F18" s="17"/>
      <c r="G18" s="17"/>
      <c r="H18" s="22"/>
      <c r="I18" s="17"/>
    </row>
    <row r="19" spans="1:9" ht="13.5" customHeight="1" x14ac:dyDescent="0.2">
      <c r="A19" s="12"/>
      <c r="B19" s="10" t="s">
        <v>25</v>
      </c>
      <c r="C19" s="9" t="s">
        <v>26</v>
      </c>
      <c r="D19" s="13" t="s">
        <v>56</v>
      </c>
      <c r="E19" s="17"/>
      <c r="F19" s="17"/>
      <c r="G19" s="17"/>
      <c r="H19" s="22"/>
      <c r="I19" s="17"/>
    </row>
    <row r="20" spans="1:9" x14ac:dyDescent="0.2">
      <c r="A20" s="14" t="s">
        <v>46</v>
      </c>
      <c r="B20" s="75" t="s">
        <v>52</v>
      </c>
      <c r="C20" s="75" t="s">
        <v>52</v>
      </c>
      <c r="D20" s="76" t="s">
        <v>54</v>
      </c>
      <c r="E20" s="17"/>
      <c r="F20" s="17"/>
      <c r="G20" s="17"/>
      <c r="H20" s="22"/>
      <c r="I20" s="17"/>
    </row>
    <row r="21" spans="1:9" x14ac:dyDescent="0.2">
      <c r="A21" s="14">
        <v>2</v>
      </c>
      <c r="B21" s="75" t="s">
        <v>52</v>
      </c>
      <c r="C21" s="76" t="s">
        <v>54</v>
      </c>
      <c r="D21" s="79" t="s">
        <v>53</v>
      </c>
      <c r="E21" s="17"/>
      <c r="F21" s="17"/>
      <c r="G21" s="17"/>
      <c r="H21" s="22"/>
      <c r="I21" s="17"/>
    </row>
    <row r="22" spans="1:9" ht="13.5" thickBot="1" x14ac:dyDescent="0.25">
      <c r="A22" s="15" t="s">
        <v>47</v>
      </c>
      <c r="B22" s="76" t="s">
        <v>54</v>
      </c>
      <c r="C22" s="80" t="s">
        <v>53</v>
      </c>
      <c r="D22" s="80" t="s">
        <v>53</v>
      </c>
      <c r="E22" s="17"/>
      <c r="F22" s="17"/>
      <c r="G22" s="17"/>
      <c r="H22" s="22"/>
      <c r="I22" s="17"/>
    </row>
    <row r="23" spans="1:9" ht="13.5" thickBot="1" x14ac:dyDescent="0.25">
      <c r="A23" s="21"/>
      <c r="B23" s="17"/>
      <c r="C23" s="17"/>
      <c r="D23" s="17"/>
      <c r="E23" s="17"/>
      <c r="F23" s="17"/>
      <c r="G23" s="17"/>
      <c r="H23" s="22"/>
      <c r="I23" s="17"/>
    </row>
    <row r="24" spans="1:9" x14ac:dyDescent="0.2">
      <c r="A24" s="117" t="s">
        <v>75</v>
      </c>
      <c r="B24" s="118"/>
      <c r="C24" s="118"/>
      <c r="D24" s="119"/>
      <c r="E24" s="17"/>
      <c r="F24" s="17"/>
      <c r="G24" s="17"/>
      <c r="H24" s="22"/>
      <c r="I24" s="17"/>
    </row>
    <row r="25" spans="1:9" x14ac:dyDescent="0.2">
      <c r="A25" s="11" t="s">
        <v>51</v>
      </c>
      <c r="B25" s="120" t="s">
        <v>67</v>
      </c>
      <c r="C25" s="120"/>
      <c r="D25" s="121"/>
      <c r="E25" s="17"/>
      <c r="F25" s="17"/>
      <c r="G25" s="17"/>
      <c r="H25" s="22"/>
      <c r="I25" s="17"/>
    </row>
    <row r="26" spans="1:9" x14ac:dyDescent="0.2">
      <c r="A26" s="12"/>
      <c r="B26" s="10" t="s">
        <v>27</v>
      </c>
      <c r="C26" s="9" t="s">
        <v>28</v>
      </c>
      <c r="D26" s="13" t="s">
        <v>57</v>
      </c>
      <c r="E26" s="17"/>
      <c r="F26" s="17"/>
      <c r="G26" s="17"/>
      <c r="H26" s="22"/>
      <c r="I26" s="17"/>
    </row>
    <row r="27" spans="1:9" ht="13.5" thickBot="1" x14ac:dyDescent="0.25">
      <c r="A27" s="14">
        <v>1</v>
      </c>
      <c r="B27" s="75" t="s">
        <v>58</v>
      </c>
      <c r="C27" s="75" t="s">
        <v>58</v>
      </c>
      <c r="D27" s="81" t="s">
        <v>59</v>
      </c>
      <c r="E27" s="17"/>
      <c r="F27" s="17"/>
      <c r="G27" s="17"/>
      <c r="H27" s="22"/>
      <c r="I27" s="17"/>
    </row>
    <row r="28" spans="1:9" ht="13.5" thickBot="1" x14ac:dyDescent="0.25">
      <c r="A28" s="14" t="s">
        <v>48</v>
      </c>
      <c r="B28" s="75" t="s">
        <v>58</v>
      </c>
      <c r="C28" s="81" t="s">
        <v>59</v>
      </c>
      <c r="D28" s="79" t="s">
        <v>60</v>
      </c>
      <c r="E28" s="17"/>
      <c r="F28" s="17"/>
      <c r="G28" s="17"/>
      <c r="H28" s="22"/>
      <c r="I28" s="17"/>
    </row>
    <row r="29" spans="1:9" ht="13.5" thickBot="1" x14ac:dyDescent="0.25">
      <c r="A29" s="15" t="s">
        <v>49</v>
      </c>
      <c r="B29" s="81" t="s">
        <v>59</v>
      </c>
      <c r="C29" s="80" t="s">
        <v>60</v>
      </c>
      <c r="D29" s="80" t="s">
        <v>60</v>
      </c>
      <c r="E29" s="17"/>
      <c r="F29" s="17"/>
      <c r="G29" s="17"/>
      <c r="H29" s="22"/>
      <c r="I29" s="17"/>
    </row>
    <row r="30" spans="1:9" ht="13.5" thickBot="1" x14ac:dyDescent="0.25">
      <c r="A30" s="21"/>
      <c r="B30" s="17"/>
      <c r="C30" s="17"/>
      <c r="D30" s="17"/>
      <c r="E30" s="17"/>
      <c r="F30" s="17"/>
      <c r="G30" s="17"/>
      <c r="H30" s="22"/>
      <c r="I30" s="17"/>
    </row>
    <row r="31" spans="1:9" x14ac:dyDescent="0.2">
      <c r="A31" s="117" t="s">
        <v>76</v>
      </c>
      <c r="B31" s="118"/>
      <c r="C31" s="118"/>
      <c r="D31" s="119"/>
      <c r="E31" s="17"/>
      <c r="F31" s="17"/>
      <c r="G31" s="17"/>
      <c r="H31" s="22"/>
      <c r="I31" s="17"/>
    </row>
    <row r="32" spans="1:9" x14ac:dyDescent="0.2">
      <c r="A32" s="11" t="s">
        <v>51</v>
      </c>
      <c r="B32" s="120" t="s">
        <v>67</v>
      </c>
      <c r="C32" s="120"/>
      <c r="D32" s="121"/>
      <c r="E32" s="17"/>
      <c r="F32" s="17"/>
      <c r="G32" s="17"/>
      <c r="H32" s="22"/>
      <c r="I32" s="17"/>
    </row>
    <row r="33" spans="1:9" x14ac:dyDescent="0.2">
      <c r="A33" s="12"/>
      <c r="B33" s="10" t="s">
        <v>27</v>
      </c>
      <c r="C33" s="9" t="s">
        <v>28</v>
      </c>
      <c r="D33" s="13" t="s">
        <v>57</v>
      </c>
      <c r="E33" s="17"/>
      <c r="F33" s="17"/>
      <c r="G33" s="17"/>
      <c r="H33" s="22"/>
      <c r="I33" s="17"/>
    </row>
    <row r="34" spans="1:9" ht="13.5" thickBot="1" x14ac:dyDescent="0.25">
      <c r="A34" s="14">
        <v>1</v>
      </c>
      <c r="B34" s="75" t="s">
        <v>61</v>
      </c>
      <c r="C34" s="75" t="s">
        <v>61</v>
      </c>
      <c r="D34" s="81" t="s">
        <v>62</v>
      </c>
      <c r="E34" s="17"/>
      <c r="F34" s="17"/>
      <c r="G34" s="17"/>
      <c r="H34" s="22"/>
      <c r="I34" s="17"/>
    </row>
    <row r="35" spans="1:9" ht="13.5" thickBot="1" x14ac:dyDescent="0.25">
      <c r="A35" s="14" t="s">
        <v>48</v>
      </c>
      <c r="B35" s="75" t="s">
        <v>61</v>
      </c>
      <c r="C35" s="81" t="s">
        <v>62</v>
      </c>
      <c r="D35" s="79" t="s">
        <v>63</v>
      </c>
      <c r="E35" s="17"/>
      <c r="F35" s="17"/>
      <c r="G35" s="17"/>
      <c r="H35" s="22"/>
      <c r="I35" s="17"/>
    </row>
    <row r="36" spans="1:9" ht="13.5" thickBot="1" x14ac:dyDescent="0.25">
      <c r="A36" s="15" t="s">
        <v>50</v>
      </c>
      <c r="B36" s="81" t="s">
        <v>62</v>
      </c>
      <c r="C36" s="80" t="s">
        <v>63</v>
      </c>
      <c r="D36" s="80" t="s">
        <v>63</v>
      </c>
      <c r="E36" s="17"/>
      <c r="F36" s="17"/>
      <c r="G36" s="17"/>
      <c r="H36" s="22"/>
      <c r="I36" s="17"/>
    </row>
  </sheetData>
  <mergeCells count="11">
    <mergeCell ref="A1:D1"/>
    <mergeCell ref="A24:D24"/>
    <mergeCell ref="B25:D25"/>
    <mergeCell ref="A31:D31"/>
    <mergeCell ref="B32:D32"/>
    <mergeCell ref="A3:D3"/>
    <mergeCell ref="B4:D4"/>
    <mergeCell ref="A10:D10"/>
    <mergeCell ref="B11:D11"/>
    <mergeCell ref="A17:D17"/>
    <mergeCell ref="B18:D1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PF-Fase 2</vt:lpstr>
      <vt:lpstr>PF-Fase 3</vt:lpstr>
      <vt:lpstr>Apêndice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Diego</cp:lastModifiedBy>
  <cp:lastPrinted>2018-06-07T18:32:26Z</cp:lastPrinted>
  <dcterms:created xsi:type="dcterms:W3CDTF">1997-01-10T22:22:50Z</dcterms:created>
  <dcterms:modified xsi:type="dcterms:W3CDTF">2018-09-16T22:07:39Z</dcterms:modified>
</cp:coreProperties>
</file>