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och\Repos\Gravity-Sandbox\Design and Notes\"/>
    </mc:Choice>
  </mc:AlternateContent>
  <xr:revisionPtr revIDLastSave="0" documentId="13_ncr:1_{0009B791-A82A-42E4-AC7A-87F56FB08820}" xr6:coauthVersionLast="45" xr6:coauthVersionMax="45" xr10:uidLastSave="{00000000-0000-0000-0000-000000000000}"/>
  <bookViews>
    <workbookView xWindow="5730" yWindow="870" windowWidth="25230" windowHeight="20610" xr2:uid="{95A0EBFF-35AE-4473-B235-16AE549DD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B43" i="1" l="1"/>
  <c r="C14" i="1"/>
  <c r="D6" i="1"/>
  <c r="B31" i="1"/>
  <c r="B30" i="1"/>
  <c r="B32" i="1" s="1"/>
  <c r="B33" i="1" s="1"/>
  <c r="B35" i="1" s="1"/>
  <c r="B36" i="1" s="1"/>
  <c r="B20" i="1"/>
  <c r="B23" i="1" s="1"/>
  <c r="B21" i="1" s="1"/>
  <c r="B15" i="1"/>
  <c r="C39" i="1" l="1"/>
  <c r="C42" i="1" s="1"/>
  <c r="B39" i="1"/>
  <c r="B42" i="1" s="1"/>
  <c r="B24" i="1"/>
  <c r="C23" i="1"/>
  <c r="C21" i="1" s="1"/>
  <c r="C24" i="1" s="1"/>
</calcChain>
</file>

<file path=xl/sharedStrings.xml><?xml version="1.0" encoding="utf-8"?>
<sst xmlns="http://schemas.openxmlformats.org/spreadsheetml/2006/main" count="54" uniqueCount="36">
  <si>
    <t>ISS Orbit Scenario - Analysis of approximation error in original algorithm</t>
  </si>
  <si>
    <t>Orbit Radius</t>
  </si>
  <si>
    <t>km</t>
  </si>
  <si>
    <t>km/h</t>
  </si>
  <si>
    <t>Orbital Velocity</t>
  </si>
  <si>
    <t>Circular orbit</t>
  </si>
  <si>
    <t>Inputs</t>
  </si>
  <si>
    <t>min</t>
  </si>
  <si>
    <t>Original Algorithm - Values after one step</t>
  </si>
  <si>
    <t>Inputs in Cartesian coordinates</t>
  </si>
  <si>
    <t>Step calculations</t>
  </si>
  <si>
    <t>Earth Mass</t>
  </si>
  <si>
    <t>kg</t>
  </si>
  <si>
    <t>Y</t>
  </si>
  <si>
    <t>km/min</t>
  </si>
  <si>
    <t>X</t>
  </si>
  <si>
    <t>km/min/min</t>
  </si>
  <si>
    <t>Velocity</t>
  </si>
  <si>
    <t>Position</t>
  </si>
  <si>
    <t>Acceleration</t>
  </si>
  <si>
    <t>DeltaV</t>
  </si>
  <si>
    <t>Values confirmed by stepping through code</t>
  </si>
  <si>
    <t>Delta Position</t>
  </si>
  <si>
    <t>New Velocity</t>
  </si>
  <si>
    <t>New Position</t>
  </si>
  <si>
    <t>Step Time</t>
  </si>
  <si>
    <t>Distance Traveled</t>
  </si>
  <si>
    <t>Exact calculation of one step - same starting point</t>
  </si>
  <si>
    <t>Circumference of Orbit</t>
  </si>
  <si>
    <t>% of Orbit in 1 step</t>
  </si>
  <si>
    <t>Degrees Traveled</t>
  </si>
  <si>
    <t>degrees</t>
  </si>
  <si>
    <t>Starting Point</t>
  </si>
  <si>
    <t>radians</t>
  </si>
  <si>
    <t>Sine</t>
  </si>
  <si>
    <t>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</si>
</sst>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0">
    <xf numFmtId="0" fontId="0" fillId="0" borderId="0" xfId="0"/>
    <xf numFmtId="0" fontId="2" fillId="0" borderId="1" xfId="2"/>
    <xf numFmtId="0" fontId="4" fillId="0" borderId="3" xfId="4"/>
    <xf numFmtId="0" fontId="3" fillId="0" borderId="2" xfId="3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3" xfId="4" applyFont="1"/>
    <xf numFmtId="170" fontId="0" fillId="0" borderId="0" xfId="1" applyNumberFormat="1" applyFont="1"/>
  </cellXfs>
  <cellStyles count="5">
    <cellStyle name="Heading 1" xfId="2" builtinId="16"/>
    <cellStyle name="Heading 2" xfId="3" builtinId="17"/>
    <cellStyle name="Heading 3" xfId="4" builtinId="1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784F-802C-4164-B937-0491A211CAAC}">
  <dimension ref="A1:J43"/>
  <sheetViews>
    <sheetView tabSelected="1" workbookViewId="0">
      <selection activeCell="C44" sqref="C44"/>
    </sheetView>
  </sheetViews>
  <sheetFormatPr defaultRowHeight="15" x14ac:dyDescent="0.25"/>
  <cols>
    <col min="1" max="1" width="29" customWidth="1"/>
  </cols>
  <sheetData>
    <row r="1" spans="1:10" ht="20.2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Top="1" x14ac:dyDescent="0.25"/>
    <row r="3" spans="1:10" ht="18" thickBot="1" x14ac:dyDescent="0.35">
      <c r="A3" s="3" t="s">
        <v>6</v>
      </c>
      <c r="B3" s="3"/>
      <c r="C3" s="3"/>
      <c r="D3" s="3"/>
      <c r="E3" s="3"/>
    </row>
    <row r="4" spans="1:10" ht="15.75" thickTop="1" x14ac:dyDescent="0.25">
      <c r="A4" s="4" t="s">
        <v>5</v>
      </c>
    </row>
    <row r="5" spans="1:10" x14ac:dyDescent="0.25">
      <c r="A5" t="s">
        <v>1</v>
      </c>
      <c r="B5">
        <v>6795.72</v>
      </c>
      <c r="C5" t="s">
        <v>2</v>
      </c>
    </row>
    <row r="6" spans="1:10" x14ac:dyDescent="0.25">
      <c r="A6" t="s">
        <v>4</v>
      </c>
      <c r="B6">
        <v>27571.144595064001</v>
      </c>
      <c r="C6" t="s">
        <v>3</v>
      </c>
      <c r="D6">
        <f>B6/60</f>
        <v>459.51907658440001</v>
      </c>
      <c r="E6" t="s">
        <v>14</v>
      </c>
    </row>
    <row r="7" spans="1:10" x14ac:dyDescent="0.25">
      <c r="A7" t="s">
        <v>11</v>
      </c>
      <c r="B7">
        <v>5.9722000000000002E+24</v>
      </c>
      <c r="C7" t="s">
        <v>12</v>
      </c>
    </row>
    <row r="8" spans="1:10" x14ac:dyDescent="0.25">
      <c r="A8" t="s">
        <v>25</v>
      </c>
      <c r="B8">
        <v>1</v>
      </c>
      <c r="C8" t="s">
        <v>7</v>
      </c>
    </row>
    <row r="10" spans="1:10" ht="18" thickBot="1" x14ac:dyDescent="0.35">
      <c r="A10" s="3" t="s">
        <v>8</v>
      </c>
      <c r="B10" s="3"/>
      <c r="C10" s="3"/>
      <c r="D10" s="3"/>
      <c r="E10" s="3"/>
    </row>
    <row r="11" spans="1:10" ht="15.75" thickTop="1" x14ac:dyDescent="0.25"/>
    <row r="12" spans="1:10" ht="15.75" thickBot="1" x14ac:dyDescent="0.3">
      <c r="A12" s="2" t="s">
        <v>9</v>
      </c>
      <c r="B12" s="2"/>
      <c r="C12" s="2"/>
      <c r="D12" s="2"/>
      <c r="E12" s="2"/>
    </row>
    <row r="13" spans="1:10" s="7" customFormat="1" ht="15.75" x14ac:dyDescent="0.25">
      <c r="A13" s="6"/>
      <c r="B13" s="6" t="s">
        <v>15</v>
      </c>
      <c r="C13" s="6" t="s">
        <v>13</v>
      </c>
      <c r="D13" s="6"/>
      <c r="E13" s="6"/>
    </row>
    <row r="14" spans="1:10" x14ac:dyDescent="0.25">
      <c r="A14" t="s">
        <v>17</v>
      </c>
      <c r="B14">
        <v>0</v>
      </c>
      <c r="C14">
        <f>D6</f>
        <v>459.51907658440001</v>
      </c>
      <c r="D14" t="s">
        <v>14</v>
      </c>
    </row>
    <row r="15" spans="1:10" x14ac:dyDescent="0.25">
      <c r="A15" t="s">
        <v>18</v>
      </c>
      <c r="B15">
        <f>-B5</f>
        <v>-6795.72</v>
      </c>
      <c r="C15">
        <v>0</v>
      </c>
      <c r="D15" t="s">
        <v>14</v>
      </c>
    </row>
    <row r="17" spans="1:5" ht="15.75" thickBot="1" x14ac:dyDescent="0.3">
      <c r="A17" s="2" t="s">
        <v>10</v>
      </c>
      <c r="B17" s="2"/>
      <c r="C17" s="8" t="s">
        <v>21</v>
      </c>
      <c r="D17" s="2"/>
      <c r="E17" s="2"/>
    </row>
    <row r="18" spans="1:5" s="7" customFormat="1" ht="15.75" x14ac:dyDescent="0.25">
      <c r="A18" s="6"/>
      <c r="B18" s="6" t="s">
        <v>15</v>
      </c>
      <c r="C18" s="6" t="s">
        <v>13</v>
      </c>
      <c r="D18" s="6"/>
      <c r="E18" s="6"/>
    </row>
    <row r="19" spans="1:5" x14ac:dyDescent="0.25">
      <c r="A19" t="s">
        <v>19</v>
      </c>
      <c r="B19">
        <v>31.072172153205301</v>
      </c>
      <c r="C19">
        <v>0</v>
      </c>
      <c r="D19" t="s">
        <v>16</v>
      </c>
    </row>
    <row r="20" spans="1:5" x14ac:dyDescent="0.25">
      <c r="A20" t="s">
        <v>20</v>
      </c>
      <c r="B20">
        <f>B19</f>
        <v>31.072172153205301</v>
      </c>
      <c r="C20">
        <v>0</v>
      </c>
      <c r="D20" t="s">
        <v>16</v>
      </c>
    </row>
    <row r="21" spans="1:5" x14ac:dyDescent="0.25">
      <c r="A21" t="s">
        <v>22</v>
      </c>
      <c r="B21">
        <f>(B14+B23)/2</f>
        <v>15.536086076602651</v>
      </c>
      <c r="C21">
        <f>(C14+C23)/2</f>
        <v>459.51907658440001</v>
      </c>
      <c r="D21" t="s">
        <v>2</v>
      </c>
    </row>
    <row r="23" spans="1:5" x14ac:dyDescent="0.25">
      <c r="A23" t="s">
        <v>23</v>
      </c>
      <c r="B23">
        <f>B14+B20</f>
        <v>31.072172153205301</v>
      </c>
      <c r="C23">
        <f>C14+C20</f>
        <v>459.51907658440001</v>
      </c>
      <c r="D23" t="s">
        <v>14</v>
      </c>
    </row>
    <row r="24" spans="1:5" x14ac:dyDescent="0.25">
      <c r="A24" t="s">
        <v>24</v>
      </c>
      <c r="B24">
        <f>B15+B21</f>
        <v>-6780.183913923398</v>
      </c>
      <c r="C24">
        <f>C15+C21</f>
        <v>459.51907658440001</v>
      </c>
      <c r="D24" t="s">
        <v>2</v>
      </c>
    </row>
    <row r="28" spans="1:5" ht="18" thickBot="1" x14ac:dyDescent="0.35">
      <c r="A28" s="3" t="s">
        <v>27</v>
      </c>
      <c r="B28" s="3"/>
      <c r="C28" s="3"/>
      <c r="D28" s="3"/>
      <c r="E28" s="3"/>
    </row>
    <row r="29" spans="1:5" ht="15.75" thickTop="1" x14ac:dyDescent="0.25">
      <c r="A29" t="s">
        <v>32</v>
      </c>
      <c r="B29">
        <v>270</v>
      </c>
      <c r="C29" t="s">
        <v>31</v>
      </c>
    </row>
    <row r="30" spans="1:5" x14ac:dyDescent="0.25">
      <c r="A30" t="s">
        <v>26</v>
      </c>
      <c r="B30">
        <f>B6/60</f>
        <v>459.51907658440001</v>
      </c>
      <c r="C30" t="s">
        <v>2</v>
      </c>
    </row>
    <row r="31" spans="1:5" x14ac:dyDescent="0.25">
      <c r="A31" t="s">
        <v>28</v>
      </c>
      <c r="B31">
        <f>2 * PI() * B5</f>
        <v>42698.76805570646</v>
      </c>
      <c r="C31" t="s">
        <v>2</v>
      </c>
    </row>
    <row r="32" spans="1:5" x14ac:dyDescent="0.25">
      <c r="A32" t="s">
        <v>29</v>
      </c>
      <c r="B32" s="9">
        <f>B30/B31</f>
        <v>1.0761881372898012E-2</v>
      </c>
    </row>
    <row r="33" spans="1:3" x14ac:dyDescent="0.25">
      <c r="A33" t="s">
        <v>30</v>
      </c>
      <c r="B33">
        <f>B32*360</f>
        <v>3.8742772942432842</v>
      </c>
      <c r="C33" t="s">
        <v>31</v>
      </c>
    </row>
    <row r="35" spans="1:3" x14ac:dyDescent="0.25">
      <c r="A35" t="s">
        <v>24</v>
      </c>
      <c r="B35">
        <f>B29+B33</f>
        <v>273.87427729424326</v>
      </c>
      <c r="C35" t="s">
        <v>31</v>
      </c>
    </row>
    <row r="36" spans="1:3" x14ac:dyDescent="0.25">
      <c r="A36" t="s">
        <v>24</v>
      </c>
      <c r="B36">
        <f>RADIANS(B35)</f>
        <v>4.7800078753044914</v>
      </c>
      <c r="C36" t="s">
        <v>33</v>
      </c>
    </row>
    <row r="38" spans="1:3" x14ac:dyDescent="0.25">
      <c r="B38" s="5" t="s">
        <v>34</v>
      </c>
      <c r="C38" s="5" t="s">
        <v>35</v>
      </c>
    </row>
    <row r="39" spans="1:3" x14ac:dyDescent="0.25">
      <c r="B39">
        <f>SIN(B36)</f>
        <v>-0.99771471347816076</v>
      </c>
      <c r="C39">
        <f>COS(B36)</f>
        <v>6.7567377551534399E-2</v>
      </c>
    </row>
    <row r="41" spans="1:3" ht="15.75" x14ac:dyDescent="0.25">
      <c r="B41" s="6" t="s">
        <v>15</v>
      </c>
      <c r="C41" s="6" t="s">
        <v>13</v>
      </c>
    </row>
    <row r="42" spans="1:3" x14ac:dyDescent="0.25">
      <c r="A42" t="s">
        <v>24</v>
      </c>
      <c r="B42">
        <f>$B$5*B39</f>
        <v>-6780.1898326778073</v>
      </c>
      <c r="C42">
        <f>$B$5*C39</f>
        <v>459.16897897451338</v>
      </c>
    </row>
    <row r="43" spans="1:3" x14ac:dyDescent="0.25">
      <c r="A43" t="s">
        <v>23</v>
      </c>
      <c r="B43">
        <f>$D$6*C39</f>
        <v>31.048498939710605</v>
      </c>
      <c r="C43">
        <f>-$D$6*B39</f>
        <v>458.46894383215368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Zocher</dc:creator>
  <cp:lastModifiedBy>Eric Zocher</cp:lastModifiedBy>
  <dcterms:created xsi:type="dcterms:W3CDTF">2020-07-17T00:30:58Z</dcterms:created>
  <dcterms:modified xsi:type="dcterms:W3CDTF">2020-07-17T05:40:54Z</dcterms:modified>
</cp:coreProperties>
</file>