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40009_{F0AF077F-A66D-498D-B0D3-D4A24169CB7A}" xr6:coauthVersionLast="45" xr6:coauthVersionMax="45" xr10:uidLastSave="{00000000-0000-0000-0000-000000000000}"/>
  <bookViews>
    <workbookView xWindow="-120" yWindow="-120" windowWidth="38640" windowHeight="23640"/>
  </bookViews>
  <sheets>
    <sheet name="ISS_Scenario" sheetId="1" r:id="rId1"/>
  </sheets>
  <definedNames>
    <definedName name="_xlchart.v5.0" hidden="1">ISS_Scenario!$A$6</definedName>
    <definedName name="_xlchart.v5.1" hidden="1">ISS_Scenario!$A$7:$A$22</definedName>
    <definedName name="_xlchart.v5.10" hidden="1">ISS_Scenario!$D$7:$D$22</definedName>
    <definedName name="_xlchart.v5.11" hidden="1">ISS_Scenario!$E$5</definedName>
    <definedName name="_xlchart.v5.12" hidden="1">ISS_Scenario!$E$6</definedName>
    <definedName name="_xlchart.v5.13" hidden="1">ISS_Scenario!$E$7:$E$22</definedName>
    <definedName name="_xlchart.v5.14" hidden="1">ISS_Scenario!$F$5</definedName>
    <definedName name="_xlchart.v5.15" hidden="1">ISS_Scenario!$F$6</definedName>
    <definedName name="_xlchart.v5.16" hidden="1">ISS_Scenario!$F$7:$F$22</definedName>
    <definedName name="_xlchart.v5.17" hidden="1">ISS_Scenario!$G$5</definedName>
    <definedName name="_xlchart.v5.18" hidden="1">ISS_Scenario!$G$6</definedName>
    <definedName name="_xlchart.v5.19" hidden="1">ISS_Scenario!$G$7:$G$22</definedName>
    <definedName name="_xlchart.v5.2" hidden="1">ISS_Scenario!$B$5</definedName>
    <definedName name="_xlchart.v5.20" hidden="1">ISS_Scenario!$H$5</definedName>
    <definedName name="_xlchart.v5.21" hidden="1">ISS_Scenario!$H$6</definedName>
    <definedName name="_xlchart.v5.22" hidden="1">ISS_Scenario!$H$7:$H$22</definedName>
    <definedName name="_xlchart.v5.23" hidden="1">ISS_Scenario!$I$5</definedName>
    <definedName name="_xlchart.v5.24" hidden="1">ISS_Scenario!$I$6</definedName>
    <definedName name="_xlchart.v5.25" hidden="1">ISS_Scenario!$I$7:$I$22</definedName>
    <definedName name="_xlchart.v5.26" hidden="1">ISS_Scenario!$A$6</definedName>
    <definedName name="_xlchart.v5.27" hidden="1">ISS_Scenario!$A$7:$A$22</definedName>
    <definedName name="_xlchart.v5.28" hidden="1">ISS_Scenario!$B$5</definedName>
    <definedName name="_xlchart.v5.29" hidden="1">ISS_Scenario!$B$6</definedName>
    <definedName name="_xlchart.v5.3" hidden="1">ISS_Scenario!$B$6</definedName>
    <definedName name="_xlchart.v5.30" hidden="1">ISS_Scenario!$B$7:$B$22</definedName>
    <definedName name="_xlchart.v5.31" hidden="1">ISS_Scenario!$C$5</definedName>
    <definedName name="_xlchart.v5.32" hidden="1">ISS_Scenario!$C$6</definedName>
    <definedName name="_xlchart.v5.33" hidden="1">ISS_Scenario!$C$7:$C$22</definedName>
    <definedName name="_xlchart.v5.34" hidden="1">ISS_Scenario!$D$5</definedName>
    <definedName name="_xlchart.v5.35" hidden="1">ISS_Scenario!$D$6</definedName>
    <definedName name="_xlchart.v5.36" hidden="1">ISS_Scenario!$D$7:$D$22</definedName>
    <definedName name="_xlchart.v5.37" hidden="1">ISS_Scenario!$E$5</definedName>
    <definedName name="_xlchart.v5.38" hidden="1">ISS_Scenario!$E$6</definedName>
    <definedName name="_xlchart.v5.39" hidden="1">ISS_Scenario!$E$7:$E$22</definedName>
    <definedName name="_xlchart.v5.4" hidden="1">ISS_Scenario!$B$7:$B$22</definedName>
    <definedName name="_xlchart.v5.40" hidden="1">ISS_Scenario!$F$5</definedName>
    <definedName name="_xlchart.v5.41" hidden="1">ISS_Scenario!$F$6</definedName>
    <definedName name="_xlchart.v5.42" hidden="1">ISS_Scenario!$F$7:$F$22</definedName>
    <definedName name="_xlchart.v5.43" hidden="1">ISS_Scenario!$G$5</definedName>
    <definedName name="_xlchart.v5.44" hidden="1">ISS_Scenario!$G$6</definedName>
    <definedName name="_xlchart.v5.45" hidden="1">ISS_Scenario!$G$7:$G$22</definedName>
    <definedName name="_xlchart.v5.46" hidden="1">ISS_Scenario!$H$5</definedName>
    <definedName name="_xlchart.v5.47" hidden="1">ISS_Scenario!$H$6</definedName>
    <definedName name="_xlchart.v5.48" hidden="1">ISS_Scenario!$H$7:$H$22</definedName>
    <definedName name="_xlchart.v5.49" hidden="1">ISS_Scenario!$I$5</definedName>
    <definedName name="_xlchart.v5.5" hidden="1">ISS_Scenario!$C$5</definedName>
    <definedName name="_xlchart.v5.50" hidden="1">ISS_Scenario!$I$6</definedName>
    <definedName name="_xlchart.v5.51" hidden="1">ISS_Scenario!$I$7:$I$22</definedName>
    <definedName name="_xlchart.v5.6" hidden="1">ISS_Scenario!$C$6</definedName>
    <definedName name="_xlchart.v5.7" hidden="1">ISS_Scenario!$C$7:$C$22</definedName>
    <definedName name="_xlchart.v5.8" hidden="1">ISS_Scenario!$D$5</definedName>
    <definedName name="_xlchart.v5.9" hidden="1">ISS_Scenario!$D$6</definedName>
  </definedNames>
  <calcPr calcId="0"/>
</workbook>
</file>

<file path=xl/calcChain.xml><?xml version="1.0" encoding="utf-8"?>
<calcChain xmlns="http://schemas.openxmlformats.org/spreadsheetml/2006/main">
  <c r="G7" i="1" l="1"/>
  <c r="G8" i="1"/>
  <c r="I8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7" i="1"/>
  <c r="B7" i="1"/>
  <c r="I22" i="1" l="1"/>
  <c r="H22" i="1"/>
  <c r="I20" i="1"/>
  <c r="H20" i="1"/>
  <c r="I13" i="1"/>
  <c r="H13" i="1"/>
  <c r="I7" i="1"/>
  <c r="H7" i="1"/>
  <c r="H21" i="1"/>
  <c r="I21" i="1"/>
  <c r="I19" i="1"/>
  <c r="H19" i="1"/>
  <c r="H18" i="1"/>
  <c r="I18" i="1"/>
  <c r="I17" i="1"/>
  <c r="H17" i="1"/>
  <c r="I16" i="1"/>
  <c r="H16" i="1"/>
  <c r="I15" i="1"/>
  <c r="H15" i="1"/>
  <c r="I14" i="1"/>
  <c r="H14" i="1"/>
  <c r="I12" i="1"/>
  <c r="H12" i="1"/>
  <c r="I11" i="1"/>
  <c r="H11" i="1"/>
  <c r="H10" i="1"/>
  <c r="I10" i="1"/>
  <c r="I9" i="1"/>
  <c r="H9" i="1"/>
  <c r="H8" i="1"/>
</calcChain>
</file>

<file path=xl/sharedStrings.xml><?xml version="1.0" encoding="utf-8"?>
<sst xmlns="http://schemas.openxmlformats.org/spreadsheetml/2006/main" count="14" uniqueCount="14">
  <si>
    <t>Iterations per simulation minute</t>
  </si>
  <si>
    <t>Starting V</t>
  </si>
  <si>
    <t>Total Iter</t>
  </si>
  <si>
    <t>Ending R</t>
  </si>
  <si>
    <t>Ending V</t>
  </si>
  <si>
    <t>Starting R</t>
  </si>
  <si>
    <t>Total Time (hrs)</t>
  </si>
  <si>
    <t>R Total Error (km)</t>
  </si>
  <si>
    <t>Iter times Error per O</t>
  </si>
  <si>
    <t>Error %</t>
  </si>
  <si>
    <t>ISS Orbit simulation accuracy test</t>
  </si>
  <si>
    <t xml:space="preserve">At this height and velocity this should be a perfect and unchanging circular orbit </t>
  </si>
  <si>
    <t>Orbits</t>
  </si>
  <si>
    <t>R Avg. Error per Orbit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</si>
</sst>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169" fontId="0" fillId="0" borderId="0" xfId="2" applyNumberFormat="1" applyFont="1"/>
    <xf numFmtId="43" fontId="0" fillId="0" borderId="0" xfId="1" applyFont="1"/>
    <xf numFmtId="0" fontId="3" fillId="0" borderId="1" xfId="4"/>
    <xf numFmtId="0" fontId="0" fillId="0" borderId="0" xfId="0" applyAlignment="1">
      <alignment horizontal="center"/>
    </xf>
    <xf numFmtId="0" fontId="18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3" sqref="G3"/>
    </sheetView>
  </sheetViews>
  <sheetFormatPr defaultRowHeight="15" x14ac:dyDescent="0.25"/>
  <cols>
    <col min="1" max="1" width="14.140625" customWidth="1"/>
    <col min="2" max="2" width="14.28515625" bestFit="1" customWidth="1"/>
    <col min="3" max="3" width="12.7109375" bestFit="1" customWidth="1"/>
    <col min="4" max="5" width="12" bestFit="1" customWidth="1"/>
    <col min="6" max="6" width="15.42578125" customWidth="1"/>
    <col min="7" max="7" width="16.28515625" customWidth="1"/>
    <col min="8" max="8" width="14.7109375" customWidth="1"/>
    <col min="9" max="9" width="12.85546875" customWidth="1"/>
  </cols>
  <sheetData>
    <row r="1" spans="1:9" ht="20.25" thickBot="1" x14ac:dyDescent="0.35">
      <c r="A1" s="5" t="s">
        <v>10</v>
      </c>
      <c r="B1" s="5"/>
      <c r="C1" s="5"/>
    </row>
    <row r="2" spans="1:9" ht="15.75" thickTop="1" x14ac:dyDescent="0.25"/>
    <row r="3" spans="1:9" x14ac:dyDescent="0.25">
      <c r="D3" s="6" t="s">
        <v>5</v>
      </c>
      <c r="E3" s="6" t="s">
        <v>1</v>
      </c>
    </row>
    <row r="4" spans="1:9" x14ac:dyDescent="0.25">
      <c r="A4">
        <v>10</v>
      </c>
      <c r="B4" t="s">
        <v>12</v>
      </c>
      <c r="D4">
        <v>6795.72</v>
      </c>
      <c r="E4">
        <v>27571.144595064001</v>
      </c>
      <c r="F4" s="7" t="s">
        <v>11</v>
      </c>
    </row>
    <row r="6" spans="1:9" s="2" customFormat="1" ht="45" x14ac:dyDescent="0.25">
      <c r="A6" s="2" t="s">
        <v>0</v>
      </c>
      <c r="B6" s="2" t="s">
        <v>6</v>
      </c>
      <c r="C6" s="2" t="s">
        <v>2</v>
      </c>
      <c r="D6" s="2" t="s">
        <v>3</v>
      </c>
      <c r="E6" s="2" t="s">
        <v>4</v>
      </c>
      <c r="F6" s="2" t="s">
        <v>7</v>
      </c>
      <c r="G6" s="2" t="s">
        <v>13</v>
      </c>
      <c r="H6" s="2" t="s">
        <v>8</v>
      </c>
      <c r="I6" s="2" t="s">
        <v>9</v>
      </c>
    </row>
    <row r="7" spans="1:9" x14ac:dyDescent="0.25">
      <c r="A7">
        <v>1</v>
      </c>
      <c r="B7">
        <f>2.829*24</f>
        <v>67.896000000000001</v>
      </c>
      <c r="C7" s="1">
        <v>4073</v>
      </c>
      <c r="D7">
        <v>25386.3163198539</v>
      </c>
      <c r="E7">
        <v>14562.754334695301</v>
      </c>
      <c r="F7">
        <f>D7-$D$4</f>
        <v>18590.596319853899</v>
      </c>
      <c r="G7">
        <f>F7/$A$4</f>
        <v>1859.0596319853898</v>
      </c>
      <c r="H7">
        <f>A7*G7</f>
        <v>1859.0596319853898</v>
      </c>
      <c r="I7" s="3">
        <f>(G7+$D$4)/$D$4-1</f>
        <v>0.27356330631417847</v>
      </c>
    </row>
    <row r="8" spans="1:9" x14ac:dyDescent="0.25">
      <c r="A8">
        <v>6</v>
      </c>
      <c r="B8">
        <v>23.74</v>
      </c>
      <c r="C8" s="1">
        <v>8544</v>
      </c>
      <c r="D8">
        <v>11007.7414553042</v>
      </c>
      <c r="E8">
        <v>21666.459359737899</v>
      </c>
      <c r="F8">
        <f t="shared" ref="F8:F22" si="0">D8-$D$4</f>
        <v>4212.0214553041997</v>
      </c>
      <c r="G8">
        <f t="shared" ref="G8:G22" si="1">F8/10</f>
        <v>421.20214553041995</v>
      </c>
      <c r="H8">
        <f t="shared" ref="H8:H21" si="2">A8*G8</f>
        <v>2527.2128731825196</v>
      </c>
      <c r="I8" s="3">
        <f t="shared" ref="I8:I22" si="3">(G8+$D$4)/$D$4-1</f>
        <v>6.1980503247694108E-2</v>
      </c>
    </row>
    <row r="9" spans="1:9" x14ac:dyDescent="0.25">
      <c r="A9">
        <v>10</v>
      </c>
      <c r="B9">
        <v>20.43</v>
      </c>
      <c r="C9" s="1">
        <v>12257</v>
      </c>
      <c r="D9">
        <v>9439.7808689893609</v>
      </c>
      <c r="E9">
        <v>23394.218716967101</v>
      </c>
      <c r="F9">
        <f t="shared" si="0"/>
        <v>2644.0608689893606</v>
      </c>
      <c r="G9">
        <f t="shared" si="1"/>
        <v>264.40608689893605</v>
      </c>
      <c r="H9">
        <f t="shared" si="2"/>
        <v>2644.0608689893606</v>
      </c>
      <c r="I9" s="3">
        <f t="shared" si="3"/>
        <v>3.8907737060817071E-2</v>
      </c>
    </row>
    <row r="10" spans="1:9" x14ac:dyDescent="0.25">
      <c r="A10">
        <v>60</v>
      </c>
      <c r="B10">
        <v>16.309999999999999</v>
      </c>
      <c r="C10" s="1">
        <v>58713</v>
      </c>
      <c r="D10">
        <v>7268.7848686222296</v>
      </c>
      <c r="E10">
        <v>26658.869235245998</v>
      </c>
      <c r="F10">
        <f t="shared" si="0"/>
        <v>473.06486862222937</v>
      </c>
      <c r="G10">
        <f t="shared" si="1"/>
        <v>47.30648686222294</v>
      </c>
      <c r="H10">
        <f t="shared" si="2"/>
        <v>2838.3892117333762</v>
      </c>
      <c r="I10" s="3">
        <f t="shared" si="3"/>
        <v>6.9612177756328553E-3</v>
      </c>
    </row>
    <row r="11" spans="1:9" x14ac:dyDescent="0.25">
      <c r="A11">
        <v>100</v>
      </c>
      <c r="B11">
        <v>15.98</v>
      </c>
      <c r="C11" s="1">
        <v>95881</v>
      </c>
      <c r="D11">
        <v>7081.4608186565802</v>
      </c>
      <c r="E11">
        <v>27009.163664885298</v>
      </c>
      <c r="F11">
        <f t="shared" si="0"/>
        <v>285.7408186565799</v>
      </c>
      <c r="G11">
        <f t="shared" si="1"/>
        <v>28.574081865657991</v>
      </c>
      <c r="H11">
        <f t="shared" si="2"/>
        <v>2857.408186565799</v>
      </c>
      <c r="I11" s="3">
        <f t="shared" si="3"/>
        <v>4.2047173611710065E-3</v>
      </c>
    </row>
    <row r="12" spans="1:9" x14ac:dyDescent="0.25">
      <c r="A12">
        <v>600</v>
      </c>
      <c r="B12">
        <v>15.57</v>
      </c>
      <c r="C12" s="1">
        <v>560484</v>
      </c>
      <c r="D12">
        <v>6843.7559351113596</v>
      </c>
      <c r="E12">
        <v>27474.214186179201</v>
      </c>
      <c r="F12">
        <f t="shared" si="0"/>
        <v>48.035935111359322</v>
      </c>
      <c r="G12">
        <f t="shared" si="1"/>
        <v>4.803593511135932</v>
      </c>
      <c r="H12">
        <f t="shared" si="2"/>
        <v>2882.1561066815593</v>
      </c>
      <c r="I12" s="3">
        <f t="shared" si="3"/>
        <v>7.0685571376327694E-4</v>
      </c>
    </row>
    <row r="13" spans="1:9" x14ac:dyDescent="0.25">
      <c r="A13" s="1">
        <v>1000</v>
      </c>
      <c r="B13">
        <v>15.54</v>
      </c>
      <c r="C13" s="1">
        <v>932166</v>
      </c>
      <c r="D13">
        <v>6824.5618539181496</v>
      </c>
      <c r="E13">
        <v>27512.822578772899</v>
      </c>
      <c r="F13">
        <f t="shared" si="0"/>
        <v>28.841853918149354</v>
      </c>
      <c r="G13">
        <f t="shared" si="1"/>
        <v>2.8841853918149356</v>
      </c>
      <c r="H13">
        <f t="shared" si="2"/>
        <v>2884.1853918149354</v>
      </c>
      <c r="I13" s="3">
        <f t="shared" si="3"/>
        <v>4.2441204049237236E-4</v>
      </c>
    </row>
    <row r="14" spans="1:9" x14ac:dyDescent="0.25">
      <c r="A14" s="1">
        <v>6000</v>
      </c>
      <c r="B14">
        <v>15.49</v>
      </c>
      <c r="C14" s="1">
        <v>5578194</v>
      </c>
      <c r="D14">
        <v>6800.5312210539796</v>
      </c>
      <c r="E14">
        <v>27561.389892149102</v>
      </c>
      <c r="F14">
        <f t="shared" si="0"/>
        <v>4.8112210539793523</v>
      </c>
      <c r="G14">
        <f t="shared" si="1"/>
        <v>0.48112210539793521</v>
      </c>
      <c r="H14">
        <f t="shared" si="2"/>
        <v>2886.7326323876114</v>
      </c>
      <c r="I14" s="3">
        <f t="shared" si="3"/>
        <v>7.0797811769551799E-5</v>
      </c>
    </row>
    <row r="15" spans="1:9" x14ac:dyDescent="0.25">
      <c r="A15" s="1">
        <v>10000</v>
      </c>
      <c r="B15">
        <v>15.49</v>
      </c>
      <c r="C15" s="1">
        <v>9295016</v>
      </c>
      <c r="D15">
        <v>6798.6069369267998</v>
      </c>
      <c r="E15">
        <v>27565.290116094398</v>
      </c>
      <c r="F15">
        <f t="shared" si="0"/>
        <v>2.8869369267995353</v>
      </c>
      <c r="G15">
        <f t="shared" si="1"/>
        <v>0.28869369267995354</v>
      </c>
      <c r="H15">
        <f t="shared" si="2"/>
        <v>2886.9369267995353</v>
      </c>
      <c r="I15" s="3">
        <f t="shared" si="3"/>
        <v>4.2481693283358268E-5</v>
      </c>
    </row>
    <row r="16" spans="1:9" x14ac:dyDescent="0.25">
      <c r="A16" s="1">
        <v>12000</v>
      </c>
      <c r="B16">
        <v>15.49</v>
      </c>
      <c r="C16" s="1">
        <v>11153427</v>
      </c>
      <c r="D16">
        <v>6798.12582334126</v>
      </c>
      <c r="E16">
        <v>27566.265517202399</v>
      </c>
      <c r="F16">
        <f t="shared" si="0"/>
        <v>2.4058233412597474</v>
      </c>
      <c r="G16">
        <f t="shared" si="1"/>
        <v>0.24058233412597474</v>
      </c>
      <c r="H16">
        <f t="shared" si="2"/>
        <v>2886.9880095116969</v>
      </c>
      <c r="I16" s="3">
        <f t="shared" si="3"/>
        <v>3.5402037477316739E-5</v>
      </c>
    </row>
    <row r="17" spans="1:9" x14ac:dyDescent="0.25">
      <c r="A17" s="1">
        <v>60000</v>
      </c>
      <c r="B17">
        <v>15.49</v>
      </c>
      <c r="C17" s="1">
        <v>55755294</v>
      </c>
      <c r="D17">
        <v>6796.2011987362002</v>
      </c>
      <c r="E17">
        <v>27570.168503101799</v>
      </c>
      <c r="F17">
        <f t="shared" si="0"/>
        <v>0.48119873619998543</v>
      </c>
      <c r="G17">
        <f t="shared" si="1"/>
        <v>4.8119873619998546E-2</v>
      </c>
      <c r="H17">
        <f t="shared" si="2"/>
        <v>2887.1924171999126</v>
      </c>
      <c r="I17" s="3">
        <f t="shared" si="3"/>
        <v>7.0809088101864148E-6</v>
      </c>
    </row>
    <row r="18" spans="1:9" x14ac:dyDescent="0.25">
      <c r="A18" s="1">
        <v>100000</v>
      </c>
      <c r="B18">
        <v>15.49</v>
      </c>
      <c r="C18" s="1">
        <v>92923516</v>
      </c>
      <c r="D18">
        <v>6796.00872130069</v>
      </c>
      <c r="E18">
        <v>27570.55892326</v>
      </c>
      <c r="F18">
        <f t="shared" si="0"/>
        <v>0.28872130068975821</v>
      </c>
      <c r="G18">
        <f t="shared" si="1"/>
        <v>2.8872130068975821E-2</v>
      </c>
      <c r="H18">
        <f t="shared" si="2"/>
        <v>2887.2130068975821</v>
      </c>
      <c r="I18" s="3">
        <f t="shared" si="3"/>
        <v>4.2485755842314177E-6</v>
      </c>
    </row>
    <row r="19" spans="1:9" x14ac:dyDescent="0.25">
      <c r="A19" s="1">
        <v>120000</v>
      </c>
      <c r="B19">
        <v>15.49</v>
      </c>
      <c r="C19" s="1">
        <v>111507627</v>
      </c>
      <c r="D19">
        <v>6795.9606014822202</v>
      </c>
      <c r="E19">
        <v>27570.656531844899</v>
      </c>
      <c r="F19">
        <f t="shared" si="0"/>
        <v>0.24060148221997224</v>
      </c>
      <c r="G19">
        <f t="shared" si="1"/>
        <v>2.4060148221997223E-2</v>
      </c>
      <c r="H19">
        <f t="shared" si="2"/>
        <v>2887.2177866396669</v>
      </c>
      <c r="I19" s="3">
        <f t="shared" si="3"/>
        <v>3.5404855147636027E-6</v>
      </c>
    </row>
    <row r="20" spans="1:9" x14ac:dyDescent="0.25">
      <c r="A20" s="1">
        <v>600000</v>
      </c>
      <c r="B20">
        <v>15.49</v>
      </c>
      <c r="C20" s="1">
        <v>557526296</v>
      </c>
      <c r="D20">
        <v>6795.7681206671105</v>
      </c>
      <c r="E20">
        <v>27571.0469795684</v>
      </c>
      <c r="F20">
        <f t="shared" si="0"/>
        <v>4.8120667110197246E-2</v>
      </c>
      <c r="G20">
        <f t="shared" si="1"/>
        <v>4.8120667110197243E-3</v>
      </c>
      <c r="H20">
        <f t="shared" si="2"/>
        <v>2887.2400266118348</v>
      </c>
      <c r="I20" s="3">
        <f t="shared" si="3"/>
        <v>7.0810255725639593E-7</v>
      </c>
    </row>
    <row r="21" spans="1:9" x14ac:dyDescent="0.25">
      <c r="A21" s="1">
        <v>1200000</v>
      </c>
      <c r="B21">
        <v>15.49</v>
      </c>
      <c r="C21" s="1">
        <v>1115049632</v>
      </c>
      <c r="D21">
        <v>6795.7440603355799</v>
      </c>
      <c r="E21">
        <v>27571.095787202499</v>
      </c>
      <c r="F21">
        <f t="shared" si="0"/>
        <v>2.4060335579633829E-2</v>
      </c>
      <c r="G21">
        <f t="shared" si="1"/>
        <v>2.4060335579633831E-3</v>
      </c>
      <c r="H21">
        <f t="shared" si="2"/>
        <v>2887.2402695560595</v>
      </c>
      <c r="I21" s="3">
        <f t="shared" si="3"/>
        <v>3.5405130849319733E-7</v>
      </c>
    </row>
    <row r="22" spans="1:9" x14ac:dyDescent="0.25">
      <c r="A22" s="1">
        <v>3000000</v>
      </c>
      <c r="B22">
        <v>15.49</v>
      </c>
      <c r="C22" s="1">
        <v>2787619638</v>
      </c>
      <c r="D22">
        <v>6795.7296241356999</v>
      </c>
      <c r="E22">
        <v>27571.1250718878</v>
      </c>
      <c r="F22">
        <f t="shared" si="0"/>
        <v>9.6241356995960814E-3</v>
      </c>
      <c r="G22">
        <f t="shared" si="1"/>
        <v>9.6241356995960812E-4</v>
      </c>
      <c r="H22">
        <f>A22*G22</f>
        <v>2887.2407098788244</v>
      </c>
      <c r="I22" s="3">
        <f t="shared" si="3"/>
        <v>1.4162054506883237E-7</v>
      </c>
    </row>
    <row r="31" spans="1:9" x14ac:dyDescent="0.25">
      <c r="B31" s="4"/>
    </row>
  </sheetData>
  <sortState xmlns:xlrd2="http://schemas.microsoft.com/office/spreadsheetml/2017/richdata2" ref="A7:G45">
    <sortCondition ref="A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Zocher</cp:lastModifiedBy>
  <dcterms:created xsi:type="dcterms:W3CDTF">2020-07-16T02:54:29Z</dcterms:created>
  <dcterms:modified xsi:type="dcterms:W3CDTF">2020-07-16T02:57:55Z</dcterms:modified>
</cp:coreProperties>
</file>