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25995fac2bd93794/Projects/Gravity Sandbox Old/"/>
    </mc:Choice>
  </mc:AlternateContent>
  <xr:revisionPtr revIDLastSave="36" documentId="11_9E8F8E0B2A8B3EA24AC571131F398C3DA7DFDEC6" xr6:coauthVersionLast="45" xr6:coauthVersionMax="45" xr10:uidLastSave="{CD3070BD-C8DB-4A59-9219-D1D7A5FDA57E}"/>
  <bookViews>
    <workbookView xWindow="1395" yWindow="3645" windowWidth="27765" windowHeight="15105" xr2:uid="{00000000-000D-0000-FFFF-FFFF00000000}"/>
  </bookViews>
  <sheets>
    <sheet name="Two Stars - Close Flyby" sheetId="1" r:id="rId1"/>
    <sheet name="Sizes and Distances" sheetId="2" r:id="rId2"/>
    <sheet name="Lightspeed @ 1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C26" i="1" s="1"/>
  <c r="B2" i="3"/>
  <c r="C46" i="2"/>
  <c r="C40" i="2"/>
  <c r="C41" i="2" s="1"/>
  <c r="C32" i="2"/>
  <c r="C37" i="2"/>
  <c r="E23" i="2" l="1"/>
  <c r="E22" i="2"/>
  <c r="B1" i="1" l="1"/>
  <c r="C15" i="1"/>
  <c r="C21" i="1" s="1"/>
  <c r="H13" i="2" l="1"/>
  <c r="H11" i="2"/>
  <c r="C36" i="2" l="1"/>
  <c r="B4" i="3"/>
  <c r="C31" i="2"/>
  <c r="C5" i="1"/>
  <c r="B5" i="1"/>
  <c r="B3" i="1"/>
  <c r="B4" i="1" s="1"/>
  <c r="E11" i="2"/>
  <c r="C2" i="2"/>
  <c r="C3" i="2" s="1"/>
  <c r="C4" i="2" s="1"/>
  <c r="C14" i="2"/>
  <c r="B13" i="1" s="1"/>
  <c r="C12" i="2"/>
  <c r="B2" i="1" l="1"/>
  <c r="B19" i="1" s="1"/>
  <c r="B14" i="1"/>
  <c r="B15" i="1" s="1"/>
  <c r="B16" i="1" s="1"/>
  <c r="B8" i="1"/>
  <c r="B9" i="1" s="1"/>
  <c r="B20" i="1"/>
  <c r="B21" i="1" s="1"/>
  <c r="B22" i="1" s="1"/>
  <c r="B5" i="3"/>
  <c r="B6" i="3" s="1"/>
  <c r="B7" i="3" s="1"/>
  <c r="B10" i="1" l="1"/>
  <c r="B11" i="1" s="1"/>
</calcChain>
</file>

<file path=xl/sharedStrings.xml><?xml version="1.0" encoding="utf-8"?>
<sst xmlns="http://schemas.openxmlformats.org/spreadsheetml/2006/main" count="77" uniqueCount="53">
  <si>
    <t>Sol</t>
  </si>
  <si>
    <t>Mean Distance from Earth</t>
  </si>
  <si>
    <t>km</t>
  </si>
  <si>
    <t>m</t>
  </si>
  <si>
    <t>Diameter</t>
  </si>
  <si>
    <t>kg</t>
  </si>
  <si>
    <t>Mass</t>
  </si>
  <si>
    <t>Volume</t>
  </si>
  <si>
    <t>Density</t>
  </si>
  <si>
    <t>Speed of Light</t>
  </si>
  <si>
    <t>m/s</t>
  </si>
  <si>
    <t>km/s</t>
  </si>
  <si>
    <t>Earth</t>
  </si>
  <si>
    <t>Orbital Velocity</t>
  </si>
  <si>
    <t>Aphelion</t>
  </si>
  <si>
    <t>Perihelion</t>
  </si>
  <si>
    <t>solar diameters</t>
  </si>
  <si>
    <t>Closest approach</t>
  </si>
  <si>
    <t>(distance center to center)</t>
  </si>
  <si>
    <t>Star 1 mass</t>
  </si>
  <si>
    <t>Star 2 mass</t>
  </si>
  <si>
    <t>Gravitational Constant (G)</t>
  </si>
  <si>
    <t>m^3/kg-sec^2</t>
  </si>
  <si>
    <t>F at Closest Approach</t>
  </si>
  <si>
    <t>G</t>
  </si>
  <si>
    <t>Acceleration at CA</t>
  </si>
  <si>
    <t>m/sec^2</t>
  </si>
  <si>
    <t>Surface Gravity</t>
  </si>
  <si>
    <t>Runaway Stars</t>
  </si>
  <si>
    <t>Velocity</t>
  </si>
  <si>
    <t>km/sec</t>
  </si>
  <si>
    <t>m/sec</t>
  </si>
  <si>
    <t>lightspeed</t>
  </si>
  <si>
    <t>sec @ 1 g</t>
  </si>
  <si>
    <t>min @ 1 g</t>
  </si>
  <si>
    <t>hours @ 1 g</t>
  </si>
  <si>
    <t>days @ 1 g</t>
  </si>
  <si>
    <t>Hypervelocity Stars</t>
  </si>
  <si>
    <t>miles</t>
  </si>
  <si>
    <t>Five diameters apart</t>
  </si>
  <si>
    <t>Acceleration at 5D</t>
  </si>
  <si>
    <t>F at Solar Surface</t>
  </si>
  <si>
    <t>1/2 diameter</t>
  </si>
  <si>
    <t>F at 5D</t>
  </si>
  <si>
    <t>1 g</t>
  </si>
  <si>
    <t>g</t>
  </si>
  <si>
    <t>mi/s</t>
  </si>
  <si>
    <t>mi/hr</t>
  </si>
  <si>
    <t>Speed in galaxy relative to local</t>
  </si>
  <si>
    <t>Fastest Star Found (a/o 2019)</t>
  </si>
  <si>
    <t>S5-HVS1</t>
  </si>
  <si>
    <t>Sagittarius A*</t>
  </si>
  <si>
    <t>solar masses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</si>
</sst>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E+00"/>
    <numFmt numFmtId="165" formatCode="_(* #,##0_);_(* \(#,##0\);_(* &quot;-&quot;??_);_(@_)"/>
    <numFmt numFmtId="166" formatCode="0.0000%"/>
    <numFmt numFmtId="167" formatCode="0.00000E+00"/>
    <numFmt numFmtId="17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164" fontId="2" fillId="0" borderId="0" xfId="1" applyNumberFormat="1" applyFont="1"/>
    <xf numFmtId="164" fontId="0" fillId="0" borderId="0" xfId="0" applyNumberFormat="1"/>
    <xf numFmtId="0" fontId="0" fillId="0" borderId="0" xfId="0" applyNumberFormat="1"/>
    <xf numFmtId="165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166" fontId="0" fillId="0" borderId="0" xfId="2" applyNumberFormat="1" applyFont="1"/>
    <xf numFmtId="0" fontId="3" fillId="0" borderId="0" xfId="3"/>
    <xf numFmtId="43" fontId="0" fillId="0" borderId="0" xfId="1" applyFont="1"/>
    <xf numFmtId="167" fontId="0" fillId="0" borderId="0" xfId="0" applyNumberFormat="1"/>
    <xf numFmtId="43" fontId="0" fillId="0" borderId="0" xfId="0" applyNumberFormat="1"/>
    <xf numFmtId="165" fontId="0" fillId="0" borderId="0" xfId="0" applyNumberFormat="1"/>
    <xf numFmtId="2" fontId="0" fillId="0" borderId="0" xfId="0" applyNumberFormat="1"/>
    <xf numFmtId="175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agittarius_A*" TargetMode="External"/><Relationship Id="rId2" Type="http://schemas.openxmlformats.org/officeDocument/2006/relationships/hyperlink" Target="https://en.wikipedia.org/wiki/S5-HVS1" TargetMode="External"/><Relationship Id="rId1" Type="http://schemas.openxmlformats.org/officeDocument/2006/relationships/hyperlink" Target="http://en.wikipedia.org/wiki/High-velocity_star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="115" workbookViewId="0">
      <selection activeCell="B26" sqref="B26"/>
    </sheetView>
  </sheetViews>
  <sheetFormatPr defaultRowHeight="15" x14ac:dyDescent="0.25"/>
  <cols>
    <col min="1" max="1" width="19.85546875" customWidth="1"/>
    <col min="2" max="2" width="29.140625" customWidth="1"/>
  </cols>
  <sheetData>
    <row r="1" spans="1:4" x14ac:dyDescent="0.25">
      <c r="A1" t="s">
        <v>44</v>
      </c>
      <c r="B1" s="14">
        <f>'Sizes and Distances'!C25</f>
        <v>9.8066499999999994</v>
      </c>
    </row>
    <row r="2" spans="1:4" x14ac:dyDescent="0.25">
      <c r="A2" t="s">
        <v>17</v>
      </c>
      <c r="B2" s="5">
        <f>2*'Sizes and Distances'!C14</f>
        <v>2785368000</v>
      </c>
      <c r="C2" t="s">
        <v>3</v>
      </c>
      <c r="D2" t="s">
        <v>18</v>
      </c>
    </row>
    <row r="3" spans="1:4" x14ac:dyDescent="0.25">
      <c r="A3" t="s">
        <v>19</v>
      </c>
      <c r="B3">
        <f>'Sizes and Distances'!C15</f>
        <v>1.9890999999999999E+30</v>
      </c>
      <c r="C3" t="s">
        <v>5</v>
      </c>
    </row>
    <row r="4" spans="1:4" x14ac:dyDescent="0.25">
      <c r="A4" t="s">
        <v>20</v>
      </c>
      <c r="B4">
        <f>B3</f>
        <v>1.9890999999999999E+30</v>
      </c>
      <c r="C4" t="s">
        <v>5</v>
      </c>
    </row>
    <row r="5" spans="1:4" x14ac:dyDescent="0.25">
      <c r="A5" t="s">
        <v>24</v>
      </c>
      <c r="B5">
        <f>'Sizes and Distances'!C6</f>
        <v>6.6738400000000001E-11</v>
      </c>
      <c r="C5" t="str">
        <f>'Sizes and Distances'!D6</f>
        <v>m^3/kg-sec^2</v>
      </c>
    </row>
    <row r="8" spans="1:4" x14ac:dyDescent="0.25">
      <c r="A8" t="s">
        <v>23</v>
      </c>
      <c r="B8" s="11">
        <f>(B$5*B$4*B$3)/POWER(B$2,2)</f>
        <v>3.4034851627266708E+31</v>
      </c>
    </row>
    <row r="9" spans="1:4" x14ac:dyDescent="0.25">
      <c r="A9" t="s">
        <v>25</v>
      </c>
      <c r="B9" s="4">
        <f>B8/B3</f>
        <v>17.110679014261077</v>
      </c>
      <c r="C9" t="s">
        <v>26</v>
      </c>
    </row>
    <row r="10" spans="1:4" x14ac:dyDescent="0.25">
      <c r="B10" s="12">
        <f>B5*B3/POWER(B2,2)</f>
        <v>17.110679014261077</v>
      </c>
    </row>
    <row r="11" spans="1:4" x14ac:dyDescent="0.25">
      <c r="B11" s="12">
        <f>B10/B$1</f>
        <v>1.7448036805903218</v>
      </c>
      <c r="C11" t="s">
        <v>45</v>
      </c>
    </row>
    <row r="13" spans="1:4" x14ac:dyDescent="0.25">
      <c r="A13" t="s">
        <v>39</v>
      </c>
      <c r="B13" s="5">
        <f>5*'Sizes and Distances'!C14</f>
        <v>6963420000</v>
      </c>
      <c r="C13" t="s">
        <v>3</v>
      </c>
    </row>
    <row r="14" spans="1:4" x14ac:dyDescent="0.25">
      <c r="A14" t="s">
        <v>43</v>
      </c>
      <c r="B14" s="11">
        <f>(B$5*B$4*B$3)/POWER(B13,2)</f>
        <v>5.4455762603626734E+30</v>
      </c>
    </row>
    <row r="15" spans="1:4" x14ac:dyDescent="0.25">
      <c r="A15" t="s">
        <v>40</v>
      </c>
      <c r="B15" s="10">
        <f>B14/B$3</f>
        <v>2.7377086422817727</v>
      </c>
      <c r="C15" t="str">
        <f>C9</f>
        <v>m/sec^2</v>
      </c>
    </row>
    <row r="16" spans="1:4" x14ac:dyDescent="0.25">
      <c r="B16" s="12">
        <f>B15/B$1</f>
        <v>0.27916858889445151</v>
      </c>
      <c r="C16" t="s">
        <v>45</v>
      </c>
    </row>
    <row r="19" spans="1:3" x14ac:dyDescent="0.25">
      <c r="A19" t="s">
        <v>42</v>
      </c>
      <c r="B19" s="13">
        <f>B2/4</f>
        <v>696342000</v>
      </c>
      <c r="C19" t="s">
        <v>3</v>
      </c>
    </row>
    <row r="20" spans="1:3" x14ac:dyDescent="0.25">
      <c r="A20" t="s">
        <v>41</v>
      </c>
      <c r="B20" s="11">
        <f>(B$5*B$4*B$3)/POWER(B19,2)</f>
        <v>5.4455762603626732E+32</v>
      </c>
    </row>
    <row r="21" spans="1:3" x14ac:dyDescent="0.25">
      <c r="B21" s="10">
        <f>B20/B$3</f>
        <v>273.77086422817723</v>
      </c>
      <c r="C21" t="str">
        <f>C15</f>
        <v>m/sec^2</v>
      </c>
    </row>
    <row r="22" spans="1:3" x14ac:dyDescent="0.25">
      <c r="B22" s="12">
        <f>B21/B$1</f>
        <v>27.916858889445148</v>
      </c>
      <c r="C22" t="s">
        <v>45</v>
      </c>
    </row>
    <row r="26" spans="1:3" x14ac:dyDescent="0.25">
      <c r="B26">
        <f>1/24</f>
        <v>4.1666666666666664E-2</v>
      </c>
      <c r="C26">
        <f>1200*(1-B26)</f>
        <v>1150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6"/>
  <sheetViews>
    <sheetView zoomScaleNormal="100" workbookViewId="0">
      <selection activeCell="C46" sqref="C46"/>
    </sheetView>
  </sheetViews>
  <sheetFormatPr defaultRowHeight="15" x14ac:dyDescent="0.25"/>
  <cols>
    <col min="1" max="1" width="5.7109375" customWidth="1"/>
    <col min="2" max="2" width="34.7109375" customWidth="1"/>
    <col min="3" max="3" width="18.42578125" style="3" customWidth="1"/>
    <col min="5" max="5" width="10.5703125" bestFit="1" customWidth="1"/>
    <col min="8" max="8" width="14.28515625" bestFit="1" customWidth="1"/>
  </cols>
  <sheetData>
    <row r="1" spans="1:9" x14ac:dyDescent="0.25">
      <c r="B1" t="s">
        <v>9</v>
      </c>
      <c r="C1" s="5">
        <v>299792458</v>
      </c>
      <c r="D1" t="s">
        <v>10</v>
      </c>
    </row>
    <row r="2" spans="1:9" x14ac:dyDescent="0.25">
      <c r="C2" s="5">
        <f>C1/1000</f>
        <v>299792.45799999998</v>
      </c>
      <c r="D2" t="s">
        <v>11</v>
      </c>
    </row>
    <row r="3" spans="1:9" x14ac:dyDescent="0.25">
      <c r="C3" s="5">
        <f>C2*0.621371192</f>
        <v>186282.39698006993</v>
      </c>
      <c r="D3" t="s">
        <v>46</v>
      </c>
    </row>
    <row r="4" spans="1:9" x14ac:dyDescent="0.25">
      <c r="C4" s="5">
        <f>C3*(60*60)</f>
        <v>670616629.12825179</v>
      </c>
      <c r="D4" t="s">
        <v>47</v>
      </c>
    </row>
    <row r="6" spans="1:9" x14ac:dyDescent="0.25">
      <c r="B6" t="s">
        <v>21</v>
      </c>
      <c r="C6" s="3">
        <v>6.6738400000000001E-11</v>
      </c>
      <c r="D6" t="s">
        <v>22</v>
      </c>
    </row>
    <row r="10" spans="1:9" x14ac:dyDescent="0.25">
      <c r="A10" t="s">
        <v>0</v>
      </c>
      <c r="H10">
        <v>0.62137119200000002</v>
      </c>
    </row>
    <row r="11" spans="1:9" x14ac:dyDescent="0.25">
      <c r="B11" t="s">
        <v>1</v>
      </c>
      <c r="C11" s="2">
        <v>149597870.69999999</v>
      </c>
      <c r="D11" t="s">
        <v>2</v>
      </c>
      <c r="E11" s="4">
        <f>C11/C13</f>
        <v>107.41695223036955</v>
      </c>
      <c r="F11" t="s">
        <v>16</v>
      </c>
      <c r="H11" s="5">
        <f>C11*H$10</f>
        <v>92955807.237520874</v>
      </c>
      <c r="I11" t="s">
        <v>38</v>
      </c>
    </row>
    <row r="12" spans="1:9" x14ac:dyDescent="0.25">
      <c r="C12" s="1">
        <f>C11*1000</f>
        <v>149597870700</v>
      </c>
      <c r="D12" t="s">
        <v>3</v>
      </c>
      <c r="H12" s="5"/>
    </row>
    <row r="13" spans="1:9" x14ac:dyDescent="0.25">
      <c r="B13" t="s">
        <v>4</v>
      </c>
      <c r="C13" s="3">
        <v>1392684</v>
      </c>
      <c r="D13" t="s">
        <v>2</v>
      </c>
      <c r="H13" s="5">
        <f t="shared" ref="H13" si="0">C13*H$10</f>
        <v>865373.71715932805</v>
      </c>
      <c r="I13" t="s">
        <v>38</v>
      </c>
    </row>
    <row r="14" spans="1:9" x14ac:dyDescent="0.25">
      <c r="C14" s="3">
        <f>C13*1000</f>
        <v>1392684000</v>
      </c>
      <c r="D14" t="s">
        <v>3</v>
      </c>
      <c r="H14" s="3"/>
    </row>
    <row r="15" spans="1:9" x14ac:dyDescent="0.25">
      <c r="B15" t="s">
        <v>6</v>
      </c>
      <c r="C15" s="3">
        <v>1.9890999999999999E+30</v>
      </c>
      <c r="D15" t="s">
        <v>5</v>
      </c>
    </row>
    <row r="16" spans="1:9" x14ac:dyDescent="0.25">
      <c r="B16" t="s">
        <v>7</v>
      </c>
    </row>
    <row r="17" spans="1:5" x14ac:dyDescent="0.25">
      <c r="B17" t="s">
        <v>8</v>
      </c>
    </row>
    <row r="18" spans="1:5" x14ac:dyDescent="0.25">
      <c r="B18" t="s">
        <v>48</v>
      </c>
      <c r="C18" s="4">
        <v>20</v>
      </c>
      <c r="D18" t="s">
        <v>11</v>
      </c>
    </row>
    <row r="20" spans="1:5" x14ac:dyDescent="0.25">
      <c r="A20" t="s">
        <v>12</v>
      </c>
    </row>
    <row r="21" spans="1:5" x14ac:dyDescent="0.25">
      <c r="B21" t="s">
        <v>13</v>
      </c>
      <c r="C21" s="4">
        <v>29.78</v>
      </c>
      <c r="D21" t="s">
        <v>11</v>
      </c>
    </row>
    <row r="22" spans="1:5" x14ac:dyDescent="0.25">
      <c r="B22" t="s">
        <v>14</v>
      </c>
      <c r="C22" s="3">
        <v>152098232</v>
      </c>
      <c r="E22" s="4">
        <f>C22/C13</f>
        <v>109.21230659647128</v>
      </c>
    </row>
    <row r="23" spans="1:5" x14ac:dyDescent="0.25">
      <c r="B23" t="s">
        <v>15</v>
      </c>
      <c r="C23" s="3">
        <v>147098290</v>
      </c>
      <c r="E23" s="4">
        <f>C23/C13</f>
        <v>105.62215836471159</v>
      </c>
    </row>
    <row r="25" spans="1:5" x14ac:dyDescent="0.25">
      <c r="B25" t="s">
        <v>27</v>
      </c>
      <c r="C25">
        <v>9.8066499999999994</v>
      </c>
      <c r="D25" t="s">
        <v>26</v>
      </c>
    </row>
    <row r="29" spans="1:5" x14ac:dyDescent="0.25">
      <c r="A29" t="s">
        <v>28</v>
      </c>
    </row>
    <row r="30" spans="1:5" x14ac:dyDescent="0.25">
      <c r="B30" t="s">
        <v>29</v>
      </c>
      <c r="C30" s="4">
        <v>100</v>
      </c>
      <c r="D30" t="s">
        <v>30</v>
      </c>
    </row>
    <row r="31" spans="1:5" x14ac:dyDescent="0.25">
      <c r="C31" s="5">
        <f>C30*1000</f>
        <v>100000</v>
      </c>
      <c r="D31" t="s">
        <v>31</v>
      </c>
    </row>
    <row r="32" spans="1:5" x14ac:dyDescent="0.25">
      <c r="C32" s="8">
        <f>C31/C$1</f>
        <v>3.3356409519815205E-4</v>
      </c>
      <c r="D32" t="s">
        <v>32</v>
      </c>
    </row>
    <row r="34" spans="1:4" x14ac:dyDescent="0.25">
      <c r="A34" s="9" t="s">
        <v>37</v>
      </c>
    </row>
    <row r="35" spans="1:4" x14ac:dyDescent="0.25">
      <c r="B35" t="s">
        <v>29</v>
      </c>
      <c r="C35" s="5">
        <v>1000</v>
      </c>
      <c r="D35" t="s">
        <v>30</v>
      </c>
    </row>
    <row r="36" spans="1:4" x14ac:dyDescent="0.25">
      <c r="C36" s="5">
        <f>C35*1000</f>
        <v>1000000</v>
      </c>
      <c r="D36" t="s">
        <v>31</v>
      </c>
    </row>
    <row r="37" spans="1:4" x14ac:dyDescent="0.25">
      <c r="C37" s="7">
        <f>C36/C$1</f>
        <v>3.3356409519815205E-3</v>
      </c>
      <c r="D37" t="s">
        <v>32</v>
      </c>
    </row>
    <row r="38" spans="1:4" x14ac:dyDescent="0.25">
      <c r="C38" s="4"/>
    </row>
    <row r="39" spans="1:4" x14ac:dyDescent="0.25">
      <c r="A39" t="s">
        <v>49</v>
      </c>
      <c r="C39" s="5">
        <v>1755</v>
      </c>
      <c r="D39" t="s">
        <v>30</v>
      </c>
    </row>
    <row r="40" spans="1:4" x14ac:dyDescent="0.25">
      <c r="B40" s="9" t="s">
        <v>50</v>
      </c>
      <c r="C40" s="5">
        <f>C39*1000</f>
        <v>1755000</v>
      </c>
      <c r="D40" t="s">
        <v>31</v>
      </c>
    </row>
    <row r="41" spans="1:4" x14ac:dyDescent="0.25">
      <c r="C41" s="8">
        <f>C40/C$1</f>
        <v>5.8540498707275682E-3</v>
      </c>
      <c r="D41" t="s">
        <v>32</v>
      </c>
    </row>
    <row r="44" spans="1:4" x14ac:dyDescent="0.25">
      <c r="A44" s="9" t="s">
        <v>51</v>
      </c>
    </row>
    <row r="45" spans="1:4" x14ac:dyDescent="0.25">
      <c r="B45" t="s">
        <v>6</v>
      </c>
      <c r="C45" s="3">
        <v>4154000</v>
      </c>
      <c r="D45" t="s">
        <v>52</v>
      </c>
    </row>
    <row r="46" spans="1:4" x14ac:dyDescent="0.25">
      <c r="C46" s="3">
        <f>C$15*C45</f>
        <v>8.2627213999999992E+36</v>
      </c>
      <c r="D46" t="s">
        <v>5</v>
      </c>
    </row>
  </sheetData>
  <hyperlinks>
    <hyperlink ref="A34" r:id="rId1" location="High-velocity_stars" xr:uid="{00000000-0004-0000-0100-000000000000}"/>
    <hyperlink ref="B40" r:id="rId2" xr:uid="{388454D9-1C61-49B5-99A9-77D3DB141B91}"/>
    <hyperlink ref="A44" r:id="rId3" xr:uid="{46D2DA6E-B5DD-4B47-A5A2-1802CC3863D1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7"/>
  <sheetViews>
    <sheetView zoomScale="164" workbookViewId="0">
      <selection activeCell="B7" sqref="B7"/>
    </sheetView>
  </sheetViews>
  <sheetFormatPr defaultRowHeight="15" x14ac:dyDescent="0.25"/>
  <cols>
    <col min="2" max="2" width="10.5703125" bestFit="1" customWidth="1"/>
    <col min="3" max="3" width="13" customWidth="1"/>
  </cols>
  <sheetData>
    <row r="2" spans="2:3" x14ac:dyDescent="0.25">
      <c r="B2" s="3">
        <f>'Sizes and Distances'!C1*B3</f>
        <v>149896229</v>
      </c>
      <c r="C2" t="s">
        <v>10</v>
      </c>
    </row>
    <row r="3" spans="2:3" x14ac:dyDescent="0.25">
      <c r="B3" s="6">
        <v>0.5</v>
      </c>
      <c r="C3" t="s">
        <v>32</v>
      </c>
    </row>
    <row r="4" spans="2:3" x14ac:dyDescent="0.25">
      <c r="B4" s="3">
        <f>B2/'Sizes and Distances'!C25</f>
        <v>15285161.497555232</v>
      </c>
      <c r="C4" t="s">
        <v>33</v>
      </c>
    </row>
    <row r="5" spans="2:3" x14ac:dyDescent="0.25">
      <c r="B5" s="3">
        <f>B4/60</f>
        <v>254752.69162592053</v>
      </c>
      <c r="C5" t="s">
        <v>34</v>
      </c>
    </row>
    <row r="6" spans="2:3" x14ac:dyDescent="0.25">
      <c r="B6" s="5">
        <f>B5/60</f>
        <v>4245.8781937653421</v>
      </c>
      <c r="C6" t="s">
        <v>35</v>
      </c>
    </row>
    <row r="7" spans="2:3" x14ac:dyDescent="0.25">
      <c r="B7" s="15">
        <f>B6/24</f>
        <v>176.91159140688924</v>
      </c>
      <c r="C7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Two Stars - Close Flyby</vt:lpstr>
      <vt:lpstr>Sizes and Distances</vt:lpstr>
      <vt:lpstr>Lightspeed @ 1g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Zocher</dc:creator>
  <cp:lastModifiedBy>Eric Zocher</cp:lastModifiedBy>
  <dcterms:created xsi:type="dcterms:W3CDTF">2013-02-05T21:51:57Z</dcterms:created>
  <dcterms:modified xsi:type="dcterms:W3CDTF">2020-05-13T21:43:31Z</dcterms:modified>
</cp:coreProperties>
</file>