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9" activeTab="22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</sheets>
  <calcPr calcId="145621"/>
</workbook>
</file>

<file path=xl/calcChain.xml><?xml version="1.0" encoding="utf-8"?>
<calcChain xmlns="http://schemas.openxmlformats.org/spreadsheetml/2006/main">
  <c r="B16" i="24" l="1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G2" i="24"/>
  <c r="G1" i="24"/>
  <c r="G3" i="24" l="1"/>
  <c r="G5" i="24"/>
  <c r="G4" i="24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G2" i="23" s="1"/>
  <c r="B30" i="23"/>
  <c r="B32" i="23" s="1"/>
  <c r="B29" i="23"/>
  <c r="B28" i="23"/>
  <c r="B27" i="23"/>
  <c r="A27" i="23"/>
  <c r="A28" i="23" s="1"/>
  <c r="G26" i="23"/>
  <c r="G25" i="23"/>
  <c r="A3" i="23"/>
  <c r="G1" i="23"/>
  <c r="A22" i="24" l="1"/>
  <c r="G21" i="24"/>
  <c r="A7" i="24"/>
  <c r="G6" i="24"/>
  <c r="B35" i="24"/>
  <c r="B33" i="24"/>
  <c r="B34" i="24"/>
  <c r="B32" i="24"/>
  <c r="G3" i="23"/>
  <c r="A4" i="23"/>
  <c r="A5" i="23" s="1"/>
  <c r="G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G30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G2" i="22"/>
  <c r="G1" i="22"/>
  <c r="B39" i="24" l="1"/>
  <c r="B37" i="24"/>
  <c r="B38" i="24"/>
  <c r="B36" i="24"/>
  <c r="G7" i="24"/>
  <c r="A8" i="24"/>
  <c r="G22" i="24"/>
  <c r="A23" i="24"/>
  <c r="G4" i="23"/>
  <c r="B37" i="23"/>
  <c r="B35" i="23"/>
  <c r="B38" i="23"/>
  <c r="B36" i="23"/>
  <c r="A30" i="23"/>
  <c r="G29" i="23"/>
  <c r="A7" i="23"/>
  <c r="G6" i="23"/>
  <c r="G4" i="22"/>
  <c r="A5" i="22"/>
  <c r="G3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2" i="21"/>
  <c r="G1" i="21"/>
  <c r="A24" i="24" l="1"/>
  <c r="G23" i="24"/>
  <c r="A9" i="24"/>
  <c r="G8" i="24"/>
  <c r="B43" i="24"/>
  <c r="B41" i="24"/>
  <c r="B42" i="24"/>
  <c r="B40" i="24"/>
  <c r="G7" i="23"/>
  <c r="A8" i="23"/>
  <c r="G30" i="23"/>
  <c r="A31" i="23"/>
  <c r="B41" i="23"/>
  <c r="B39" i="23"/>
  <c r="B42" i="23"/>
  <c r="B40" i="23"/>
  <c r="B44" i="22"/>
  <c r="B42" i="22"/>
  <c r="B45" i="22"/>
  <c r="B43" i="22"/>
  <c r="A6" i="22"/>
  <c r="G5" i="22"/>
  <c r="A37" i="22"/>
  <c r="G36" i="22"/>
  <c r="A4" i="21"/>
  <c r="A5" i="21" s="1"/>
  <c r="A6" i="21"/>
  <c r="G5" i="21"/>
  <c r="G4" i="21"/>
  <c r="G33" i="21"/>
  <c r="A34" i="21"/>
  <c r="B39" i="21"/>
  <c r="B37" i="21"/>
  <c r="B40" i="21"/>
  <c r="B16" i="20"/>
  <c r="B15" i="20"/>
  <c r="G15" i="20" s="1"/>
  <c r="B14" i="20"/>
  <c r="B13" i="20"/>
  <c r="B12" i="20"/>
  <c r="B11" i="20"/>
  <c r="B10" i="20"/>
  <c r="B9" i="20"/>
  <c r="G9" i="20" s="1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G16" i="20"/>
  <c r="G14" i="20"/>
  <c r="G13" i="20"/>
  <c r="G12" i="20"/>
  <c r="G11" i="20"/>
  <c r="G10" i="20"/>
  <c r="G8" i="20"/>
  <c r="G7" i="20"/>
  <c r="G6" i="20"/>
  <c r="G5" i="20"/>
  <c r="G4" i="20"/>
  <c r="G3" i="20"/>
  <c r="G2" i="20"/>
  <c r="G1" i="20"/>
  <c r="B47" i="24" l="1"/>
  <c r="B45" i="24"/>
  <c r="B46" i="24"/>
  <c r="B44" i="24"/>
  <c r="G9" i="24"/>
  <c r="A10" i="24"/>
  <c r="G24" i="24"/>
  <c r="A25" i="24"/>
  <c r="B45" i="23"/>
  <c r="B43" i="23"/>
  <c r="B46" i="23"/>
  <c r="B44" i="23"/>
  <c r="A32" i="23"/>
  <c r="G31" i="23"/>
  <c r="A9" i="23"/>
  <c r="G8" i="23"/>
  <c r="G37" i="22"/>
  <c r="A38" i="22"/>
  <c r="G6" i="22"/>
  <c r="A7" i="22"/>
  <c r="B48" i="22"/>
  <c r="B46" i="22"/>
  <c r="B49" i="22"/>
  <c r="B47" i="22"/>
  <c r="A7" i="21"/>
  <c r="G6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G19" i="19" s="1"/>
  <c r="B18" i="19"/>
  <c r="B17" i="19"/>
  <c r="G17" i="19" s="1"/>
  <c r="B16" i="19"/>
  <c r="B15" i="19"/>
  <c r="G15" i="19" s="1"/>
  <c r="B14" i="19"/>
  <c r="B13" i="19"/>
  <c r="G22" i="19"/>
  <c r="G13" i="19"/>
  <c r="B12" i="19"/>
  <c r="B11" i="19"/>
  <c r="G11" i="19" s="1"/>
  <c r="B10" i="19"/>
  <c r="G10" i="19" s="1"/>
  <c r="B9" i="19"/>
  <c r="G9" i="19" s="1"/>
  <c r="B8" i="19"/>
  <c r="B7" i="19"/>
  <c r="G7" i="19" s="1"/>
  <c r="B6" i="19"/>
  <c r="B5" i="19"/>
  <c r="B4" i="19"/>
  <c r="B3" i="19"/>
  <c r="G3" i="19" s="1"/>
  <c r="B2" i="19"/>
  <c r="B29" i="19"/>
  <c r="B33" i="19" s="1"/>
  <c r="B28" i="19"/>
  <c r="B27" i="19"/>
  <c r="B26" i="19"/>
  <c r="A26" i="19"/>
  <c r="G26" i="19" s="1"/>
  <c r="G25" i="19"/>
  <c r="G24" i="19"/>
  <c r="G21" i="19"/>
  <c r="G20" i="19"/>
  <c r="G18" i="19"/>
  <c r="G16" i="19"/>
  <c r="G14" i="19"/>
  <c r="G12" i="19"/>
  <c r="G8" i="19"/>
  <c r="G6" i="19"/>
  <c r="G5" i="19"/>
  <c r="G4" i="19"/>
  <c r="G2" i="19"/>
  <c r="G1" i="19"/>
  <c r="A26" i="24" l="1"/>
  <c r="G25" i="24"/>
  <c r="A11" i="24"/>
  <c r="G10" i="24"/>
  <c r="B51" i="24"/>
  <c r="B49" i="24"/>
  <c r="B50" i="24"/>
  <c r="B48" i="24"/>
  <c r="G9" i="23"/>
  <c r="A10" i="23"/>
  <c r="G32" i="23"/>
  <c r="A33" i="23"/>
  <c r="B49" i="23"/>
  <c r="B47" i="23"/>
  <c r="B50" i="23"/>
  <c r="B48" i="23"/>
  <c r="A8" i="22"/>
  <c r="G7" i="22"/>
  <c r="A39" i="22"/>
  <c r="G38" i="22"/>
  <c r="B52" i="22"/>
  <c r="B50" i="22"/>
  <c r="B53" i="22"/>
  <c r="B51" i="22"/>
  <c r="A8" i="21"/>
  <c r="G7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G22" i="18"/>
  <c r="G21" i="18"/>
  <c r="G20" i="18"/>
  <c r="G19" i="18"/>
  <c r="G18" i="18"/>
  <c r="G17" i="18"/>
  <c r="G16" i="18"/>
  <c r="G15" i="18"/>
  <c r="G14" i="18"/>
  <c r="G13" i="18"/>
  <c r="G12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G11" i="18" s="1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G10" i="18"/>
  <c r="G9" i="18"/>
  <c r="G8" i="18"/>
  <c r="G7" i="18"/>
  <c r="G6" i="18"/>
  <c r="G5" i="18"/>
  <c r="G4" i="18"/>
  <c r="G3" i="18"/>
  <c r="G2" i="18"/>
  <c r="G1" i="18"/>
  <c r="B55" i="24" l="1"/>
  <c r="B53" i="24"/>
  <c r="B52" i="24"/>
  <c r="B54" i="24"/>
  <c r="G11" i="24"/>
  <c r="A12" i="24"/>
  <c r="G26" i="24"/>
  <c r="A27" i="24"/>
  <c r="A34" i="23"/>
  <c r="G33" i="23"/>
  <c r="A11" i="23"/>
  <c r="G10" i="23"/>
  <c r="B53" i="23"/>
  <c r="B51" i="23"/>
  <c r="B54" i="23"/>
  <c r="B52" i="23"/>
  <c r="B56" i="22"/>
  <c r="B54" i="22"/>
  <c r="B57" i="22"/>
  <c r="B55" i="22"/>
  <c r="G39" i="22"/>
  <c r="A40" i="22"/>
  <c r="G8" i="22"/>
  <c r="A9" i="22"/>
  <c r="A9" i="21"/>
  <c r="G8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G11" i="17" s="1"/>
  <c r="B10" i="17"/>
  <c r="G10" i="17" s="1"/>
  <c r="B9" i="17"/>
  <c r="G9" i="17" s="1"/>
  <c r="B8" i="17"/>
  <c r="G8" i="17" s="1"/>
  <c r="B7" i="17"/>
  <c r="G7" i="17" s="1"/>
  <c r="B6" i="17"/>
  <c r="G6" i="17" s="1"/>
  <c r="B5" i="17"/>
  <c r="B4" i="17"/>
  <c r="G4" i="17" s="1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G5" i="17"/>
  <c r="G3" i="17"/>
  <c r="G2" i="17"/>
  <c r="G1" i="17"/>
  <c r="A28" i="24" l="1"/>
  <c r="G27" i="24"/>
  <c r="A13" i="24"/>
  <c r="G12" i="24"/>
  <c r="B59" i="24"/>
  <c r="B57" i="24"/>
  <c r="B56" i="24"/>
  <c r="B58" i="24"/>
  <c r="B58" i="23"/>
  <c r="B56" i="23"/>
  <c r="B57" i="23"/>
  <c r="B55" i="23"/>
  <c r="G11" i="23"/>
  <c r="A12" i="23"/>
  <c r="G34" i="23"/>
  <c r="A35" i="23"/>
  <c r="A10" i="22"/>
  <c r="G9" i="22"/>
  <c r="A41" i="22"/>
  <c r="G40" i="22"/>
  <c r="B60" i="22"/>
  <c r="B58" i="22"/>
  <c r="B61" i="22"/>
  <c r="B59" i="22"/>
  <c r="A10" i="21"/>
  <c r="G9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G9" i="16" s="1"/>
  <c r="B8" i="16"/>
  <c r="B7" i="16"/>
  <c r="B6" i="16"/>
  <c r="B5" i="16"/>
  <c r="B4" i="16"/>
  <c r="G11" i="16"/>
  <c r="G10" i="16"/>
  <c r="G7" i="16"/>
  <c r="G6" i="16"/>
  <c r="G5" i="16"/>
  <c r="G4" i="16"/>
  <c r="B3" i="16"/>
  <c r="B2" i="16"/>
  <c r="B18" i="16"/>
  <c r="B22" i="16" s="1"/>
  <c r="B17" i="16"/>
  <c r="B16" i="16"/>
  <c r="B15" i="16"/>
  <c r="A15" i="16"/>
  <c r="G14" i="16"/>
  <c r="G13" i="16"/>
  <c r="G8" i="16"/>
  <c r="G3" i="16"/>
  <c r="G2" i="16"/>
  <c r="G1" i="16"/>
  <c r="B63" i="24" l="1"/>
  <c r="B61" i="24"/>
  <c r="B60" i="24"/>
  <c r="B62" i="24"/>
  <c r="G13" i="24"/>
  <c r="A14" i="24"/>
  <c r="G28" i="24"/>
  <c r="A29" i="24"/>
  <c r="A36" i="23"/>
  <c r="G35" i="23"/>
  <c r="A13" i="23"/>
  <c r="G12" i="23"/>
  <c r="B62" i="23"/>
  <c r="B60" i="23"/>
  <c r="B61" i="23"/>
  <c r="B59" i="23"/>
  <c r="B64" i="22"/>
  <c r="B62" i="22"/>
  <c r="B65" i="22"/>
  <c r="B63" i="22"/>
  <c r="G41" i="22"/>
  <c r="A42" i="22"/>
  <c r="G10" i="22"/>
  <c r="A11" i="22"/>
  <c r="A11" i="21"/>
  <c r="G10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G17" i="15"/>
  <c r="B17" i="15"/>
  <c r="B16" i="15"/>
  <c r="G16" i="15"/>
  <c r="B15" i="15"/>
  <c r="G15" i="15" s="1"/>
  <c r="B14" i="15"/>
  <c r="G14" i="15" s="1"/>
  <c r="B13" i="15"/>
  <c r="B12" i="15"/>
  <c r="G12" i="15" s="1"/>
  <c r="B11" i="15"/>
  <c r="G11" i="15" s="1"/>
  <c r="B10" i="15"/>
  <c r="B9" i="15"/>
  <c r="G9" i="15" s="1"/>
  <c r="B8" i="15"/>
  <c r="G8" i="15" s="1"/>
  <c r="B7" i="15"/>
  <c r="B6" i="15"/>
  <c r="B5" i="15"/>
  <c r="B4" i="15"/>
  <c r="B3" i="15"/>
  <c r="B2" i="15"/>
  <c r="G13" i="15"/>
  <c r="G10" i="15"/>
  <c r="B28" i="15"/>
  <c r="B32" i="15" s="1"/>
  <c r="B25" i="15"/>
  <c r="B24" i="15"/>
  <c r="B26" i="15" s="1"/>
  <c r="B23" i="15"/>
  <c r="B22" i="15"/>
  <c r="B21" i="15"/>
  <c r="A30" i="24" l="1"/>
  <c r="G29" i="24"/>
  <c r="A15" i="24"/>
  <c r="G14" i="24"/>
  <c r="B67" i="24"/>
  <c r="B65" i="24"/>
  <c r="B64" i="24"/>
  <c r="B66" i="24"/>
  <c r="B66" i="23"/>
  <c r="B64" i="23"/>
  <c r="B65" i="23"/>
  <c r="B63" i="23"/>
  <c r="G13" i="23"/>
  <c r="A14" i="23"/>
  <c r="G36" i="23"/>
  <c r="A37" i="23"/>
  <c r="A12" i="22"/>
  <c r="G11" i="22"/>
  <c r="A43" i="22"/>
  <c r="G42" i="22"/>
  <c r="B68" i="22"/>
  <c r="B66" i="22"/>
  <c r="B69" i="22"/>
  <c r="B67" i="22"/>
  <c r="A12" i="21"/>
  <c r="G11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G7" i="15"/>
  <c r="G6" i="15"/>
  <c r="G5" i="15"/>
  <c r="G4" i="15"/>
  <c r="G3" i="15"/>
  <c r="G2" i="15"/>
  <c r="G1" i="15"/>
  <c r="B71" i="24" l="1"/>
  <c r="B69" i="24"/>
  <c r="B68" i="24"/>
  <c r="B70" i="24"/>
  <c r="G15" i="24"/>
  <c r="A16" i="24"/>
  <c r="G30" i="24"/>
  <c r="A31" i="24"/>
  <c r="A38" i="23"/>
  <c r="G37" i="23"/>
  <c r="A15" i="23"/>
  <c r="G14" i="23"/>
  <c r="B70" i="23"/>
  <c r="B68" i="23"/>
  <c r="B69" i="23"/>
  <c r="B67" i="23"/>
  <c r="B72" i="22"/>
  <c r="B70" i="22"/>
  <c r="B73" i="22"/>
  <c r="B71" i="22"/>
  <c r="G43" i="22"/>
  <c r="A44" i="22"/>
  <c r="G12" i="22"/>
  <c r="A13" i="22"/>
  <c r="A13" i="21"/>
  <c r="G12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G5" i="14" s="1"/>
  <c r="B4" i="14"/>
  <c r="G4" i="14" s="1"/>
  <c r="B3" i="14"/>
  <c r="G3" i="14"/>
  <c r="B2" i="14"/>
  <c r="B14" i="14"/>
  <c r="B18" i="14" s="1"/>
  <c r="B13" i="14"/>
  <c r="B12" i="14"/>
  <c r="B11" i="14"/>
  <c r="A11" i="14"/>
  <c r="G11" i="14" s="1"/>
  <c r="G10" i="14"/>
  <c r="G9" i="14"/>
  <c r="G7" i="14"/>
  <c r="G6" i="14"/>
  <c r="G2" i="14"/>
  <c r="G1" i="14"/>
  <c r="A32" i="24" l="1"/>
  <c r="G31" i="24"/>
  <c r="G16" i="24"/>
  <c r="B75" i="24"/>
  <c r="B73" i="24"/>
  <c r="B74" i="24"/>
  <c r="B72" i="24"/>
  <c r="B74" i="23"/>
  <c r="B72" i="23"/>
  <c r="B73" i="23"/>
  <c r="B71" i="23"/>
  <c r="G15" i="23"/>
  <c r="A16" i="23"/>
  <c r="G38" i="23"/>
  <c r="A39" i="23"/>
  <c r="A14" i="22"/>
  <c r="G13" i="22"/>
  <c r="A45" i="22"/>
  <c r="G44" i="22"/>
  <c r="B76" i="22"/>
  <c r="B74" i="22"/>
  <c r="B77" i="22"/>
  <c r="B75" i="22"/>
  <c r="A14" i="21"/>
  <c r="G13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G6" i="13" s="1"/>
  <c r="B5" i="13"/>
  <c r="G5" i="13" s="1"/>
  <c r="B4" i="13"/>
  <c r="G4" i="13" s="1"/>
  <c r="B3" i="13"/>
  <c r="B2" i="13"/>
  <c r="G2" i="13" s="1"/>
  <c r="B14" i="13"/>
  <c r="B18" i="13" s="1"/>
  <c r="B13" i="13"/>
  <c r="B12" i="13"/>
  <c r="B11" i="13"/>
  <c r="A11" i="13"/>
  <c r="G9" i="13"/>
  <c r="G7" i="13"/>
  <c r="G3" i="13"/>
  <c r="G1" i="13"/>
  <c r="B77" i="24" l="1"/>
  <c r="B78" i="24"/>
  <c r="B76" i="24"/>
  <c r="G32" i="24"/>
  <c r="A33" i="24"/>
  <c r="A40" i="23"/>
  <c r="G39" i="23"/>
  <c r="A17" i="23"/>
  <c r="G16" i="23"/>
  <c r="B78" i="23"/>
  <c r="B76" i="23"/>
  <c r="B77" i="23"/>
  <c r="B75" i="23"/>
  <c r="B80" i="22"/>
  <c r="B78" i="22"/>
  <c r="B81" i="22"/>
  <c r="B79" i="22"/>
  <c r="G45" i="22"/>
  <c r="A46" i="22"/>
  <c r="G14" i="22"/>
  <c r="A15" i="22"/>
  <c r="A15" i="21"/>
  <c r="G14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G5" i="12" s="1"/>
  <c r="B4" i="12"/>
  <c r="G7" i="12"/>
  <c r="G6" i="12"/>
  <c r="G4" i="12"/>
  <c r="B3" i="12"/>
  <c r="G3" i="12" s="1"/>
  <c r="B2" i="12"/>
  <c r="G2" i="12" s="1"/>
  <c r="B14" i="12"/>
  <c r="B18" i="12" s="1"/>
  <c r="B13" i="12"/>
  <c r="B12" i="12"/>
  <c r="B11" i="12"/>
  <c r="A11" i="12"/>
  <c r="G11" i="12" s="1"/>
  <c r="G10" i="12"/>
  <c r="G9" i="12"/>
  <c r="G1" i="12"/>
  <c r="A34" i="24" l="1"/>
  <c r="G33" i="24"/>
  <c r="B82" i="23"/>
  <c r="B80" i="23"/>
  <c r="B81" i="23"/>
  <c r="B79" i="23"/>
  <c r="G17" i="23"/>
  <c r="A18" i="23"/>
  <c r="G40" i="23"/>
  <c r="A41" i="23"/>
  <c r="A16" i="22"/>
  <c r="G15" i="22"/>
  <c r="A47" i="22"/>
  <c r="G46" i="22"/>
  <c r="B84" i="22"/>
  <c r="B82" i="22"/>
  <c r="B85" i="22"/>
  <c r="B83" i="22"/>
  <c r="A16" i="21"/>
  <c r="G15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G9" i="11" s="1"/>
  <c r="B8" i="11"/>
  <c r="G8" i="11" s="1"/>
  <c r="B7" i="11"/>
  <c r="G7" i="11" s="1"/>
  <c r="B6" i="11"/>
  <c r="G6" i="11" s="1"/>
  <c r="B5" i="11"/>
  <c r="G5" i="11" s="1"/>
  <c r="B4" i="11"/>
  <c r="G4" i="11" s="1"/>
  <c r="B3" i="11"/>
  <c r="G11" i="11"/>
  <c r="B10" i="11"/>
  <c r="G10" i="11" s="1"/>
  <c r="B2" i="11"/>
  <c r="B18" i="11"/>
  <c r="B22" i="11" s="1"/>
  <c r="B17" i="11"/>
  <c r="B16" i="11"/>
  <c r="B15" i="11"/>
  <c r="A15" i="11"/>
  <c r="G14" i="11"/>
  <c r="G13" i="11"/>
  <c r="G3" i="11"/>
  <c r="G2" i="11"/>
  <c r="G1" i="11"/>
  <c r="G34" i="24" l="1"/>
  <c r="A35" i="24"/>
  <c r="A42" i="23"/>
  <c r="G41" i="23"/>
  <c r="A19" i="23"/>
  <c r="G18" i="23"/>
  <c r="B85" i="23"/>
  <c r="B86" i="23"/>
  <c r="B84" i="23"/>
  <c r="B83" i="23"/>
  <c r="B89" i="22"/>
  <c r="B88" i="22"/>
  <c r="B86" i="22"/>
  <c r="B87" i="22"/>
  <c r="G47" i="22"/>
  <c r="A48" i="22"/>
  <c r="G16" i="22"/>
  <c r="A17" i="22"/>
  <c r="A17" i="21"/>
  <c r="G16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G7" i="10" s="1"/>
  <c r="B6" i="10"/>
  <c r="G6" i="10" s="1"/>
  <c r="B5" i="10"/>
  <c r="G5" i="10" s="1"/>
  <c r="B4" i="10"/>
  <c r="G4" i="10" s="1"/>
  <c r="B3" i="10"/>
  <c r="G3" i="10" s="1"/>
  <c r="B2" i="10"/>
  <c r="G2" i="10" s="1"/>
  <c r="B14" i="10"/>
  <c r="B18" i="10" s="1"/>
  <c r="B13" i="10"/>
  <c r="B12" i="10"/>
  <c r="B11" i="10"/>
  <c r="A11" i="10"/>
  <c r="G11" i="10" s="1"/>
  <c r="G10" i="10"/>
  <c r="G9" i="10"/>
  <c r="G1" i="10"/>
  <c r="A36" i="24" l="1"/>
  <c r="G35" i="24"/>
  <c r="B89" i="23"/>
  <c r="B87" i="23"/>
  <c r="B90" i="23"/>
  <c r="B88" i="23"/>
  <c r="A20" i="23"/>
  <c r="G19" i="23"/>
  <c r="G42" i="23"/>
  <c r="A43" i="23"/>
  <c r="A18" i="22"/>
  <c r="G17" i="22"/>
  <c r="A49" i="22"/>
  <c r="G48" i="22"/>
  <c r="B93" i="22"/>
  <c r="B91" i="22"/>
  <c r="B92" i="22"/>
  <c r="B90" i="22"/>
  <c r="A18" i="21"/>
  <c r="G17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G7" i="9" s="1"/>
  <c r="B6" i="9"/>
  <c r="B5" i="9"/>
  <c r="B4" i="9"/>
  <c r="B3" i="9"/>
  <c r="B2" i="9"/>
  <c r="G2" i="9"/>
  <c r="B14" i="9"/>
  <c r="B18" i="9" s="1"/>
  <c r="B13" i="9"/>
  <c r="B12" i="9"/>
  <c r="B11" i="9"/>
  <c r="A11" i="9"/>
  <c r="G11" i="9" s="1"/>
  <c r="G10" i="9"/>
  <c r="G9" i="9"/>
  <c r="G6" i="9"/>
  <c r="G5" i="9"/>
  <c r="G4" i="9"/>
  <c r="G3" i="9"/>
  <c r="G1" i="9"/>
  <c r="G36" i="24" l="1"/>
  <c r="A37" i="24"/>
  <c r="A44" i="23"/>
  <c r="G43" i="23"/>
  <c r="G20" i="23"/>
  <c r="A21" i="23"/>
  <c r="B93" i="23"/>
  <c r="B91" i="23"/>
  <c r="B94" i="23"/>
  <c r="B92" i="23"/>
  <c r="B97" i="22"/>
  <c r="B95" i="22"/>
  <c r="B96" i="22"/>
  <c r="B94" i="22"/>
  <c r="G49" i="22"/>
  <c r="A50" i="22"/>
  <c r="G18" i="22"/>
  <c r="A19" i="22"/>
  <c r="B95" i="21"/>
  <c r="B96" i="21"/>
  <c r="B94" i="21"/>
  <c r="B93" i="21"/>
  <c r="A19" i="21"/>
  <c r="G18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G5" i="8" s="1"/>
  <c r="B4" i="8"/>
  <c r="G4" i="8" s="1"/>
  <c r="G7" i="8"/>
  <c r="G6" i="8"/>
  <c r="B3" i="8"/>
  <c r="G3" i="8" s="1"/>
  <c r="B2" i="8"/>
  <c r="G2" i="8" s="1"/>
  <c r="B14" i="8"/>
  <c r="B18" i="8" s="1"/>
  <c r="B13" i="8"/>
  <c r="B12" i="8"/>
  <c r="B11" i="8"/>
  <c r="A11" i="8"/>
  <c r="G11" i="8" s="1"/>
  <c r="G10" i="8"/>
  <c r="G9" i="8"/>
  <c r="G1" i="8"/>
  <c r="A38" i="24" l="1"/>
  <c r="G37" i="24"/>
  <c r="A22" i="23"/>
  <c r="G21" i="23"/>
  <c r="B97" i="23"/>
  <c r="B95" i="23"/>
  <c r="B98" i="23"/>
  <c r="B96" i="23"/>
  <c r="G44" i="23"/>
  <c r="A45" i="23"/>
  <c r="A20" i="22"/>
  <c r="G19" i="22"/>
  <c r="A51" i="22"/>
  <c r="G50" i="22"/>
  <c r="B101" i="22"/>
  <c r="B99" i="22"/>
  <c r="B100" i="22"/>
  <c r="B98" i="22"/>
  <c r="B99" i="21"/>
  <c r="B100" i="21"/>
  <c r="B97" i="21"/>
  <c r="B98" i="21"/>
  <c r="A20" i="21"/>
  <c r="G19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G11" i="7" s="1"/>
  <c r="B10" i="7"/>
  <c r="B9" i="7"/>
  <c r="G9" i="7" s="1"/>
  <c r="B8" i="7"/>
  <c r="G8" i="7" s="1"/>
  <c r="B7" i="7"/>
  <c r="G7" i="7" s="1"/>
  <c r="B6" i="7"/>
  <c r="B5" i="7"/>
  <c r="G5" i="7" s="1"/>
  <c r="B4" i="7"/>
  <c r="B3" i="7"/>
  <c r="G12" i="7"/>
  <c r="G10" i="7"/>
  <c r="B2" i="7"/>
  <c r="B19" i="7"/>
  <c r="B23" i="7" s="1"/>
  <c r="B18" i="7"/>
  <c r="B17" i="7"/>
  <c r="B16" i="7"/>
  <c r="A16" i="7"/>
  <c r="G15" i="7"/>
  <c r="G14" i="7"/>
  <c r="G6" i="7"/>
  <c r="G4" i="7"/>
  <c r="G3" i="7"/>
  <c r="G2" i="7"/>
  <c r="G1" i="7"/>
  <c r="G38" i="24" l="1"/>
  <c r="A39" i="24"/>
  <c r="A46" i="23"/>
  <c r="G45" i="23"/>
  <c r="B101" i="23"/>
  <c r="B99" i="23"/>
  <c r="B102" i="23"/>
  <c r="B100" i="23"/>
  <c r="G22" i="23"/>
  <c r="A23" i="23"/>
  <c r="B105" i="22"/>
  <c r="B103" i="22"/>
  <c r="B104" i="22"/>
  <c r="B102" i="22"/>
  <c r="G51" i="22"/>
  <c r="A52" i="22"/>
  <c r="G20" i="22"/>
  <c r="A21" i="22"/>
  <c r="A21" i="21"/>
  <c r="G20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G7" i="6" s="1"/>
  <c r="B6" i="6"/>
  <c r="G6" i="6" s="1"/>
  <c r="B5" i="6"/>
  <c r="G5" i="6" s="1"/>
  <c r="B4" i="6"/>
  <c r="G4" i="6" s="1"/>
  <c r="B3" i="6"/>
  <c r="G3" i="6" s="1"/>
  <c r="B2" i="6"/>
  <c r="G2" i="6" s="1"/>
  <c r="B14" i="6"/>
  <c r="B18" i="6" s="1"/>
  <c r="B13" i="6"/>
  <c r="B12" i="6"/>
  <c r="B11" i="6"/>
  <c r="A11" i="6"/>
  <c r="G11" i="6" s="1"/>
  <c r="G10" i="6"/>
  <c r="G9" i="6"/>
  <c r="G1" i="6"/>
  <c r="A40" i="24" l="1"/>
  <c r="G39" i="24"/>
  <c r="G23" i="23"/>
  <c r="B105" i="23"/>
  <c r="B103" i="23"/>
  <c r="B106" i="23"/>
  <c r="B104" i="23"/>
  <c r="G46" i="23"/>
  <c r="A47" i="23"/>
  <c r="A22" i="22"/>
  <c r="G21" i="22"/>
  <c r="A53" i="22"/>
  <c r="G52" i="22"/>
  <c r="B109" i="22"/>
  <c r="B107" i="22"/>
  <c r="B108" i="22"/>
  <c r="B106" i="22"/>
  <c r="B107" i="21"/>
  <c r="B108" i="21"/>
  <c r="B105" i="21"/>
  <c r="B106" i="21"/>
  <c r="A22" i="21"/>
  <c r="G21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G7" i="5" s="1"/>
  <c r="B6" i="5"/>
  <c r="G6" i="5" s="1"/>
  <c r="B5" i="5"/>
  <c r="B4" i="5"/>
  <c r="G4" i="5" s="1"/>
  <c r="B3" i="5"/>
  <c r="G3" i="5" s="1"/>
  <c r="B2" i="5"/>
  <c r="G2" i="5" s="1"/>
  <c r="B14" i="5"/>
  <c r="B18" i="5" s="1"/>
  <c r="B13" i="5"/>
  <c r="B12" i="5"/>
  <c r="B11" i="5"/>
  <c r="A11" i="5"/>
  <c r="G11" i="5" s="1"/>
  <c r="G10" i="5"/>
  <c r="G9" i="5"/>
  <c r="G5" i="5"/>
  <c r="G1" i="5"/>
  <c r="G40" i="24" l="1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G22" i="22"/>
  <c r="A23" i="22"/>
  <c r="B111" i="21"/>
  <c r="B112" i="21"/>
  <c r="B109" i="21"/>
  <c r="B110" i="21"/>
  <c r="A23" i="21"/>
  <c r="G22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1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A42" i="24" l="1"/>
  <c r="G41" i="24"/>
  <c r="B113" i="23"/>
  <c r="B111" i="23"/>
  <c r="B112" i="23"/>
  <c r="G48" i="23"/>
  <c r="A49" i="23"/>
  <c r="A24" i="22"/>
  <c r="G23" i="22"/>
  <c r="A55" i="22"/>
  <c r="G54" i="22"/>
  <c r="B117" i="22"/>
  <c r="B115" i="22"/>
  <c r="B116" i="22"/>
  <c r="B114" i="22"/>
  <c r="B114" i="21"/>
  <c r="B116" i="21"/>
  <c r="B113" i="21"/>
  <c r="B115" i="21"/>
  <c r="A24" i="21"/>
  <c r="G23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42" i="24" l="1"/>
  <c r="A43" i="24"/>
  <c r="A50" i="23"/>
  <c r="G49" i="23"/>
  <c r="B121" i="22"/>
  <c r="B119" i="22"/>
  <c r="B120" i="22"/>
  <c r="B118" i="22"/>
  <c r="G55" i="22"/>
  <c r="A56" i="22"/>
  <c r="G24" i="22"/>
  <c r="A25" i="22"/>
  <c r="B118" i="21"/>
  <c r="B120" i="21"/>
  <c r="B117" i="21"/>
  <c r="B119" i="21"/>
  <c r="A25" i="21"/>
  <c r="G24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A44" i="24" l="1"/>
  <c r="G43" i="24"/>
  <c r="G50" i="23"/>
  <c r="A51" i="23"/>
  <c r="A26" i="22"/>
  <c r="G25" i="22"/>
  <c r="A57" i="22"/>
  <c r="G56" i="22"/>
  <c r="B125" i="22"/>
  <c r="B123" i="22"/>
  <c r="B124" i="22"/>
  <c r="B122" i="22"/>
  <c r="B123" i="21"/>
  <c r="B124" i="21"/>
  <c r="B121" i="21"/>
  <c r="B122" i="21"/>
  <c r="A26" i="21"/>
  <c r="G25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G44" i="24" l="1"/>
  <c r="A45" i="24"/>
  <c r="A52" i="23"/>
  <c r="G51" i="23"/>
  <c r="B129" i="22"/>
  <c r="B127" i="22"/>
  <c r="B128" i="22"/>
  <c r="B126" i="22"/>
  <c r="G57" i="22"/>
  <c r="A58" i="22"/>
  <c r="G26" i="22"/>
  <c r="A27" i="22"/>
  <c r="B127" i="21"/>
  <c r="B128" i="21"/>
  <c r="B126" i="21"/>
  <c r="B125" i="21"/>
  <c r="A27" i="21"/>
  <c r="G26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A46" i="24" l="1"/>
  <c r="G45" i="24"/>
  <c r="G52" i="23"/>
  <c r="A53" i="23"/>
  <c r="A28" i="22"/>
  <c r="G27" i="22"/>
  <c r="A59" i="22"/>
  <c r="G58" i="22"/>
  <c r="B133" i="22"/>
  <c r="B131" i="22"/>
  <c r="B132" i="22"/>
  <c r="B130" i="22"/>
  <c r="A28" i="21"/>
  <c r="G27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G46" i="24" l="1"/>
  <c r="A47" i="24"/>
  <c r="A54" i="23"/>
  <c r="G53" i="23"/>
  <c r="B137" i="22"/>
  <c r="B135" i="22"/>
  <c r="B136" i="22"/>
  <c r="B134" i="22"/>
  <c r="G59" i="22"/>
  <c r="A60" i="22"/>
  <c r="G28" i="22"/>
  <c r="A29" i="22"/>
  <c r="G29" i="22" s="1"/>
  <c r="B135" i="21"/>
  <c r="B136" i="21"/>
  <c r="B133" i="21"/>
  <c r="B134" i="21"/>
  <c r="A29" i="21"/>
  <c r="G29" i="21" s="1"/>
  <c r="G28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A48" i="24" l="1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G48" i="24" l="1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A50" i="24" l="1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G50" i="24" l="1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A52" i="24" l="1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G52" i="24" l="1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A54" i="24" l="1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G54" i="24" l="1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56" i="24" l="1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G56" i="24" l="1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A58" i="24" l="1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G58" i="24" l="1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A60" i="24" l="1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G60" i="24" l="1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A62" i="24" l="1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G62" i="24" l="1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A64" i="24" l="1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G64" i="24" l="1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A66" i="24" l="1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G66" i="24" l="1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A68" i="24" l="1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G68" i="24" l="1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A70" i="24" l="1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G70" i="24" l="1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A72" i="24" l="1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G72" i="24" l="1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A74" i="24" l="1"/>
  <c r="G73" i="24"/>
  <c r="A81" i="23"/>
  <c r="G80" i="23"/>
  <c r="A87" i="22"/>
  <c r="G86" i="22"/>
  <c r="A84" i="21"/>
  <c r="A70" i="20"/>
  <c r="G69" i="20"/>
  <c r="G76" i="19"/>
  <c r="A77" i="19"/>
  <c r="A65" i="15"/>
  <c r="G64" i="15"/>
  <c r="G74" i="24" l="1"/>
  <c r="A75" i="24"/>
  <c r="G81" i="23"/>
  <c r="A82" i="23"/>
  <c r="G87" i="22"/>
  <c r="A88" i="22"/>
  <c r="A85" i="21"/>
  <c r="G70" i="20"/>
  <c r="A71" i="20"/>
  <c r="A78" i="19"/>
  <c r="G77" i="19"/>
  <c r="A66" i="15"/>
  <c r="G65" i="15"/>
  <c r="A76" i="24" l="1"/>
  <c r="G75" i="24"/>
  <c r="A83" i="23"/>
  <c r="G82" i="23"/>
  <c r="G88" i="22"/>
  <c r="A89" i="22"/>
  <c r="A86" i="21"/>
  <c r="A72" i="20"/>
  <c r="G71" i="20"/>
  <c r="G78" i="19"/>
  <c r="A79" i="19"/>
  <c r="A67" i="15"/>
  <c r="G66" i="15"/>
  <c r="G76" i="24" l="1"/>
  <c r="A77" i="24"/>
  <c r="G83" i="23"/>
  <c r="A84" i="23"/>
  <c r="A90" i="22"/>
  <c r="G89" i="22"/>
  <c r="A87" i="21"/>
  <c r="G72" i="20"/>
  <c r="A73" i="20"/>
  <c r="A80" i="19"/>
  <c r="G79" i="19"/>
  <c r="A68" i="15"/>
  <c r="G67" i="15"/>
  <c r="A78" i="24" l="1"/>
  <c r="G77" i="24"/>
  <c r="A85" i="23"/>
  <c r="G84" i="23"/>
  <c r="G90" i="22"/>
  <c r="A91" i="22"/>
  <c r="A88" i="21"/>
  <c r="A74" i="20"/>
  <c r="G73" i="20"/>
  <c r="G80" i="19"/>
  <c r="A81" i="19"/>
  <c r="A69" i="15"/>
  <c r="G68" i="15"/>
  <c r="G78" i="24" l="1"/>
  <c r="A86" i="23"/>
  <c r="G85" i="23"/>
  <c r="A92" i="22"/>
  <c r="G91" i="22"/>
  <c r="A89" i="21"/>
  <c r="G74" i="20"/>
  <c r="A75" i="20"/>
  <c r="A82" i="19"/>
  <c r="G81" i="19"/>
  <c r="A70" i="15"/>
  <c r="G69" i="15"/>
  <c r="G86" i="23" l="1"/>
  <c r="A87" i="23"/>
  <c r="G92" i="22"/>
  <c r="A93" i="22"/>
  <c r="A90" i="21"/>
  <c r="A76" i="20"/>
  <c r="G75" i="20"/>
  <c r="G82" i="19"/>
  <c r="A83" i="19"/>
  <c r="A71" i="15"/>
  <c r="G70" i="15"/>
  <c r="A88" i="23" l="1"/>
  <c r="G87" i="23"/>
  <c r="A94" i="22"/>
  <c r="G93" i="22"/>
  <c r="A91" i="21"/>
  <c r="G76" i="20"/>
  <c r="A77" i="20"/>
  <c r="A84" i="19"/>
  <c r="G83" i="19"/>
  <c r="A72" i="15"/>
  <c r="G71" i="15"/>
  <c r="G88" i="23" l="1"/>
  <c r="A89" i="23"/>
  <c r="G94" i="22"/>
  <c r="A95" i="22"/>
  <c r="A92" i="21"/>
  <c r="A78" i="20"/>
  <c r="G77" i="20"/>
  <c r="G84" i="19"/>
  <c r="A85" i="19"/>
  <c r="A73" i="15"/>
  <c r="G72" i="15"/>
  <c r="A90" i="23" l="1"/>
  <c r="G89" i="23"/>
  <c r="A96" i="22"/>
  <c r="G95" i="22"/>
  <c r="A93" i="21"/>
  <c r="G78" i="20"/>
  <c r="A86" i="19"/>
  <c r="G85" i="19"/>
  <c r="A74" i="15"/>
  <c r="G73" i="15"/>
  <c r="G90" i="23" l="1"/>
  <c r="A91" i="23"/>
  <c r="G96" i="22"/>
  <c r="A97" i="22"/>
  <c r="A94" i="21"/>
  <c r="G86" i="19"/>
  <c r="A87" i="19"/>
  <c r="A75" i="15"/>
  <c r="G74" i="15"/>
  <c r="A92" i="23" l="1"/>
  <c r="G91" i="23"/>
  <c r="A98" i="22"/>
  <c r="G97" i="22"/>
  <c r="A95" i="21"/>
  <c r="A88" i="19"/>
  <c r="G87" i="19"/>
  <c r="A76" i="15"/>
  <c r="G75" i="15"/>
  <c r="G92" i="23" l="1"/>
  <c r="A93" i="23"/>
  <c r="G98" i="22"/>
  <c r="A99" i="22"/>
  <c r="A96" i="21"/>
  <c r="G88" i="19"/>
  <c r="A89" i="19"/>
  <c r="A77" i="15"/>
  <c r="G76" i="15"/>
  <c r="A94" i="23" l="1"/>
  <c r="G93" i="23"/>
  <c r="A100" i="22"/>
  <c r="G99" i="22"/>
  <c r="A97" i="21"/>
  <c r="A90" i="19"/>
  <c r="G89" i="19"/>
  <c r="A78" i="15"/>
  <c r="G77" i="15"/>
  <c r="G94" i="23" l="1"/>
  <c r="A95" i="23"/>
  <c r="G100" i="22"/>
  <c r="A101" i="22"/>
  <c r="A98" i="21"/>
  <c r="G90" i="19"/>
  <c r="A91" i="19"/>
  <c r="A79" i="15"/>
  <c r="G78" i="15"/>
  <c r="A96" i="23" l="1"/>
  <c r="G95" i="23"/>
  <c r="A102" i="22"/>
  <c r="G101" i="22"/>
  <c r="A99" i="21"/>
  <c r="A92" i="19"/>
  <c r="G91" i="19"/>
  <c r="A80" i="15"/>
  <c r="G79" i="15"/>
  <c r="G96" i="23" l="1"/>
  <c r="A97" i="23"/>
  <c r="G102" i="22"/>
  <c r="A103" i="22"/>
  <c r="A100" i="21"/>
  <c r="G92" i="19"/>
  <c r="A93" i="19"/>
  <c r="A81" i="15"/>
  <c r="G80" i="15"/>
  <c r="A98" i="23" l="1"/>
  <c r="G97" i="23"/>
  <c r="A104" i="22"/>
  <c r="G103" i="22"/>
  <c r="A101" i="21"/>
  <c r="A94" i="19"/>
  <c r="G93" i="19"/>
  <c r="A82" i="15"/>
  <c r="G81" i="15"/>
  <c r="G98" i="23" l="1"/>
  <c r="A99" i="23"/>
  <c r="G104" i="22"/>
  <c r="A105" i="22"/>
  <c r="A102" i="21"/>
  <c r="G94" i="19"/>
  <c r="A95" i="19"/>
  <c r="A83" i="15"/>
  <c r="G83" i="15" s="1"/>
  <c r="G82" i="15"/>
  <c r="A100" i="23" l="1"/>
  <c r="G99" i="23"/>
  <c r="A106" i="22"/>
  <c r="G105" i="22"/>
  <c r="A103" i="21"/>
  <c r="A96" i="19"/>
  <c r="G95" i="19"/>
  <c r="G100" i="23" l="1"/>
  <c r="A101" i="23"/>
  <c r="G106" i="22"/>
  <c r="A107" i="22"/>
  <c r="A104" i="21"/>
  <c r="G96" i="19"/>
  <c r="A97" i="19"/>
  <c r="A102" i="23" l="1"/>
  <c r="G101" i="23"/>
  <c r="A108" i="22"/>
  <c r="G107" i="22"/>
  <c r="A105" i="21"/>
  <c r="A98" i="19"/>
  <c r="G97" i="19"/>
  <c r="G102" i="23" l="1"/>
  <c r="A103" i="23"/>
  <c r="G108" i="22"/>
  <c r="A109" i="22"/>
  <c r="A106" i="21"/>
  <c r="G98" i="19"/>
  <c r="A99" i="19"/>
  <c r="A104" i="23" l="1"/>
  <c r="G103" i="23"/>
  <c r="A110" i="22"/>
  <c r="G109" i="22"/>
  <c r="A107" i="21"/>
  <c r="A100" i="19"/>
  <c r="G99" i="19"/>
  <c r="G104" i="23" l="1"/>
  <c r="A105" i="23"/>
  <c r="G110" i="22"/>
  <c r="A111" i="22"/>
  <c r="A108" i="21"/>
  <c r="G100" i="19"/>
  <c r="A101" i="19"/>
  <c r="A106" i="23" l="1"/>
  <c r="G105" i="23"/>
  <c r="A112" i="22"/>
  <c r="G111" i="22"/>
  <c r="A109" i="21"/>
  <c r="A102" i="19"/>
  <c r="G101" i="19"/>
  <c r="G106" i="23" l="1"/>
  <c r="A107" i="23"/>
  <c r="G112" i="22"/>
  <c r="A113" i="22"/>
  <c r="A110" i="21"/>
  <c r="G102" i="19"/>
  <c r="A103" i="19"/>
  <c r="A108" i="23" l="1"/>
  <c r="G107" i="23"/>
  <c r="A114" i="22"/>
  <c r="G113" i="22"/>
  <c r="A111" i="21"/>
  <c r="A104" i="19"/>
  <c r="G103" i="19"/>
  <c r="G108" i="23" l="1"/>
  <c r="A109" i="23"/>
  <c r="G114" i="22"/>
  <c r="A115" i="22"/>
  <c r="A112" i="21"/>
  <c r="G104" i="19"/>
  <c r="A105" i="19"/>
  <c r="A110" i="23" l="1"/>
  <c r="G109" i="23"/>
  <c r="A116" i="22"/>
  <c r="G115" i="22"/>
  <c r="A113" i="21"/>
  <c r="A106" i="19"/>
  <c r="G105" i="19"/>
  <c r="G110" i="23" l="1"/>
  <c r="A111" i="23"/>
  <c r="G116" i="22"/>
  <c r="A117" i="22"/>
  <c r="A114" i="21"/>
  <c r="G106" i="19"/>
  <c r="A107" i="19"/>
  <c r="A112" i="23" l="1"/>
  <c r="G111" i="23"/>
  <c r="A118" i="22"/>
  <c r="G117" i="22"/>
  <c r="A115" i="21"/>
  <c r="A108" i="19"/>
  <c r="G108" i="19" s="1"/>
  <c r="G107" i="19"/>
  <c r="G112" i="23" l="1"/>
  <c r="A113" i="23"/>
  <c r="G118" i="22"/>
  <c r="A119" i="22"/>
  <c r="A116" i="21"/>
  <c r="G113" i="23" l="1"/>
  <c r="A120" i="22"/>
  <c r="G119" i="22"/>
  <c r="A117" i="21"/>
  <c r="G120" i="22" l="1"/>
  <c r="A121" i="22"/>
  <c r="A118" i="21"/>
  <c r="A122" i="22" l="1"/>
  <c r="G121" i="22"/>
  <c r="A119" i="21"/>
  <c r="G122" i="22" l="1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<sst xmlns="http://schemas.openxmlformats.org/spreadsheetml/2006/main" count="207" uniqueCount="8">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</sst>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</v>
      </c>
      <c r="B2" s="2" t="str">
        <f>"1916-07-02"</f>
        <v>1916-07-02</v>
      </c>
      <c r="C2">
        <v>2</v>
      </c>
      <c r="G2" t="str">
        <f t="shared" ref="G2:G7" si="0">"insert into game (matchid, matchdate, game_type) values (" &amp; A2 &amp; ", '" &amp; B2 &amp; "', " &amp;C2 &amp; ");"</f>
        <v>insert into game (matchid, matchdate, game_type) values (1, '1916-07-02', 2);</v>
      </c>
    </row>
    <row r="3" spans="1:7" x14ac:dyDescent="0.25">
      <c r="A3">
        <v>2</v>
      </c>
      <c r="B3" s="2" t="str">
        <f>"1916-07-06"</f>
        <v>1916-07-06</v>
      </c>
      <c r="C3">
        <v>2</v>
      </c>
      <c r="G3" t="str">
        <f t="shared" si="0"/>
        <v>insert into game (matchid, matchdate, game_type) values (2, '1916-07-06', 2);</v>
      </c>
    </row>
    <row r="4" spans="1:7" x14ac:dyDescent="0.25">
      <c r="A4">
        <v>3</v>
      </c>
      <c r="B4" s="2" t="str">
        <f>"1916-07-08"</f>
        <v>1916-07-08</v>
      </c>
      <c r="C4">
        <v>2</v>
      </c>
      <c r="G4" t="str">
        <f t="shared" si="0"/>
        <v>insert into game (matchid, matchdate, game_type) values (3, '1916-07-08', 2);</v>
      </c>
    </row>
    <row r="5" spans="1:7" x14ac:dyDescent="0.25">
      <c r="A5">
        <v>4</v>
      </c>
      <c r="B5" s="2" t="str">
        <f>"1916-07-10"</f>
        <v>1916-07-10</v>
      </c>
      <c r="C5">
        <v>2</v>
      </c>
      <c r="G5" t="str">
        <f t="shared" si="0"/>
        <v>insert into game (matchid, matchdate, game_type) values (4, '1916-07-10', 2);</v>
      </c>
    </row>
    <row r="6" spans="1:7" x14ac:dyDescent="0.25">
      <c r="A6">
        <v>5</v>
      </c>
      <c r="B6" s="2" t="str">
        <f>"1916-07-12"</f>
        <v>1916-07-12</v>
      </c>
      <c r="C6">
        <v>2</v>
      </c>
      <c r="G6" t="str">
        <f t="shared" si="0"/>
        <v>insert into game (matchid, matchdate, game_type) values (5, '1916-07-12', 2);</v>
      </c>
    </row>
    <row r="7" spans="1:7" x14ac:dyDescent="0.25">
      <c r="A7">
        <v>6</v>
      </c>
      <c r="B7" s="2" t="str">
        <f>"1916-07-16"</f>
        <v>1916-07-16</v>
      </c>
      <c r="C7">
        <v>2</v>
      </c>
      <c r="G7" t="str">
        <f t="shared" si="0"/>
        <v>insert into game (matchid, matchdate, game_type) values (6, '1916-07-16',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61</v>
      </c>
      <c r="B2" s="2" t="str">
        <f>"1926-10-12"</f>
        <v>1926-10-12</v>
      </c>
      <c r="C2">
        <v>2</v>
      </c>
      <c r="G2" t="str">
        <f t="shared" si="0"/>
        <v>insert into game (matchid, matchdate, game_type) values (61, '1926-10-12', 2);</v>
      </c>
    </row>
    <row r="3" spans="1:7" x14ac:dyDescent="0.25">
      <c r="A3">
        <v>62</v>
      </c>
      <c r="B3" s="2" t="str">
        <f>"1926-10-16"</f>
        <v>1926-10-16</v>
      </c>
      <c r="C3">
        <v>2</v>
      </c>
      <c r="G3" t="str">
        <f t="shared" si="0"/>
        <v>insert into game (matchid, matchdate, game_type) values (62, '1926-10-16', 2);</v>
      </c>
    </row>
    <row r="4" spans="1:7" x14ac:dyDescent="0.25">
      <c r="A4">
        <v>63</v>
      </c>
      <c r="B4" s="2" t="str">
        <f>"1926-10-17"</f>
        <v>1926-10-17</v>
      </c>
      <c r="C4">
        <v>2</v>
      </c>
      <c r="G4" t="str">
        <f t="shared" si="0"/>
        <v>insert into game (matchid, matchdate, game_type) values (63, '1926-10-17', 2);</v>
      </c>
    </row>
    <row r="5" spans="1:7" x14ac:dyDescent="0.25">
      <c r="A5">
        <v>64</v>
      </c>
      <c r="B5" s="2" t="str">
        <f>"1926-10-20"</f>
        <v>1926-10-20</v>
      </c>
      <c r="C5">
        <v>2</v>
      </c>
      <c r="G5" t="str">
        <f t="shared" si="0"/>
        <v>insert into game (matchid, matchdate, game_type) values (64, '1926-10-20', 2);</v>
      </c>
    </row>
    <row r="6" spans="1:7" x14ac:dyDescent="0.25">
      <c r="A6">
        <v>65</v>
      </c>
      <c r="B6" s="2" t="str">
        <f>"1926-10-23"</f>
        <v>1926-10-23</v>
      </c>
      <c r="C6">
        <v>2</v>
      </c>
      <c r="G6" t="str">
        <f t="shared" si="0"/>
        <v>insert into game (matchid, matchdate, game_type) values (65, '1926-10-23', 2);</v>
      </c>
    </row>
    <row r="7" spans="1:7" x14ac:dyDescent="0.25">
      <c r="A7">
        <v>66</v>
      </c>
      <c r="B7" s="2" t="str">
        <f>"1926-10-24"</f>
        <v>1926-10-24</v>
      </c>
      <c r="C7">
        <v>2</v>
      </c>
      <c r="G7" t="str">
        <f t="shared" si="0"/>
        <v>insert into game (matchid, matchdate, game_type) values (66, '1926-10-24', 2);</v>
      </c>
    </row>
    <row r="8" spans="1:7" x14ac:dyDescent="0.25">
      <c r="A8">
        <v>67</v>
      </c>
      <c r="B8" s="2" t="str">
        <f>"1926-10-28"</f>
        <v>1926-10-28</v>
      </c>
      <c r="C8">
        <v>2</v>
      </c>
      <c r="G8" t="str">
        <f t="shared" si="0"/>
        <v>insert into game (matchid, matchdate, game_type) values (67, '1926-10-28', 2);</v>
      </c>
    </row>
    <row r="9" spans="1:7" x14ac:dyDescent="0.25">
      <c r="A9">
        <v>68</v>
      </c>
      <c r="B9" s="2" t="str">
        <f>"1926-10-31"</f>
        <v>1926-10-31</v>
      </c>
      <c r="C9">
        <v>2</v>
      </c>
      <c r="G9" t="str">
        <f t="shared" si="0"/>
        <v>insert into game (matchid, matchdate, game_type) values (68, '1926-10-31', 2);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G10" t="str">
        <f t="shared" si="0"/>
        <v>insert into game (matchid, matchdate, game_type) values (69, '1926-11-01', 2);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G11" t="str">
        <f t="shared" si="0"/>
        <v>insert into game (matchid, matchdate, game_type) values (70, '1926-11-03',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71</v>
      </c>
      <c r="B2" s="2" t="str">
        <f>"1927-10-30"</f>
        <v>1927-10-30</v>
      </c>
      <c r="C2">
        <v>2</v>
      </c>
      <c r="G2" t="str">
        <f t="shared" si="0"/>
        <v>insert into game (matchid, matchdate, game_type) values (71, '1927-10-30', 2);</v>
      </c>
    </row>
    <row r="3" spans="1:7" x14ac:dyDescent="0.25">
      <c r="A3">
        <v>72</v>
      </c>
      <c r="B3" s="2" t="str">
        <f>"1927-11-01"</f>
        <v>1927-11-01</v>
      </c>
      <c r="C3">
        <v>2</v>
      </c>
      <c r="G3" t="str">
        <f t="shared" si="0"/>
        <v>insert into game (matchid, matchdate, game_type) values (72, '1927-11-01', 2);</v>
      </c>
    </row>
    <row r="4" spans="1:7" x14ac:dyDescent="0.25">
      <c r="A4">
        <v>73</v>
      </c>
      <c r="B4" s="2" t="str">
        <f>"1927-11-06"</f>
        <v>1927-11-06</v>
      </c>
      <c r="C4">
        <v>2</v>
      </c>
      <c r="G4" t="str">
        <f t="shared" si="0"/>
        <v>insert into game (matchid, matchdate, game_type) values (73, '1927-11-06', 2);</v>
      </c>
    </row>
    <row r="5" spans="1:7" x14ac:dyDescent="0.25">
      <c r="A5">
        <v>74</v>
      </c>
      <c r="B5" s="2" t="str">
        <f>"1927-11-13"</f>
        <v>1927-11-13</v>
      </c>
      <c r="C5">
        <v>2</v>
      </c>
      <c r="G5" t="str">
        <f t="shared" si="0"/>
        <v>insert into game (matchid, matchdate, game_type) values (74, '1927-11-13', 2);</v>
      </c>
    </row>
    <row r="6" spans="1:7" x14ac:dyDescent="0.25">
      <c r="A6">
        <v>75</v>
      </c>
      <c r="B6" s="2" t="str">
        <f>"1927-11-20"</f>
        <v>1927-11-20</v>
      </c>
      <c r="C6">
        <v>2</v>
      </c>
      <c r="G6" t="str">
        <f t="shared" si="0"/>
        <v>insert into game (matchid, matchdate, game_type) values (75, '1927-11-20', 2);</v>
      </c>
    </row>
    <row r="7" spans="1:7" x14ac:dyDescent="0.25">
      <c r="A7">
        <v>76</v>
      </c>
      <c r="B7" s="2" t="str">
        <f>"1927-11-27"</f>
        <v>1927-11-27</v>
      </c>
      <c r="C7">
        <v>2</v>
      </c>
      <c r="G7" t="str">
        <f t="shared" si="0"/>
        <v>insert into game (matchid, matchdate, game_type) values (76, '1927-11-27',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77</v>
      </c>
      <c r="B2" s="2" t="str">
        <f>"1929-11-01"</f>
        <v>1929-11-01</v>
      </c>
      <c r="C2">
        <v>2</v>
      </c>
      <c r="G2" t="str">
        <f t="shared" si="0"/>
        <v>insert into game (matchid, matchdate, game_type) values (77, '1929-11-01', 2);</v>
      </c>
    </row>
    <row r="3" spans="1:7" x14ac:dyDescent="0.25">
      <c r="A3">
        <v>78</v>
      </c>
      <c r="B3" s="2" t="str">
        <f>"1929-11-03"</f>
        <v>1929-11-03</v>
      </c>
      <c r="C3">
        <v>2</v>
      </c>
      <c r="G3" t="str">
        <f t="shared" si="0"/>
        <v>insert into game (matchid, matchdate, game_type) values (78, '1929-11-03', 2);</v>
      </c>
    </row>
    <row r="4" spans="1:7" x14ac:dyDescent="0.25">
      <c r="A4">
        <v>79</v>
      </c>
      <c r="B4" s="2" t="str">
        <f>"1929-11-10"</f>
        <v>1929-11-10</v>
      </c>
      <c r="C4">
        <v>2</v>
      </c>
      <c r="G4" t="str">
        <f t="shared" si="0"/>
        <v>insert into game (matchid, matchdate, game_type) values (79, '1929-11-10', 2);</v>
      </c>
    </row>
    <row r="5" spans="1:7" x14ac:dyDescent="0.25">
      <c r="A5">
        <v>80</v>
      </c>
      <c r="B5" s="2" t="str">
        <f>"1929-11-11"</f>
        <v>1929-11-11</v>
      </c>
      <c r="C5">
        <v>2</v>
      </c>
      <c r="G5" t="str">
        <f t="shared" si="0"/>
        <v>insert into game (matchid, matchdate, game_type) values (80, '1929-11-11', 2);</v>
      </c>
    </row>
    <row r="6" spans="1:7" x14ac:dyDescent="0.25">
      <c r="A6">
        <v>81</v>
      </c>
      <c r="B6" s="2" t="str">
        <f>"1929-11-16"</f>
        <v>1929-11-16</v>
      </c>
      <c r="C6">
        <v>2</v>
      </c>
      <c r="G6" t="str">
        <f t="shared" si="0"/>
        <v>insert into game (matchid, matchdate, game_type) values (81, '1929-11-16', 2);</v>
      </c>
    </row>
    <row r="7" spans="1:7" x14ac:dyDescent="0.25">
      <c r="A7">
        <v>82</v>
      </c>
      <c r="B7" s="2" t="str">
        <f>"1929-11-17"</f>
        <v>1929-11-17</v>
      </c>
      <c r="C7">
        <v>2</v>
      </c>
      <c r="G7" t="str">
        <f t="shared" si="0"/>
        <v>insert into game (matchid, matchdate, game_type) values (82, '1929-11-17',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83</v>
      </c>
      <c r="B2" s="2" t="str">
        <f>"1935-01-06"</f>
        <v>1935-01-06</v>
      </c>
      <c r="C2">
        <v>2</v>
      </c>
      <c r="G2" t="str">
        <f t="shared" si="0"/>
        <v>insert into game (matchid, matchdate, game_type) values (83, '1935-01-06', 2);</v>
      </c>
    </row>
    <row r="3" spans="1:7" x14ac:dyDescent="0.25">
      <c r="A3">
        <v>84</v>
      </c>
      <c r="B3" s="2" t="str">
        <f>"1935-01-13"</f>
        <v>1935-01-13</v>
      </c>
      <c r="C3">
        <v>2</v>
      </c>
      <c r="G3" t="str">
        <f t="shared" si="0"/>
        <v>insert into game (matchid, matchdate, game_type) values (84, '1935-01-13', 2);</v>
      </c>
    </row>
    <row r="4" spans="1:7" x14ac:dyDescent="0.25">
      <c r="A4">
        <v>85</v>
      </c>
      <c r="B4" s="2" t="str">
        <f>"1935-01-18"</f>
        <v>1935-01-18</v>
      </c>
      <c r="C4">
        <v>2</v>
      </c>
      <c r="G4" t="str">
        <f t="shared" si="0"/>
        <v>insert into game (matchid, matchdate, game_type) values (85, '1935-01-18', 2);</v>
      </c>
    </row>
    <row r="5" spans="1:7" x14ac:dyDescent="0.25">
      <c r="A5">
        <v>86</v>
      </c>
      <c r="B5" s="2" t="str">
        <f>"1935-01-20"</f>
        <v>1935-01-20</v>
      </c>
      <c r="C5">
        <v>2</v>
      </c>
      <c r="G5" t="str">
        <f t="shared" si="0"/>
        <v>insert into game (matchid, matchdate, game_type) values (86, '1935-01-20', 2);</v>
      </c>
    </row>
    <row r="6" spans="1:7" x14ac:dyDescent="0.25">
      <c r="A6">
        <v>87</v>
      </c>
      <c r="B6" s="2" t="str">
        <f>"1935-01-26"</f>
        <v>1935-01-26</v>
      </c>
      <c r="C6">
        <v>2</v>
      </c>
      <c r="G6" t="str">
        <f t="shared" si="0"/>
        <v>insert into game (matchid, matchdate, game_type) values (87, '1935-01-26', 2);</v>
      </c>
    </row>
    <row r="7" spans="1:7" x14ac:dyDescent="0.25">
      <c r="A7">
        <v>88</v>
      </c>
      <c r="B7" s="2" t="str">
        <f>"1935-01-27"</f>
        <v>1935-01-27</v>
      </c>
      <c r="C7">
        <v>2</v>
      </c>
      <c r="G7" t="str">
        <f t="shared" si="0"/>
        <v>insert into game (matchid, matchdate, game_type) values (88, '1935-01-27',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89</v>
      </c>
      <c r="B2" s="2" t="str">
        <f>"1936-12-27"</f>
        <v>1936-12-27</v>
      </c>
      <c r="C2">
        <v>2</v>
      </c>
      <c r="G2" t="str">
        <f t="shared" si="0"/>
        <v>insert into game (matchid, matchdate, game_type) values (89, '1936-12-27', 2);</v>
      </c>
    </row>
    <row r="3" spans="1:7" x14ac:dyDescent="0.25">
      <c r="A3">
        <v>90</v>
      </c>
      <c r="B3" s="2" t="str">
        <f>"1936-12-30"</f>
        <v>1936-12-30</v>
      </c>
      <c r="C3">
        <v>2</v>
      </c>
      <c r="G3" t="str">
        <f t="shared" si="0"/>
        <v>insert into game (matchid, matchdate, game_type) values (90, '1936-12-30', 2);</v>
      </c>
    </row>
    <row r="4" spans="1:7" x14ac:dyDescent="0.25">
      <c r="A4">
        <v>91</v>
      </c>
      <c r="B4" s="2" t="str">
        <f>"1937-01-02"</f>
        <v>1937-01-02</v>
      </c>
      <c r="C4">
        <v>2</v>
      </c>
      <c r="G4" t="str">
        <f t="shared" si="0"/>
        <v>insert into game (matchid, matchdate, game_type) values (91, '1937-01-02', 2);</v>
      </c>
    </row>
    <row r="5" spans="1:7" x14ac:dyDescent="0.25">
      <c r="A5">
        <v>92</v>
      </c>
      <c r="B5" s="2" t="str">
        <f>"1937-01-03"</f>
        <v>1937-01-03</v>
      </c>
      <c r="C5">
        <v>2</v>
      </c>
      <c r="G5" t="str">
        <f t="shared" si="0"/>
        <v>insert into game (matchid, matchdate, game_type) values (92, '1937-01-03', 2);</v>
      </c>
    </row>
    <row r="6" spans="1:7" x14ac:dyDescent="0.25">
      <c r="A6">
        <v>93</v>
      </c>
      <c r="B6" s="2" t="str">
        <f>"1937-01-06"</f>
        <v>1937-01-06</v>
      </c>
      <c r="C6">
        <v>2</v>
      </c>
      <c r="G6" t="str">
        <f t="shared" si="0"/>
        <v>insert into game (matchid, matchdate, game_type) values (93, '1937-01-06', 2);</v>
      </c>
    </row>
    <row r="7" spans="1:7" x14ac:dyDescent="0.25">
      <c r="A7">
        <v>94</v>
      </c>
      <c r="B7" s="2" t="str">
        <f>"1937-01-09"</f>
        <v>1937-01-09</v>
      </c>
      <c r="C7">
        <v>2</v>
      </c>
      <c r="G7" t="str">
        <f t="shared" si="0"/>
        <v>insert into game (matchid, matchdate, game_type) values (94, '1937-01-09', 2);</v>
      </c>
    </row>
    <row r="8" spans="1:7" x14ac:dyDescent="0.25">
      <c r="A8">
        <v>95</v>
      </c>
      <c r="B8" s="2" t="str">
        <f>"1937-01-10"</f>
        <v>1937-01-10</v>
      </c>
      <c r="C8">
        <v>2</v>
      </c>
      <c r="G8" t="str">
        <f t="shared" si="0"/>
        <v>insert into game (matchid, matchdate, game_type) values (95, '1937-01-10', 2);</v>
      </c>
    </row>
    <row r="9" spans="1:7" x14ac:dyDescent="0.25">
      <c r="A9">
        <v>96</v>
      </c>
      <c r="B9" s="2" t="str">
        <f>"1937-01-13"</f>
        <v>1937-01-13</v>
      </c>
      <c r="C9">
        <v>2</v>
      </c>
      <c r="G9" t="str">
        <f t="shared" si="0"/>
        <v>insert into game (matchid, matchdate, game_type) values (96, '1937-01-13', 2);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G10" t="str">
        <f t="shared" si="0"/>
        <v>insert into game (matchid, matchdate, game_type) values (97, '1937-01-16', 2);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G11" t="str">
        <f t="shared" si="0"/>
        <v>insert into game (matchid, matchdate, game_type) values (98, '1937-01-17', 2);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G12" t="str">
        <f t="shared" si="0"/>
        <v>insert into game (matchid, matchdate, game_type) values (99, '1937-01-19', 2);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G13" t="str">
        <f t="shared" si="0"/>
        <v>insert into game (matchid, matchdate, game_type) values (100, '1937-01-21', 2);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G14" t="str">
        <f t="shared" si="0"/>
        <v>insert into game (matchid, matchdate, game_type) values (101, '1937-01-24', 2);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G15" t="str">
        <f t="shared" si="0"/>
        <v>insert into game (matchid, matchdate, game_type) values (102, '1937-01-24', 2);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G16" t="str">
        <f t="shared" si="0"/>
        <v>insert into game (matchid, matchdate, game_type) values (103, '1937-01-30', 2);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G17" t="str">
        <f t="shared" si="0"/>
        <v>insert into game (matchid, matchdate, game_type) values (104, '1937-02-01', 7);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G2" t="str">
        <f t="shared" si="0"/>
        <v>insert into game (matchid, matchdate, game_type) values (105, '1939-01-15', 2);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G3" t="str">
        <f t="shared" si="0"/>
        <v>insert into game (matchid, matchdate, game_type) values (106, '1939-01-15', 2);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G4" t="str">
        <f t="shared" si="0"/>
        <v>insert into game (matchid, matchdate, game_type) values (107, '1939-01-22', 2);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G5" t="str">
        <f t="shared" si="0"/>
        <v>insert into game (matchid, matchdate, game_type) values (108, '1939-01-22', 2);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G6" t="str">
        <f t="shared" si="0"/>
        <v>insert into game (matchid, matchdate, game_type) values (109, '1939-01-29', 2);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G7" t="str">
        <f t="shared" si="0"/>
        <v>insert into game (matchid, matchdate, game_type) values (110, '1939-01-29', 2);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G8" t="str">
        <f t="shared" si="0"/>
        <v>insert into game (matchid, matchdate, game_type) values (111, '1939-02-05', 2);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G9" t="str">
        <f t="shared" si="0"/>
        <v>insert into game (matchid, matchdate, game_type) values (112, '1939-02-05', 2);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G10" t="str">
        <f t="shared" si="0"/>
        <v>insert into game (matchid, matchdate, game_type) values (113, '1939-02-12', 2);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G11" t="str">
        <f t="shared" si="0"/>
        <v>insert into game (matchid, matchdate, game_type) values (114, '1939-02-12',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G2" t="str">
        <f t="shared" si="0"/>
        <v>insert into game (matchid, matchdate, game_type) values (115, '1941-02-02', 2);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G3" t="str">
        <f t="shared" si="0"/>
        <v>insert into game (matchid, matchdate, game_type) values (116, '1941-02-09', 2);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G4" t="str">
        <f t="shared" si="0"/>
        <v>insert into game (matchid, matchdate, game_type) values (117, '1941-02-09', 2);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G5" t="str">
        <f t="shared" si="0"/>
        <v>insert into game (matchid, matchdate, game_type) values (118, '1941-02-12', 2);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G6" t="str">
        <f t="shared" si="0"/>
        <v>insert into game (matchid, matchdate, game_type) values (119, '1941-02-16', 2);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G7" t="str">
        <f t="shared" si="0"/>
        <v>insert into game (matchid, matchdate, game_type) values (120, '1941-02-16', 2);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G8" t="str">
        <f t="shared" si="0"/>
        <v>insert into game (matchid, matchdate, game_type) values (121, '1941-02-23', 2);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G9" t="str">
        <f t="shared" si="0"/>
        <v>insert into game (matchid, matchdate, game_type) values (122, '1941-02-23', 2);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G10" t="str">
        <f t="shared" si="0"/>
        <v>insert into game (matchid, matchdate, game_type) values (123, '1941-02-26', 2);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G11" t="str">
        <f t="shared" si="0"/>
        <v>insert into game (matchid, matchdate, game_type) values (124, '1941-03-04',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G2" t="str">
        <f t="shared" si="0"/>
        <v>insert into game (matchid, matchdate, game_type) values (125, '1942-01-10', 2);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G3" t="str">
        <f t="shared" si="0"/>
        <v>insert into game (matchid, matchdate, game_type) values (126, '1942-01-11', 2);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G4" t="str">
        <f t="shared" si="0"/>
        <v>insert into game (matchid, matchdate, game_type) values (127, '1942-01-14', 2);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G5" t="str">
        <f t="shared" si="0"/>
        <v>insert into game (matchid, matchdate, game_type) values (128, '1942-01-17', 2);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G6" t="str">
        <f t="shared" si="0"/>
        <v>insert into game (matchid, matchdate, game_type) values (129, '1942-01-18', 2);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G7" t="str">
        <f t="shared" si="0"/>
        <v>insert into game (matchid, matchdate, game_type) values (130, '1942-01-18', 2);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G8" t="str">
        <f t="shared" si="0"/>
        <v>insert into game (matchid, matchdate, game_type) values (131, '1942-01-21', 2);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G9" t="str">
        <f t="shared" si="0"/>
        <v>insert into game (matchid, matchdate, game_type) values (132, '1942-01-22', 2);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G10" t="str">
        <f t="shared" si="0"/>
        <v>insert into game (matchid, matchdate, game_type) values (133, '1942-01-22', 2);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G11" t="str">
        <f t="shared" si="0"/>
        <v>insert into game (matchid, matchdate, game_type) values (134, '1942-01-24', 2);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G12" t="str">
        <f t="shared" si="0"/>
        <v>insert into game (matchid, matchdate, game_type) values (135, '1942-01-25', 2);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G13" t="str">
        <f t="shared" si="0"/>
        <v>insert into game (matchid, matchdate, game_type) values (136, '1942-01-25', 2);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G14" t="str">
        <f t="shared" si="0"/>
        <v>insert into game (matchid, matchdate, game_type) values (137, '1942-01-28', 2);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G15" t="str">
        <f t="shared" si="0"/>
        <v>insert into game (matchid, matchdate, game_type) values (138, '1942-01-28', 2);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G16" t="str">
        <f t="shared" si="0"/>
        <v>insert into game (matchid, matchdate, game_type) values (139, '1942-01-31', 2);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G17" t="str">
        <f t="shared" si="0"/>
        <v>insert into game (matchid, matchdate, game_type) values (140, '1942-01-31', 2);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G18" t="str">
        <f t="shared" si="0"/>
        <v>insert into game (matchid, matchdate, game_type) values (141, '1942-02-01', 2);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G19" t="str">
        <f t="shared" si="0"/>
        <v>insert into game (matchid, matchdate, game_type) values (142, '1942-02-05', 2);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G20" t="str">
        <f t="shared" si="0"/>
        <v>insert into game (matchid, matchdate, game_type) values (143, '1942-02-05', 2);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G21" t="str">
        <f t="shared" si="0"/>
        <v>insert into game (matchid, matchdate, game_type) values (144, '1942-02-07', 2);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G22" t="str">
        <f t="shared" si="0"/>
        <v>insert into game (matchid, matchdate, game_type) values (145, '1942-02-07',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G2" t="str">
        <f t="shared" si="0"/>
        <v>insert into game (matchid, matchdate, game_type) values (146, '1945-01-14', 2);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G3" t="str">
        <f t="shared" si="0"/>
        <v>insert into game (matchid, matchdate, game_type) values (147, '1945-01-18', 2);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G4" t="str">
        <f t="shared" si="0"/>
        <v>insert into game (matchid, matchdate, game_type) values (148, '1945-01-18', 2);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G5" t="str">
        <f t="shared" si="0"/>
        <v>insert into game (matchid, matchdate, game_type) values (149, '1945-01-21', 2);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G6" t="str">
        <f t="shared" si="0"/>
        <v>insert into game (matchid, matchdate, game_type) values (150, '1945-01-24', 2);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G7" t="str">
        <f t="shared" si="0"/>
        <v>insert into game (matchid, matchdate, game_type) values (151, '1945-01-28', 2);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G8" t="str">
        <f t="shared" si="0"/>
        <v>insert into game (matchid, matchdate, game_type) values (152, '1945-01-28', 2);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G9" t="str">
        <f t="shared" si="0"/>
        <v>insert into game (matchid, matchdate, game_type) values (153, '1945-01-31', 2);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G10" t="str">
        <f t="shared" si="0"/>
        <v>insert into game (matchid, matchdate, game_type) values (154, '1945-01-31', 2);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G11" t="str">
        <f t="shared" si="0"/>
        <v>insert into game (matchid, matchdate, game_type) values (155, '1945-02-07', 2);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G12" t="str">
        <f t="shared" si="0"/>
        <v>insert into game (matchid, matchdate, game_type) values (156, '1945-02-07', 2);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G13" t="str">
        <f t="shared" si="0"/>
        <v>insert into game (matchid, matchdate, game_type) values (157, '1945-02-11', 2);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G14" t="str">
        <f t="shared" si="0"/>
        <v>insert into game (matchid, matchdate, game_type) values (158, '1945-02-11', 2);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G15" t="str">
        <f t="shared" si="0"/>
        <v>insert into game (matchid, matchdate, game_type) values (159, '1945-02-15', 2);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G16" t="str">
        <f t="shared" si="0"/>
        <v>insert into game (matchid, matchdate, game_type) values (160, '1945-02-15', 2);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G17" t="str">
        <f t="shared" si="0"/>
        <v>insert into game (matchid, matchdate, game_type) values (161, '1945-02-18', 2);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G18" t="str">
        <f t="shared" si="0"/>
        <v>insert into game (matchid, matchdate, game_type) values (162, '1945-02-18', 2);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G19" t="str">
        <f t="shared" si="0"/>
        <v>insert into game (matchid, matchdate, game_type) values (163, '1945-02-21', 2);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G20" t="str">
        <f t="shared" si="0"/>
        <v>insert into game (matchid, matchdate, game_type) values (164, '1945-02-21', 2);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G21" t="str">
        <f t="shared" si="0"/>
        <v>insert into game (matchid, matchdate, game_type) values (165, '1945-02-25', 2);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G22" t="str">
        <f t="shared" si="0"/>
        <v>insert into game (matchid, matchdate, game_type) values (166, '1945-02-28',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6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G2" t="str">
        <f t="shared" si="0"/>
        <v>insert into game (matchid, matchdate, game_type) values (167, '1946-01-12', 2);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G3" t="str">
        <f t="shared" si="0"/>
        <v>insert into game (matchid, matchdate, game_type) values (168, '1946-01-16', 2);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G4" t="str">
        <f t="shared" si="0"/>
        <v>insert into game (matchid, matchdate, game_type) values (169, '1946-01-16', 2);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G5" t="str">
        <f t="shared" si="0"/>
        <v>insert into game (matchid, matchdate, game_type) values (170, '1946-01-19', 2);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G6" t="str">
        <f t="shared" si="0"/>
        <v>insert into game (matchid, matchdate, game_type) values (171, '1946-01-19', 2);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G7" t="str">
        <f t="shared" si="0"/>
        <v>insert into game (matchid, matchdate, game_type) values (172, '1946-01-23', 2);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G8" t="str">
        <f t="shared" si="0"/>
        <v>insert into game (matchid, matchdate, game_type) values (173, '1946-01-26', 2);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G9" t="str">
        <f t="shared" si="0"/>
        <v>insert into game (matchid, matchdate, game_type) values (174, '1946-01-26', 2);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G10" t="str">
        <f t="shared" si="0"/>
        <v>insert into game (matchid, matchdate, game_type) values (175, '1946-01-29', 2);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G11" t="str">
        <f t="shared" si="0"/>
        <v>insert into game (matchid, matchdate, game_type) values (176, '1946-01-29', 2);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G12" t="str">
        <f t="shared" si="0"/>
        <v>insert into game (matchid, matchdate, game_type) values (177, '1946-02-02', 2);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G13" t="str">
        <f t="shared" si="0"/>
        <v>insert into game (matchid, matchdate, game_type) values (178, '1946-02-02', 2);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G14" t="str">
        <f t="shared" si="0"/>
        <v>insert into game (matchid, matchdate, game_type) values (179, '1946-02-08', 2);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G15" t="str">
        <f t="shared" si="0"/>
        <v>insert into game (matchid, matchdate, game_type) values (180, '1946-02-08', 2);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G16" t="str">
        <f t="shared" si="0"/>
        <v>insert into game (matchid, matchdate, game_type) values (181, '1946-02-10', 2);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</v>
      </c>
      <c r="B2" s="2" t="str">
        <f>"1917-09-30"</f>
        <v>1917-09-30</v>
      </c>
      <c r="C2">
        <v>2</v>
      </c>
      <c r="G2" t="str">
        <f t="shared" si="0"/>
        <v>insert into game (matchid, matchdate, game_type) values (7, '1917-09-30', 2);</v>
      </c>
    </row>
    <row r="3" spans="1:7" x14ac:dyDescent="0.25">
      <c r="A3">
        <v>8</v>
      </c>
      <c r="B3" s="2" t="str">
        <f>"1917-10-03"</f>
        <v>1917-10-03</v>
      </c>
      <c r="C3">
        <v>2</v>
      </c>
      <c r="G3" t="str">
        <f t="shared" si="0"/>
        <v>insert into game (matchid, matchdate, game_type) values (8, '1917-10-03', 2);</v>
      </c>
    </row>
    <row r="4" spans="1:7" x14ac:dyDescent="0.25">
      <c r="A4">
        <v>9</v>
      </c>
      <c r="B4" s="2" t="str">
        <f>"1917-10-06"</f>
        <v>1917-10-06</v>
      </c>
      <c r="C4">
        <v>2</v>
      </c>
      <c r="G4" t="str">
        <f t="shared" si="0"/>
        <v>insert into game (matchid, matchdate, game_type) values (9, '1917-10-06', 2);</v>
      </c>
    </row>
    <row r="5" spans="1:7" x14ac:dyDescent="0.25">
      <c r="A5">
        <v>10</v>
      </c>
      <c r="B5" s="2" t="str">
        <f>"1917-10-07"</f>
        <v>1917-10-07</v>
      </c>
      <c r="C5">
        <v>2</v>
      </c>
      <c r="G5" t="str">
        <f t="shared" si="0"/>
        <v>insert into game (matchid, matchdate, game_type) values (10, '1917-10-07', 2);</v>
      </c>
    </row>
    <row r="6" spans="1:7" x14ac:dyDescent="0.25">
      <c r="A6">
        <v>11</v>
      </c>
      <c r="B6" s="2" t="str">
        <f>"1917-10-12"</f>
        <v>1917-10-12</v>
      </c>
      <c r="C6">
        <v>2</v>
      </c>
      <c r="G6" t="str">
        <f t="shared" si="0"/>
        <v>insert into game (matchid, matchdate, game_type) values (11, '1917-10-12', 2);</v>
      </c>
    </row>
    <row r="7" spans="1:7" x14ac:dyDescent="0.25">
      <c r="A7">
        <v>12</v>
      </c>
      <c r="B7" s="2" t="str">
        <f>"1917-10-14"</f>
        <v>1917-10-14</v>
      </c>
      <c r="C7">
        <v>2</v>
      </c>
      <c r="G7" t="str">
        <f t="shared" si="0"/>
        <v>insert into game (matchid, matchdate, game_type) values (12, '1917-10-14',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9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G2" t="str">
        <f t="shared" si="0"/>
        <v>insert into game (matchid, matchdate, game_type) values (182, '1947-11-30', 2);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G3" t="str">
        <f t="shared" si="0"/>
        <v>insert into game (matchid, matchdate, game_type) values (183, '1947-12-02', 2);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G4" t="str">
        <f t="shared" si="0"/>
        <v>insert into game (matchid, matchdate, game_type) values (184, '1947-12-02', 2);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G5" t="str">
        <f t="shared" si="0"/>
        <v>insert into game (matchid, matchdate, game_type) values (185, '1947-12-04', 2);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G6" t="str">
        <f t="shared" si="0"/>
        <v>insert into game (matchid, matchdate, game_type) values (186, '1947-12-04', 2);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G7" t="str">
        <f t="shared" si="0"/>
        <v>insert into game (matchid, matchdate, game_type) values (187, '1947-12-06', 2);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G8" t="str">
        <f t="shared" si="0"/>
        <v>insert into game (matchid, matchdate, game_type) values (188, '1947-12-06', 2);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G9" t="str">
        <f t="shared" si="0"/>
        <v>insert into game (matchid, matchdate, game_type) values (189, '1947-12-09', 2);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G10" t="str">
        <f t="shared" si="0"/>
        <v>insert into game (matchid, matchdate, game_type) values (190, '1947-12-09', 2);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G11" t="str">
        <f t="shared" si="0"/>
        <v>insert into game (matchid, matchdate, game_type) values (191, '1947-12-11', 2);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G12" t="str">
        <f t="shared" si="0"/>
        <v>insert into game (matchid, matchdate, game_type) values (192, '1947-12-11', 2);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G13" t="str">
        <f t="shared" si="0"/>
        <v>insert into game (matchid, matchdate, game_type) values (193, '1947-12-13', 2);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G14" t="str">
        <f t="shared" si="0"/>
        <v>insert into game (matchid, matchdate, game_type) values (194, '1947-12-13', 2);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G15" t="str">
        <f t="shared" si="0"/>
        <v>insert into game (matchid, matchdate, game_type) values (195, '1947-12-16', 2);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G16" t="str">
        <f t="shared" si="0"/>
        <v>insert into game (matchid, matchdate, game_type) values (196, '1947-12-16', 2);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G17" t="str">
        <f t="shared" si="0"/>
        <v>insert into game (matchid, matchdate, game_type) values (197, '1947-12-18', 2);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G18" t="str">
        <f t="shared" si="0"/>
        <v>insert into game (matchid, matchdate, game_type) values (198, '1947-12-18', 2);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G19" t="str">
        <f t="shared" si="0"/>
        <v>insert into game (matchid, matchdate, game_type) values (199, '1947-12-20', 2);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G20" t="str">
        <f t="shared" si="0"/>
        <v>insert into game (matchid, matchdate, game_type) values (200, '1947-12-20', 2);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G21" t="str">
        <f t="shared" si="0"/>
        <v>insert into game (matchid, matchdate, game_type) values (201, '1947-12-23', 2);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G22" t="str">
        <f t="shared" si="0"/>
        <v>insert into game (matchid, matchdate, game_type) values (202, '1947-12-23', 2);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G23" t="str">
        <f t="shared" si="0"/>
        <v>insert into game (matchid, matchdate, game_type) values (203, '1947-12-25', 2);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G24" t="str">
        <f t="shared" si="0"/>
        <v>insert into game (matchid, matchdate, game_type) values (204, '1947-12-26', 2);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G25" t="str">
        <f t="shared" si="0"/>
        <v>insert into game (matchid, matchdate, game_type) values (205, '1947-12-27', 2);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G26" t="str">
        <f t="shared" si="0"/>
        <v>insert into game (matchid, matchdate, game_type) values (206, '1947-12-28', 2);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G27" t="str">
        <f t="shared" si="0"/>
        <v>insert into game (matchid, matchdate, game_type) values (207, '1947-12-29', 2);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G28" t="str">
        <f t="shared" si="0"/>
        <v>insert into game (matchid, matchdate, game_type) values (208, '1947-12-30', 2);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G29" t="str">
        <f t="shared" si="0"/>
        <v>insert into game (matchid, matchdate, game_type) values (209, '1947-12-31', 2);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30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G2" t="str">
        <f t="shared" si="0"/>
        <v>insert into game (matchid, matchdate, game_type) values (210, '1949-04-03', 2);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G3" t="str">
        <f t="shared" si="0"/>
        <v>insert into game (matchid, matchdate, game_type) values (211, '1949-04-06', 2);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G4" t="str">
        <f t="shared" si="0"/>
        <v>insert into game (matchid, matchdate, game_type) values (212, '1949-04-06', 2);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G5" t="str">
        <f t="shared" si="0"/>
        <v>insert into game (matchid, matchdate, game_type) values (213, '1949-04-10', 2);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G6" t="str">
        <f t="shared" si="0"/>
        <v>insert into game (matchid, matchdate, game_type) values (214, '1949-04-10', 2);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G7" t="str">
        <f t="shared" si="0"/>
        <v>insert into game (matchid, matchdate, game_type) values (215, '1949-04-10', 2);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G8" t="str">
        <f t="shared" si="0"/>
        <v>insert into game (matchid, matchdate, game_type) values (216, '1949-04-13', 2);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G9" t="str">
        <f t="shared" si="0"/>
        <v>insert into game (matchid, matchdate, game_type) values (217, '1949-04-13', 2);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G10" t="str">
        <f t="shared" si="0"/>
        <v>insert into game (matchid, matchdate, game_type) values (218, '1949-04-13', 2);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G11" t="str">
        <f t="shared" si="0"/>
        <v>insert into game (matchid, matchdate, game_type) values (219, '1949-04-17', 2);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G12" t="str">
        <f t="shared" si="0"/>
        <v>insert into game (matchid, matchdate, game_type) values (220, '1949-04-17', 2);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G13" t="str">
        <f t="shared" si="0"/>
        <v>insert into game (matchid, matchdate, game_type) values (221, '1949-04-17', 2);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G14" t="str">
        <f t="shared" si="0"/>
        <v>insert into game (matchid, matchdate, game_type) values (222, '1949-04-20', 2);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G15" t="str">
        <f t="shared" si="0"/>
        <v>insert into game (matchid, matchdate, game_type) values (223, '1949-04-20', 2);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G16" t="str">
        <f t="shared" si="0"/>
        <v>insert into game (matchid, matchdate, game_type) values (224, '1949-04-20', 2);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G17" t="str">
        <f t="shared" si="0"/>
        <v>insert into game (matchid, matchdate, game_type) values (225, '1949-04-24', 2);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G18" t="str">
        <f t="shared" si="0"/>
        <v>insert into game (matchid, matchdate, game_type) values (226, '1949-04-25', 2);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G19" t="str">
        <f t="shared" si="0"/>
        <v>insert into game (matchid, matchdate, game_type) values (227, '1949-04-25', 2);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G20" t="str">
        <f t="shared" si="0"/>
        <v>insert into game (matchid, matchdate, game_type) values (228, '1949-04-27', 2);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G21" t="str">
        <f t="shared" si="0"/>
        <v>insert into game (matchid, matchdate, game_type) values (229, '1949-04-27', 2);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G22" t="str">
        <f t="shared" si="0"/>
        <v>insert into game (matchid, matchdate, game_type) values (230, '1949-04-30', 2);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G23" t="str">
        <f t="shared" si="0"/>
        <v>insert into game (matchid, matchdate, game_type) values (231, '1949-04-30', 2);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G24" t="str">
        <f t="shared" si="0"/>
        <v>insert into game (matchid, matchdate, game_type) values (232, '1949-04-30', 2);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G25" t="str">
        <f t="shared" si="0"/>
        <v>insert into game (matchid, matchdate, game_type) values (233, '1949-05-03', 2);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G26" t="str">
        <f t="shared" si="0"/>
        <v>insert into game (matchid, matchdate, game_type) values (234, '1949-05-04', 2);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G27" t="str">
        <f t="shared" si="0"/>
        <v>insert into game (matchid, matchdate, game_type) values (235, '1949-05-06', 2);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G28" t="str">
        <f t="shared" si="0"/>
        <v>insert into game (matchid, matchdate, game_type) values (236, '1949-05-08', 2);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G29" t="str">
        <f t="shared" si="0"/>
        <v>insert into game (matchid, matchdate, game_type) values (237, '1949-05-08', 2);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G30" t="str">
        <f t="shared" si="0"/>
        <v>insert into game (matchid, matchdate, game_type) values (238, '1949-05-11', 7);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3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G2" t="str">
        <f t="shared" si="0"/>
        <v>insert into game (matchid, matchdate, game_type) values (239, '1953-02-22', 2);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G3" t="str">
        <f t="shared" si="0"/>
        <v>insert into game (matchid, matchdate, game_type) values (240, '1953-02-25', 2);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G4" t="str">
        <f t="shared" si="0"/>
        <v>insert into game (matchid, matchdate, game_type) values (241, '1953-02-25', 2);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G5" t="str">
        <f t="shared" si="0"/>
        <v>insert into game (matchid, matchdate, game_type) values (242, '1953-02-28', 2);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G6" t="str">
        <f t="shared" si="0"/>
        <v>insert into game (matchid, matchdate, game_type) values (243, '1953-03-01', 2);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G7" t="str">
        <f t="shared" si="0"/>
        <v>insert into game (matchid, matchdate, game_type) values (244, '1953-03-01', 2);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G8" t="str">
        <f t="shared" si="0"/>
        <v>insert into game (matchid, matchdate, game_type) values (245, '1953-03-04', 2);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G9" t="str">
        <f t="shared" si="0"/>
        <v>insert into game (matchid, matchdate, game_type) values (246, '1953-03-04', 2);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G10" t="str">
        <f t="shared" si="0"/>
        <v>insert into game (matchid, matchdate, game_type) values (247, '1953-03-08', 2);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G11" t="str">
        <f t="shared" si="0"/>
        <v>insert into game (matchid, matchdate, game_type) values (248, '1953-03-08', 2);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G12" t="str">
        <f t="shared" si="0"/>
        <v>insert into game (matchid, matchdate, game_type) values (249, '1953-03-12', 2);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G13" t="str">
        <f t="shared" si="0"/>
        <v>insert into game (matchid, matchdate, game_type) values (250, '1953-03-12', 2);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G14" t="str">
        <f t="shared" si="0"/>
        <v>insert into game (matchid, matchdate, game_type) values (251, '1953-03-15', 2);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G15" t="str">
        <f t="shared" si="0"/>
        <v>insert into game (matchid, matchdate, game_type) values (252, '1953-03-16', 2);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G16" t="str">
        <f t="shared" si="0"/>
        <v>insert into game (matchid, matchdate, game_type) values (253, '1953-03-19', 2);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G17" t="str">
        <f t="shared" si="0"/>
        <v>insert into game (matchid, matchdate, game_type) values (254, '1953-03-19', 2);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G18" t="str">
        <f t="shared" si="0"/>
        <v>insert into game (matchid, matchdate, game_type) values (255, '1953-03-23', 2);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G19" t="str">
        <f t="shared" si="0"/>
        <v>insert into game (matchid, matchdate, game_type) values (256, '1953-03-23', 2);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G20" t="str">
        <f t="shared" si="0"/>
        <v>insert into game (matchid, matchdate, game_type) values (257, '1953-03-27', 2);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G21" t="str">
        <f t="shared" si="0"/>
        <v>insert into game (matchid, matchdate, game_type) values (258, '1953-03-28', 2);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G22" t="str">
        <f t="shared" si="0"/>
        <v>insert into game (matchid, matchdate, game_type) values (259, '1953-03-28', 2);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G23" t="str">
        <f t="shared" si="0"/>
        <v>insert into game (matchid, matchdate, game_type) values (260, '1953-04-01', 7);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6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G2" t="str">
        <f t="shared" si="0"/>
        <v>insert into game (matchid, matchdate, game_type) values (261, '1955-02-27', 2);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G3" t="str">
        <f t="shared" si="0"/>
        <v>insert into game (matchid, matchdate, game_type) values (262, '1955-03-02', 2);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G4" t="str">
        <f t="shared" si="0"/>
        <v>insert into game (matchid, matchdate, game_type) values (263, '1955-03-06', 2);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G5" t="str">
        <f t="shared" si="0"/>
        <v>insert into game (matchid, matchdate, game_type) values (264, '1955-03-09', 2);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G6" t="str">
        <f t="shared" si="0"/>
        <v>insert into game (matchid, matchdate, game_type) values (265, '1955-03-09', 2);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G7" t="str">
        <f t="shared" si="0"/>
        <v>insert into game (matchid, matchdate, game_type) values (266, '1955-03-13', 2);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G8" t="str">
        <f t="shared" si="0"/>
        <v>insert into game (matchid, matchdate, game_type) values (267, '1955-03-13', 2);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G9" t="str">
        <f t="shared" si="0"/>
        <v>insert into game (matchid, matchdate, game_type) values (268, '1955-03-18', 2);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G10" t="str">
        <f t="shared" si="0"/>
        <v>insert into game (matchid, matchdate, game_type) values (269, '1955-03-18', 2);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G11" t="str">
        <f t="shared" si="0"/>
        <v>insert into game (matchid, matchdate, game_type) values (270, '1955-03-20', 2);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G12" t="str">
        <f t="shared" si="0"/>
        <v>insert into game (matchid, matchdate, game_type) values (271, '1955-03-23', 2);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G13" t="str">
        <f t="shared" si="0"/>
        <v>insert into game (matchid, matchdate, game_type) values (272, '1955-03-23', 2);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G14" t="str">
        <f t="shared" si="0"/>
        <v>insert into game (matchid, matchdate, game_type) values (273, '1955-03-27', 2);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G15" t="str">
        <f t="shared" si="0"/>
        <v>insert into game (matchid, matchdate, game_type) values (274, '1955-03-30', 2);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G16" t="str">
        <f t="shared" si="0"/>
        <v>insert into game (matchid, matchdate, game_type) values (275, '1955-03-30', 2);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13</v>
      </c>
      <c r="B2" s="2" t="str">
        <f>"1919-05-11"</f>
        <v>1919-05-11</v>
      </c>
      <c r="C2">
        <v>2</v>
      </c>
      <c r="G2" t="str">
        <f t="shared" ref="G2:G8" si="0">"insert into game (matchid, matchdate, game_type) values (" &amp; A2 &amp; ", '" &amp; B2 &amp; "', " &amp;C2 &amp; ");"</f>
        <v>insert into game (matchid, matchdate, game_type) values (13, '1919-05-11', 2);</v>
      </c>
    </row>
    <row r="3" spans="1:7" x14ac:dyDescent="0.25">
      <c r="A3">
        <v>14</v>
      </c>
      <c r="B3" s="2" t="str">
        <f>"1919-05-13"</f>
        <v>1919-05-13</v>
      </c>
      <c r="C3">
        <v>2</v>
      </c>
      <c r="G3" t="str">
        <f t="shared" si="0"/>
        <v>insert into game (matchid, matchdate, game_type) values (14, '1919-05-13', 2);</v>
      </c>
    </row>
    <row r="4" spans="1:7" x14ac:dyDescent="0.25">
      <c r="A4">
        <v>15</v>
      </c>
      <c r="B4" s="2" t="str">
        <f>"1919-05-17"</f>
        <v>1919-05-17</v>
      </c>
      <c r="C4">
        <v>2</v>
      </c>
      <c r="G4" t="str">
        <f t="shared" si="0"/>
        <v>insert into game (matchid, matchdate, game_type) values (15, '1919-05-17', 2);</v>
      </c>
    </row>
    <row r="5" spans="1:7" x14ac:dyDescent="0.25">
      <c r="A5">
        <v>16</v>
      </c>
      <c r="B5" s="2" t="str">
        <f>"1919-05-18"</f>
        <v>1919-05-18</v>
      </c>
      <c r="C5">
        <v>2</v>
      </c>
      <c r="G5" t="str">
        <f t="shared" si="0"/>
        <v>insert into game (matchid, matchdate, game_type) values (16, '1919-05-18', 2);</v>
      </c>
    </row>
    <row r="6" spans="1:7" x14ac:dyDescent="0.25">
      <c r="A6">
        <v>17</v>
      </c>
      <c r="B6" s="2" t="str">
        <f>"1919-05-22"</f>
        <v>1919-05-22</v>
      </c>
      <c r="C6">
        <v>2</v>
      </c>
      <c r="G6" t="str">
        <f t="shared" si="0"/>
        <v>insert into game (matchid, matchdate, game_type) values (17, '1919-05-22', 2);</v>
      </c>
    </row>
    <row r="7" spans="1:7" x14ac:dyDescent="0.25">
      <c r="A7">
        <v>18</v>
      </c>
      <c r="B7" s="2" t="str">
        <f>"1919-05-26"</f>
        <v>1919-05-26</v>
      </c>
      <c r="C7">
        <v>2</v>
      </c>
      <c r="G7" t="str">
        <f t="shared" si="0"/>
        <v>insert into game (matchid, matchdate, game_type) values (18, '1919-05-26', 2);</v>
      </c>
    </row>
    <row r="8" spans="1:7" x14ac:dyDescent="0.25">
      <c r="A8">
        <v>19</v>
      </c>
      <c r="B8" s="2" t="str">
        <f>"1919-05-29"</f>
        <v>1919-05-29</v>
      </c>
      <c r="C8">
        <v>7</v>
      </c>
      <c r="G8" t="str">
        <f t="shared" si="0"/>
        <v>insert into game (matchid, matchdate, game_type) values (19, '1919-05-29', 7);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20</v>
      </c>
      <c r="B2" s="2" t="str">
        <f>"1920-09-11"</f>
        <v>1920-09-11</v>
      </c>
      <c r="C2">
        <v>2</v>
      </c>
      <c r="G2" t="str">
        <f t="shared" si="0"/>
        <v>insert into game (matchid, matchdate, game_type) values (20, '1920-09-11', 2);</v>
      </c>
    </row>
    <row r="3" spans="1:7" x14ac:dyDescent="0.25">
      <c r="A3">
        <v>21</v>
      </c>
      <c r="B3" s="2" t="str">
        <f>"1920-09-12"</f>
        <v>1920-09-12</v>
      </c>
      <c r="C3">
        <v>2</v>
      </c>
      <c r="G3" t="str">
        <f t="shared" si="0"/>
        <v>insert into game (matchid, matchdate, game_type) values (21, '1920-09-12', 2);</v>
      </c>
    </row>
    <row r="4" spans="1:7" x14ac:dyDescent="0.25">
      <c r="A4">
        <v>22</v>
      </c>
      <c r="B4" s="2" t="str">
        <f>"1920-09-18"</f>
        <v>1920-09-18</v>
      </c>
      <c r="C4">
        <v>2</v>
      </c>
      <c r="G4" t="str">
        <f t="shared" si="0"/>
        <v>insert into game (matchid, matchdate, game_type) values (22, '1920-09-18', 2);</v>
      </c>
    </row>
    <row r="5" spans="1:7" x14ac:dyDescent="0.25">
      <c r="A5">
        <v>23</v>
      </c>
      <c r="B5" s="2" t="str">
        <f>"1920-09-20"</f>
        <v>1920-09-20</v>
      </c>
      <c r="C5">
        <v>2</v>
      </c>
      <c r="G5" t="str">
        <f t="shared" si="0"/>
        <v>insert into game (matchid, matchdate, game_type) values (23, '1920-09-20', 2);</v>
      </c>
    </row>
    <row r="6" spans="1:7" x14ac:dyDescent="0.25">
      <c r="A6">
        <v>24</v>
      </c>
      <c r="B6" s="2" t="str">
        <f>"1920-09-25"</f>
        <v>1920-09-25</v>
      </c>
      <c r="C6">
        <v>2</v>
      </c>
      <c r="G6" t="str">
        <f t="shared" si="0"/>
        <v>insert into game (matchid, matchdate, game_type) values (24, '1920-09-25', 2);</v>
      </c>
    </row>
    <row r="7" spans="1:7" x14ac:dyDescent="0.25">
      <c r="A7">
        <v>25</v>
      </c>
      <c r="B7" s="2" t="str">
        <f>"1920-10-03"</f>
        <v>1920-10-03</v>
      </c>
      <c r="C7">
        <v>2</v>
      </c>
      <c r="G7" t="str">
        <f t="shared" si="0"/>
        <v>insert into game (matchid, matchdate, game_type) values (25, '1920-10-03',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</v>
      </c>
      <c r="B2" s="2" t="str">
        <f>"1921-10-02"</f>
        <v>1921-10-02</v>
      </c>
      <c r="C2">
        <v>2</v>
      </c>
      <c r="G2" t="str">
        <f t="shared" si="0"/>
        <v>insert into game (matchid, matchdate, game_type) values (26, '1921-10-02', 2);</v>
      </c>
    </row>
    <row r="3" spans="1:7" x14ac:dyDescent="0.25">
      <c r="A3">
        <v>27</v>
      </c>
      <c r="B3" s="2" t="str">
        <f>"1921-10-09"</f>
        <v>1921-10-09</v>
      </c>
      <c r="C3">
        <v>2</v>
      </c>
      <c r="G3" t="str">
        <f t="shared" si="0"/>
        <v>insert into game (matchid, matchdate, game_type) values (27, '1921-10-09', 2);</v>
      </c>
    </row>
    <row r="4" spans="1:7" x14ac:dyDescent="0.25">
      <c r="A4">
        <v>28</v>
      </c>
      <c r="B4" s="2" t="str">
        <f>"1921-10-12"</f>
        <v>1921-10-12</v>
      </c>
      <c r="C4">
        <v>2</v>
      </c>
      <c r="G4" t="str">
        <f t="shared" si="0"/>
        <v>insert into game (matchid, matchdate, game_type) values (28, '1921-10-12', 2);</v>
      </c>
    </row>
    <row r="5" spans="1:7" x14ac:dyDescent="0.25">
      <c r="A5">
        <v>29</v>
      </c>
      <c r="B5" s="2" t="str">
        <f>"1921-10-16"</f>
        <v>1921-10-16</v>
      </c>
      <c r="C5">
        <v>2</v>
      </c>
      <c r="G5" t="str">
        <f t="shared" si="0"/>
        <v>insert into game (matchid, matchdate, game_type) values (29, '1921-10-16', 2);</v>
      </c>
    </row>
    <row r="6" spans="1:7" x14ac:dyDescent="0.25">
      <c r="A6">
        <v>30</v>
      </c>
      <c r="B6" s="2" t="str">
        <f>"1921-10-23"</f>
        <v>1921-10-23</v>
      </c>
      <c r="C6">
        <v>2</v>
      </c>
      <c r="G6" t="str">
        <f t="shared" si="0"/>
        <v>insert into game (matchid, matchdate, game_type) values (30, '1921-10-23', 2);</v>
      </c>
    </row>
    <row r="7" spans="1:7" x14ac:dyDescent="0.25">
      <c r="A7">
        <v>31</v>
      </c>
      <c r="B7" s="2" t="str">
        <f>"1921-10-30"</f>
        <v>1921-10-30</v>
      </c>
      <c r="C7">
        <v>2</v>
      </c>
      <c r="G7" t="str">
        <f t="shared" si="0"/>
        <v>insert into game (matchid, matchdate, game_type) values (31, '1921-10-30',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32</v>
      </c>
      <c r="B2" s="2" t="str">
        <f>"1922-09-17"</f>
        <v>1922-09-17</v>
      </c>
      <c r="C2">
        <v>2</v>
      </c>
      <c r="G2" t="str">
        <f t="shared" si="0"/>
        <v>insert into game (matchid, matchdate, game_type) values (32, '1922-09-17', 2);</v>
      </c>
    </row>
    <row r="3" spans="1:7" x14ac:dyDescent="0.25">
      <c r="A3">
        <v>33</v>
      </c>
      <c r="B3" s="2" t="str">
        <f>"1922-09-23"</f>
        <v>1922-09-23</v>
      </c>
      <c r="C3">
        <v>2</v>
      </c>
      <c r="G3" t="str">
        <f t="shared" si="0"/>
        <v>insert into game (matchid, matchdate, game_type) values (33, '1922-09-23', 2);</v>
      </c>
    </row>
    <row r="4" spans="1:7" x14ac:dyDescent="0.25">
      <c r="A4">
        <v>34</v>
      </c>
      <c r="B4" s="2" t="str">
        <f>"1922-09-24"</f>
        <v>1922-09-24</v>
      </c>
      <c r="C4">
        <v>2</v>
      </c>
      <c r="G4" t="str">
        <f t="shared" si="0"/>
        <v>insert into game (matchid, matchdate, game_type) values (34, '1922-09-24', 2);</v>
      </c>
    </row>
    <row r="5" spans="1:7" x14ac:dyDescent="0.25">
      <c r="A5">
        <v>35</v>
      </c>
      <c r="B5" s="2" t="str">
        <f>"1922-09-28"</f>
        <v>1922-09-28</v>
      </c>
      <c r="C5">
        <v>2</v>
      </c>
      <c r="G5" t="str">
        <f t="shared" si="0"/>
        <v>insert into game (matchid, matchdate, game_type) values (35, '1922-09-28', 2);</v>
      </c>
    </row>
    <row r="6" spans="1:7" x14ac:dyDescent="0.25">
      <c r="A6">
        <v>36</v>
      </c>
      <c r="B6" s="2" t="str">
        <f>"1922-10-01"</f>
        <v>1922-10-01</v>
      </c>
      <c r="C6">
        <v>2</v>
      </c>
      <c r="G6" t="str">
        <f t="shared" si="0"/>
        <v>insert into game (matchid, matchdate, game_type) values (36, '1922-10-01', 2);</v>
      </c>
    </row>
    <row r="7" spans="1:7" x14ac:dyDescent="0.25">
      <c r="A7">
        <v>37</v>
      </c>
      <c r="B7" s="2" t="str">
        <f>"1922-10-05"</f>
        <v>1922-10-05</v>
      </c>
      <c r="C7">
        <v>2</v>
      </c>
      <c r="G7" t="str">
        <f t="shared" si="0"/>
        <v>insert into game (matchid, matchdate, game_type) values (37, '1922-10-05', 2);</v>
      </c>
    </row>
    <row r="8" spans="1:7" x14ac:dyDescent="0.25">
      <c r="A8">
        <v>38</v>
      </c>
      <c r="B8" s="2" t="str">
        <f>"1922-10-08"</f>
        <v>1922-10-08</v>
      </c>
      <c r="C8">
        <v>2</v>
      </c>
      <c r="G8" t="str">
        <f t="shared" si="0"/>
        <v>insert into game (matchid, matchdate, game_type) values (38, '1922-10-08', 2);</v>
      </c>
    </row>
    <row r="9" spans="1:7" x14ac:dyDescent="0.25">
      <c r="A9">
        <v>39</v>
      </c>
      <c r="B9" s="2" t="str">
        <f>"1922-10-12"</f>
        <v>1922-10-12</v>
      </c>
      <c r="C9">
        <v>2</v>
      </c>
      <c r="G9" t="str">
        <f t="shared" si="0"/>
        <v>insert into game (matchid, matchdate, game_type) values (39, '1922-10-12', 2);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G10" t="str">
        <f t="shared" si="0"/>
        <v>insert into game (matchid, matchdate, game_type) values (40, '1922-10-15', 2);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G11" t="str">
        <f t="shared" si="0"/>
        <v>insert into game (matchid, matchdate, game_type) values (41, '1922-10-18', 2);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G12" t="str">
        <f t="shared" si="0"/>
        <v>insert into game (matchid, matchdate, game_type) values (42, '1922-10-22', 7);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43</v>
      </c>
      <c r="B2" s="2" t="str">
        <f>"1923-10-29"</f>
        <v>1923-10-29</v>
      </c>
      <c r="C2">
        <v>2</v>
      </c>
      <c r="G2" t="str">
        <f t="shared" si="0"/>
        <v>insert into game (matchid, matchdate, game_type) values (43, '1923-10-29', 2);</v>
      </c>
    </row>
    <row r="3" spans="1:7" x14ac:dyDescent="0.25">
      <c r="A3">
        <v>44</v>
      </c>
      <c r="B3" s="2" t="str">
        <f>"1923-11-04"</f>
        <v>1923-11-04</v>
      </c>
      <c r="C3">
        <v>2</v>
      </c>
      <c r="G3" t="str">
        <f t="shared" si="0"/>
        <v>insert into game (matchid, matchdate, game_type) values (44, '1923-11-04', 2);</v>
      </c>
    </row>
    <row r="4" spans="1:7" x14ac:dyDescent="0.25">
      <c r="A4">
        <v>45</v>
      </c>
      <c r="B4" s="2" t="str">
        <f>"1923-11-11"</f>
        <v>1923-11-11</v>
      </c>
      <c r="C4">
        <v>2</v>
      </c>
      <c r="G4" t="str">
        <f t="shared" si="0"/>
        <v>insert into game (matchid, matchdate, game_type) values (45, '1923-11-11', 2);</v>
      </c>
    </row>
    <row r="5" spans="1:7" x14ac:dyDescent="0.25">
      <c r="A5">
        <v>46</v>
      </c>
      <c r="B5" s="2" t="str">
        <f>"1923-11-18"</f>
        <v>1923-11-18</v>
      </c>
      <c r="C5">
        <v>2</v>
      </c>
      <c r="G5" t="str">
        <f t="shared" si="0"/>
        <v>insert into game (matchid, matchdate, game_type) values (46, '1923-11-18', 2);</v>
      </c>
    </row>
    <row r="6" spans="1:7" x14ac:dyDescent="0.25">
      <c r="A6">
        <v>47</v>
      </c>
      <c r="B6" s="2" t="str">
        <f>"1923-11-25"</f>
        <v>1923-11-25</v>
      </c>
      <c r="C6">
        <v>2</v>
      </c>
      <c r="G6" t="str">
        <f t="shared" si="0"/>
        <v>insert into game (matchid, matchdate, game_type) values (47, '1923-11-25', 2);</v>
      </c>
    </row>
    <row r="7" spans="1:7" x14ac:dyDescent="0.25">
      <c r="A7">
        <v>48</v>
      </c>
      <c r="B7" s="2" t="str">
        <f>"1923-12-02"</f>
        <v>1923-12-02</v>
      </c>
      <c r="C7">
        <v>2</v>
      </c>
      <c r="G7" t="str">
        <f t="shared" si="0"/>
        <v>insert into game (matchid, matchdate, game_type) values (48, '1923-12-02',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49</v>
      </c>
      <c r="B2" s="2" t="str">
        <f>"1924-10-12"</f>
        <v>1924-10-12</v>
      </c>
      <c r="C2">
        <v>2</v>
      </c>
      <c r="G2" t="str">
        <f t="shared" si="0"/>
        <v>insert into game (matchid, matchdate, game_type) values (49, '1924-10-12', 2);</v>
      </c>
    </row>
    <row r="3" spans="1:7" x14ac:dyDescent="0.25">
      <c r="A3">
        <v>50</v>
      </c>
      <c r="B3" s="2" t="str">
        <f>"1924-10-19"</f>
        <v>1924-10-19</v>
      </c>
      <c r="C3">
        <v>2</v>
      </c>
      <c r="G3" t="str">
        <f t="shared" si="0"/>
        <v>insert into game (matchid, matchdate, game_type) values (50, '1924-10-19', 2);</v>
      </c>
    </row>
    <row r="4" spans="1:7" x14ac:dyDescent="0.25">
      <c r="A4">
        <v>51</v>
      </c>
      <c r="B4" s="2" t="str">
        <f>"1924-10-25"</f>
        <v>1924-10-25</v>
      </c>
      <c r="C4">
        <v>2</v>
      </c>
      <c r="G4" t="str">
        <f t="shared" si="0"/>
        <v>insert into game (matchid, matchdate, game_type) values (51, '1924-10-25', 2);</v>
      </c>
    </row>
    <row r="5" spans="1:7" x14ac:dyDescent="0.25">
      <c r="A5">
        <v>52</v>
      </c>
      <c r="B5" s="2" t="str">
        <f>"1924-10-26"</f>
        <v>1924-10-26</v>
      </c>
      <c r="C5">
        <v>2</v>
      </c>
      <c r="G5" t="str">
        <f t="shared" si="0"/>
        <v>insert into game (matchid, matchdate, game_type) values (52, '1924-10-26', 2);</v>
      </c>
    </row>
    <row r="6" spans="1:7" x14ac:dyDescent="0.25">
      <c r="A6">
        <v>53</v>
      </c>
      <c r="B6" s="2" t="str">
        <f>"1924-11-01"</f>
        <v>1924-11-01</v>
      </c>
      <c r="C6">
        <v>2</v>
      </c>
      <c r="G6" t="str">
        <f t="shared" si="0"/>
        <v>insert into game (matchid, matchdate, game_type) values (53, '1924-11-01', 2);</v>
      </c>
    </row>
    <row r="7" spans="1:7" x14ac:dyDescent="0.25">
      <c r="A7">
        <v>54</v>
      </c>
      <c r="B7" s="2" t="str">
        <f>"1924-11-02"</f>
        <v>1924-11-02</v>
      </c>
      <c r="C7">
        <v>2</v>
      </c>
      <c r="G7" t="str">
        <f t="shared" si="0"/>
        <v>insert into game (matchid, matchdate, game_type) values (54, '1924-11-02',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55</v>
      </c>
      <c r="B2" s="2" t="str">
        <f>"1925-11-29"</f>
        <v>1925-11-29</v>
      </c>
      <c r="C2">
        <v>2</v>
      </c>
      <c r="G2" t="str">
        <f t="shared" si="0"/>
        <v>insert into game (matchid, matchdate, game_type) values (55, '1925-11-29', 2);</v>
      </c>
    </row>
    <row r="3" spans="1:7" x14ac:dyDescent="0.25">
      <c r="A3">
        <v>56</v>
      </c>
      <c r="B3" s="2" t="str">
        <f>"1925-12-09"</f>
        <v>1925-12-09</v>
      </c>
      <c r="C3">
        <v>2</v>
      </c>
      <c r="G3" t="str">
        <f t="shared" si="0"/>
        <v>insert into game (matchid, matchdate, game_type) values (56, '1925-12-09', 2);</v>
      </c>
    </row>
    <row r="4" spans="1:7" x14ac:dyDescent="0.25">
      <c r="A4">
        <v>57</v>
      </c>
      <c r="B4" s="2" t="str">
        <f>"1925-12-13"</f>
        <v>1925-12-13</v>
      </c>
      <c r="C4">
        <v>2</v>
      </c>
      <c r="G4" t="str">
        <f t="shared" si="0"/>
        <v>insert into game (matchid, matchdate, game_type) values (57, '1925-12-13', 2);</v>
      </c>
    </row>
    <row r="5" spans="1:7" x14ac:dyDescent="0.25">
      <c r="A5">
        <v>58</v>
      </c>
      <c r="B5" s="2" t="str">
        <f>"1925-12-17"</f>
        <v>1925-12-17</v>
      </c>
      <c r="C5">
        <v>2</v>
      </c>
      <c r="G5" t="str">
        <f t="shared" si="0"/>
        <v>insert into game (matchid, matchdate, game_type) values (58, '1925-12-17', 2);</v>
      </c>
    </row>
    <row r="6" spans="1:7" x14ac:dyDescent="0.25">
      <c r="A6">
        <v>59</v>
      </c>
      <c r="B6" s="2" t="str">
        <f>"1925-12-20"</f>
        <v>1925-12-20</v>
      </c>
      <c r="C6">
        <v>2</v>
      </c>
      <c r="G6" t="str">
        <f t="shared" si="0"/>
        <v>insert into game (matchid, matchdate, game_type) values (59, '1925-12-20', 2);</v>
      </c>
    </row>
    <row r="7" spans="1:7" x14ac:dyDescent="0.25">
      <c r="A7">
        <v>60</v>
      </c>
      <c r="B7" s="2" t="str">
        <f>"1925-12-25"</f>
        <v>1925-12-25</v>
      </c>
      <c r="C7">
        <v>2</v>
      </c>
      <c r="G7" t="str">
        <f t="shared" si="0"/>
        <v>insert into game (matchid, matchdate, game_type) values (60, '1925-12-25',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2016-04-29T04:42:14Z</dcterms:modified>
</cp:coreProperties>
</file>