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2" activeTab="7"/>
  </bookViews>
  <sheets>
    <sheet name="1973" sheetId="1" r:id="rId1"/>
    <sheet name="1980" sheetId="2" r:id="rId2"/>
    <sheet name="1996" sheetId="3" r:id="rId3"/>
    <sheet name="1998" sheetId="4" r:id="rId4"/>
    <sheet name="2000" sheetId="5" r:id="rId5"/>
    <sheet name="2002" sheetId="6" r:id="rId6"/>
    <sheet name="2004" sheetId="7" r:id="rId7"/>
    <sheet name="2008" sheetId="8" r:id="rId8"/>
  </sheets>
  <calcPr calcId="145621"/>
</workbook>
</file>

<file path=xl/calcChain.xml><?xml version="1.0" encoding="utf-8"?>
<calcChain xmlns="http://schemas.openxmlformats.org/spreadsheetml/2006/main">
  <c r="B13" i="8" l="1"/>
  <c r="B12" i="8"/>
  <c r="B11" i="8"/>
  <c r="B10" i="8"/>
  <c r="B9" i="8"/>
  <c r="B8" i="8"/>
  <c r="B7" i="8"/>
  <c r="B6" i="8"/>
  <c r="B5" i="8"/>
  <c r="B4" i="8"/>
  <c r="B3" i="8"/>
  <c r="B2" i="8"/>
  <c r="A16" i="8"/>
  <c r="A17" i="8" s="1"/>
  <c r="A2" i="8"/>
  <c r="G15" i="8"/>
  <c r="B16" i="8"/>
  <c r="G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21" i="7"/>
  <c r="A22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3" i="7"/>
  <c r="A2" i="7"/>
  <c r="A3" i="7" s="1"/>
  <c r="A4" i="7" s="1"/>
  <c r="G20" i="7"/>
  <c r="G1" i="7"/>
  <c r="A3" i="8" l="1"/>
  <c r="B20" i="8"/>
  <c r="B18" i="8"/>
  <c r="B19" i="8"/>
  <c r="B17" i="8"/>
  <c r="G2" i="8"/>
  <c r="G17" i="8"/>
  <c r="A18" i="8"/>
  <c r="G16" i="8"/>
  <c r="B21" i="7"/>
  <c r="B25" i="7" s="1"/>
  <c r="B23" i="7"/>
  <c r="B22" i="7"/>
  <c r="G4" i="7"/>
  <c r="A5" i="7"/>
  <c r="G22" i="7"/>
  <c r="G3" i="7"/>
  <c r="G2" i="7"/>
  <c r="A23" i="7"/>
  <c r="G85" i="6"/>
  <c r="G84" i="6"/>
  <c r="G83" i="6"/>
  <c r="G82" i="6"/>
  <c r="B85" i="6"/>
  <c r="B84" i="6"/>
  <c r="B83" i="6"/>
  <c r="B82" i="6"/>
  <c r="A86" i="6"/>
  <c r="A85" i="6"/>
  <c r="A84" i="6"/>
  <c r="A83" i="6"/>
  <c r="A82" i="6"/>
  <c r="B27" i="6"/>
  <c r="B26" i="6"/>
  <c r="B25" i="6"/>
  <c r="B24" i="6"/>
  <c r="B17" i="6"/>
  <c r="B16" i="6"/>
  <c r="B15" i="6"/>
  <c r="B14" i="6"/>
  <c r="B13" i="6"/>
  <c r="B12" i="6"/>
  <c r="B23" i="6"/>
  <c r="B22" i="6"/>
  <c r="B21" i="6"/>
  <c r="B20" i="6"/>
  <c r="B19" i="6"/>
  <c r="B18" i="6"/>
  <c r="A30" i="6"/>
  <c r="A10" i="5"/>
  <c r="A2" i="6"/>
  <c r="A3" i="6" s="1"/>
  <c r="A31" i="6"/>
  <c r="G29" i="6"/>
  <c r="D13" i="6"/>
  <c r="D14" i="6" s="1"/>
  <c r="D15" i="6" s="1"/>
  <c r="D16" i="6" s="1"/>
  <c r="D17" i="6" s="1"/>
  <c r="D24" i="6" s="1"/>
  <c r="D25" i="6" s="1"/>
  <c r="D26" i="6" s="1"/>
  <c r="D27" i="6" s="1"/>
  <c r="G11" i="6"/>
  <c r="B3" i="6"/>
  <c r="B4" i="6" s="1"/>
  <c r="B5" i="6" s="1"/>
  <c r="B6" i="6" s="1"/>
  <c r="B7" i="6" s="1"/>
  <c r="B8" i="6" s="1"/>
  <c r="B9" i="6" s="1"/>
  <c r="G1" i="6"/>
  <c r="B19" i="5"/>
  <c r="B18" i="5"/>
  <c r="B17" i="5"/>
  <c r="B16" i="5"/>
  <c r="B15" i="5"/>
  <c r="B14" i="5"/>
  <c r="B13" i="5"/>
  <c r="B12" i="5"/>
  <c r="B11" i="5"/>
  <c r="B10" i="5"/>
  <c r="G10" i="5" s="1"/>
  <c r="A22" i="5"/>
  <c r="A23" i="5" s="1"/>
  <c r="A24" i="5" s="1"/>
  <c r="B22" i="5"/>
  <c r="B24" i="5" s="1"/>
  <c r="A2" i="5"/>
  <c r="A3" i="5" s="1"/>
  <c r="G3" i="5" s="1"/>
  <c r="G21" i="5"/>
  <c r="D11" i="5"/>
  <c r="D12" i="5" s="1"/>
  <c r="D13" i="5" s="1"/>
  <c r="D14" i="5" s="1"/>
  <c r="D15" i="5" s="1"/>
  <c r="D16" i="5" s="1"/>
  <c r="D17" i="5" s="1"/>
  <c r="D18" i="5" s="1"/>
  <c r="D19" i="5" s="1"/>
  <c r="A11" i="5"/>
  <c r="A12" i="5" s="1"/>
  <c r="G9" i="5"/>
  <c r="B3" i="5"/>
  <c r="B4" i="5" s="1"/>
  <c r="B5" i="5" s="1"/>
  <c r="B6" i="5" s="1"/>
  <c r="B7" i="5" s="1"/>
  <c r="G2" i="5"/>
  <c r="G1" i="5"/>
  <c r="B19" i="4"/>
  <c r="B18" i="4"/>
  <c r="B17" i="4"/>
  <c r="B16" i="4"/>
  <c r="B15" i="4"/>
  <c r="B14" i="4"/>
  <c r="B13" i="4"/>
  <c r="B12" i="4"/>
  <c r="B11" i="4"/>
  <c r="B10" i="4"/>
  <c r="A22" i="4"/>
  <c r="D12" i="4"/>
  <c r="D13" i="4" s="1"/>
  <c r="D14" i="4" s="1"/>
  <c r="D15" i="4" s="1"/>
  <c r="D16" i="4" s="1"/>
  <c r="D17" i="4" s="1"/>
  <c r="D18" i="4" s="1"/>
  <c r="D19" i="4" s="1"/>
  <c r="D11" i="4"/>
  <c r="A10" i="4"/>
  <c r="B22" i="4" s="1"/>
  <c r="A2" i="4"/>
  <c r="A3" i="4" s="1"/>
  <c r="A4" i="4" s="1"/>
  <c r="A5" i="4" s="1"/>
  <c r="A6" i="4" s="1"/>
  <c r="A23" i="4"/>
  <c r="G21" i="4"/>
  <c r="G9" i="4"/>
  <c r="B3" i="4"/>
  <c r="B4" i="4" s="1"/>
  <c r="B5" i="4" s="1"/>
  <c r="B6" i="4" s="1"/>
  <c r="G1" i="4"/>
  <c r="A19" i="8" l="1"/>
  <c r="G18" i="8"/>
  <c r="B24" i="8"/>
  <c r="B22" i="8"/>
  <c r="B23" i="8"/>
  <c r="B21" i="8"/>
  <c r="G3" i="8"/>
  <c r="A4" i="8"/>
  <c r="G21" i="7"/>
  <c r="B24" i="7"/>
  <c r="A6" i="7"/>
  <c r="G5" i="7"/>
  <c r="A24" i="7"/>
  <c r="G23" i="7"/>
  <c r="B29" i="7"/>
  <c r="B27" i="7"/>
  <c r="B28" i="7"/>
  <c r="B26" i="7"/>
  <c r="D18" i="6"/>
  <c r="D19" i="6" s="1"/>
  <c r="D20" i="6" s="1"/>
  <c r="D21" i="6" s="1"/>
  <c r="D22" i="6" s="1"/>
  <c r="D23" i="6" s="1"/>
  <c r="G3" i="6"/>
  <c r="G2" i="6"/>
  <c r="A4" i="6"/>
  <c r="A32" i="6"/>
  <c r="G22" i="5"/>
  <c r="A4" i="5"/>
  <c r="A13" i="5"/>
  <c r="G12" i="5"/>
  <c r="G24" i="5"/>
  <c r="A25" i="5"/>
  <c r="G23" i="5"/>
  <c r="B26" i="5"/>
  <c r="G11" i="5"/>
  <c r="B23" i="5"/>
  <c r="B25" i="5"/>
  <c r="G2" i="4"/>
  <c r="B7" i="4"/>
  <c r="G4" i="4"/>
  <c r="G3" i="4"/>
  <c r="B26" i="4"/>
  <c r="B24" i="4"/>
  <c r="B25" i="4"/>
  <c r="B23" i="4"/>
  <c r="G23" i="4" s="1"/>
  <c r="G10" i="4"/>
  <c r="A11" i="4"/>
  <c r="A24" i="4"/>
  <c r="G22" i="4"/>
  <c r="A2" i="3"/>
  <c r="B7" i="3"/>
  <c r="B6" i="3"/>
  <c r="B5" i="3"/>
  <c r="B4" i="3"/>
  <c r="B3" i="3"/>
  <c r="B2" i="3"/>
  <c r="A10" i="3"/>
  <c r="A11" i="3" s="1"/>
  <c r="B10" i="3"/>
  <c r="G9" i="3"/>
  <c r="D6" i="3"/>
  <c r="G1" i="3"/>
  <c r="A5" i="8" l="1"/>
  <c r="G4" i="8"/>
  <c r="B27" i="8"/>
  <c r="B28" i="8"/>
  <c r="B26" i="8"/>
  <c r="B25" i="8"/>
  <c r="G19" i="8"/>
  <c r="A20" i="8"/>
  <c r="B33" i="7"/>
  <c r="B31" i="7"/>
  <c r="B32" i="7"/>
  <c r="B30" i="7"/>
  <c r="G24" i="7"/>
  <c r="A25" i="7"/>
  <c r="A7" i="7"/>
  <c r="G6" i="7"/>
  <c r="A33" i="6"/>
  <c r="A5" i="6"/>
  <c r="G4" i="6"/>
  <c r="A14" i="5"/>
  <c r="G13" i="5"/>
  <c r="B30" i="5"/>
  <c r="B29" i="5"/>
  <c r="B27" i="5"/>
  <c r="B28" i="5"/>
  <c r="G25" i="5"/>
  <c r="A26" i="5"/>
  <c r="A5" i="5"/>
  <c r="G4" i="5"/>
  <c r="B30" i="4"/>
  <c r="B28" i="4"/>
  <c r="B29" i="4"/>
  <c r="B27" i="4"/>
  <c r="A25" i="4"/>
  <c r="G24" i="4"/>
  <c r="A12" i="4"/>
  <c r="G11" i="4"/>
  <c r="G2" i="3"/>
  <c r="B14" i="3"/>
  <c r="B18" i="3" s="1"/>
  <c r="G10" i="3"/>
  <c r="A3" i="3"/>
  <c r="G3" i="3" s="1"/>
  <c r="B16" i="3"/>
  <c r="B11" i="3"/>
  <c r="G11" i="3" s="1"/>
  <c r="A12" i="3"/>
  <c r="B13" i="3"/>
  <c r="B12" i="3"/>
  <c r="G9" i="2"/>
  <c r="G8" i="2"/>
  <c r="G7" i="2"/>
  <c r="G6" i="2"/>
  <c r="G5" i="2"/>
  <c r="G4" i="2"/>
  <c r="G3" i="2"/>
  <c r="G2" i="2"/>
  <c r="G1" i="2"/>
  <c r="A21" i="8" l="1"/>
  <c r="G20" i="8"/>
  <c r="B31" i="8"/>
  <c r="B29" i="8"/>
  <c r="B32" i="8"/>
  <c r="B30" i="8"/>
  <c r="A6" i="8"/>
  <c r="G5" i="8"/>
  <c r="G7" i="7"/>
  <c r="A8" i="7"/>
  <c r="A26" i="7"/>
  <c r="G25" i="7"/>
  <c r="B37" i="7"/>
  <c r="B35" i="7"/>
  <c r="B36" i="7"/>
  <c r="B34" i="7"/>
  <c r="G5" i="6"/>
  <c r="A6" i="6"/>
  <c r="A34" i="6"/>
  <c r="A27" i="5"/>
  <c r="G26" i="5"/>
  <c r="G5" i="5"/>
  <c r="A6" i="5"/>
  <c r="B34" i="5"/>
  <c r="B32" i="5"/>
  <c r="B33" i="5"/>
  <c r="B31" i="5"/>
  <c r="A15" i="5"/>
  <c r="G14" i="5"/>
  <c r="G5" i="4"/>
  <c r="A13" i="4"/>
  <c r="G12" i="4"/>
  <c r="G25" i="4"/>
  <c r="A26" i="4"/>
  <c r="B34" i="4"/>
  <c r="B32" i="4"/>
  <c r="B33" i="4"/>
  <c r="B31" i="4"/>
  <c r="B15" i="3"/>
  <c r="A4" i="3"/>
  <c r="B17" i="3"/>
  <c r="A13" i="3"/>
  <c r="G12" i="3"/>
  <c r="B22" i="3"/>
  <c r="B20" i="3"/>
  <c r="B21" i="3"/>
  <c r="B19" i="3"/>
  <c r="G4" i="3"/>
  <c r="A5" i="3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28" i="2"/>
  <c r="D23" i="2"/>
  <c r="D22" i="2"/>
  <c r="A7" i="8" l="1"/>
  <c r="G6" i="8"/>
  <c r="B35" i="8"/>
  <c r="B33" i="8"/>
  <c r="B36" i="8"/>
  <c r="B34" i="8"/>
  <c r="G21" i="8"/>
  <c r="A22" i="8"/>
  <c r="A9" i="7"/>
  <c r="G8" i="7"/>
  <c r="B41" i="7"/>
  <c r="B45" i="7" s="1"/>
  <c r="B39" i="7"/>
  <c r="B40" i="7"/>
  <c r="B38" i="7"/>
  <c r="G26" i="7"/>
  <c r="A27" i="7"/>
  <c r="A35" i="6"/>
  <c r="A7" i="6"/>
  <c r="G6" i="6"/>
  <c r="A7" i="5"/>
  <c r="G7" i="5" s="1"/>
  <c r="G6" i="5"/>
  <c r="A16" i="5"/>
  <c r="G15" i="5"/>
  <c r="B38" i="5"/>
  <c r="B36" i="5"/>
  <c r="B37" i="5"/>
  <c r="B35" i="5"/>
  <c r="G27" i="5"/>
  <c r="A28" i="5"/>
  <c r="A14" i="4"/>
  <c r="G13" i="4"/>
  <c r="A27" i="4"/>
  <c r="G26" i="4"/>
  <c r="A7" i="4"/>
  <c r="G6" i="4"/>
  <c r="B38" i="4"/>
  <c r="B36" i="4"/>
  <c r="B37" i="4"/>
  <c r="B35" i="4"/>
  <c r="G5" i="3"/>
  <c r="A6" i="3"/>
  <c r="B26" i="3"/>
  <c r="B24" i="3"/>
  <c r="B25" i="3"/>
  <c r="B23" i="3"/>
  <c r="G13" i="3"/>
  <c r="A14" i="3"/>
  <c r="B3" i="2"/>
  <c r="B4" i="2" s="1"/>
  <c r="B5" i="2" s="1"/>
  <c r="B6" i="2" s="1"/>
  <c r="B7" i="2" s="1"/>
  <c r="B8" i="2" s="1"/>
  <c r="B9" i="2" s="1"/>
  <c r="A3" i="2"/>
  <c r="A4" i="2" s="1"/>
  <c r="A5" i="2" s="1"/>
  <c r="A6" i="2" s="1"/>
  <c r="A7" i="2" s="1"/>
  <c r="A8" i="2" s="1"/>
  <c r="A9" i="2" s="1"/>
  <c r="A23" i="8" l="1"/>
  <c r="G22" i="8"/>
  <c r="B39" i="8"/>
  <c r="B37" i="8"/>
  <c r="B40" i="8"/>
  <c r="B38" i="8"/>
  <c r="A8" i="8"/>
  <c r="G7" i="8"/>
  <c r="B49" i="7"/>
  <c r="B46" i="7"/>
  <c r="B47" i="7"/>
  <c r="B48" i="7"/>
  <c r="A10" i="7"/>
  <c r="G9" i="7"/>
  <c r="A28" i="7"/>
  <c r="G27" i="7"/>
  <c r="B43" i="7"/>
  <c r="B44" i="7"/>
  <c r="B42" i="7"/>
  <c r="G7" i="6"/>
  <c r="A8" i="6"/>
  <c r="A36" i="6"/>
  <c r="A29" i="5"/>
  <c r="G28" i="5"/>
  <c r="B42" i="5"/>
  <c r="B40" i="5"/>
  <c r="B41" i="5"/>
  <c r="B39" i="5"/>
  <c r="A17" i="5"/>
  <c r="G16" i="5"/>
  <c r="B42" i="4"/>
  <c r="B40" i="4"/>
  <c r="B41" i="4"/>
  <c r="B39" i="4"/>
  <c r="G7" i="4"/>
  <c r="G27" i="4"/>
  <c r="A28" i="4"/>
  <c r="A15" i="4"/>
  <c r="G14" i="4"/>
  <c r="A15" i="3"/>
  <c r="G14" i="3"/>
  <c r="G6" i="3"/>
  <c r="A7" i="3"/>
  <c r="B30" i="3"/>
  <c r="B28" i="3"/>
  <c r="B29" i="3"/>
  <c r="B27" i="3"/>
  <c r="B28" i="2"/>
  <c r="B32" i="2" s="1"/>
  <c r="G27" i="2"/>
  <c r="D13" i="2"/>
  <c r="D14" i="2" s="1"/>
  <c r="D15" i="2" s="1"/>
  <c r="D16" i="2" s="1"/>
  <c r="D17" i="2" s="1"/>
  <c r="D18" i="2" s="1"/>
  <c r="D19" i="2" s="1"/>
  <c r="D20" i="2" s="1"/>
  <c r="D21" i="2" s="1"/>
  <c r="D24" i="2" s="1"/>
  <c r="D25" i="2" s="1"/>
  <c r="A13" i="2"/>
  <c r="A14" i="2" s="1"/>
  <c r="G12" i="2"/>
  <c r="G11" i="2"/>
  <c r="A9" i="8" l="1"/>
  <c r="G8" i="8"/>
  <c r="B43" i="8"/>
  <c r="B41" i="8"/>
  <c r="B44" i="8"/>
  <c r="B42" i="8"/>
  <c r="G23" i="8"/>
  <c r="A24" i="8"/>
  <c r="A11" i="7"/>
  <c r="G10" i="7"/>
  <c r="B53" i="7"/>
  <c r="B51" i="7"/>
  <c r="B50" i="7"/>
  <c r="B52" i="7"/>
  <c r="G28" i="7"/>
  <c r="A29" i="7"/>
  <c r="A9" i="6"/>
  <c r="G9" i="6" s="1"/>
  <c r="G8" i="6"/>
  <c r="A37" i="6"/>
  <c r="A18" i="5"/>
  <c r="G17" i="5"/>
  <c r="B46" i="5"/>
  <c r="B44" i="5"/>
  <c r="B45" i="5"/>
  <c r="B43" i="5"/>
  <c r="G29" i="5"/>
  <c r="A30" i="5"/>
  <c r="A29" i="4"/>
  <c r="G28" i="4"/>
  <c r="A16" i="4"/>
  <c r="G15" i="4"/>
  <c r="B46" i="4"/>
  <c r="B44" i="4"/>
  <c r="B45" i="4"/>
  <c r="B43" i="4"/>
  <c r="G7" i="3"/>
  <c r="B32" i="3"/>
  <c r="B33" i="3"/>
  <c r="B31" i="3"/>
  <c r="G15" i="3"/>
  <c r="A16" i="3"/>
  <c r="G13" i="2"/>
  <c r="G14" i="2"/>
  <c r="A15" i="2"/>
  <c r="B36" i="2"/>
  <c r="B34" i="2"/>
  <c r="B35" i="2"/>
  <c r="B33" i="2"/>
  <c r="B29" i="2"/>
  <c r="B31" i="2"/>
  <c r="B30" i="2"/>
  <c r="G13" i="1"/>
  <c r="G12" i="1"/>
  <c r="G11" i="1"/>
  <c r="G10" i="1"/>
  <c r="G9" i="1"/>
  <c r="G8" i="1"/>
  <c r="G7" i="1"/>
  <c r="G6" i="1"/>
  <c r="G5" i="1"/>
  <c r="G4" i="1"/>
  <c r="G3" i="1"/>
  <c r="G2" i="1"/>
  <c r="B56" i="1"/>
  <c r="B60" i="1" s="1"/>
  <c r="A56" i="1"/>
  <c r="A57" i="1" s="1"/>
  <c r="B51" i="1"/>
  <c r="B49" i="1"/>
  <c r="B48" i="1"/>
  <c r="B52" i="1" s="1"/>
  <c r="A48" i="1"/>
  <c r="A49" i="1" s="1"/>
  <c r="B44" i="1"/>
  <c r="B47" i="1" s="1"/>
  <c r="B40" i="1"/>
  <c r="B43" i="1" s="1"/>
  <c r="B39" i="1"/>
  <c r="B37" i="1"/>
  <c r="B36" i="1"/>
  <c r="B38" i="1" s="1"/>
  <c r="B35" i="1"/>
  <c r="B33" i="1"/>
  <c r="B32" i="1"/>
  <c r="B34" i="1" s="1"/>
  <c r="B28" i="1"/>
  <c r="B31" i="1" s="1"/>
  <c r="B24" i="1"/>
  <c r="B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/>
  <c r="A27" i="1"/>
  <c r="A26" i="1"/>
  <c r="A25" i="1"/>
  <c r="A24" i="1"/>
  <c r="B13" i="1"/>
  <c r="B12" i="1"/>
  <c r="B11" i="1"/>
  <c r="B10" i="1"/>
  <c r="B9" i="1"/>
  <c r="B8" i="1"/>
  <c r="B7" i="1"/>
  <c r="B6" i="1"/>
  <c r="B5" i="1"/>
  <c r="B4" i="1"/>
  <c r="B3" i="1"/>
  <c r="B2" i="1"/>
  <c r="A25" i="8" l="1"/>
  <c r="G24" i="8"/>
  <c r="B47" i="8"/>
  <c r="B45" i="8"/>
  <c r="B48" i="8"/>
  <c r="B46" i="8"/>
  <c r="A10" i="8"/>
  <c r="G9" i="8"/>
  <c r="B57" i="7"/>
  <c r="B54" i="7"/>
  <c r="B55" i="7"/>
  <c r="B56" i="7"/>
  <c r="A12" i="7"/>
  <c r="G11" i="7"/>
  <c r="A30" i="7"/>
  <c r="G29" i="7"/>
  <c r="A38" i="6"/>
  <c r="A31" i="5"/>
  <c r="G30" i="5"/>
  <c r="B50" i="5"/>
  <c r="B48" i="5"/>
  <c r="B49" i="5"/>
  <c r="B47" i="5"/>
  <c r="A19" i="5"/>
  <c r="G18" i="5"/>
  <c r="B50" i="4"/>
  <c r="B48" i="4"/>
  <c r="B49" i="4"/>
  <c r="B47" i="4"/>
  <c r="A17" i="4"/>
  <c r="G16" i="4"/>
  <c r="G29" i="4"/>
  <c r="A30" i="4"/>
  <c r="A17" i="3"/>
  <c r="G16" i="3"/>
  <c r="G15" i="2"/>
  <c r="A16" i="2"/>
  <c r="B40" i="2"/>
  <c r="B38" i="2"/>
  <c r="B39" i="2"/>
  <c r="B37" i="2"/>
  <c r="A58" i="1"/>
  <c r="B62" i="1"/>
  <c r="B63" i="1"/>
  <c r="B61" i="1"/>
  <c r="G56" i="1"/>
  <c r="B57" i="1"/>
  <c r="G57" i="1" s="1"/>
  <c r="B59" i="1"/>
  <c r="B58" i="1"/>
  <c r="G49" i="1"/>
  <c r="A50" i="1"/>
  <c r="B54" i="1"/>
  <c r="B55" i="1"/>
  <c r="B53" i="1"/>
  <c r="G48" i="1"/>
  <c r="B50" i="1"/>
  <c r="B46" i="1"/>
  <c r="B45" i="1"/>
  <c r="B42" i="1"/>
  <c r="B41" i="1"/>
  <c r="B30" i="1"/>
  <c r="B29" i="1"/>
  <c r="B26" i="1"/>
  <c r="B25" i="1"/>
  <c r="G25" i="1" s="1"/>
  <c r="G42" i="1"/>
  <c r="G40" i="1"/>
  <c r="G41" i="1"/>
  <c r="G32" i="1"/>
  <c r="G33" i="1"/>
  <c r="G2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A5" i="1"/>
  <c r="A6" i="1" s="1"/>
  <c r="A7" i="1" s="1"/>
  <c r="A8" i="1" s="1"/>
  <c r="A9" i="1" s="1"/>
  <c r="A10" i="1" s="1"/>
  <c r="A11" i="1" s="1"/>
  <c r="A12" i="1" s="1"/>
  <c r="A13" i="1" s="1"/>
  <c r="A4" i="1"/>
  <c r="A11" i="8" l="1"/>
  <c r="G10" i="8"/>
  <c r="B51" i="8"/>
  <c r="B49" i="8"/>
  <c r="B52" i="8"/>
  <c r="B50" i="8"/>
  <c r="G25" i="8"/>
  <c r="A26" i="8"/>
  <c r="A13" i="7"/>
  <c r="G12" i="7"/>
  <c r="B61" i="7"/>
  <c r="B59" i="7"/>
  <c r="B58" i="7"/>
  <c r="B60" i="7"/>
  <c r="G30" i="7"/>
  <c r="A31" i="7"/>
  <c r="G19" i="5"/>
  <c r="A12" i="6"/>
  <c r="A39" i="6"/>
  <c r="B54" i="5"/>
  <c r="B52" i="5"/>
  <c r="B53" i="5"/>
  <c r="B51" i="5"/>
  <c r="G31" i="5"/>
  <c r="A32" i="5"/>
  <c r="A31" i="4"/>
  <c r="G30" i="4"/>
  <c r="G17" i="4"/>
  <c r="A18" i="4"/>
  <c r="B54" i="4"/>
  <c r="B52" i="4"/>
  <c r="B53" i="4"/>
  <c r="B51" i="4"/>
  <c r="G17" i="3"/>
  <c r="A18" i="3"/>
  <c r="B44" i="2"/>
  <c r="B42" i="2"/>
  <c r="B43" i="2"/>
  <c r="B41" i="2"/>
  <c r="A17" i="2"/>
  <c r="G16" i="2"/>
  <c r="A59" i="1"/>
  <c r="G58" i="1"/>
  <c r="A51" i="1"/>
  <c r="G50" i="1"/>
  <c r="G43" i="1"/>
  <c r="G34" i="1"/>
  <c r="G26" i="1"/>
  <c r="B16" i="1"/>
  <c r="G16" i="1" s="1"/>
  <c r="A27" i="8" l="1"/>
  <c r="G26" i="8"/>
  <c r="B55" i="8"/>
  <c r="B53" i="8"/>
  <c r="B56" i="8"/>
  <c r="B54" i="8"/>
  <c r="A12" i="8"/>
  <c r="G11" i="8"/>
  <c r="B65" i="7"/>
  <c r="B62" i="7"/>
  <c r="B63" i="7"/>
  <c r="B64" i="7"/>
  <c r="A14" i="7"/>
  <c r="G13" i="7"/>
  <c r="A32" i="7"/>
  <c r="G31" i="7"/>
  <c r="B30" i="6"/>
  <c r="G12" i="6"/>
  <c r="A13" i="6"/>
  <c r="A40" i="6"/>
  <c r="A33" i="5"/>
  <c r="G32" i="5"/>
  <c r="B58" i="5"/>
  <c r="B56" i="5"/>
  <c r="B57" i="5"/>
  <c r="B55" i="5"/>
  <c r="B58" i="4"/>
  <c r="B56" i="4"/>
  <c r="B57" i="4"/>
  <c r="B55" i="4"/>
  <c r="A19" i="4"/>
  <c r="G18" i="4"/>
  <c r="G31" i="4"/>
  <c r="A32" i="4"/>
  <c r="A19" i="3"/>
  <c r="G18" i="3"/>
  <c r="G17" i="2"/>
  <c r="A18" i="2"/>
  <c r="B48" i="2"/>
  <c r="B46" i="2"/>
  <c r="B47" i="2"/>
  <c r="B45" i="2"/>
  <c r="G59" i="1"/>
  <c r="A60" i="1"/>
  <c r="G51" i="1"/>
  <c r="A52" i="1"/>
  <c r="G44" i="1"/>
  <c r="G35" i="1"/>
  <c r="G27" i="1"/>
  <c r="A3" i="1"/>
  <c r="A13" i="8" l="1"/>
  <c r="G12" i="8"/>
  <c r="B59" i="8"/>
  <c r="B57" i="8"/>
  <c r="B60" i="8"/>
  <c r="B58" i="8"/>
  <c r="A28" i="8"/>
  <c r="G27" i="8"/>
  <c r="A15" i="7"/>
  <c r="G14" i="7"/>
  <c r="B69" i="7"/>
  <c r="B67" i="7"/>
  <c r="B66" i="7"/>
  <c r="B68" i="7"/>
  <c r="G32" i="7"/>
  <c r="A33" i="7"/>
  <c r="G13" i="6"/>
  <c r="A14" i="6"/>
  <c r="B34" i="6"/>
  <c r="B33" i="6"/>
  <c r="G33" i="6" s="1"/>
  <c r="G30" i="6"/>
  <c r="B32" i="6"/>
  <c r="G32" i="6" s="1"/>
  <c r="B31" i="6"/>
  <c r="G31" i="6" s="1"/>
  <c r="A41" i="6"/>
  <c r="B60" i="5"/>
  <c r="B61" i="5"/>
  <c r="B59" i="5"/>
  <c r="G33" i="5"/>
  <c r="A34" i="5"/>
  <c r="A33" i="4"/>
  <c r="G32" i="4"/>
  <c r="G19" i="4"/>
  <c r="B60" i="4"/>
  <c r="B61" i="4"/>
  <c r="B59" i="4"/>
  <c r="G19" i="3"/>
  <c r="A20" i="3"/>
  <c r="G18" i="2"/>
  <c r="A19" i="2"/>
  <c r="B52" i="2"/>
  <c r="B50" i="2"/>
  <c r="B51" i="2"/>
  <c r="B49" i="2"/>
  <c r="A61" i="1"/>
  <c r="G60" i="1"/>
  <c r="A53" i="1"/>
  <c r="G52" i="1"/>
  <c r="G45" i="1"/>
  <c r="G36" i="1"/>
  <c r="G1" i="1"/>
  <c r="G28" i="8" l="1"/>
  <c r="A29" i="8"/>
  <c r="B63" i="8"/>
  <c r="B61" i="8"/>
  <c r="B62" i="8"/>
  <c r="G13" i="8"/>
  <c r="B73" i="7"/>
  <c r="B72" i="7"/>
  <c r="B70" i="7"/>
  <c r="B71" i="7"/>
  <c r="A16" i="7"/>
  <c r="G15" i="7"/>
  <c r="A34" i="7"/>
  <c r="G33" i="7"/>
  <c r="G14" i="6"/>
  <c r="A15" i="6"/>
  <c r="B38" i="6"/>
  <c r="B37" i="6"/>
  <c r="G37" i="6" s="1"/>
  <c r="B36" i="6"/>
  <c r="G36" i="6" s="1"/>
  <c r="B35" i="6"/>
  <c r="G35" i="6" s="1"/>
  <c r="G34" i="6"/>
  <c r="A42" i="6"/>
  <c r="A35" i="5"/>
  <c r="G34" i="5"/>
  <c r="G33" i="4"/>
  <c r="A34" i="4"/>
  <c r="A21" i="3"/>
  <c r="G20" i="3"/>
  <c r="B56" i="2"/>
  <c r="B54" i="2"/>
  <c r="B55" i="2"/>
  <c r="B53" i="2"/>
  <c r="G19" i="2"/>
  <c r="A20" i="2"/>
  <c r="G61" i="1"/>
  <c r="A62" i="1"/>
  <c r="G53" i="1"/>
  <c r="A54" i="1"/>
  <c r="G46" i="1"/>
  <c r="G47" i="1"/>
  <c r="G37" i="1"/>
  <c r="G29" i="1"/>
  <c r="G15" i="1"/>
  <c r="A30" i="8" l="1"/>
  <c r="G29" i="8"/>
  <c r="A17" i="7"/>
  <c r="G16" i="7"/>
  <c r="B77" i="7"/>
  <c r="B75" i="7"/>
  <c r="B74" i="7"/>
  <c r="B76" i="7"/>
  <c r="G34" i="7"/>
  <c r="A35" i="7"/>
  <c r="G15" i="6"/>
  <c r="A16" i="6"/>
  <c r="B42" i="6"/>
  <c r="B41" i="6"/>
  <c r="G41" i="6" s="1"/>
  <c r="B40" i="6"/>
  <c r="G40" i="6" s="1"/>
  <c r="B39" i="6"/>
  <c r="G39" i="6" s="1"/>
  <c r="G38" i="6"/>
  <c r="A43" i="6"/>
  <c r="G42" i="6"/>
  <c r="G35" i="5"/>
  <c r="A36" i="5"/>
  <c r="A35" i="4"/>
  <c r="G34" i="4"/>
  <c r="G21" i="3"/>
  <c r="A22" i="3"/>
  <c r="G20" i="2"/>
  <c r="A21" i="2"/>
  <c r="A22" i="2" s="1"/>
  <c r="B60" i="2"/>
  <c r="B58" i="2"/>
  <c r="B59" i="2"/>
  <c r="B57" i="2"/>
  <c r="A63" i="1"/>
  <c r="G63" i="1" s="1"/>
  <c r="G62" i="1"/>
  <c r="A55" i="1"/>
  <c r="G55" i="1" s="1"/>
  <c r="G54" i="1"/>
  <c r="G39" i="1"/>
  <c r="G38" i="1"/>
  <c r="G31" i="1"/>
  <c r="G30" i="1"/>
  <c r="G30" i="8" l="1"/>
  <c r="A31" i="8"/>
  <c r="B81" i="7"/>
  <c r="B80" i="7"/>
  <c r="B78" i="7"/>
  <c r="B79" i="7"/>
  <c r="A18" i="7"/>
  <c r="G18" i="7" s="1"/>
  <c r="G17" i="7"/>
  <c r="A36" i="7"/>
  <c r="G35" i="7"/>
  <c r="G16" i="6"/>
  <c r="A17" i="6"/>
  <c r="B46" i="6"/>
  <c r="B45" i="6"/>
  <c r="B44" i="6"/>
  <c r="B43" i="6"/>
  <c r="G43" i="6" s="1"/>
  <c r="A44" i="6"/>
  <c r="A37" i="5"/>
  <c r="G36" i="5"/>
  <c r="G35" i="4"/>
  <c r="A36" i="4"/>
  <c r="A23" i="3"/>
  <c r="G22" i="3"/>
  <c r="A23" i="2"/>
  <c r="G22" i="2"/>
  <c r="G21" i="2"/>
  <c r="B64" i="2"/>
  <c r="B62" i="2"/>
  <c r="B63" i="2"/>
  <c r="B61" i="2"/>
  <c r="B20" i="1"/>
  <c r="B19" i="1"/>
  <c r="B18" i="1"/>
  <c r="B17" i="1"/>
  <c r="A17" i="1"/>
  <c r="A32" i="8" l="1"/>
  <c r="G31" i="8"/>
  <c r="B85" i="7"/>
  <c r="B84" i="7"/>
  <c r="B83" i="7"/>
  <c r="B82" i="7"/>
  <c r="G36" i="7"/>
  <c r="A37" i="7"/>
  <c r="B50" i="6"/>
  <c r="B49" i="6"/>
  <c r="B48" i="6"/>
  <c r="B47" i="6"/>
  <c r="A18" i="6"/>
  <c r="G17" i="6"/>
  <c r="A45" i="6"/>
  <c r="G44" i="6"/>
  <c r="G37" i="5"/>
  <c r="A38" i="5"/>
  <c r="A37" i="4"/>
  <c r="G36" i="4"/>
  <c r="G23" i="3"/>
  <c r="A24" i="3"/>
  <c r="G23" i="2"/>
  <c r="A24" i="2"/>
  <c r="A25" i="2" s="1"/>
  <c r="G24" i="2"/>
  <c r="G25" i="2"/>
  <c r="B68" i="2"/>
  <c r="B66" i="2"/>
  <c r="B67" i="2"/>
  <c r="B65" i="2"/>
  <c r="G17" i="1"/>
  <c r="A18" i="1"/>
  <c r="G18" i="1" s="1"/>
  <c r="B21" i="1"/>
  <c r="B23" i="1"/>
  <c r="B22" i="1"/>
  <c r="G32" i="8" l="1"/>
  <c r="A33" i="8"/>
  <c r="B88" i="7"/>
  <c r="B86" i="7"/>
  <c r="B87" i="7"/>
  <c r="A38" i="7"/>
  <c r="G37" i="7"/>
  <c r="G18" i="6"/>
  <c r="A19" i="6"/>
  <c r="B52" i="6"/>
  <c r="B51" i="6"/>
  <c r="B54" i="6"/>
  <c r="B53" i="6"/>
  <c r="G45" i="6"/>
  <c r="A46" i="6"/>
  <c r="A39" i="5"/>
  <c r="G38" i="5"/>
  <c r="G37" i="4"/>
  <c r="A38" i="4"/>
  <c r="A25" i="3"/>
  <c r="G24" i="3"/>
  <c r="B72" i="2"/>
  <c r="B76" i="2" s="1"/>
  <c r="B70" i="2"/>
  <c r="B71" i="2"/>
  <c r="B69" i="2"/>
  <c r="A19" i="1"/>
  <c r="G19" i="1" s="1"/>
  <c r="A34" i="8" l="1"/>
  <c r="G33" i="8"/>
  <c r="G38" i="7"/>
  <c r="A39" i="7"/>
  <c r="G19" i="6"/>
  <c r="A20" i="6"/>
  <c r="B58" i="6"/>
  <c r="B57" i="6"/>
  <c r="B56" i="6"/>
  <c r="B55" i="6"/>
  <c r="A47" i="6"/>
  <c r="G46" i="6"/>
  <c r="G39" i="5"/>
  <c r="A40" i="5"/>
  <c r="A39" i="4"/>
  <c r="G38" i="4"/>
  <c r="G25" i="3"/>
  <c r="A26" i="3"/>
  <c r="B80" i="2"/>
  <c r="B77" i="2"/>
  <c r="B79" i="2"/>
  <c r="B78" i="2"/>
  <c r="B74" i="2"/>
  <c r="B75" i="2"/>
  <c r="B73" i="2"/>
  <c r="A20" i="1"/>
  <c r="G20" i="1" s="1"/>
  <c r="G34" i="8" l="1"/>
  <c r="A35" i="8"/>
  <c r="A40" i="7"/>
  <c r="G39" i="7"/>
  <c r="G20" i="6"/>
  <c r="A21" i="6"/>
  <c r="B60" i="6"/>
  <c r="B59" i="6"/>
  <c r="B62" i="6"/>
  <c r="B61" i="6"/>
  <c r="G47" i="6"/>
  <c r="A48" i="6"/>
  <c r="A41" i="5"/>
  <c r="G40" i="5"/>
  <c r="G39" i="4"/>
  <c r="A40" i="4"/>
  <c r="A27" i="3"/>
  <c r="G26" i="3"/>
  <c r="B81" i="2"/>
  <c r="B82" i="2"/>
  <c r="B83" i="2"/>
  <c r="A21" i="1"/>
  <c r="G21" i="1" s="1"/>
  <c r="A36" i="8" l="1"/>
  <c r="G35" i="8"/>
  <c r="G40" i="7"/>
  <c r="A41" i="7"/>
  <c r="A22" i="6"/>
  <c r="G21" i="6"/>
  <c r="B64" i="6"/>
  <c r="B63" i="6"/>
  <c r="B66" i="6"/>
  <c r="B70" i="6" s="1"/>
  <c r="B65" i="6"/>
  <c r="A49" i="6"/>
  <c r="G48" i="6"/>
  <c r="G41" i="5"/>
  <c r="A42" i="5"/>
  <c r="A41" i="4"/>
  <c r="G40" i="4"/>
  <c r="G27" i="3"/>
  <c r="A28" i="3"/>
  <c r="A22" i="1"/>
  <c r="G22" i="1" s="1"/>
  <c r="G36" i="8" l="1"/>
  <c r="A37" i="8"/>
  <c r="A42" i="7"/>
  <c r="G41" i="7"/>
  <c r="B74" i="6"/>
  <c r="B73" i="6"/>
  <c r="B71" i="6"/>
  <c r="B72" i="6"/>
  <c r="B69" i="6"/>
  <c r="B68" i="6"/>
  <c r="B67" i="6"/>
  <c r="A23" i="6"/>
  <c r="G22" i="6"/>
  <c r="G49" i="6"/>
  <c r="A50" i="6"/>
  <c r="A43" i="5"/>
  <c r="G42" i="5"/>
  <c r="G41" i="4"/>
  <c r="A42" i="4"/>
  <c r="A29" i="3"/>
  <c r="G28" i="3"/>
  <c r="A23" i="1"/>
  <c r="G23" i="1" s="1"/>
  <c r="G28" i="1"/>
  <c r="G28" i="2"/>
  <c r="A29" i="2"/>
  <c r="G29" i="2" s="1"/>
  <c r="A30" i="2"/>
  <c r="A31" i="2" s="1"/>
  <c r="A38" i="8" l="1"/>
  <c r="G37" i="8"/>
  <c r="G42" i="7"/>
  <c r="A43" i="7"/>
  <c r="B78" i="6"/>
  <c r="B77" i="6"/>
  <c r="B76" i="6"/>
  <c r="B75" i="6"/>
  <c r="G23" i="6"/>
  <c r="A24" i="6"/>
  <c r="A51" i="6"/>
  <c r="G50" i="6"/>
  <c r="G43" i="5"/>
  <c r="A44" i="5"/>
  <c r="A43" i="4"/>
  <c r="G42" i="4"/>
  <c r="G29" i="3"/>
  <c r="A30" i="3"/>
  <c r="G31" i="2"/>
  <c r="A32" i="2"/>
  <c r="G30" i="2"/>
  <c r="G38" i="8" l="1"/>
  <c r="A39" i="8"/>
  <c r="A44" i="7"/>
  <c r="G43" i="7"/>
  <c r="B86" i="6"/>
  <c r="B81" i="6"/>
  <c r="B79" i="6"/>
  <c r="B80" i="6"/>
  <c r="A25" i="6"/>
  <c r="G24" i="6"/>
  <c r="G51" i="6"/>
  <c r="A52" i="6"/>
  <c r="A45" i="5"/>
  <c r="G44" i="5"/>
  <c r="G43" i="4"/>
  <c r="A44" i="4"/>
  <c r="A31" i="3"/>
  <c r="G30" i="3"/>
  <c r="G32" i="2"/>
  <c r="A33" i="2"/>
  <c r="A40" i="8" l="1"/>
  <c r="G39" i="8"/>
  <c r="G44" i="7"/>
  <c r="A45" i="7"/>
  <c r="B90" i="6"/>
  <c r="B89" i="6"/>
  <c r="B88" i="6"/>
  <c r="B87" i="6"/>
  <c r="A26" i="6"/>
  <c r="G25" i="6"/>
  <c r="A53" i="6"/>
  <c r="G52" i="6"/>
  <c r="G45" i="5"/>
  <c r="A46" i="5"/>
  <c r="A45" i="4"/>
  <c r="G44" i="4"/>
  <c r="G31" i="3"/>
  <c r="A32" i="3"/>
  <c r="A34" i="2"/>
  <c r="G33" i="2"/>
  <c r="G40" i="8" l="1"/>
  <c r="A41" i="8"/>
  <c r="A46" i="7"/>
  <c r="G45" i="7"/>
  <c r="B94" i="6"/>
  <c r="B93" i="6"/>
  <c r="B91" i="6"/>
  <c r="B92" i="6"/>
  <c r="A27" i="6"/>
  <c r="G27" i="6" s="1"/>
  <c r="G26" i="6"/>
  <c r="G53" i="6"/>
  <c r="A54" i="6"/>
  <c r="A47" i="5"/>
  <c r="G46" i="5"/>
  <c r="G45" i="4"/>
  <c r="A46" i="4"/>
  <c r="A33" i="3"/>
  <c r="G32" i="3"/>
  <c r="A35" i="2"/>
  <c r="G34" i="2"/>
  <c r="A42" i="8" l="1"/>
  <c r="G41" i="8"/>
  <c r="A47" i="7"/>
  <c r="G46" i="7"/>
  <c r="B97" i="6"/>
  <c r="B96" i="6"/>
  <c r="B95" i="6"/>
  <c r="A55" i="6"/>
  <c r="G54" i="6"/>
  <c r="G47" i="5"/>
  <c r="A48" i="5"/>
  <c r="A47" i="4"/>
  <c r="G46" i="4"/>
  <c r="G33" i="3"/>
  <c r="G35" i="2"/>
  <c r="A36" i="2"/>
  <c r="G42" i="8" l="1"/>
  <c r="A43" i="8"/>
  <c r="A48" i="7"/>
  <c r="G47" i="7"/>
  <c r="G55" i="6"/>
  <c r="A56" i="6"/>
  <c r="A49" i="5"/>
  <c r="G48" i="5"/>
  <c r="G47" i="4"/>
  <c r="A48" i="4"/>
  <c r="G36" i="2"/>
  <c r="A37" i="2"/>
  <c r="A44" i="8" l="1"/>
  <c r="G43" i="8"/>
  <c r="A49" i="7"/>
  <c r="G48" i="7"/>
  <c r="A57" i="6"/>
  <c r="G56" i="6"/>
  <c r="G49" i="5"/>
  <c r="A50" i="5"/>
  <c r="A49" i="4"/>
  <c r="G48" i="4"/>
  <c r="A38" i="2"/>
  <c r="G37" i="2"/>
  <c r="G44" i="8" l="1"/>
  <c r="A45" i="8"/>
  <c r="A50" i="7"/>
  <c r="G49" i="7"/>
  <c r="G57" i="6"/>
  <c r="A58" i="6"/>
  <c r="A51" i="5"/>
  <c r="G50" i="5"/>
  <c r="G49" i="4"/>
  <c r="A50" i="4"/>
  <c r="A39" i="2"/>
  <c r="G38" i="2"/>
  <c r="A46" i="8" l="1"/>
  <c r="G45" i="8"/>
  <c r="G50" i="7"/>
  <c r="A51" i="7"/>
  <c r="A59" i="6"/>
  <c r="G58" i="6"/>
  <c r="G51" i="5"/>
  <c r="A52" i="5"/>
  <c r="A51" i="4"/>
  <c r="G50" i="4"/>
  <c r="G39" i="2"/>
  <c r="A40" i="2"/>
  <c r="G46" i="8" l="1"/>
  <c r="A47" i="8"/>
  <c r="A52" i="7"/>
  <c r="G51" i="7"/>
  <c r="G59" i="6"/>
  <c r="A60" i="6"/>
  <c r="A53" i="5"/>
  <c r="G52" i="5"/>
  <c r="G51" i="4"/>
  <c r="A52" i="4"/>
  <c r="G40" i="2"/>
  <c r="A41" i="2"/>
  <c r="A48" i="8" l="1"/>
  <c r="G47" i="8"/>
  <c r="G52" i="7"/>
  <c r="A53" i="7"/>
  <c r="A61" i="6"/>
  <c r="G60" i="6"/>
  <c r="G53" i="5"/>
  <c r="A54" i="5"/>
  <c r="A53" i="4"/>
  <c r="G52" i="4"/>
  <c r="G41" i="2"/>
  <c r="A42" i="2"/>
  <c r="G48" i="8" l="1"/>
  <c r="A49" i="8"/>
  <c r="A54" i="7"/>
  <c r="G53" i="7"/>
  <c r="G61" i="6"/>
  <c r="A62" i="6"/>
  <c r="A55" i="5"/>
  <c r="G54" i="5"/>
  <c r="G53" i="4"/>
  <c r="A54" i="4"/>
  <c r="A43" i="2"/>
  <c r="G42" i="2"/>
  <c r="A50" i="8" l="1"/>
  <c r="G49" i="8"/>
  <c r="A55" i="7"/>
  <c r="G54" i="7"/>
  <c r="A63" i="6"/>
  <c r="G62" i="6"/>
  <c r="G55" i="5"/>
  <c r="A56" i="5"/>
  <c r="A55" i="4"/>
  <c r="G54" i="4"/>
  <c r="G43" i="2"/>
  <c r="A44" i="2"/>
  <c r="G50" i="8" l="1"/>
  <c r="A51" i="8"/>
  <c r="A56" i="7"/>
  <c r="G55" i="7"/>
  <c r="G63" i="6"/>
  <c r="A64" i="6"/>
  <c r="A57" i="5"/>
  <c r="G56" i="5"/>
  <c r="G55" i="4"/>
  <c r="A56" i="4"/>
  <c r="G44" i="2"/>
  <c r="A45" i="2"/>
  <c r="A52" i="8" l="1"/>
  <c r="G51" i="8"/>
  <c r="A57" i="7"/>
  <c r="G56" i="7"/>
  <c r="A65" i="6"/>
  <c r="G64" i="6"/>
  <c r="G57" i="5"/>
  <c r="A58" i="5"/>
  <c r="A57" i="4"/>
  <c r="G56" i="4"/>
  <c r="G45" i="2"/>
  <c r="A46" i="2"/>
  <c r="G52" i="8" l="1"/>
  <c r="A53" i="8"/>
  <c r="A58" i="7"/>
  <c r="G57" i="7"/>
  <c r="G65" i="6"/>
  <c r="A66" i="6"/>
  <c r="A59" i="5"/>
  <c r="G58" i="5"/>
  <c r="G57" i="4"/>
  <c r="A58" i="4"/>
  <c r="A47" i="2"/>
  <c r="G46" i="2"/>
  <c r="A54" i="8" l="1"/>
  <c r="G53" i="8"/>
  <c r="G58" i="7"/>
  <c r="A59" i="7"/>
  <c r="A67" i="6"/>
  <c r="G66" i="6"/>
  <c r="G59" i="5"/>
  <c r="A60" i="5"/>
  <c r="A59" i="4"/>
  <c r="G58" i="4"/>
  <c r="G47" i="2"/>
  <c r="A48" i="2"/>
  <c r="G54" i="8" l="1"/>
  <c r="A55" i="8"/>
  <c r="A60" i="7"/>
  <c r="G59" i="7"/>
  <c r="G67" i="6"/>
  <c r="A68" i="6"/>
  <c r="A61" i="5"/>
  <c r="G61" i="5" s="1"/>
  <c r="G60" i="5"/>
  <c r="G59" i="4"/>
  <c r="A60" i="4"/>
  <c r="G48" i="2"/>
  <c r="A49" i="2"/>
  <c r="A56" i="8" l="1"/>
  <c r="G55" i="8"/>
  <c r="G60" i="7"/>
  <c r="A61" i="7"/>
  <c r="A69" i="6"/>
  <c r="G68" i="6"/>
  <c r="A61" i="4"/>
  <c r="G60" i="4"/>
  <c r="A50" i="2"/>
  <c r="G49" i="2"/>
  <c r="G56" i="8" l="1"/>
  <c r="A57" i="8"/>
  <c r="A62" i="7"/>
  <c r="G61" i="7"/>
  <c r="G69" i="6"/>
  <c r="A70" i="6"/>
  <c r="G61" i="4"/>
  <c r="A51" i="2"/>
  <c r="G50" i="2"/>
  <c r="A58" i="8" l="1"/>
  <c r="G57" i="8"/>
  <c r="A63" i="7"/>
  <c r="G62" i="7"/>
  <c r="A71" i="6"/>
  <c r="G70" i="6"/>
  <c r="G51" i="2"/>
  <c r="A52" i="2"/>
  <c r="G58" i="8" l="1"/>
  <c r="A59" i="8"/>
  <c r="A64" i="7"/>
  <c r="G63" i="7"/>
  <c r="A72" i="6"/>
  <c r="G71" i="6"/>
  <c r="G52" i="2"/>
  <c r="A53" i="2"/>
  <c r="A60" i="8" l="1"/>
  <c r="G59" i="8"/>
  <c r="A65" i="7"/>
  <c r="G64" i="7"/>
  <c r="A73" i="6"/>
  <c r="G72" i="6"/>
  <c r="A54" i="2"/>
  <c r="G53" i="2"/>
  <c r="G60" i="8" l="1"/>
  <c r="A61" i="8"/>
  <c r="A66" i="7"/>
  <c r="G65" i="7"/>
  <c r="G73" i="6"/>
  <c r="A74" i="6"/>
  <c r="A55" i="2"/>
  <c r="G54" i="2"/>
  <c r="A62" i="8" l="1"/>
  <c r="G61" i="8"/>
  <c r="G66" i="7"/>
  <c r="A67" i="7"/>
  <c r="A75" i="6"/>
  <c r="G74" i="6"/>
  <c r="G55" i="2"/>
  <c r="A56" i="2"/>
  <c r="G62" i="8" l="1"/>
  <c r="A63" i="8"/>
  <c r="A68" i="7"/>
  <c r="G67" i="7"/>
  <c r="G75" i="6"/>
  <c r="A76" i="6"/>
  <c r="G56" i="2"/>
  <c r="A57" i="2"/>
  <c r="G63" i="8" l="1"/>
  <c r="G68" i="7"/>
  <c r="A69" i="7"/>
  <c r="A77" i="6"/>
  <c r="G76" i="6"/>
  <c r="A58" i="2"/>
  <c r="G57" i="2"/>
  <c r="A70" i="7" l="1"/>
  <c r="G69" i="7"/>
  <c r="G77" i="6"/>
  <c r="A78" i="6"/>
  <c r="A59" i="2"/>
  <c r="G58" i="2"/>
  <c r="G70" i="7" l="1"/>
  <c r="A71" i="7"/>
  <c r="A79" i="6"/>
  <c r="G78" i="6"/>
  <c r="G59" i="2"/>
  <c r="A60" i="2"/>
  <c r="A72" i="7" l="1"/>
  <c r="G71" i="7"/>
  <c r="A80" i="6"/>
  <c r="G79" i="6"/>
  <c r="G60" i="2"/>
  <c r="A61" i="2"/>
  <c r="A73" i="7" l="1"/>
  <c r="G72" i="7"/>
  <c r="A81" i="6"/>
  <c r="G80" i="6"/>
  <c r="A62" i="2"/>
  <c r="G61" i="2"/>
  <c r="A74" i="7" l="1"/>
  <c r="G73" i="7"/>
  <c r="G81" i="6"/>
  <c r="A63" i="2"/>
  <c r="G62" i="2"/>
  <c r="G74" i="7" l="1"/>
  <c r="A75" i="7"/>
  <c r="A87" i="6"/>
  <c r="G86" i="6"/>
  <c r="G63" i="2"/>
  <c r="A64" i="2"/>
  <c r="A76" i="7" l="1"/>
  <c r="G75" i="7"/>
  <c r="G87" i="6"/>
  <c r="A88" i="6"/>
  <c r="G64" i="2"/>
  <c r="A65" i="2"/>
  <c r="G76" i="7" l="1"/>
  <c r="A77" i="7"/>
  <c r="A89" i="6"/>
  <c r="G88" i="6"/>
  <c r="G65" i="2"/>
  <c r="A66" i="2"/>
  <c r="A78" i="7" l="1"/>
  <c r="G77" i="7"/>
  <c r="G89" i="6"/>
  <c r="A90" i="6"/>
  <c r="A67" i="2"/>
  <c r="G66" i="2"/>
  <c r="A79" i="7" l="1"/>
  <c r="G78" i="7"/>
  <c r="A91" i="6"/>
  <c r="G90" i="6"/>
  <c r="G67" i="2"/>
  <c r="A68" i="2"/>
  <c r="A80" i="7" l="1"/>
  <c r="G79" i="7"/>
  <c r="A92" i="6"/>
  <c r="G91" i="6"/>
  <c r="G68" i="2"/>
  <c r="A69" i="2"/>
  <c r="A81" i="7" l="1"/>
  <c r="G80" i="7"/>
  <c r="A93" i="6"/>
  <c r="G92" i="6"/>
  <c r="G69" i="2"/>
  <c r="A70" i="2"/>
  <c r="A82" i="7" l="1"/>
  <c r="G81" i="7"/>
  <c r="G93" i="6"/>
  <c r="A94" i="6"/>
  <c r="A71" i="2"/>
  <c r="G70" i="2"/>
  <c r="G82" i="7" l="1"/>
  <c r="A83" i="7"/>
  <c r="A95" i="6"/>
  <c r="G94" i="6"/>
  <c r="A72" i="2"/>
  <c r="G71" i="2"/>
  <c r="A84" i="7" l="1"/>
  <c r="G83" i="7"/>
  <c r="G95" i="6"/>
  <c r="A96" i="6"/>
  <c r="A73" i="2"/>
  <c r="G72" i="2"/>
  <c r="G84" i="7" l="1"/>
  <c r="A85" i="7"/>
  <c r="A97" i="6"/>
  <c r="G97" i="6" s="1"/>
  <c r="G96" i="6"/>
  <c r="G73" i="2"/>
  <c r="A74" i="2"/>
  <c r="A86" i="7" l="1"/>
  <c r="G85" i="7"/>
  <c r="G74" i="2"/>
  <c r="A75" i="2"/>
  <c r="G86" i="7" l="1"/>
  <c r="A87" i="7"/>
  <c r="A76" i="2"/>
  <c r="G75" i="2"/>
  <c r="A88" i="7" l="1"/>
  <c r="G88" i="7" s="1"/>
  <c r="G87" i="7"/>
  <c r="G76" i="2"/>
  <c r="A77" i="2"/>
  <c r="G77" i="2" l="1"/>
  <c r="A78" i="2"/>
  <c r="G78" i="2" l="1"/>
  <c r="A79" i="2"/>
  <c r="A80" i="2" l="1"/>
  <c r="G79" i="2"/>
  <c r="G80" i="2" l="1"/>
  <c r="A81" i="2"/>
  <c r="G81" i="2" l="1"/>
  <c r="A82" i="2"/>
  <c r="A83" i="2" l="1"/>
  <c r="G83" i="2" s="1"/>
  <c r="G82" i="2"/>
</calcChain>
</file>

<file path=xl/sharedStrings.xml><?xml version="1.0" encoding="utf-8"?>
<sst xmlns="http://schemas.openxmlformats.org/spreadsheetml/2006/main" count="162" uniqueCount="14">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</sst>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"1973-02-17"</f>
        <v>1973-02-17</v>
      </c>
      <c r="C2">
        <v>2</v>
      </c>
      <c r="D2">
        <v>64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'1973-02-17', 2, 64);</v>
      </c>
    </row>
    <row r="3" spans="1:7" x14ac:dyDescent="0.25">
      <c r="A3">
        <f>A2+1</f>
        <v>2</v>
      </c>
      <c r="B3" s="2" t="str">
        <f>"1973-02-17"</f>
        <v>1973-02-17</v>
      </c>
      <c r="C3">
        <v>2</v>
      </c>
      <c r="D3">
        <f>D2</f>
        <v>64</v>
      </c>
      <c r="G3" t="str">
        <f t="shared" si="0"/>
        <v>insert into game (matchid, matchdate, game_type, country) values (2, '1973-02-17', 2, 64);</v>
      </c>
    </row>
    <row r="4" spans="1:7" x14ac:dyDescent="0.25">
      <c r="A4">
        <f t="shared" ref="A4:A13" si="1">A3+1</f>
        <v>3</v>
      </c>
      <c r="B4" s="2" t="str">
        <f>"1973-02-18"</f>
        <v>1973-02-18</v>
      </c>
      <c r="C4">
        <v>2</v>
      </c>
      <c r="D4">
        <f t="shared" ref="D4:D13" si="2">D3</f>
        <v>64</v>
      </c>
      <c r="G4" t="str">
        <f t="shared" si="0"/>
        <v>insert into game (matchid, matchdate, game_type, country) values (3, '1973-02-18', 2, 64);</v>
      </c>
    </row>
    <row r="5" spans="1:7" x14ac:dyDescent="0.25">
      <c r="A5">
        <f t="shared" si="1"/>
        <v>4</v>
      </c>
      <c r="B5" s="2" t="str">
        <f>"1973-02-18"</f>
        <v>1973-02-18</v>
      </c>
      <c r="C5">
        <v>2</v>
      </c>
      <c r="D5">
        <f t="shared" si="2"/>
        <v>64</v>
      </c>
      <c r="G5" t="str">
        <f t="shared" si="0"/>
        <v>insert into game (matchid, matchdate, game_type, country) values (4, '1973-02-18', 2, 64);</v>
      </c>
    </row>
    <row r="6" spans="1:7" x14ac:dyDescent="0.25">
      <c r="A6">
        <f t="shared" si="1"/>
        <v>5</v>
      </c>
      <c r="B6" s="2" t="str">
        <f>"1973-02-20"</f>
        <v>1973-02-20</v>
      </c>
      <c r="C6">
        <v>2</v>
      </c>
      <c r="D6">
        <f t="shared" si="2"/>
        <v>64</v>
      </c>
      <c r="G6" t="str">
        <f t="shared" si="0"/>
        <v>insert into game (matchid, matchdate, game_type, country) values (5, '1973-02-20', 2, 64);</v>
      </c>
    </row>
    <row r="7" spans="1:7" x14ac:dyDescent="0.25">
      <c r="A7">
        <f t="shared" si="1"/>
        <v>6</v>
      </c>
      <c r="B7" s="2" t="str">
        <f>"1973-02-20"</f>
        <v>1973-02-20</v>
      </c>
      <c r="C7">
        <v>2</v>
      </c>
      <c r="D7">
        <f t="shared" si="2"/>
        <v>64</v>
      </c>
      <c r="G7" t="str">
        <f t="shared" si="0"/>
        <v>insert into game (matchid, matchdate, game_type, country) values (6, '1973-02-20', 2, 64);</v>
      </c>
    </row>
    <row r="8" spans="1:7" x14ac:dyDescent="0.25">
      <c r="A8">
        <f t="shared" si="1"/>
        <v>7</v>
      </c>
      <c r="B8" s="2" t="str">
        <f>"1973-02-21"</f>
        <v>1973-02-21</v>
      </c>
      <c r="C8">
        <v>2</v>
      </c>
      <c r="D8">
        <f t="shared" si="2"/>
        <v>64</v>
      </c>
      <c r="G8" t="str">
        <f t="shared" si="0"/>
        <v>insert into game (matchid, matchdate, game_type, country) values (7, '1973-02-21', 2, 64);</v>
      </c>
    </row>
    <row r="9" spans="1:7" x14ac:dyDescent="0.25">
      <c r="A9">
        <f t="shared" si="1"/>
        <v>8</v>
      </c>
      <c r="B9" s="2" t="str">
        <f>"1973-02-21"</f>
        <v>1973-02-21</v>
      </c>
      <c r="C9">
        <v>2</v>
      </c>
      <c r="D9">
        <f t="shared" si="2"/>
        <v>64</v>
      </c>
      <c r="G9" t="str">
        <f t="shared" si="0"/>
        <v>insert into game (matchid, matchdate, game_type, country) values (8, '1973-02-21', 2, 64);</v>
      </c>
    </row>
    <row r="10" spans="1:7" x14ac:dyDescent="0.25">
      <c r="A10">
        <f t="shared" si="1"/>
        <v>9</v>
      </c>
      <c r="B10" s="2" t="str">
        <f>"1973-02-23"</f>
        <v>1973-02-23</v>
      </c>
      <c r="C10">
        <v>2</v>
      </c>
      <c r="D10">
        <f t="shared" si="2"/>
        <v>64</v>
      </c>
      <c r="G10" t="str">
        <f t="shared" si="0"/>
        <v>insert into game (matchid, matchdate, game_type, country) values (9, '1973-02-23', 2, 64);</v>
      </c>
    </row>
    <row r="11" spans="1:7" x14ac:dyDescent="0.25">
      <c r="A11">
        <f t="shared" si="1"/>
        <v>10</v>
      </c>
      <c r="B11" s="2" t="str">
        <f>"1973-02-23"</f>
        <v>1973-02-23</v>
      </c>
      <c r="C11">
        <v>2</v>
      </c>
      <c r="D11">
        <f t="shared" si="2"/>
        <v>64</v>
      </c>
      <c r="G11" t="str">
        <f t="shared" si="0"/>
        <v>insert into game (matchid, matchdate, game_type, country) values (10, '1973-02-23', 2, 64);</v>
      </c>
    </row>
    <row r="12" spans="1:7" x14ac:dyDescent="0.25">
      <c r="A12">
        <f t="shared" si="1"/>
        <v>11</v>
      </c>
      <c r="B12" s="2" t="str">
        <f>"1973-02-24"</f>
        <v>1973-02-24</v>
      </c>
      <c r="C12">
        <v>5</v>
      </c>
      <c r="D12">
        <f t="shared" si="2"/>
        <v>64</v>
      </c>
      <c r="G12" t="str">
        <f t="shared" si="0"/>
        <v>insert into game (matchid, matchdate, game_type, country) values (11, '1973-02-24', 5, 64);</v>
      </c>
    </row>
    <row r="13" spans="1:7" x14ac:dyDescent="0.25">
      <c r="A13">
        <f t="shared" si="1"/>
        <v>12</v>
      </c>
      <c r="B13" s="2" t="str">
        <f>"1973-02-24"</f>
        <v>1973-02-24</v>
      </c>
      <c r="C13">
        <v>6</v>
      </c>
      <c r="D13">
        <f t="shared" si="2"/>
        <v>64</v>
      </c>
      <c r="G13" t="str">
        <f t="shared" si="0"/>
        <v>insert into game (matchid, matchdate, game_type, country) values (12, '1973-02-24', 6, 64);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689</v>
      </c>
      <c r="D16" s="3">
        <v>2</v>
      </c>
      <c r="E16" s="3">
        <v>2</v>
      </c>
      <c r="F16" s="3">
        <v>2</v>
      </c>
      <c r="G16" s="3" t="str">
        <f t="shared" ref="G16:G23" si="3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689, 2, 2, 2);</v>
      </c>
    </row>
    <row r="17" spans="1:7" x14ac:dyDescent="0.25">
      <c r="A17" s="3">
        <f>A16+1</f>
        <v>2</v>
      </c>
      <c r="B17" s="3">
        <f>B16</f>
        <v>1</v>
      </c>
      <c r="C17" s="3">
        <v>689</v>
      </c>
      <c r="D17" s="3" t="s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(2, 1, 689, null, 0, 1);</v>
      </c>
    </row>
    <row r="18" spans="1:7" x14ac:dyDescent="0.25">
      <c r="A18" s="3">
        <f t="shared" ref="A18:A23" si="4">A17+1</f>
        <v>3</v>
      </c>
      <c r="B18" s="3">
        <f>B16</f>
        <v>1</v>
      </c>
      <c r="C18" s="3">
        <v>687</v>
      </c>
      <c r="D18" s="3">
        <v>1</v>
      </c>
      <c r="E18" s="3">
        <v>0</v>
      </c>
      <c r="F18" s="3">
        <v>2</v>
      </c>
      <c r="G18" s="3" t="str">
        <f t="shared" si="3"/>
        <v>insert into game_score (id, matchid, squad, goals, points, time_type) values (3, 1, 687, 1, 0, 2);</v>
      </c>
    </row>
    <row r="19" spans="1:7" x14ac:dyDescent="0.25">
      <c r="A19" s="3">
        <f t="shared" si="4"/>
        <v>4</v>
      </c>
      <c r="B19" s="3">
        <f>B16</f>
        <v>1</v>
      </c>
      <c r="C19" s="3">
        <v>687</v>
      </c>
      <c r="D19" s="3" t="s">
        <v>9</v>
      </c>
      <c r="E19" s="3">
        <v>0</v>
      </c>
      <c r="F19" s="3">
        <v>1</v>
      </c>
      <c r="G19" s="3" t="str">
        <f t="shared" si="3"/>
        <v>insert into game_score (id, matchid, squad, goals, points, time_type) values (4, 1, 687, null, 0, 1);</v>
      </c>
    </row>
    <row r="20" spans="1:7" x14ac:dyDescent="0.25">
      <c r="A20">
        <f t="shared" si="4"/>
        <v>5</v>
      </c>
      <c r="B20">
        <f>B16+1</f>
        <v>2</v>
      </c>
      <c r="C20" s="4">
        <v>64</v>
      </c>
      <c r="D20" s="4">
        <v>5</v>
      </c>
      <c r="E20" s="5">
        <v>2</v>
      </c>
      <c r="F20" s="4">
        <v>2</v>
      </c>
      <c r="G20" t="str">
        <f t="shared" si="3"/>
        <v>insert into game_score (id, matchid, squad, goals, points, time_type) values (5, 2, 64, 5, 2, 2);</v>
      </c>
    </row>
    <row r="21" spans="1:7" x14ac:dyDescent="0.25">
      <c r="A21">
        <f t="shared" si="4"/>
        <v>6</v>
      </c>
      <c r="B21">
        <f>B20</f>
        <v>2</v>
      </c>
      <c r="C21" s="4">
        <v>64</v>
      </c>
      <c r="D21" s="4" t="s">
        <v>9</v>
      </c>
      <c r="E21" s="5">
        <v>0</v>
      </c>
      <c r="F21" s="4">
        <v>1</v>
      </c>
      <c r="G21" t="str">
        <f t="shared" si="3"/>
        <v>insert into game_score (id, matchid, squad, goals, points, time_type) values (6, 2, 64, null, 0, 1);</v>
      </c>
    </row>
    <row r="22" spans="1:7" x14ac:dyDescent="0.25">
      <c r="A22">
        <f t="shared" si="4"/>
        <v>7</v>
      </c>
      <c r="B22">
        <f>B20</f>
        <v>2</v>
      </c>
      <c r="C22" s="4">
        <v>679</v>
      </c>
      <c r="D22" s="4">
        <v>1</v>
      </c>
      <c r="E22" s="5">
        <v>0</v>
      </c>
      <c r="F22" s="4">
        <v>2</v>
      </c>
      <c r="G22" t="str">
        <f t="shared" si="3"/>
        <v>insert into game_score (id, matchid, squad, goals, points, time_type) values (7, 2, 679, 1, 0, 2);</v>
      </c>
    </row>
    <row r="23" spans="1:7" x14ac:dyDescent="0.25">
      <c r="A23">
        <f t="shared" si="4"/>
        <v>8</v>
      </c>
      <c r="B23">
        <f>B20</f>
        <v>2</v>
      </c>
      <c r="C23" s="4">
        <v>679</v>
      </c>
      <c r="D23" s="4" t="s">
        <v>9</v>
      </c>
      <c r="E23" s="5">
        <v>0</v>
      </c>
      <c r="F23" s="4">
        <v>1</v>
      </c>
      <c r="G23" t="str">
        <f t="shared" si="3"/>
        <v>insert into game_score (id, matchid, squad, goals, points, time_type) values (8, 2, 679, null, 0, 1);</v>
      </c>
    </row>
    <row r="24" spans="1:7" x14ac:dyDescent="0.25">
      <c r="A24" s="3">
        <f>A23+1</f>
        <v>9</v>
      </c>
      <c r="B24" s="3">
        <f>B20+1</f>
        <v>3</v>
      </c>
      <c r="C24" s="3">
        <v>687</v>
      </c>
      <c r="D24" s="3">
        <v>4</v>
      </c>
      <c r="E24" s="3">
        <v>2</v>
      </c>
      <c r="F24" s="3">
        <v>2</v>
      </c>
      <c r="G24" s="3" t="str">
        <f t="shared" ref="G24:G47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687, 4, 2, 2);</v>
      </c>
    </row>
    <row r="25" spans="1:7" x14ac:dyDescent="0.25">
      <c r="A25" s="3">
        <f>A24+1</f>
        <v>10</v>
      </c>
      <c r="B25" s="3">
        <f>B24</f>
        <v>3</v>
      </c>
      <c r="C25" s="3">
        <v>687</v>
      </c>
      <c r="D25" s="3" t="s">
        <v>9</v>
      </c>
      <c r="E25" s="3">
        <v>0</v>
      </c>
      <c r="F25" s="3">
        <v>1</v>
      </c>
      <c r="G25" s="3" t="str">
        <f t="shared" si="5"/>
        <v>insert into game_score (id, matchid, squad, goals, points, time_type) values (10, 3, 687, null, 0, 1);</v>
      </c>
    </row>
    <row r="26" spans="1:7" x14ac:dyDescent="0.25">
      <c r="A26" s="3">
        <f>A25+1</f>
        <v>11</v>
      </c>
      <c r="B26" s="3">
        <f>B24</f>
        <v>3</v>
      </c>
      <c r="C26" s="3">
        <v>67822</v>
      </c>
      <c r="D26" s="3">
        <v>1</v>
      </c>
      <c r="E26" s="3">
        <v>0</v>
      </c>
      <c r="F26" s="3">
        <v>2</v>
      </c>
      <c r="G26" s="3" t="str">
        <f t="shared" si="5"/>
        <v>insert into game_score (id, matchid, squad, goals, points, time_type) values (11, 3, 67822, 1, 0, 2);</v>
      </c>
    </row>
    <row r="27" spans="1:7" x14ac:dyDescent="0.25">
      <c r="A27" s="3">
        <f>A26+1</f>
        <v>12</v>
      </c>
      <c r="B27" s="3">
        <f>B24</f>
        <v>3</v>
      </c>
      <c r="C27" s="3">
        <v>67822</v>
      </c>
      <c r="D27" s="3" t="s">
        <v>9</v>
      </c>
      <c r="E27" s="3">
        <v>0</v>
      </c>
      <c r="F27" s="3">
        <v>1</v>
      </c>
      <c r="G27" s="3" t="str">
        <f t="shared" si="5"/>
        <v>insert into game_score (id, matchid, squad, goals, points, time_type) values (12, 3, 67822, null, 0, 1);</v>
      </c>
    </row>
    <row r="28" spans="1:7" x14ac:dyDescent="0.25">
      <c r="A28" s="4">
        <f>A27+1</f>
        <v>13</v>
      </c>
      <c r="B28">
        <f>B24+1</f>
        <v>4</v>
      </c>
      <c r="C28" s="4">
        <v>64</v>
      </c>
      <c r="D28" s="4">
        <v>1</v>
      </c>
      <c r="E28" s="5">
        <v>1</v>
      </c>
      <c r="F28" s="4">
        <v>2</v>
      </c>
      <c r="G28" t="str">
        <f t="shared" si="5"/>
        <v>insert into game_score (id, matchid, squad, goals, points, time_type) values (13, 4, 64, 1, 1, 2);</v>
      </c>
    </row>
    <row r="29" spans="1:7" x14ac:dyDescent="0.25">
      <c r="A29" s="4">
        <f t="shared" ref="A29:A47" si="6">A28+1</f>
        <v>14</v>
      </c>
      <c r="B29">
        <f>B28</f>
        <v>4</v>
      </c>
      <c r="C29" s="4">
        <v>64</v>
      </c>
      <c r="D29" s="4" t="s">
        <v>9</v>
      </c>
      <c r="E29" s="5">
        <v>0</v>
      </c>
      <c r="F29" s="4">
        <v>1</v>
      </c>
      <c r="G29" t="str">
        <f t="shared" si="5"/>
        <v>insert into game_score (id, matchid, squad, goals, points, time_type) values (14, 4, 64, null, 0, 1);</v>
      </c>
    </row>
    <row r="30" spans="1:7" x14ac:dyDescent="0.25">
      <c r="A30" s="4">
        <f t="shared" si="6"/>
        <v>15</v>
      </c>
      <c r="B30">
        <f>B28</f>
        <v>4</v>
      </c>
      <c r="C30" s="4">
        <v>689</v>
      </c>
      <c r="D30" s="4">
        <v>1</v>
      </c>
      <c r="E30" s="5">
        <v>1</v>
      </c>
      <c r="F30" s="4">
        <v>2</v>
      </c>
      <c r="G30" t="str">
        <f t="shared" si="5"/>
        <v>insert into game_score (id, matchid, squad, goals, points, time_type) values (15, 4, 689, 1, 1, 2);</v>
      </c>
    </row>
    <row r="31" spans="1:7" x14ac:dyDescent="0.25">
      <c r="A31" s="4">
        <f t="shared" si="6"/>
        <v>16</v>
      </c>
      <c r="B31">
        <f>B28</f>
        <v>4</v>
      </c>
      <c r="C31" s="4">
        <v>689</v>
      </c>
      <c r="D31" s="4" t="s">
        <v>9</v>
      </c>
      <c r="E31" s="5">
        <v>0</v>
      </c>
      <c r="F31" s="4">
        <v>1</v>
      </c>
      <c r="G31" t="str">
        <f t="shared" si="5"/>
        <v>insert into game_score (id, matchid, squad, goals, points, time_type) values (16, 4, 689, null, 0, 1);</v>
      </c>
    </row>
    <row r="32" spans="1:7" x14ac:dyDescent="0.25">
      <c r="A32" s="3">
        <f t="shared" si="6"/>
        <v>17</v>
      </c>
      <c r="B32" s="3">
        <f>B28+1</f>
        <v>5</v>
      </c>
      <c r="C32" s="3">
        <v>687</v>
      </c>
      <c r="D32" s="3">
        <v>2</v>
      </c>
      <c r="E32" s="3">
        <v>2</v>
      </c>
      <c r="F32" s="3">
        <v>2</v>
      </c>
      <c r="G32" s="3" t="str">
        <f t="shared" si="5"/>
        <v>insert into game_score (id, matchid, squad, goals, points, time_type) values (17, 5, 687, 2, 2, 2);</v>
      </c>
    </row>
    <row r="33" spans="1:7" x14ac:dyDescent="0.25">
      <c r="A33" s="3">
        <f t="shared" si="6"/>
        <v>18</v>
      </c>
      <c r="B33" s="3">
        <f>B32</f>
        <v>5</v>
      </c>
      <c r="C33" s="3">
        <v>687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(18, 5, 687, null, 0, 1);</v>
      </c>
    </row>
    <row r="34" spans="1:7" x14ac:dyDescent="0.25">
      <c r="A34" s="3">
        <f t="shared" si="6"/>
        <v>19</v>
      </c>
      <c r="B34" s="3">
        <f>B32</f>
        <v>5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5"/>
        <v>insert into game_score (id, matchid, squad, goals, points, time_type) values (19, 5, 679, 0, 0, 2);</v>
      </c>
    </row>
    <row r="35" spans="1:7" x14ac:dyDescent="0.25">
      <c r="A35" s="3">
        <f t="shared" si="6"/>
        <v>20</v>
      </c>
      <c r="B35" s="3">
        <f>B32</f>
        <v>5</v>
      </c>
      <c r="C35" s="3">
        <v>679</v>
      </c>
      <c r="D35" s="3" t="s">
        <v>9</v>
      </c>
      <c r="E35" s="3">
        <v>0</v>
      </c>
      <c r="F35" s="3">
        <v>1</v>
      </c>
      <c r="G35" s="3" t="str">
        <f t="shared" si="5"/>
        <v>insert into game_score (id, matchid, squad, goals, points, time_type) values (20, 5, 679, null, 0, 1);</v>
      </c>
    </row>
    <row r="36" spans="1:7" x14ac:dyDescent="0.25">
      <c r="A36" s="4">
        <f t="shared" si="6"/>
        <v>21</v>
      </c>
      <c r="B36">
        <f>B32+1</f>
        <v>6</v>
      </c>
      <c r="C36" s="4">
        <v>689</v>
      </c>
      <c r="D36" s="4">
        <v>0</v>
      </c>
      <c r="E36" s="5">
        <v>1</v>
      </c>
      <c r="F36" s="4">
        <v>2</v>
      </c>
      <c r="G36" t="str">
        <f t="shared" si="5"/>
        <v>insert into game_score (id, matchid, squad, goals, points, time_type) values (21, 6, 689, 0, 1, 2);</v>
      </c>
    </row>
    <row r="37" spans="1:7" x14ac:dyDescent="0.25">
      <c r="A37" s="4">
        <f t="shared" si="6"/>
        <v>22</v>
      </c>
      <c r="B37">
        <f>B36</f>
        <v>6</v>
      </c>
      <c r="C37" s="4">
        <v>689</v>
      </c>
      <c r="D37" s="4">
        <v>0</v>
      </c>
      <c r="E37" s="5">
        <v>0</v>
      </c>
      <c r="F37" s="4">
        <v>1</v>
      </c>
      <c r="G37" t="str">
        <f t="shared" si="5"/>
        <v>insert into game_score (id, matchid, squad, goals, points, time_type) values (22, 6, 689, 0, 0, 1);</v>
      </c>
    </row>
    <row r="38" spans="1:7" x14ac:dyDescent="0.25">
      <c r="A38" s="4">
        <f t="shared" si="6"/>
        <v>23</v>
      </c>
      <c r="B38">
        <f>B36</f>
        <v>6</v>
      </c>
      <c r="C38" s="4">
        <v>67822</v>
      </c>
      <c r="D38" s="4">
        <v>0</v>
      </c>
      <c r="E38" s="5">
        <v>1</v>
      </c>
      <c r="F38" s="4">
        <v>2</v>
      </c>
      <c r="G38" t="str">
        <f t="shared" si="5"/>
        <v>insert into game_score (id, matchid, squad, goals, points, time_type) values (23, 6, 67822, 0, 1, 2);</v>
      </c>
    </row>
    <row r="39" spans="1:7" x14ac:dyDescent="0.25">
      <c r="A39" s="4">
        <f t="shared" si="6"/>
        <v>24</v>
      </c>
      <c r="B39">
        <f>B36</f>
        <v>6</v>
      </c>
      <c r="C39" s="4">
        <v>67822</v>
      </c>
      <c r="D39" s="4">
        <v>0</v>
      </c>
      <c r="E39" s="5">
        <v>0</v>
      </c>
      <c r="F39" s="4">
        <v>1</v>
      </c>
      <c r="G39" t="str">
        <f t="shared" si="5"/>
        <v>insert into game_score (id, matchid, squad, goals, points, time_type) values (24, 6, 67822, 0, 0, 1);</v>
      </c>
    </row>
    <row r="40" spans="1:7" x14ac:dyDescent="0.25">
      <c r="A40" s="3">
        <f t="shared" si="6"/>
        <v>25</v>
      </c>
      <c r="B40" s="3">
        <f>B36+1</f>
        <v>7</v>
      </c>
      <c r="C40" s="3">
        <v>67822</v>
      </c>
      <c r="D40" s="3">
        <v>2</v>
      </c>
      <c r="E40" s="3">
        <v>2</v>
      </c>
      <c r="F40" s="3">
        <v>2</v>
      </c>
      <c r="G40" s="3" t="str">
        <f t="shared" si="5"/>
        <v>insert into game_score (id, matchid, squad, goals, points, time_type) values (25, 7, 67822, 2, 2, 2);</v>
      </c>
    </row>
    <row r="41" spans="1:7" x14ac:dyDescent="0.25">
      <c r="A41" s="3">
        <f t="shared" si="6"/>
        <v>26</v>
      </c>
      <c r="B41" s="3">
        <f>B40</f>
        <v>7</v>
      </c>
      <c r="C41" s="3">
        <v>67822</v>
      </c>
      <c r="D41" s="3" t="s">
        <v>9</v>
      </c>
      <c r="E41" s="3">
        <v>0</v>
      </c>
      <c r="F41" s="3">
        <v>1</v>
      </c>
      <c r="G41" s="3" t="str">
        <f t="shared" si="5"/>
        <v>insert into game_score (id, matchid, squad, goals, points, time_type) values (26, 7, 67822, null, 0, 1);</v>
      </c>
    </row>
    <row r="42" spans="1:7" x14ac:dyDescent="0.25">
      <c r="A42" s="3">
        <f t="shared" si="6"/>
        <v>27</v>
      </c>
      <c r="B42" s="3">
        <f>B40</f>
        <v>7</v>
      </c>
      <c r="C42" s="3">
        <v>679</v>
      </c>
      <c r="D42" s="3">
        <v>1</v>
      </c>
      <c r="E42" s="3">
        <v>0</v>
      </c>
      <c r="F42" s="3">
        <v>2</v>
      </c>
      <c r="G42" s="3" t="str">
        <f t="shared" si="5"/>
        <v>insert into game_score (id, matchid, squad, goals, points, time_type) values (27, 7, 679, 1, 0, 2);</v>
      </c>
    </row>
    <row r="43" spans="1:7" x14ac:dyDescent="0.25">
      <c r="A43" s="3">
        <f t="shared" si="6"/>
        <v>28</v>
      </c>
      <c r="B43" s="3">
        <f>B40</f>
        <v>7</v>
      </c>
      <c r="C43" s="3">
        <v>679</v>
      </c>
      <c r="D43" s="3" t="s">
        <v>9</v>
      </c>
      <c r="E43" s="3">
        <v>0</v>
      </c>
      <c r="F43" s="3">
        <v>1</v>
      </c>
      <c r="G43" s="3" t="str">
        <f t="shared" si="5"/>
        <v>insert into game_score (id, matchid, squad, goals, points, time_type) values (28, 7, 679, null, 0, 1);</v>
      </c>
    </row>
    <row r="44" spans="1:7" x14ac:dyDescent="0.25">
      <c r="A44" s="4">
        <f t="shared" si="6"/>
        <v>29</v>
      </c>
      <c r="B44">
        <f>B40+1</f>
        <v>8</v>
      </c>
      <c r="C44" s="4">
        <v>64</v>
      </c>
      <c r="D44" s="4">
        <v>2</v>
      </c>
      <c r="E44" s="5">
        <v>2</v>
      </c>
      <c r="F44" s="4">
        <v>2</v>
      </c>
      <c r="G44" t="str">
        <f t="shared" si="5"/>
        <v>insert into game_score (id, matchid, squad, goals, points, time_type) values (29, 8, 64, 2, 2, 2);</v>
      </c>
    </row>
    <row r="45" spans="1:7" x14ac:dyDescent="0.25">
      <c r="A45" s="4">
        <f t="shared" si="6"/>
        <v>30</v>
      </c>
      <c r="B45">
        <f>B44</f>
        <v>8</v>
      </c>
      <c r="C45" s="4">
        <v>64</v>
      </c>
      <c r="D45" s="4" t="s">
        <v>9</v>
      </c>
      <c r="E45" s="5">
        <v>0</v>
      </c>
      <c r="F45" s="4">
        <v>1</v>
      </c>
      <c r="G45" t="str">
        <f t="shared" si="5"/>
        <v>insert into game_score (id, matchid, squad, goals, points, time_type) values (30, 8, 64, null, 0, 1);</v>
      </c>
    </row>
    <row r="46" spans="1:7" x14ac:dyDescent="0.25">
      <c r="A46" s="4">
        <f t="shared" si="6"/>
        <v>31</v>
      </c>
      <c r="B46">
        <f>B44</f>
        <v>8</v>
      </c>
      <c r="C46" s="4">
        <v>687</v>
      </c>
      <c r="D46" s="4">
        <v>1</v>
      </c>
      <c r="E46" s="5">
        <v>0</v>
      </c>
      <c r="F46" s="4">
        <v>2</v>
      </c>
      <c r="G46" t="str">
        <f t="shared" si="5"/>
        <v>insert into game_score (id, matchid, squad, goals, points, time_type) values (31, 8, 687, 1, 0, 2);</v>
      </c>
    </row>
    <row r="47" spans="1:7" x14ac:dyDescent="0.25">
      <c r="A47" s="4">
        <f t="shared" si="6"/>
        <v>32</v>
      </c>
      <c r="B47">
        <f>B44</f>
        <v>8</v>
      </c>
      <c r="C47" s="4">
        <v>687</v>
      </c>
      <c r="D47" s="4" t="s">
        <v>9</v>
      </c>
      <c r="E47" s="5">
        <v>0</v>
      </c>
      <c r="F47" s="4">
        <v>1</v>
      </c>
      <c r="G47" t="str">
        <f t="shared" si="5"/>
        <v>insert into game_score (id, matchid, squad, goals, points, time_type) values (32, 8, 687, null, 0, 1);</v>
      </c>
    </row>
    <row r="48" spans="1:7" x14ac:dyDescent="0.25">
      <c r="A48" s="3">
        <f t="shared" ref="A48:A63" si="7">A47+1</f>
        <v>33</v>
      </c>
      <c r="B48" s="3">
        <f>B44+1</f>
        <v>9</v>
      </c>
      <c r="C48" s="3">
        <v>689</v>
      </c>
      <c r="D48" s="3">
        <v>4</v>
      </c>
      <c r="E48" s="3">
        <v>2</v>
      </c>
      <c r="F48" s="3">
        <v>2</v>
      </c>
      <c r="G48" s="3" t="str">
        <f t="shared" ref="G48:G63" si="8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(33, 9, 689, 4, 2, 2);</v>
      </c>
    </row>
    <row r="49" spans="1:7" x14ac:dyDescent="0.25">
      <c r="A49" s="3">
        <f t="shared" si="7"/>
        <v>34</v>
      </c>
      <c r="B49" s="3">
        <f>B48</f>
        <v>9</v>
      </c>
      <c r="C49" s="3">
        <v>689</v>
      </c>
      <c r="D49" s="3" t="s">
        <v>9</v>
      </c>
      <c r="E49" s="3">
        <v>0</v>
      </c>
      <c r="F49" s="3">
        <v>1</v>
      </c>
      <c r="G49" s="3" t="str">
        <f t="shared" si="8"/>
        <v>insert into game_score (id, matchid, squad, goals, points, time_type) values (34, 9, 689, null, 0, 1);</v>
      </c>
    </row>
    <row r="50" spans="1:7" x14ac:dyDescent="0.25">
      <c r="A50" s="3">
        <f t="shared" si="7"/>
        <v>35</v>
      </c>
      <c r="B50" s="3">
        <f>B48</f>
        <v>9</v>
      </c>
      <c r="C50" s="3">
        <v>679</v>
      </c>
      <c r="D50" s="3">
        <v>0</v>
      </c>
      <c r="E50" s="3">
        <v>0</v>
      </c>
      <c r="F50" s="3">
        <v>2</v>
      </c>
      <c r="G50" s="3" t="str">
        <f t="shared" si="8"/>
        <v>insert into game_score (id, matchid, squad, goals, points, time_type) values (35, 9, 679, 0, 0, 2);</v>
      </c>
    </row>
    <row r="51" spans="1:7" x14ac:dyDescent="0.25">
      <c r="A51" s="3">
        <f t="shared" si="7"/>
        <v>36</v>
      </c>
      <c r="B51" s="3">
        <f>B48</f>
        <v>9</v>
      </c>
      <c r="C51" s="3">
        <v>679</v>
      </c>
      <c r="D51" s="3" t="s">
        <v>9</v>
      </c>
      <c r="E51" s="3">
        <v>0</v>
      </c>
      <c r="F51" s="3">
        <v>1</v>
      </c>
      <c r="G51" s="3" t="str">
        <f t="shared" si="8"/>
        <v>insert into game_score (id, matchid, squad, goals, points, time_type) values (36, 9, 679, null, 0, 1);</v>
      </c>
    </row>
    <row r="52" spans="1:7" x14ac:dyDescent="0.25">
      <c r="A52" s="4">
        <f t="shared" si="7"/>
        <v>37</v>
      </c>
      <c r="B52">
        <f>B48+1</f>
        <v>10</v>
      </c>
      <c r="C52" s="4">
        <v>64</v>
      </c>
      <c r="D52" s="4">
        <v>3</v>
      </c>
      <c r="E52" s="5">
        <v>2</v>
      </c>
      <c r="F52" s="4">
        <v>2</v>
      </c>
      <c r="G52" t="str">
        <f t="shared" si="8"/>
        <v>insert into game_score (id, matchid, squad, goals, points, time_type) values (37, 10, 64, 3, 2, 2);</v>
      </c>
    </row>
    <row r="53" spans="1:7" x14ac:dyDescent="0.25">
      <c r="A53" s="4">
        <f t="shared" si="7"/>
        <v>38</v>
      </c>
      <c r="B53">
        <f>B52</f>
        <v>10</v>
      </c>
      <c r="C53" s="4">
        <v>64</v>
      </c>
      <c r="D53" s="4" t="s">
        <v>9</v>
      </c>
      <c r="E53" s="5">
        <v>0</v>
      </c>
      <c r="F53" s="4">
        <v>1</v>
      </c>
      <c r="G53" t="str">
        <f t="shared" si="8"/>
        <v>insert into game_score (id, matchid, squad, goals, points, time_type) values (38, 10, 64, null, 0, 1);</v>
      </c>
    </row>
    <row r="54" spans="1:7" x14ac:dyDescent="0.25">
      <c r="A54" s="4">
        <f t="shared" si="7"/>
        <v>39</v>
      </c>
      <c r="B54">
        <f>B52</f>
        <v>10</v>
      </c>
      <c r="C54" s="4">
        <v>67822</v>
      </c>
      <c r="D54" s="4">
        <v>1</v>
      </c>
      <c r="E54" s="5">
        <v>0</v>
      </c>
      <c r="F54" s="4">
        <v>2</v>
      </c>
      <c r="G54" t="str">
        <f t="shared" si="8"/>
        <v>insert into game_score (id, matchid, squad, goals, points, time_type) values (39, 10, 67822, 1, 0, 2);</v>
      </c>
    </row>
    <row r="55" spans="1:7" x14ac:dyDescent="0.25">
      <c r="A55" s="4">
        <f t="shared" si="7"/>
        <v>40</v>
      </c>
      <c r="B55">
        <f>B52</f>
        <v>10</v>
      </c>
      <c r="C55" s="4">
        <v>67822</v>
      </c>
      <c r="D55" s="4" t="s">
        <v>9</v>
      </c>
      <c r="E55" s="5">
        <v>0</v>
      </c>
      <c r="F55" s="4">
        <v>1</v>
      </c>
      <c r="G55" t="str">
        <f t="shared" si="8"/>
        <v>insert into game_score (id, matchid, squad, goals, points, time_type) values (40, 10, 67822, null, 0, 1);</v>
      </c>
    </row>
    <row r="56" spans="1:7" x14ac:dyDescent="0.25">
      <c r="A56" s="3">
        <f t="shared" si="7"/>
        <v>41</v>
      </c>
      <c r="B56" s="3">
        <f>B52+1</f>
        <v>11</v>
      </c>
      <c r="C56" s="3">
        <v>687</v>
      </c>
      <c r="D56" s="3">
        <v>2</v>
      </c>
      <c r="E56" s="3">
        <v>2</v>
      </c>
      <c r="F56" s="3">
        <v>2</v>
      </c>
      <c r="G56" s="3" t="str">
        <f t="shared" si="8"/>
        <v>insert into game_score (id, matchid, squad, goals, points, time_type) values (41, 11, 687, 2, 2, 2);</v>
      </c>
    </row>
    <row r="57" spans="1:7" x14ac:dyDescent="0.25">
      <c r="A57" s="3">
        <f t="shared" si="7"/>
        <v>42</v>
      </c>
      <c r="B57" s="3">
        <f>B56</f>
        <v>11</v>
      </c>
      <c r="C57" s="3">
        <v>687</v>
      </c>
      <c r="D57" s="3" t="s">
        <v>9</v>
      </c>
      <c r="E57" s="3">
        <v>0</v>
      </c>
      <c r="F57" s="3">
        <v>1</v>
      </c>
      <c r="G57" s="3" t="str">
        <f t="shared" si="8"/>
        <v>insert into game_score (id, matchid, squad, goals, points, time_type) values (42, 11, 687, null, 0, 1);</v>
      </c>
    </row>
    <row r="58" spans="1:7" x14ac:dyDescent="0.25">
      <c r="A58" s="3">
        <f t="shared" si="7"/>
        <v>43</v>
      </c>
      <c r="B58" s="3">
        <f>B56</f>
        <v>11</v>
      </c>
      <c r="C58" s="3">
        <v>67822</v>
      </c>
      <c r="D58" s="3">
        <v>1</v>
      </c>
      <c r="E58" s="3">
        <v>0</v>
      </c>
      <c r="F58" s="3">
        <v>2</v>
      </c>
      <c r="G58" s="3" t="str">
        <f t="shared" si="8"/>
        <v>insert into game_score (id, matchid, squad, goals, points, time_type) values (43, 11, 67822, 1, 0, 2);</v>
      </c>
    </row>
    <row r="59" spans="1:7" x14ac:dyDescent="0.25">
      <c r="A59" s="3">
        <f t="shared" si="7"/>
        <v>44</v>
      </c>
      <c r="B59" s="3">
        <f>B56</f>
        <v>11</v>
      </c>
      <c r="C59" s="3">
        <v>67822</v>
      </c>
      <c r="D59" s="3" t="s">
        <v>9</v>
      </c>
      <c r="E59" s="3">
        <v>0</v>
      </c>
      <c r="F59" s="3">
        <v>1</v>
      </c>
      <c r="G59" s="3" t="str">
        <f t="shared" si="8"/>
        <v>insert into game_score (id, matchid, squad, goals, points, time_type) values (44, 11, 67822, null, 0, 1);</v>
      </c>
    </row>
    <row r="60" spans="1:7" x14ac:dyDescent="0.25">
      <c r="A60" s="4">
        <f t="shared" si="7"/>
        <v>45</v>
      </c>
      <c r="B60">
        <f>B56+1</f>
        <v>12</v>
      </c>
      <c r="C60" s="4">
        <v>64</v>
      </c>
      <c r="D60" s="4">
        <v>2</v>
      </c>
      <c r="E60" s="5">
        <v>2</v>
      </c>
      <c r="F60" s="4">
        <v>2</v>
      </c>
      <c r="G60" t="str">
        <f t="shared" si="8"/>
        <v>insert into game_score (id, matchid, squad, goals, points, time_type) values (45, 12, 64, 2, 2, 2);</v>
      </c>
    </row>
    <row r="61" spans="1:7" x14ac:dyDescent="0.25">
      <c r="A61" s="4">
        <f t="shared" si="7"/>
        <v>46</v>
      </c>
      <c r="B61">
        <f>B60</f>
        <v>12</v>
      </c>
      <c r="C61" s="4">
        <v>64</v>
      </c>
      <c r="D61" s="4" t="s">
        <v>9</v>
      </c>
      <c r="E61" s="5">
        <v>0</v>
      </c>
      <c r="F61" s="4">
        <v>1</v>
      </c>
      <c r="G61" t="str">
        <f t="shared" si="8"/>
        <v>insert into game_score (id, matchid, squad, goals, points, time_type) values (46, 12, 64, null, 0, 1);</v>
      </c>
    </row>
    <row r="62" spans="1:7" x14ac:dyDescent="0.25">
      <c r="A62" s="4">
        <f t="shared" si="7"/>
        <v>47</v>
      </c>
      <c r="B62">
        <f>B60</f>
        <v>12</v>
      </c>
      <c r="C62" s="4">
        <v>689</v>
      </c>
      <c r="D62" s="4">
        <v>0</v>
      </c>
      <c r="E62" s="5">
        <v>0</v>
      </c>
      <c r="F62" s="4">
        <v>2</v>
      </c>
      <c r="G62" t="str">
        <f t="shared" si="8"/>
        <v>insert into game_score (id, matchid, squad, goals, points, time_type) values (47, 12, 689, 0, 0, 2);</v>
      </c>
    </row>
    <row r="63" spans="1:7" x14ac:dyDescent="0.25">
      <c r="A63" s="4">
        <f t="shared" si="7"/>
        <v>48</v>
      </c>
      <c r="B63">
        <f>B60</f>
        <v>12</v>
      </c>
      <c r="C63" s="4">
        <v>689</v>
      </c>
      <c r="D63" s="4" t="s">
        <v>9</v>
      </c>
      <c r="E63" s="5">
        <v>0</v>
      </c>
      <c r="F63" s="4">
        <v>1</v>
      </c>
      <c r="G63" t="str">
        <f t="shared" si="8"/>
        <v>insert into game_score (id, matchid, squad, goals, points, time_type) values (48, 12, 689, null,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12</v>
      </c>
      <c r="D2">
        <v>689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689);</v>
      </c>
    </row>
    <row r="3" spans="1:7" x14ac:dyDescent="0.25">
      <c r="A3">
        <f t="shared" ref="A3:A9" si="1">A2+1</f>
        <v>2</v>
      </c>
      <c r="B3">
        <f t="shared" ref="B3:B9" si="2">B2</f>
        <v>1980</v>
      </c>
      <c r="C3" t="s">
        <v>12</v>
      </c>
      <c r="D3">
        <v>679</v>
      </c>
      <c r="G3" t="str">
        <f t="shared" si="0"/>
        <v>insert into group_stage (id, tournament, group_code, squad) values (2, 1980, 'A', 679);</v>
      </c>
    </row>
    <row r="4" spans="1:7" x14ac:dyDescent="0.25">
      <c r="A4">
        <f t="shared" si="1"/>
        <v>3</v>
      </c>
      <c r="B4">
        <f t="shared" si="2"/>
        <v>1980</v>
      </c>
      <c r="C4" t="s">
        <v>12</v>
      </c>
      <c r="D4">
        <v>64</v>
      </c>
      <c r="G4" t="str">
        <f t="shared" si="0"/>
        <v>insert into group_stage (id, tournament, group_code, squad) values (3, 1980, 'A', 64);</v>
      </c>
    </row>
    <row r="5" spans="1:7" x14ac:dyDescent="0.25">
      <c r="A5">
        <f t="shared" si="1"/>
        <v>4</v>
      </c>
      <c r="B5">
        <f t="shared" si="2"/>
        <v>1980</v>
      </c>
      <c r="C5" t="s">
        <v>12</v>
      </c>
      <c r="D5">
        <v>677</v>
      </c>
      <c r="G5" t="str">
        <f t="shared" si="0"/>
        <v>insert into group_stage (id, tournament, group_code, squad) values (4, 1980, 'A', 677);</v>
      </c>
    </row>
    <row r="6" spans="1:7" x14ac:dyDescent="0.25">
      <c r="A6">
        <f t="shared" si="1"/>
        <v>5</v>
      </c>
      <c r="B6">
        <f t="shared" si="2"/>
        <v>1980</v>
      </c>
      <c r="C6" t="s">
        <v>13</v>
      </c>
      <c r="D6">
        <v>61</v>
      </c>
      <c r="G6" t="str">
        <f t="shared" si="0"/>
        <v>insert into group_stage (id, tournament, group_code, squad) values (5, 1980, 'B', 61);</v>
      </c>
    </row>
    <row r="7" spans="1:7" x14ac:dyDescent="0.25">
      <c r="A7">
        <f t="shared" si="1"/>
        <v>6</v>
      </c>
      <c r="B7">
        <f t="shared" si="2"/>
        <v>1980</v>
      </c>
      <c r="C7" t="s">
        <v>13</v>
      </c>
      <c r="D7">
        <v>687</v>
      </c>
      <c r="G7" t="str">
        <f t="shared" si="0"/>
        <v>insert into group_stage (id, tournament, group_code, squad) values (6, 1980, 'B', 687);</v>
      </c>
    </row>
    <row r="8" spans="1:7" x14ac:dyDescent="0.25">
      <c r="A8">
        <f t="shared" si="1"/>
        <v>7</v>
      </c>
      <c r="B8">
        <f t="shared" si="2"/>
        <v>1980</v>
      </c>
      <c r="C8" t="s">
        <v>13</v>
      </c>
      <c r="D8">
        <v>675</v>
      </c>
      <c r="G8" t="str">
        <f t="shared" si="0"/>
        <v>insert into group_stage (id, tournament, group_code, squad) values (7, 1980, 'B', 675);</v>
      </c>
    </row>
    <row r="9" spans="1:7" x14ac:dyDescent="0.25">
      <c r="A9">
        <f t="shared" si="1"/>
        <v>8</v>
      </c>
      <c r="B9">
        <f t="shared" si="2"/>
        <v>1980</v>
      </c>
      <c r="C9" t="s">
        <v>13</v>
      </c>
      <c r="D9">
        <v>67822</v>
      </c>
      <c r="G9" t="str">
        <f t="shared" si="0"/>
        <v>insert into group_stage (id, tournament, group_code, squad) values (8, 1980, 'B', 67822);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'1973'!A13 + 1</f>
        <v>13</v>
      </c>
      <c r="B12" s="2" t="str">
        <f>"1980-02-25"</f>
        <v>1980-02-25</v>
      </c>
      <c r="C12">
        <v>2</v>
      </c>
      <c r="D12">
        <v>687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(13, '1980-02-25', 2, 687);</v>
      </c>
    </row>
    <row r="13" spans="1:7" x14ac:dyDescent="0.25">
      <c r="A13">
        <f>A12+1</f>
        <v>14</v>
      </c>
      <c r="B13" s="2" t="str">
        <f>"1980-02-25"</f>
        <v>1980-02-25</v>
      </c>
      <c r="C13">
        <v>2</v>
      </c>
      <c r="D13">
        <f>D12</f>
        <v>687</v>
      </c>
      <c r="G13" t="str">
        <f t="shared" si="3"/>
        <v>insert into game (matchid, matchdate, game_type, country) values (14, '1980-02-25', 2, 687);</v>
      </c>
    </row>
    <row r="14" spans="1:7" x14ac:dyDescent="0.25">
      <c r="A14">
        <f t="shared" ref="A14:A25" si="4">A13+1</f>
        <v>15</v>
      </c>
      <c r="B14" s="2" t="str">
        <f>"1980-02-27"</f>
        <v>1980-02-27</v>
      </c>
      <c r="C14">
        <v>2</v>
      </c>
      <c r="D14">
        <f t="shared" ref="D14:D25" si="5">D13</f>
        <v>687</v>
      </c>
      <c r="G14" t="str">
        <f t="shared" si="3"/>
        <v>insert into game (matchid, matchdate, game_type, country) values (15, '1980-02-27', 2, 687);</v>
      </c>
    </row>
    <row r="15" spans="1:7" x14ac:dyDescent="0.25">
      <c r="A15">
        <f t="shared" si="4"/>
        <v>16</v>
      </c>
      <c r="B15" s="2" t="str">
        <f>"1980-02-27"</f>
        <v>1980-02-27</v>
      </c>
      <c r="C15">
        <v>2</v>
      </c>
      <c r="D15">
        <f t="shared" si="5"/>
        <v>687</v>
      </c>
      <c r="G15" t="str">
        <f t="shared" si="3"/>
        <v>insert into game (matchid, matchdate, game_type, country) values (16, '1980-02-27', 2, 687);</v>
      </c>
    </row>
    <row r="16" spans="1:7" x14ac:dyDescent="0.25">
      <c r="A16">
        <f t="shared" si="4"/>
        <v>17</v>
      </c>
      <c r="B16" s="2" t="str">
        <f>"1980-02-29"</f>
        <v>1980-02-29</v>
      </c>
      <c r="C16">
        <v>2</v>
      </c>
      <c r="D16">
        <f t="shared" si="5"/>
        <v>687</v>
      </c>
      <c r="G16" t="str">
        <f t="shared" si="3"/>
        <v>insert into game (matchid, matchdate, game_type, country) values (17, '1980-02-29', 2, 687);</v>
      </c>
    </row>
    <row r="17" spans="1:7" x14ac:dyDescent="0.25">
      <c r="A17">
        <f t="shared" si="4"/>
        <v>18</v>
      </c>
      <c r="B17" s="2" t="str">
        <f>"1980-02-29"</f>
        <v>1980-02-29</v>
      </c>
      <c r="C17">
        <v>2</v>
      </c>
      <c r="D17">
        <f t="shared" si="5"/>
        <v>687</v>
      </c>
      <c r="G17" t="str">
        <f t="shared" si="3"/>
        <v>insert into game (matchid, matchdate, game_type, country) values (18, '1980-02-29', 2, 687);</v>
      </c>
    </row>
    <row r="18" spans="1:7" x14ac:dyDescent="0.25">
      <c r="A18">
        <f t="shared" si="4"/>
        <v>19</v>
      </c>
      <c r="B18" s="2" t="str">
        <f>"1980-02-24"</f>
        <v>1980-02-24</v>
      </c>
      <c r="C18">
        <v>2</v>
      </c>
      <c r="D18">
        <f t="shared" si="5"/>
        <v>687</v>
      </c>
      <c r="G18" t="str">
        <f t="shared" si="3"/>
        <v>insert into game (matchid, matchdate, game_type, country) values (19, '1980-02-24', 2, 687);</v>
      </c>
    </row>
    <row r="19" spans="1:7" x14ac:dyDescent="0.25">
      <c r="A19">
        <f t="shared" si="4"/>
        <v>20</v>
      </c>
      <c r="B19" s="2" t="str">
        <f>"1980-02-24"</f>
        <v>1980-02-24</v>
      </c>
      <c r="C19">
        <v>2</v>
      </c>
      <c r="D19">
        <f t="shared" si="5"/>
        <v>687</v>
      </c>
      <c r="G19" t="str">
        <f t="shared" si="3"/>
        <v>insert into game (matchid, matchdate, game_type, country) values (20, '1980-02-24', 2, 687);</v>
      </c>
    </row>
    <row r="20" spans="1:7" x14ac:dyDescent="0.25">
      <c r="A20">
        <f t="shared" si="4"/>
        <v>21</v>
      </c>
      <c r="B20" s="2" t="str">
        <f>"1980-02-26"</f>
        <v>1980-02-26</v>
      </c>
      <c r="C20">
        <v>2</v>
      </c>
      <c r="D20">
        <f t="shared" si="5"/>
        <v>687</v>
      </c>
      <c r="G20" t="str">
        <f t="shared" si="3"/>
        <v>insert into game (matchid, matchdate, game_type, country) values (21, '1980-02-26', 2, 687);</v>
      </c>
    </row>
    <row r="21" spans="1:7" x14ac:dyDescent="0.25">
      <c r="A21">
        <f t="shared" si="4"/>
        <v>22</v>
      </c>
      <c r="B21" s="2" t="str">
        <f>"1980-02-26"</f>
        <v>1980-02-26</v>
      </c>
      <c r="C21">
        <v>2</v>
      </c>
      <c r="D21">
        <f t="shared" si="5"/>
        <v>687</v>
      </c>
      <c r="G21" t="str">
        <f t="shared" si="3"/>
        <v>insert into game (matchid, matchdate, game_type, country) values (22, '1980-02-26', 2, 687);</v>
      </c>
    </row>
    <row r="22" spans="1:7" x14ac:dyDescent="0.25">
      <c r="A22">
        <f t="shared" si="4"/>
        <v>23</v>
      </c>
      <c r="B22" s="2" t="str">
        <f>"1980-02-28"</f>
        <v>1980-02-28</v>
      </c>
      <c r="C22">
        <v>2</v>
      </c>
      <c r="D22">
        <f t="shared" si="5"/>
        <v>687</v>
      </c>
      <c r="G22" t="str">
        <f t="shared" si="3"/>
        <v>insert into game (matchid, matchdate, game_type, country) values (23, '1980-02-28', 2, 687);</v>
      </c>
    </row>
    <row r="23" spans="1:7" x14ac:dyDescent="0.25">
      <c r="A23">
        <f t="shared" si="4"/>
        <v>24</v>
      </c>
      <c r="B23" s="2" t="str">
        <f>"1980-02-28"</f>
        <v>1980-02-28</v>
      </c>
      <c r="C23">
        <v>2</v>
      </c>
      <c r="D23">
        <f t="shared" si="5"/>
        <v>687</v>
      </c>
      <c r="G23" t="str">
        <f t="shared" si="3"/>
        <v>insert into game (matchid, matchdate, game_type, country) values (24, '1980-02-28', 2, 687);</v>
      </c>
    </row>
    <row r="24" spans="1:7" x14ac:dyDescent="0.25">
      <c r="A24">
        <f t="shared" si="4"/>
        <v>25</v>
      </c>
      <c r="B24" s="2" t="str">
        <f>"1980-03-01"</f>
        <v>1980-03-01</v>
      </c>
      <c r="C24">
        <v>5</v>
      </c>
      <c r="D24">
        <f>D21</f>
        <v>687</v>
      </c>
      <c r="G24" t="str">
        <f t="shared" si="3"/>
        <v>insert into game (matchid, matchdate, game_type, country) values (25, '1980-03-01', 5, 687);</v>
      </c>
    </row>
    <row r="25" spans="1:7" x14ac:dyDescent="0.25">
      <c r="A25">
        <f t="shared" si="4"/>
        <v>26</v>
      </c>
      <c r="B25" s="2" t="str">
        <f>"1980-03-01"</f>
        <v>1980-03-01</v>
      </c>
      <c r="C25">
        <v>6</v>
      </c>
      <c r="D25">
        <f t="shared" si="5"/>
        <v>687</v>
      </c>
      <c r="G25" t="str">
        <f t="shared" si="3"/>
        <v>insert into game (matchid, matchdate, game_type, country) values (26, '1980-03-01', 6, 687);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'1973'!A63 + 1</f>
        <v>49</v>
      </c>
      <c r="B28" s="3">
        <f>A12</f>
        <v>13</v>
      </c>
      <c r="C28" s="3">
        <v>679</v>
      </c>
      <c r="D28" s="3">
        <v>3</v>
      </c>
      <c r="E28" s="3">
        <v>2</v>
      </c>
      <c r="F28" s="3">
        <v>2</v>
      </c>
      <c r="G28" s="3" t="str">
        <f t="shared" ref="G28:G75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(49, 13, 679, 3, 2, 2);</v>
      </c>
    </row>
    <row r="29" spans="1:7" x14ac:dyDescent="0.25">
      <c r="A29" s="3">
        <f>A28+1</f>
        <v>50</v>
      </c>
      <c r="B29" s="3">
        <f>B28</f>
        <v>13</v>
      </c>
      <c r="C29" s="3">
        <v>679</v>
      </c>
      <c r="D29" s="3" t="s">
        <v>9</v>
      </c>
      <c r="E29" s="3">
        <v>0</v>
      </c>
      <c r="F29" s="3">
        <v>1</v>
      </c>
      <c r="G29" s="3" t="str">
        <f t="shared" si="6"/>
        <v>insert into game_score (id, matchid, squad, goals, points, time_type) values (50, 13, 679, null, 0, 1);</v>
      </c>
    </row>
    <row r="30" spans="1:7" x14ac:dyDescent="0.25">
      <c r="A30" s="3">
        <f t="shared" ref="A30:A35" si="7">A29+1</f>
        <v>51</v>
      </c>
      <c r="B30" s="3">
        <f>B28</f>
        <v>13</v>
      </c>
      <c r="C30" s="3">
        <v>677</v>
      </c>
      <c r="D30" s="3">
        <v>1</v>
      </c>
      <c r="E30" s="3">
        <v>0</v>
      </c>
      <c r="F30" s="3">
        <v>2</v>
      </c>
      <c r="G30" s="3" t="str">
        <f t="shared" si="6"/>
        <v>insert into game_score (id, matchid, squad, goals, points, time_type) values (51, 13, 677, 1, 0, 2);</v>
      </c>
    </row>
    <row r="31" spans="1:7" x14ac:dyDescent="0.25">
      <c r="A31" s="3">
        <f t="shared" si="7"/>
        <v>52</v>
      </c>
      <c r="B31" s="3">
        <f>B28</f>
        <v>13</v>
      </c>
      <c r="C31" s="3">
        <v>677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(52, 13, 677, null, 0, 1);</v>
      </c>
    </row>
    <row r="32" spans="1:7" x14ac:dyDescent="0.25">
      <c r="A32">
        <f t="shared" si="7"/>
        <v>53</v>
      </c>
      <c r="B32">
        <f>B28+1</f>
        <v>14</v>
      </c>
      <c r="C32" s="4">
        <v>689</v>
      </c>
      <c r="D32" s="4">
        <v>3</v>
      </c>
      <c r="E32" s="5">
        <v>2</v>
      </c>
      <c r="F32" s="4">
        <v>2</v>
      </c>
      <c r="G32" t="str">
        <f t="shared" si="6"/>
        <v>insert into game_score (id, matchid, squad, goals, points, time_type) values (53, 14, 689, 3, 2, 2);</v>
      </c>
    </row>
    <row r="33" spans="1:7" x14ac:dyDescent="0.25">
      <c r="A33">
        <f t="shared" si="7"/>
        <v>54</v>
      </c>
      <c r="B33">
        <f>B32</f>
        <v>14</v>
      </c>
      <c r="C33" s="4">
        <v>689</v>
      </c>
      <c r="D33" s="4">
        <v>0</v>
      </c>
      <c r="E33" s="5">
        <v>0</v>
      </c>
      <c r="F33" s="4">
        <v>1</v>
      </c>
      <c r="G33" t="str">
        <f t="shared" si="6"/>
        <v>insert into game_score (id, matchid, squad, goals, points, time_type) values (54, 14, 689, 0, 0, 1);</v>
      </c>
    </row>
    <row r="34" spans="1:7" x14ac:dyDescent="0.25">
      <c r="A34">
        <f t="shared" si="7"/>
        <v>55</v>
      </c>
      <c r="B34">
        <f>B32</f>
        <v>14</v>
      </c>
      <c r="C34" s="4">
        <v>64</v>
      </c>
      <c r="D34" s="4">
        <v>1</v>
      </c>
      <c r="E34" s="5">
        <v>0</v>
      </c>
      <c r="F34" s="4">
        <v>2</v>
      </c>
      <c r="G34" t="str">
        <f t="shared" si="6"/>
        <v>insert into game_score (id, matchid, squad, goals, points, time_type) values (55, 14, 64, 1, 0, 2);</v>
      </c>
    </row>
    <row r="35" spans="1:7" x14ac:dyDescent="0.25">
      <c r="A35">
        <f t="shared" si="7"/>
        <v>56</v>
      </c>
      <c r="B35">
        <f>B32</f>
        <v>14</v>
      </c>
      <c r="C35" s="4">
        <v>64</v>
      </c>
      <c r="D35" s="4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(56, 14, 64, 0, 0, 1);</v>
      </c>
    </row>
    <row r="36" spans="1:7" x14ac:dyDescent="0.25">
      <c r="A36" s="3">
        <f>A35+1</f>
        <v>57</v>
      </c>
      <c r="B36" s="3">
        <f>B32+1</f>
        <v>15</v>
      </c>
      <c r="C36" s="3">
        <v>679</v>
      </c>
      <c r="D36" s="3">
        <v>4</v>
      </c>
      <c r="E36" s="3">
        <v>2</v>
      </c>
      <c r="F36" s="3">
        <v>2</v>
      </c>
      <c r="G36" s="3" t="str">
        <f t="shared" si="6"/>
        <v>insert into game_score (id, matchid, squad, goals, points, time_type) values (57, 15, 679, 4, 2, 2);</v>
      </c>
    </row>
    <row r="37" spans="1:7" x14ac:dyDescent="0.25">
      <c r="A37" s="3">
        <f>A36+1</f>
        <v>58</v>
      </c>
      <c r="B37" s="3">
        <f>B36</f>
        <v>15</v>
      </c>
      <c r="C37" s="3">
        <v>679</v>
      </c>
      <c r="D37" s="3">
        <v>3</v>
      </c>
      <c r="E37" s="3">
        <v>0</v>
      </c>
      <c r="F37" s="3">
        <v>1</v>
      </c>
      <c r="G37" s="3" t="str">
        <f t="shared" si="6"/>
        <v>insert into game_score (id, matchid, squad, goals, points, time_type) values (58, 15, 679, 3, 0, 1);</v>
      </c>
    </row>
    <row r="38" spans="1:7" x14ac:dyDescent="0.25">
      <c r="A38" s="3">
        <f>A37+1</f>
        <v>59</v>
      </c>
      <c r="B38" s="3">
        <f>B36</f>
        <v>15</v>
      </c>
      <c r="C38" s="3">
        <v>64</v>
      </c>
      <c r="D38" s="3">
        <v>0</v>
      </c>
      <c r="E38" s="3">
        <v>0</v>
      </c>
      <c r="F38" s="3">
        <v>2</v>
      </c>
      <c r="G38" s="3" t="str">
        <f t="shared" si="6"/>
        <v>insert into game_score (id, matchid, squad, goals, points, time_type) values (59, 15, 64, 0, 0, 2);</v>
      </c>
    </row>
    <row r="39" spans="1:7" x14ac:dyDescent="0.25">
      <c r="A39" s="3">
        <f>A38+1</f>
        <v>60</v>
      </c>
      <c r="B39" s="3">
        <f>B36</f>
        <v>15</v>
      </c>
      <c r="C39" s="3">
        <v>64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(60, 15, 64, 0, 0, 1);</v>
      </c>
    </row>
    <row r="40" spans="1:7" x14ac:dyDescent="0.25">
      <c r="A40" s="4">
        <f>A39+1</f>
        <v>61</v>
      </c>
      <c r="B40">
        <f>B36+1</f>
        <v>16</v>
      </c>
      <c r="C40" s="4">
        <v>689</v>
      </c>
      <c r="D40" s="4">
        <v>12</v>
      </c>
      <c r="E40" s="5">
        <v>2</v>
      </c>
      <c r="F40" s="4">
        <v>2</v>
      </c>
      <c r="G40" t="str">
        <f t="shared" si="6"/>
        <v>insert into game_score (id, matchid, squad, goals, points, time_type) values (61, 16, 689, 12, 2, 2);</v>
      </c>
    </row>
    <row r="41" spans="1:7" x14ac:dyDescent="0.25">
      <c r="A41" s="4">
        <f t="shared" ref="A41:A83" si="8">A40+1</f>
        <v>62</v>
      </c>
      <c r="B41">
        <f>B40</f>
        <v>16</v>
      </c>
      <c r="C41" s="4">
        <v>689</v>
      </c>
      <c r="D41" s="4" t="s">
        <v>9</v>
      </c>
      <c r="E41" s="5">
        <v>0</v>
      </c>
      <c r="F41" s="4">
        <v>1</v>
      </c>
      <c r="G41" t="str">
        <f t="shared" si="6"/>
        <v>insert into game_score (id, matchid, squad, goals, points, time_type) values (62, 16, 689, null, 0, 1);</v>
      </c>
    </row>
    <row r="42" spans="1:7" x14ac:dyDescent="0.25">
      <c r="A42" s="4">
        <f t="shared" si="8"/>
        <v>63</v>
      </c>
      <c r="B42">
        <f>B40</f>
        <v>16</v>
      </c>
      <c r="C42" s="4">
        <v>677</v>
      </c>
      <c r="D42" s="4">
        <v>1</v>
      </c>
      <c r="E42" s="5">
        <v>0</v>
      </c>
      <c r="F42" s="4">
        <v>2</v>
      </c>
      <c r="G42" t="str">
        <f t="shared" si="6"/>
        <v>insert into game_score (id, matchid, squad, goals, points, time_type) values (63, 16, 677, 1, 0, 2);</v>
      </c>
    </row>
    <row r="43" spans="1:7" x14ac:dyDescent="0.25">
      <c r="A43" s="4">
        <f t="shared" si="8"/>
        <v>64</v>
      </c>
      <c r="B43">
        <f>B40</f>
        <v>16</v>
      </c>
      <c r="C43" s="4">
        <v>677</v>
      </c>
      <c r="D43" s="4" t="s">
        <v>9</v>
      </c>
      <c r="E43" s="5">
        <v>0</v>
      </c>
      <c r="F43" s="4">
        <v>1</v>
      </c>
      <c r="G43" t="str">
        <f t="shared" si="6"/>
        <v>insert into game_score (id, matchid, squad, goals, points, time_type) values (64, 16, 677, null, 0, 1);</v>
      </c>
    </row>
    <row r="44" spans="1:7" x14ac:dyDescent="0.25">
      <c r="A44" s="3">
        <f t="shared" si="8"/>
        <v>65</v>
      </c>
      <c r="B44" s="3">
        <f>B40+1</f>
        <v>17</v>
      </c>
      <c r="C44" s="3">
        <v>689</v>
      </c>
      <c r="D44" s="3">
        <v>6</v>
      </c>
      <c r="E44" s="3">
        <v>2</v>
      </c>
      <c r="F44" s="3">
        <v>2</v>
      </c>
      <c r="G44" s="3" t="str">
        <f t="shared" si="6"/>
        <v>insert into game_score (id, matchid, squad, goals, points, time_type) values (65, 17, 689, 6, 2, 2);</v>
      </c>
    </row>
    <row r="45" spans="1:7" x14ac:dyDescent="0.25">
      <c r="A45" s="3">
        <f t="shared" si="8"/>
        <v>66</v>
      </c>
      <c r="B45" s="3">
        <f>B44</f>
        <v>17</v>
      </c>
      <c r="C45" s="3">
        <v>689</v>
      </c>
      <c r="D45" s="3" t="s">
        <v>9</v>
      </c>
      <c r="E45" s="3">
        <v>0</v>
      </c>
      <c r="F45" s="3">
        <v>1</v>
      </c>
      <c r="G45" s="3" t="str">
        <f t="shared" si="6"/>
        <v>insert into game_score (id, matchid, squad, goals, points, time_type) values (66, 17, 689, null, 0, 1);</v>
      </c>
    </row>
    <row r="46" spans="1:7" x14ac:dyDescent="0.25">
      <c r="A46" s="3">
        <f t="shared" si="8"/>
        <v>67</v>
      </c>
      <c r="B46" s="3">
        <f>B44</f>
        <v>17</v>
      </c>
      <c r="C46" s="3">
        <v>679</v>
      </c>
      <c r="D46" s="3">
        <v>3</v>
      </c>
      <c r="E46" s="3">
        <v>0</v>
      </c>
      <c r="F46" s="3">
        <v>2</v>
      </c>
      <c r="G46" s="3" t="str">
        <f t="shared" si="6"/>
        <v>insert into game_score (id, matchid, squad, goals, points, time_type) values (67, 17, 679, 3, 0, 2);</v>
      </c>
    </row>
    <row r="47" spans="1:7" x14ac:dyDescent="0.25">
      <c r="A47" s="3">
        <f t="shared" si="8"/>
        <v>68</v>
      </c>
      <c r="B47" s="3">
        <f>B44</f>
        <v>17</v>
      </c>
      <c r="C47" s="3">
        <v>679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(68, 17, 679, null, 0, 1);</v>
      </c>
    </row>
    <row r="48" spans="1:7" x14ac:dyDescent="0.25">
      <c r="A48" s="4">
        <f t="shared" si="8"/>
        <v>69</v>
      </c>
      <c r="B48">
        <f>B44+1</f>
        <v>18</v>
      </c>
      <c r="C48" s="4">
        <v>64</v>
      </c>
      <c r="D48" s="4">
        <v>6</v>
      </c>
      <c r="E48" s="5">
        <v>2</v>
      </c>
      <c r="F48" s="4">
        <v>2</v>
      </c>
      <c r="G48" t="str">
        <f t="shared" si="6"/>
        <v>insert into game_score (id, matchid, squad, goals, points, time_type) values (69, 18, 64, 6, 2, 2);</v>
      </c>
    </row>
    <row r="49" spans="1:7" x14ac:dyDescent="0.25">
      <c r="A49" s="4">
        <f t="shared" si="8"/>
        <v>70</v>
      </c>
      <c r="B49">
        <f>B48</f>
        <v>18</v>
      </c>
      <c r="C49" s="4">
        <v>64</v>
      </c>
      <c r="D49" s="4">
        <v>4</v>
      </c>
      <c r="E49" s="5">
        <v>0</v>
      </c>
      <c r="F49" s="4">
        <v>1</v>
      </c>
      <c r="G49" t="str">
        <f t="shared" si="6"/>
        <v>insert into game_score (id, matchid, squad, goals, points, time_type) values (70, 18, 64, 4, 0, 1);</v>
      </c>
    </row>
    <row r="50" spans="1:7" x14ac:dyDescent="0.25">
      <c r="A50" s="4">
        <f t="shared" si="8"/>
        <v>71</v>
      </c>
      <c r="B50">
        <f>B48</f>
        <v>18</v>
      </c>
      <c r="C50" s="4">
        <v>677</v>
      </c>
      <c r="D50" s="4">
        <v>1</v>
      </c>
      <c r="E50" s="5">
        <v>0</v>
      </c>
      <c r="F50" s="4">
        <v>2</v>
      </c>
      <c r="G50" t="str">
        <f t="shared" si="6"/>
        <v>insert into game_score (id, matchid, squad, goals, points, time_type) values (71, 18, 677, 1, 0, 2);</v>
      </c>
    </row>
    <row r="51" spans="1:7" x14ac:dyDescent="0.25">
      <c r="A51" s="4">
        <f t="shared" si="8"/>
        <v>72</v>
      </c>
      <c r="B51">
        <f>B48</f>
        <v>18</v>
      </c>
      <c r="C51" s="4">
        <v>677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(72, 18, 677, 0, 0, 1);</v>
      </c>
    </row>
    <row r="52" spans="1:7" x14ac:dyDescent="0.25">
      <c r="A52" s="3">
        <f t="shared" si="8"/>
        <v>73</v>
      </c>
      <c r="B52" s="3">
        <f>B48+1</f>
        <v>19</v>
      </c>
      <c r="C52" s="3">
        <v>675</v>
      </c>
      <c r="D52" s="3">
        <v>4</v>
      </c>
      <c r="E52" s="3">
        <v>2</v>
      </c>
      <c r="F52" s="3">
        <v>2</v>
      </c>
      <c r="G52" s="3" t="str">
        <f t="shared" si="6"/>
        <v>insert into game_score (id, matchid, squad, goals, points, time_type) values (73, 19, 675, 4, 2, 2);</v>
      </c>
    </row>
    <row r="53" spans="1:7" x14ac:dyDescent="0.25">
      <c r="A53" s="3">
        <f t="shared" si="8"/>
        <v>74</v>
      </c>
      <c r="B53" s="3">
        <f>B52</f>
        <v>19</v>
      </c>
      <c r="C53" s="3">
        <v>675</v>
      </c>
      <c r="D53" s="3" t="s">
        <v>9</v>
      </c>
      <c r="E53" s="3">
        <v>0</v>
      </c>
      <c r="F53" s="3">
        <v>1</v>
      </c>
      <c r="G53" s="3" t="str">
        <f t="shared" si="6"/>
        <v>insert into game_score (id, matchid, squad, goals, points, time_type) values (74, 19, 675, null, 0, 1);</v>
      </c>
    </row>
    <row r="54" spans="1:7" x14ac:dyDescent="0.25">
      <c r="A54" s="3">
        <f t="shared" si="8"/>
        <v>75</v>
      </c>
      <c r="B54" s="3">
        <f>B52</f>
        <v>19</v>
      </c>
      <c r="C54" s="3">
        <v>67822</v>
      </c>
      <c r="D54" s="3">
        <v>3</v>
      </c>
      <c r="E54" s="3">
        <v>0</v>
      </c>
      <c r="F54" s="3">
        <v>2</v>
      </c>
      <c r="G54" s="3" t="str">
        <f t="shared" si="6"/>
        <v>insert into game_score (id, matchid, squad, goals, points, time_type) values (75, 19, 67822, 3, 0, 2);</v>
      </c>
    </row>
    <row r="55" spans="1:7" x14ac:dyDescent="0.25">
      <c r="A55" s="3">
        <f t="shared" si="8"/>
        <v>76</v>
      </c>
      <c r="B55" s="3">
        <f>B52</f>
        <v>19</v>
      </c>
      <c r="C55" s="3">
        <v>67822</v>
      </c>
      <c r="D55" s="3" t="s">
        <v>9</v>
      </c>
      <c r="E55" s="3">
        <v>0</v>
      </c>
      <c r="F55" s="3">
        <v>1</v>
      </c>
      <c r="G55" s="3" t="str">
        <f t="shared" si="6"/>
        <v>insert into game_score (id, matchid, squad, goals, points, time_type) values (76, 19, 67822, null, 0, 1);</v>
      </c>
    </row>
    <row r="56" spans="1:7" x14ac:dyDescent="0.25">
      <c r="A56" s="4">
        <f t="shared" si="8"/>
        <v>77</v>
      </c>
      <c r="B56">
        <f>B52+1</f>
        <v>20</v>
      </c>
      <c r="C56" s="4">
        <v>61</v>
      </c>
      <c r="D56" s="4">
        <v>8</v>
      </c>
      <c r="E56" s="5">
        <v>2</v>
      </c>
      <c r="F56" s="4">
        <v>2</v>
      </c>
      <c r="G56" t="str">
        <f t="shared" si="6"/>
        <v>insert into game_score (id, matchid, squad, goals, points, time_type) values (77, 20, 61, 8, 2, 2);</v>
      </c>
    </row>
    <row r="57" spans="1:7" x14ac:dyDescent="0.25">
      <c r="A57" s="4">
        <f t="shared" si="8"/>
        <v>78</v>
      </c>
      <c r="B57">
        <f>B56</f>
        <v>20</v>
      </c>
      <c r="C57" s="4">
        <v>61</v>
      </c>
      <c r="D57" s="4" t="s">
        <v>9</v>
      </c>
      <c r="E57" s="5">
        <v>0</v>
      </c>
      <c r="F57" s="4">
        <v>1</v>
      </c>
      <c r="G57" t="str">
        <f t="shared" si="6"/>
        <v>insert into game_score (id, matchid, squad, goals, points, time_type) values (78, 20, 61, null, 0, 1);</v>
      </c>
    </row>
    <row r="58" spans="1:7" x14ac:dyDescent="0.25">
      <c r="A58" s="4">
        <f t="shared" si="8"/>
        <v>79</v>
      </c>
      <c r="B58">
        <f>B56</f>
        <v>20</v>
      </c>
      <c r="C58" s="4">
        <v>687</v>
      </c>
      <c r="D58" s="4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(79, 20, 687, 0, 0, 2);</v>
      </c>
    </row>
    <row r="59" spans="1:7" x14ac:dyDescent="0.25">
      <c r="A59" s="4">
        <f t="shared" si="8"/>
        <v>80</v>
      </c>
      <c r="B59">
        <f>B56</f>
        <v>20</v>
      </c>
      <c r="C59" s="4">
        <v>687</v>
      </c>
      <c r="D59" s="4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(80, 20, 687, 0, 0, 1);</v>
      </c>
    </row>
    <row r="60" spans="1:7" x14ac:dyDescent="0.25">
      <c r="A60" s="3">
        <f t="shared" si="8"/>
        <v>81</v>
      </c>
      <c r="B60" s="3">
        <f>B56+1</f>
        <v>21</v>
      </c>
      <c r="C60" s="3">
        <v>61</v>
      </c>
      <c r="D60" s="3">
        <v>11</v>
      </c>
      <c r="E60" s="3">
        <v>2</v>
      </c>
      <c r="F60" s="3">
        <v>2</v>
      </c>
      <c r="G60" s="3" t="str">
        <f t="shared" si="6"/>
        <v>insert into game_score (id, matchid, squad, goals, points, time_type) values (81, 21, 61, 11, 2, 2);</v>
      </c>
    </row>
    <row r="61" spans="1:7" x14ac:dyDescent="0.25">
      <c r="A61" s="3">
        <f t="shared" si="8"/>
        <v>82</v>
      </c>
      <c r="B61" s="3">
        <f>B60</f>
        <v>21</v>
      </c>
      <c r="C61" s="3">
        <v>61</v>
      </c>
      <c r="D61" s="3" t="s">
        <v>9</v>
      </c>
      <c r="E61" s="3">
        <v>0</v>
      </c>
      <c r="F61" s="3">
        <v>1</v>
      </c>
      <c r="G61" s="3" t="str">
        <f t="shared" si="6"/>
        <v>insert into game_score (id, matchid, squad, goals, points, time_type) values (82, 21, 61, null, 0, 1);</v>
      </c>
    </row>
    <row r="62" spans="1:7" x14ac:dyDescent="0.25">
      <c r="A62" s="3">
        <f t="shared" si="8"/>
        <v>83</v>
      </c>
      <c r="B62" s="3">
        <f>B60</f>
        <v>21</v>
      </c>
      <c r="C62" s="3">
        <v>675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(83, 21, 675, 2, 0, 2);</v>
      </c>
    </row>
    <row r="63" spans="1:7" x14ac:dyDescent="0.25">
      <c r="A63" s="3">
        <f t="shared" si="8"/>
        <v>84</v>
      </c>
      <c r="B63" s="3">
        <f>B60</f>
        <v>21</v>
      </c>
      <c r="C63" s="3">
        <v>675</v>
      </c>
      <c r="D63" s="3" t="s">
        <v>9</v>
      </c>
      <c r="E63" s="3">
        <v>0</v>
      </c>
      <c r="F63" s="3">
        <v>1</v>
      </c>
      <c r="G63" s="3" t="str">
        <f t="shared" si="6"/>
        <v>insert into game_score (id, matchid, squad, goals, points, time_type) values (84, 21, 675, null, 0, 1);</v>
      </c>
    </row>
    <row r="64" spans="1:7" x14ac:dyDescent="0.25">
      <c r="A64" s="4">
        <f t="shared" si="8"/>
        <v>85</v>
      </c>
      <c r="B64">
        <f>B60+1</f>
        <v>22</v>
      </c>
      <c r="C64" s="4">
        <v>687</v>
      </c>
      <c r="D64" s="4">
        <v>4</v>
      </c>
      <c r="E64" s="5">
        <v>2</v>
      </c>
      <c r="F64" s="4">
        <v>2</v>
      </c>
      <c r="G64" t="str">
        <f t="shared" si="6"/>
        <v>insert into game_score (id, matchid, squad, goals, points, time_type) values (85, 22, 687, 4, 2, 2);</v>
      </c>
    </row>
    <row r="65" spans="1:7" x14ac:dyDescent="0.25">
      <c r="A65" s="4">
        <f t="shared" si="8"/>
        <v>86</v>
      </c>
      <c r="B65">
        <f>B64</f>
        <v>22</v>
      </c>
      <c r="C65" s="4">
        <v>687</v>
      </c>
      <c r="D65" s="4" t="s">
        <v>9</v>
      </c>
      <c r="E65" s="5">
        <v>0</v>
      </c>
      <c r="F65" s="4">
        <v>1</v>
      </c>
      <c r="G65" t="str">
        <f t="shared" si="6"/>
        <v>insert into game_score (id, matchid, squad, goals, points, time_type) values (86, 22, 687, null, 0, 1);</v>
      </c>
    </row>
    <row r="66" spans="1:7" x14ac:dyDescent="0.25">
      <c r="A66" s="4">
        <f t="shared" si="8"/>
        <v>87</v>
      </c>
      <c r="B66">
        <f>B64</f>
        <v>22</v>
      </c>
      <c r="C66" s="4">
        <v>67822</v>
      </c>
      <c r="D66" s="4">
        <v>3</v>
      </c>
      <c r="E66" s="5">
        <v>0</v>
      </c>
      <c r="F66" s="4">
        <v>2</v>
      </c>
      <c r="G66" t="str">
        <f t="shared" si="6"/>
        <v>insert into game_score (id, matchid, squad, goals, points, time_type) values (87, 22, 67822, 3, 0, 2);</v>
      </c>
    </row>
    <row r="67" spans="1:7" x14ac:dyDescent="0.25">
      <c r="A67" s="4">
        <f t="shared" si="8"/>
        <v>88</v>
      </c>
      <c r="B67">
        <f>B64</f>
        <v>22</v>
      </c>
      <c r="C67" s="4">
        <v>67822</v>
      </c>
      <c r="D67" s="4" t="s">
        <v>9</v>
      </c>
      <c r="E67" s="5">
        <v>0</v>
      </c>
      <c r="F67" s="4">
        <v>1</v>
      </c>
      <c r="G67" t="str">
        <f t="shared" si="6"/>
        <v>insert into game_score (id, matchid, squad, goals, points, time_type) values (88, 22, 67822, null, 0, 1);</v>
      </c>
    </row>
    <row r="68" spans="1:7" x14ac:dyDescent="0.25">
      <c r="A68" s="3">
        <f t="shared" si="8"/>
        <v>89</v>
      </c>
      <c r="B68" s="3">
        <f>B64+1</f>
        <v>23</v>
      </c>
      <c r="C68" s="3">
        <v>61</v>
      </c>
      <c r="D68" s="3">
        <v>1</v>
      </c>
      <c r="E68" s="3">
        <v>2</v>
      </c>
      <c r="F68" s="3">
        <v>2</v>
      </c>
      <c r="G68" s="3" t="str">
        <f t="shared" si="6"/>
        <v>insert into game_score (id, matchid, squad, goals, points, time_type) values (89, 23, 61, 1, 2, 2);</v>
      </c>
    </row>
    <row r="69" spans="1:7" x14ac:dyDescent="0.25">
      <c r="A69" s="3">
        <f t="shared" si="8"/>
        <v>90</v>
      </c>
      <c r="B69" s="3">
        <f>B68</f>
        <v>23</v>
      </c>
      <c r="C69" s="3">
        <v>61</v>
      </c>
      <c r="D69" s="3">
        <v>0</v>
      </c>
      <c r="E69" s="3">
        <v>0</v>
      </c>
      <c r="F69" s="3">
        <v>1</v>
      </c>
      <c r="G69" s="3" t="str">
        <f t="shared" si="6"/>
        <v>insert into game_score (id, matchid, squad, goals, points, time_type) values (90, 23, 61, 0, 0, 1);</v>
      </c>
    </row>
    <row r="70" spans="1:7" x14ac:dyDescent="0.25">
      <c r="A70" s="3">
        <f t="shared" si="8"/>
        <v>91</v>
      </c>
      <c r="B70" s="3">
        <f>B68</f>
        <v>23</v>
      </c>
      <c r="C70" s="3">
        <v>67822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(91, 23, 67822, 0, 0, 2);</v>
      </c>
    </row>
    <row r="71" spans="1:7" x14ac:dyDescent="0.25">
      <c r="A71" s="3">
        <f t="shared" si="8"/>
        <v>92</v>
      </c>
      <c r="B71" s="3">
        <f>B68</f>
        <v>23</v>
      </c>
      <c r="C71" s="3">
        <v>67822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(92, 23, 67822, 0, 0, 1);</v>
      </c>
    </row>
    <row r="72" spans="1:7" x14ac:dyDescent="0.25">
      <c r="A72" s="4">
        <f t="shared" si="8"/>
        <v>93</v>
      </c>
      <c r="B72">
        <f>B68+1</f>
        <v>24</v>
      </c>
      <c r="C72" s="4">
        <v>687</v>
      </c>
      <c r="D72" s="4">
        <v>8</v>
      </c>
      <c r="E72" s="5">
        <v>2</v>
      </c>
      <c r="F72" s="4">
        <v>2</v>
      </c>
      <c r="G72" t="str">
        <f t="shared" si="6"/>
        <v>insert into game_score (id, matchid, squad, goals, points, time_type) values (93, 24, 687, 8, 2, 2);</v>
      </c>
    </row>
    <row r="73" spans="1:7" x14ac:dyDescent="0.25">
      <c r="A73" s="4">
        <f t="shared" si="8"/>
        <v>94</v>
      </c>
      <c r="B73">
        <f>B72</f>
        <v>24</v>
      </c>
      <c r="C73" s="4">
        <v>687</v>
      </c>
      <c r="D73" s="4" t="s">
        <v>9</v>
      </c>
      <c r="E73" s="5">
        <v>0</v>
      </c>
      <c r="F73" s="4">
        <v>1</v>
      </c>
      <c r="G73" t="str">
        <f t="shared" si="6"/>
        <v>insert into game_score (id, matchid, squad, goals, points, time_type) values (94, 24, 687, null, 0, 1);</v>
      </c>
    </row>
    <row r="74" spans="1:7" x14ac:dyDescent="0.25">
      <c r="A74" s="4">
        <f t="shared" si="8"/>
        <v>95</v>
      </c>
      <c r="B74">
        <f>B72</f>
        <v>24</v>
      </c>
      <c r="C74" s="4">
        <v>675</v>
      </c>
      <c r="D74" s="4">
        <v>0</v>
      </c>
      <c r="E74" s="5">
        <v>0</v>
      </c>
      <c r="F74" s="4">
        <v>2</v>
      </c>
      <c r="G74" t="str">
        <f t="shared" si="6"/>
        <v>insert into game_score (id, matchid, squad, goals, points, time_type) values (95, 24, 675, 0, 0, 2);</v>
      </c>
    </row>
    <row r="75" spans="1:7" x14ac:dyDescent="0.25">
      <c r="A75" s="4">
        <f t="shared" si="8"/>
        <v>96</v>
      </c>
      <c r="B75">
        <f>B72</f>
        <v>24</v>
      </c>
      <c r="C75" s="4">
        <v>675</v>
      </c>
      <c r="D75" s="4">
        <v>0</v>
      </c>
      <c r="E75" s="5">
        <v>0</v>
      </c>
      <c r="F75" s="4">
        <v>1</v>
      </c>
      <c r="G75" t="str">
        <f t="shared" si="6"/>
        <v>insert into game_score (id, matchid, squad, goals, points, time_type) values (96, 24, 675, 0, 0, 1);</v>
      </c>
    </row>
    <row r="76" spans="1:7" x14ac:dyDescent="0.25">
      <c r="A76" s="3">
        <f t="shared" si="8"/>
        <v>97</v>
      </c>
      <c r="B76" s="3">
        <f>B72+1</f>
        <v>25</v>
      </c>
      <c r="C76" s="3">
        <v>687</v>
      </c>
      <c r="D76" s="3">
        <v>2</v>
      </c>
      <c r="E76" s="3">
        <v>2</v>
      </c>
      <c r="F76" s="3">
        <v>2</v>
      </c>
      <c r="G76" s="3" t="str">
        <f t="shared" ref="G76:G83" si="9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(97, 25, 687, 2, 2, 2);</v>
      </c>
    </row>
    <row r="77" spans="1:7" x14ac:dyDescent="0.25">
      <c r="A77" s="3">
        <f t="shared" si="8"/>
        <v>98</v>
      </c>
      <c r="B77" s="3">
        <f>B76</f>
        <v>25</v>
      </c>
      <c r="C77" s="3">
        <v>687</v>
      </c>
      <c r="D77" s="3">
        <v>1</v>
      </c>
      <c r="E77" s="3">
        <v>0</v>
      </c>
      <c r="F77" s="3">
        <v>1</v>
      </c>
      <c r="G77" s="3" t="str">
        <f t="shared" si="9"/>
        <v>insert into game_score (id, matchid, squad, goals, points, time_type) values (98, 25, 687, 1, 0, 1);</v>
      </c>
    </row>
    <row r="78" spans="1:7" x14ac:dyDescent="0.25">
      <c r="A78" s="3">
        <f t="shared" si="8"/>
        <v>99</v>
      </c>
      <c r="B78" s="3">
        <f>B76</f>
        <v>25</v>
      </c>
      <c r="C78" s="3">
        <v>679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(99, 25, 679, 1, 0, 2);</v>
      </c>
    </row>
    <row r="79" spans="1:7" x14ac:dyDescent="0.25">
      <c r="A79" s="3">
        <f t="shared" si="8"/>
        <v>100</v>
      </c>
      <c r="B79" s="3">
        <f>B76</f>
        <v>25</v>
      </c>
      <c r="C79" s="3">
        <v>679</v>
      </c>
      <c r="D79" s="3">
        <v>1</v>
      </c>
      <c r="E79" s="3">
        <v>0</v>
      </c>
      <c r="F79" s="3">
        <v>1</v>
      </c>
      <c r="G79" s="3" t="str">
        <f t="shared" si="9"/>
        <v>insert into game_score (id, matchid, squad, goals, points, time_type) values (100, 25, 679, 1, 0, 1);</v>
      </c>
    </row>
    <row r="80" spans="1:7" x14ac:dyDescent="0.25">
      <c r="A80" s="4">
        <f t="shared" si="8"/>
        <v>101</v>
      </c>
      <c r="B80">
        <f>B76+1</f>
        <v>26</v>
      </c>
      <c r="C80" s="4">
        <v>61</v>
      </c>
      <c r="D80" s="4">
        <v>4</v>
      </c>
      <c r="E80" s="5">
        <v>2</v>
      </c>
      <c r="F80" s="4">
        <v>2</v>
      </c>
      <c r="G80" t="str">
        <f t="shared" si="9"/>
        <v>insert into game_score (id, matchid, squad, goals, points, time_type) values (101, 26, 61, 4, 2, 2);</v>
      </c>
    </row>
    <row r="81" spans="1:7" x14ac:dyDescent="0.25">
      <c r="A81" s="4">
        <f t="shared" si="8"/>
        <v>102</v>
      </c>
      <c r="B81">
        <f>B80</f>
        <v>26</v>
      </c>
      <c r="C81" s="4">
        <v>61</v>
      </c>
      <c r="D81" s="4" t="s">
        <v>9</v>
      </c>
      <c r="E81" s="5">
        <v>0</v>
      </c>
      <c r="F81" s="4">
        <v>1</v>
      </c>
      <c r="G81" t="str">
        <f t="shared" si="9"/>
        <v>insert into game_score (id, matchid, squad, goals, points, time_type) values (102, 26, 61, null, 0, 1);</v>
      </c>
    </row>
    <row r="82" spans="1:7" x14ac:dyDescent="0.25">
      <c r="A82" s="4">
        <f t="shared" si="8"/>
        <v>103</v>
      </c>
      <c r="B82">
        <f>B80</f>
        <v>26</v>
      </c>
      <c r="C82" s="4">
        <v>689</v>
      </c>
      <c r="D82" s="4">
        <v>2</v>
      </c>
      <c r="E82" s="5">
        <v>0</v>
      </c>
      <c r="F82" s="4">
        <v>2</v>
      </c>
      <c r="G82" t="str">
        <f t="shared" si="9"/>
        <v>insert into game_score (id, matchid, squad, goals, points, time_type) values (103, 26, 689, 2, 0, 2);</v>
      </c>
    </row>
    <row r="83" spans="1:7" x14ac:dyDescent="0.25">
      <c r="A83" s="4">
        <f t="shared" si="8"/>
        <v>104</v>
      </c>
      <c r="B83">
        <f>B80</f>
        <v>26</v>
      </c>
      <c r="C83" s="4">
        <v>689</v>
      </c>
      <c r="D83" s="4" t="s">
        <v>9</v>
      </c>
      <c r="E83" s="5">
        <v>0</v>
      </c>
      <c r="F83" s="4">
        <v>1</v>
      </c>
      <c r="G83" t="str">
        <f t="shared" si="9"/>
        <v>insert into game_score (id, matchid, squad, goals, points, time_type) values (104, 26, 689, null,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'1980'!A25 + 1</f>
        <v>27</v>
      </c>
      <c r="B2" s="2" t="str">
        <f>"1995-11-10"</f>
        <v>1995-11-10</v>
      </c>
      <c r="C2">
        <v>4</v>
      </c>
      <c r="D2">
        <v>64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(27, '1995-11-10', 4, 64);</v>
      </c>
    </row>
    <row r="3" spans="1:7" x14ac:dyDescent="0.25">
      <c r="A3">
        <f>A2+1</f>
        <v>28</v>
      </c>
      <c r="B3" s="2" t="str">
        <f>"1995-11-15"</f>
        <v>1995-11-15</v>
      </c>
      <c r="C3">
        <v>4</v>
      </c>
      <c r="D3">
        <v>61</v>
      </c>
      <c r="G3" t="str">
        <f t="shared" si="0"/>
        <v>insert into game (matchid, matchdate, game_type, country) values (28, '1995-11-15', 4, 61);</v>
      </c>
    </row>
    <row r="4" spans="1:7" x14ac:dyDescent="0.25">
      <c r="A4">
        <f t="shared" ref="A4:A7" si="1">A3+1</f>
        <v>29</v>
      </c>
      <c r="B4" s="2" t="str">
        <f>"1995-11-17"</f>
        <v>1995-11-17</v>
      </c>
      <c r="C4">
        <v>4</v>
      </c>
      <c r="D4">
        <v>677</v>
      </c>
      <c r="G4" t="str">
        <f t="shared" si="0"/>
        <v>insert into game (matchid, matchdate, game_type, country) values (29, '1995-11-17', 4, 677);</v>
      </c>
    </row>
    <row r="5" spans="1:7" x14ac:dyDescent="0.25">
      <c r="A5">
        <f t="shared" si="1"/>
        <v>30</v>
      </c>
      <c r="B5" s="2" t="str">
        <f>"1996-05-11"</f>
        <v>1996-05-11</v>
      </c>
      <c r="C5">
        <v>4</v>
      </c>
      <c r="D5">
        <v>689</v>
      </c>
      <c r="G5" t="str">
        <f t="shared" si="0"/>
        <v>insert into game (matchid, matchdate, game_type, country) values (30, '1996-05-11', 4, 689);</v>
      </c>
    </row>
    <row r="6" spans="1:7" x14ac:dyDescent="0.25">
      <c r="A6">
        <f t="shared" si="1"/>
        <v>31</v>
      </c>
      <c r="B6" s="2" t="str">
        <f>"1996-10-27"</f>
        <v>1996-10-27</v>
      </c>
      <c r="C6">
        <v>6</v>
      </c>
      <c r="D6">
        <f t="shared" ref="D6" si="2">D5</f>
        <v>689</v>
      </c>
      <c r="G6" t="str">
        <f t="shared" si="0"/>
        <v>insert into game (matchid, matchdate, game_type, country) values (31, '1996-10-27', 6, 689);</v>
      </c>
    </row>
    <row r="7" spans="1:7" x14ac:dyDescent="0.25">
      <c r="A7">
        <f t="shared" si="1"/>
        <v>32</v>
      </c>
      <c r="B7" s="2" t="str">
        <f>"1996-11-01"</f>
        <v>1996-11-01</v>
      </c>
      <c r="C7">
        <v>6</v>
      </c>
      <c r="D7">
        <v>61</v>
      </c>
      <c r="G7" t="str">
        <f t="shared" si="0"/>
        <v>insert into game (matchid, matchdate, game_type, country) values (32, '1996-11-01', 6, 61);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3">
        <f>'1980'!A83 + 1</f>
        <v>105</v>
      </c>
      <c r="B10" s="3">
        <f>A2</f>
        <v>27</v>
      </c>
      <c r="C10" s="3">
        <v>64</v>
      </c>
      <c r="D10" s="3">
        <v>0</v>
      </c>
      <c r="E10" s="3">
        <v>1</v>
      </c>
      <c r="F10" s="3">
        <v>2</v>
      </c>
      <c r="G10" s="3" t="str">
        <f t="shared" ref="G10:G33" si="3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27, 64, 0, 1, 2);</v>
      </c>
    </row>
    <row r="11" spans="1:7" x14ac:dyDescent="0.25">
      <c r="A11" s="3">
        <f>A10+1</f>
        <v>106</v>
      </c>
      <c r="B11" s="3">
        <f>B10</f>
        <v>27</v>
      </c>
      <c r="C11" s="3">
        <v>64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(106, 27, 64, 0, 0, 1);</v>
      </c>
    </row>
    <row r="12" spans="1:7" x14ac:dyDescent="0.25">
      <c r="A12" s="3">
        <f t="shared" ref="A12:A17" si="4">A11+1</f>
        <v>107</v>
      </c>
      <c r="B12" s="3">
        <f>B10</f>
        <v>27</v>
      </c>
      <c r="C12" s="3">
        <v>61</v>
      </c>
      <c r="D12" s="3">
        <v>0</v>
      </c>
      <c r="E12" s="3">
        <v>1</v>
      </c>
      <c r="F12" s="3">
        <v>2</v>
      </c>
      <c r="G12" s="3" t="str">
        <f t="shared" si="3"/>
        <v>insert into game_score (id, matchid, squad, goals, points, time_type) values (107, 27, 61, 0, 1, 2);</v>
      </c>
    </row>
    <row r="13" spans="1:7" x14ac:dyDescent="0.25">
      <c r="A13" s="3">
        <f t="shared" si="4"/>
        <v>108</v>
      </c>
      <c r="B13" s="3">
        <f>B10</f>
        <v>27</v>
      </c>
      <c r="C13" s="3">
        <v>61</v>
      </c>
      <c r="D13" s="3">
        <v>0</v>
      </c>
      <c r="E13" s="3">
        <v>0</v>
      </c>
      <c r="F13" s="3">
        <v>1</v>
      </c>
      <c r="G13" s="3" t="str">
        <f t="shared" si="3"/>
        <v>insert into game_score (id, matchid, squad, goals, points, time_type) values (108, 27, 61, 0, 0, 1);</v>
      </c>
    </row>
    <row r="14" spans="1:7" x14ac:dyDescent="0.25">
      <c r="A14">
        <f t="shared" si="4"/>
        <v>109</v>
      </c>
      <c r="B14">
        <f>B10+1</f>
        <v>28</v>
      </c>
      <c r="C14" s="4">
        <v>64</v>
      </c>
      <c r="D14" s="4">
        <v>3</v>
      </c>
      <c r="E14" s="5">
        <v>3</v>
      </c>
      <c r="F14" s="4">
        <v>2</v>
      </c>
      <c r="G14" t="str">
        <f t="shared" si="3"/>
        <v>insert into game_score (id, matchid, squad, goals, points, time_type) values (109, 28, 64, 3, 3, 2);</v>
      </c>
    </row>
    <row r="15" spans="1:7" x14ac:dyDescent="0.25">
      <c r="A15">
        <f t="shared" si="4"/>
        <v>110</v>
      </c>
      <c r="B15">
        <f>B14</f>
        <v>28</v>
      </c>
      <c r="C15" s="4">
        <v>64</v>
      </c>
      <c r="D15" s="4">
        <v>2</v>
      </c>
      <c r="E15" s="5">
        <v>0</v>
      </c>
      <c r="F15" s="4">
        <v>1</v>
      </c>
      <c r="G15" t="str">
        <f t="shared" si="3"/>
        <v>insert into game_score (id, matchid, squad, goals, points, time_type) values (110, 28, 64, 2, 0, 1);</v>
      </c>
    </row>
    <row r="16" spans="1:7" x14ac:dyDescent="0.25">
      <c r="A16">
        <f t="shared" si="4"/>
        <v>111</v>
      </c>
      <c r="B16">
        <f>B14</f>
        <v>28</v>
      </c>
      <c r="C16" s="4">
        <v>61</v>
      </c>
      <c r="D16" s="4">
        <v>0</v>
      </c>
      <c r="E16" s="5">
        <v>0</v>
      </c>
      <c r="F16" s="4">
        <v>2</v>
      </c>
      <c r="G16" t="str">
        <f t="shared" si="3"/>
        <v>insert into game_score (id, matchid, squad, goals, points, time_type) values (111, 28, 61, 0, 0, 2);</v>
      </c>
    </row>
    <row r="17" spans="1:7" x14ac:dyDescent="0.25">
      <c r="A17">
        <f t="shared" si="4"/>
        <v>112</v>
      </c>
      <c r="B17">
        <f>B14</f>
        <v>28</v>
      </c>
      <c r="C17" s="4">
        <v>61</v>
      </c>
      <c r="D17" s="4">
        <v>0</v>
      </c>
      <c r="E17" s="5">
        <v>0</v>
      </c>
      <c r="F17" s="4">
        <v>1</v>
      </c>
      <c r="G17" t="str">
        <f t="shared" si="3"/>
        <v>insert into game_score (id, matchid, squad, goals, points, time_type) values (112, 28, 61, 0, 0, 1);</v>
      </c>
    </row>
    <row r="18" spans="1:7" x14ac:dyDescent="0.25">
      <c r="A18" s="3">
        <f>A17+1</f>
        <v>113</v>
      </c>
      <c r="B18" s="3">
        <f>B14+1</f>
        <v>29</v>
      </c>
      <c r="C18" s="3">
        <v>677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(113, 29, 677, 0, 0, 2);</v>
      </c>
    </row>
    <row r="19" spans="1:7" x14ac:dyDescent="0.25">
      <c r="A19" s="3">
        <f>A18+1</f>
        <v>114</v>
      </c>
      <c r="B19" s="3">
        <f>B18</f>
        <v>29</v>
      </c>
      <c r="C19" s="3">
        <v>677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(114, 29, 677, 0, 0, 1);</v>
      </c>
    </row>
    <row r="20" spans="1:7" x14ac:dyDescent="0.25">
      <c r="A20" s="3">
        <f>A19+1</f>
        <v>115</v>
      </c>
      <c r="B20" s="3">
        <f>B18</f>
        <v>29</v>
      </c>
      <c r="C20" s="3">
        <v>689</v>
      </c>
      <c r="D20" s="3">
        <v>1</v>
      </c>
      <c r="E20" s="3">
        <v>3</v>
      </c>
      <c r="F20" s="3">
        <v>2</v>
      </c>
      <c r="G20" s="3" t="str">
        <f t="shared" si="3"/>
        <v>insert into game_score (id, matchid, squad, goals, points, time_type) values (115, 29, 689, 1, 3, 2);</v>
      </c>
    </row>
    <row r="21" spans="1:7" x14ac:dyDescent="0.25">
      <c r="A21" s="3">
        <f>A20+1</f>
        <v>116</v>
      </c>
      <c r="B21" s="3">
        <f>B18</f>
        <v>29</v>
      </c>
      <c r="C21" s="3">
        <v>689</v>
      </c>
      <c r="D21" s="3">
        <v>0</v>
      </c>
      <c r="E21" s="3">
        <v>0</v>
      </c>
      <c r="F21" s="3">
        <v>1</v>
      </c>
      <c r="G21" s="3" t="str">
        <f t="shared" si="3"/>
        <v>insert into game_score (id, matchid, squad, goals, points, time_type) values (116, 29, 689, 0, 0, 1);</v>
      </c>
    </row>
    <row r="22" spans="1:7" x14ac:dyDescent="0.25">
      <c r="A22" s="4">
        <f>A21+1</f>
        <v>117</v>
      </c>
      <c r="B22">
        <f>B18+1</f>
        <v>30</v>
      </c>
      <c r="C22" s="4">
        <v>689</v>
      </c>
      <c r="D22" s="4">
        <v>2</v>
      </c>
      <c r="E22" s="5">
        <v>3</v>
      </c>
      <c r="F22" s="4">
        <v>2</v>
      </c>
      <c r="G22" t="str">
        <f t="shared" si="3"/>
        <v>insert into game_score (id, matchid, squad, goals, points, time_type) values (117, 30, 689, 2, 3, 2);</v>
      </c>
    </row>
    <row r="23" spans="1:7" x14ac:dyDescent="0.25">
      <c r="A23" s="4">
        <f t="shared" ref="A23:A33" si="5">A22+1</f>
        <v>118</v>
      </c>
      <c r="B23">
        <f>B22</f>
        <v>30</v>
      </c>
      <c r="C23" s="4">
        <v>689</v>
      </c>
      <c r="D23" s="4">
        <v>1</v>
      </c>
      <c r="E23" s="5">
        <v>0</v>
      </c>
      <c r="F23" s="4">
        <v>1</v>
      </c>
      <c r="G23" t="str">
        <f t="shared" si="3"/>
        <v>insert into game_score (id, matchid, squad, goals, points, time_type) values (118, 30, 689, 1, 0, 1);</v>
      </c>
    </row>
    <row r="24" spans="1:7" x14ac:dyDescent="0.25">
      <c r="A24" s="4">
        <f t="shared" si="5"/>
        <v>119</v>
      </c>
      <c r="B24">
        <f>B22</f>
        <v>30</v>
      </c>
      <c r="C24" s="4">
        <v>677</v>
      </c>
      <c r="D24" s="4">
        <v>1</v>
      </c>
      <c r="E24" s="5">
        <v>0</v>
      </c>
      <c r="F24" s="4">
        <v>2</v>
      </c>
      <c r="G24" t="str">
        <f t="shared" si="3"/>
        <v>insert into game_score (id, matchid, squad, goals, points, time_type) values (119, 30, 677, 1, 0, 2);</v>
      </c>
    </row>
    <row r="25" spans="1:7" x14ac:dyDescent="0.25">
      <c r="A25" s="4">
        <f t="shared" si="5"/>
        <v>120</v>
      </c>
      <c r="B25">
        <f>B22</f>
        <v>30</v>
      </c>
      <c r="C25" s="4">
        <v>677</v>
      </c>
      <c r="D25" s="4">
        <v>0</v>
      </c>
      <c r="E25" s="5">
        <v>0</v>
      </c>
      <c r="F25" s="4">
        <v>1</v>
      </c>
      <c r="G25" t="str">
        <f t="shared" si="3"/>
        <v>insert into game_score (id, matchid, squad, goals, points, time_type) values (120, 30, 677, 0, 0, 1);</v>
      </c>
    </row>
    <row r="26" spans="1:7" x14ac:dyDescent="0.25">
      <c r="A26" s="3">
        <f t="shared" si="5"/>
        <v>121</v>
      </c>
      <c r="B26" s="3">
        <f>B22+1</f>
        <v>31</v>
      </c>
      <c r="C26" s="3">
        <v>689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(121, 31, 689, 0, 0, 2);</v>
      </c>
    </row>
    <row r="27" spans="1:7" x14ac:dyDescent="0.25">
      <c r="A27" s="3">
        <f t="shared" si="5"/>
        <v>122</v>
      </c>
      <c r="B27" s="3">
        <f>B26</f>
        <v>31</v>
      </c>
      <c r="C27" s="3">
        <v>689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(122, 31, 689, 0, 0, 1);</v>
      </c>
    </row>
    <row r="28" spans="1:7" x14ac:dyDescent="0.25">
      <c r="A28" s="3">
        <f t="shared" si="5"/>
        <v>123</v>
      </c>
      <c r="B28" s="3">
        <f>B26</f>
        <v>31</v>
      </c>
      <c r="C28" s="3">
        <v>61</v>
      </c>
      <c r="D28" s="3">
        <v>6</v>
      </c>
      <c r="E28" s="3">
        <v>3</v>
      </c>
      <c r="F28" s="3">
        <v>2</v>
      </c>
      <c r="G28" s="3" t="str">
        <f t="shared" si="3"/>
        <v>insert into game_score (id, matchid, squad, goals, points, time_type) values (123, 31, 61, 6, 3, 2);</v>
      </c>
    </row>
    <row r="29" spans="1:7" x14ac:dyDescent="0.25">
      <c r="A29" s="3">
        <f t="shared" si="5"/>
        <v>124</v>
      </c>
      <c r="B29" s="3">
        <f>B26</f>
        <v>31</v>
      </c>
      <c r="C29" s="3">
        <v>61</v>
      </c>
      <c r="D29" s="3">
        <v>5</v>
      </c>
      <c r="E29" s="3">
        <v>0</v>
      </c>
      <c r="F29" s="3">
        <v>1</v>
      </c>
      <c r="G29" s="3" t="str">
        <f t="shared" si="3"/>
        <v>insert into game_score (id, matchid, squad, goals, points, time_type) values (124, 31, 61, 5, 0, 1);</v>
      </c>
    </row>
    <row r="30" spans="1:7" x14ac:dyDescent="0.25">
      <c r="A30" s="4">
        <f t="shared" si="5"/>
        <v>125</v>
      </c>
      <c r="B30">
        <f>B26+1</f>
        <v>32</v>
      </c>
      <c r="C30" s="4">
        <v>61</v>
      </c>
      <c r="D30" s="4">
        <v>5</v>
      </c>
      <c r="E30" s="5">
        <v>3</v>
      </c>
      <c r="F30" s="4">
        <v>2</v>
      </c>
      <c r="G30" t="str">
        <f t="shared" si="3"/>
        <v>insert into game_score (id, matchid, squad, goals, points, time_type) values (125, 32, 61, 5, 3, 2);</v>
      </c>
    </row>
    <row r="31" spans="1:7" x14ac:dyDescent="0.25">
      <c r="A31" s="4">
        <f t="shared" si="5"/>
        <v>126</v>
      </c>
      <c r="B31">
        <f>B30</f>
        <v>32</v>
      </c>
      <c r="C31" s="4">
        <v>61</v>
      </c>
      <c r="D31" s="4">
        <v>4</v>
      </c>
      <c r="E31" s="5">
        <v>0</v>
      </c>
      <c r="F31" s="4">
        <v>1</v>
      </c>
      <c r="G31" t="str">
        <f t="shared" si="3"/>
        <v>insert into game_score (id, matchid, squad, goals, points, time_type) values (126, 32, 61, 4, 0, 1);</v>
      </c>
    </row>
    <row r="32" spans="1:7" x14ac:dyDescent="0.25">
      <c r="A32" s="4">
        <f t="shared" si="5"/>
        <v>127</v>
      </c>
      <c r="B32">
        <f>B30</f>
        <v>32</v>
      </c>
      <c r="C32" s="4">
        <v>689</v>
      </c>
      <c r="D32" s="4">
        <v>0</v>
      </c>
      <c r="E32" s="5">
        <v>0</v>
      </c>
      <c r="F32" s="4">
        <v>2</v>
      </c>
      <c r="G32" t="str">
        <f t="shared" si="3"/>
        <v>insert into game_score (id, matchid, squad, goals, points, time_type) values (127, 32, 689, 0, 0, 2);</v>
      </c>
    </row>
    <row r="33" spans="1:7" x14ac:dyDescent="0.25">
      <c r="A33" s="4">
        <f t="shared" si="5"/>
        <v>128</v>
      </c>
      <c r="B33">
        <f>B30</f>
        <v>32</v>
      </c>
      <c r="C33" s="4">
        <v>689</v>
      </c>
      <c r="D33" s="4">
        <v>0</v>
      </c>
      <c r="E33" s="5">
        <v>0</v>
      </c>
      <c r="F33" s="4">
        <v>1</v>
      </c>
      <c r="G33" t="str">
        <f t="shared" si="3"/>
        <v>insert into game_score (id, matchid, squad, goals, points, time_type) values (128, 32, 689,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'1980'!A9 + 1</f>
        <v>9</v>
      </c>
      <c r="B2">
        <v>1998</v>
      </c>
      <c r="C2" t="s">
        <v>12</v>
      </c>
      <c r="D2">
        <v>64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(9, 1998, 'A', 64);</v>
      </c>
    </row>
    <row r="3" spans="1:7" x14ac:dyDescent="0.25">
      <c r="A3">
        <f t="shared" ref="A3:A7" si="1">A2+1</f>
        <v>10</v>
      </c>
      <c r="B3">
        <f t="shared" ref="B3:B7" si="2">B2</f>
        <v>1998</v>
      </c>
      <c r="C3" t="s">
        <v>12</v>
      </c>
      <c r="D3">
        <v>689</v>
      </c>
      <c r="G3" t="str">
        <f t="shared" si="0"/>
        <v>insert into group_stage (id, tournament, group_code, squad) values (10, 1998, 'A', 689);</v>
      </c>
    </row>
    <row r="4" spans="1:7" x14ac:dyDescent="0.25">
      <c r="A4">
        <f t="shared" si="1"/>
        <v>11</v>
      </c>
      <c r="B4">
        <f t="shared" si="2"/>
        <v>1998</v>
      </c>
      <c r="C4" t="s">
        <v>12</v>
      </c>
      <c r="D4">
        <v>678</v>
      </c>
      <c r="G4" t="str">
        <f t="shared" si="0"/>
        <v>insert into group_stage (id, tournament, group_code, squad) values (11, 1998, 'A', 678);</v>
      </c>
    </row>
    <row r="5" spans="1:7" x14ac:dyDescent="0.25">
      <c r="A5">
        <f t="shared" si="1"/>
        <v>12</v>
      </c>
      <c r="B5">
        <f t="shared" si="2"/>
        <v>1998</v>
      </c>
      <c r="C5" t="s">
        <v>13</v>
      </c>
      <c r="D5">
        <v>61</v>
      </c>
      <c r="G5" t="str">
        <f t="shared" si="0"/>
        <v>insert into group_stage (id, tournament, group_code, squad) values (12, 1998, 'B', 61);</v>
      </c>
    </row>
    <row r="6" spans="1:7" x14ac:dyDescent="0.25">
      <c r="A6">
        <f t="shared" si="1"/>
        <v>13</v>
      </c>
      <c r="B6">
        <f t="shared" si="2"/>
        <v>1998</v>
      </c>
      <c r="C6" t="s">
        <v>13</v>
      </c>
      <c r="D6">
        <v>679</v>
      </c>
      <c r="G6" t="str">
        <f t="shared" si="0"/>
        <v>insert into group_stage (id, tournament, group_code, squad) values (13, 1998, 'B', 679);</v>
      </c>
    </row>
    <row r="7" spans="1:7" x14ac:dyDescent="0.25">
      <c r="A7">
        <f t="shared" si="1"/>
        <v>14</v>
      </c>
      <c r="B7">
        <f t="shared" si="2"/>
        <v>1998</v>
      </c>
      <c r="C7" t="s">
        <v>13</v>
      </c>
      <c r="D7">
        <v>682</v>
      </c>
      <c r="G7" t="str">
        <f t="shared" si="0"/>
        <v>insert into group_stage (id, tournament, group_code, squad) values (14, 1998, 'B', 682);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'1996'!A7 + 1</f>
        <v>33</v>
      </c>
      <c r="B10" s="2" t="str">
        <f>"1998-09-25"</f>
        <v>1998-09-25</v>
      </c>
      <c r="C10">
        <v>2</v>
      </c>
      <c r="D10">
        <v>61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(33, '1998-09-25', 2, 61);</v>
      </c>
    </row>
    <row r="11" spans="1:7" x14ac:dyDescent="0.25">
      <c r="A11">
        <f>A10+1</f>
        <v>34</v>
      </c>
      <c r="B11" s="2" t="str">
        <f>"1998-09-28"</f>
        <v>1998-09-28</v>
      </c>
      <c r="C11">
        <v>2</v>
      </c>
      <c r="D11">
        <f t="shared" ref="D11:D19" si="4">D10</f>
        <v>61</v>
      </c>
      <c r="G11" t="str">
        <f t="shared" si="3"/>
        <v>insert into game (matchid, matchdate, game_type, country) values (34, '1998-09-28', 2, 61);</v>
      </c>
    </row>
    <row r="12" spans="1:7" x14ac:dyDescent="0.25">
      <c r="A12">
        <f t="shared" ref="A12:A19" si="5">A11+1</f>
        <v>35</v>
      </c>
      <c r="B12" s="2" t="str">
        <f>"1998-09-30"</f>
        <v>1998-09-30</v>
      </c>
      <c r="C12">
        <v>2</v>
      </c>
      <c r="D12">
        <f t="shared" si="4"/>
        <v>61</v>
      </c>
      <c r="G12" t="str">
        <f t="shared" si="3"/>
        <v>insert into game (matchid, matchdate, game_type, country) values (35, '1998-09-30', 2, 61);</v>
      </c>
    </row>
    <row r="13" spans="1:7" x14ac:dyDescent="0.25">
      <c r="A13">
        <f t="shared" si="5"/>
        <v>36</v>
      </c>
      <c r="B13" s="2" t="str">
        <f>"1998-09-25"</f>
        <v>1998-09-25</v>
      </c>
      <c r="C13">
        <v>2</v>
      </c>
      <c r="D13">
        <f t="shared" si="4"/>
        <v>61</v>
      </c>
      <c r="G13" t="str">
        <f t="shared" si="3"/>
        <v>insert into game (matchid, matchdate, game_type, country) values (36, '1998-09-25', 2, 61);</v>
      </c>
    </row>
    <row r="14" spans="1:7" x14ac:dyDescent="0.25">
      <c r="A14">
        <f t="shared" si="5"/>
        <v>37</v>
      </c>
      <c r="B14" s="2" t="str">
        <f>"1998-09-28"</f>
        <v>1998-09-28</v>
      </c>
      <c r="C14">
        <v>2</v>
      </c>
      <c r="D14">
        <f t="shared" si="4"/>
        <v>61</v>
      </c>
      <c r="G14" t="str">
        <f t="shared" si="3"/>
        <v>insert into game (matchid, matchdate, game_type, country) values (37, '1998-09-28', 2, 61);</v>
      </c>
    </row>
    <row r="15" spans="1:7" x14ac:dyDescent="0.25">
      <c r="A15">
        <f t="shared" si="5"/>
        <v>38</v>
      </c>
      <c r="B15" s="2" t="str">
        <f>"1998-09-30"</f>
        <v>1998-09-30</v>
      </c>
      <c r="C15">
        <v>2</v>
      </c>
      <c r="D15">
        <f t="shared" si="4"/>
        <v>61</v>
      </c>
      <c r="G15" t="str">
        <f t="shared" si="3"/>
        <v>insert into game (matchid, matchdate, game_type, country) values (38, '1998-09-30', 2, 61);</v>
      </c>
    </row>
    <row r="16" spans="1:7" x14ac:dyDescent="0.25">
      <c r="A16">
        <f t="shared" si="5"/>
        <v>39</v>
      </c>
      <c r="B16" s="2" t="str">
        <f>"1998-10-02"</f>
        <v>1998-10-02</v>
      </c>
      <c r="C16">
        <v>4</v>
      </c>
      <c r="D16">
        <f t="shared" si="4"/>
        <v>61</v>
      </c>
      <c r="G16" t="str">
        <f t="shared" si="3"/>
        <v>insert into game (matchid, matchdate, game_type, country) values (39, '1998-10-02', 4, 61);</v>
      </c>
    </row>
    <row r="17" spans="1:7" x14ac:dyDescent="0.25">
      <c r="A17">
        <f t="shared" si="5"/>
        <v>40</v>
      </c>
      <c r="B17" s="2" t="str">
        <f>"1998-10-02"</f>
        <v>1998-10-02</v>
      </c>
      <c r="C17">
        <v>4</v>
      </c>
      <c r="D17">
        <f t="shared" si="4"/>
        <v>61</v>
      </c>
      <c r="G17" t="str">
        <f t="shared" si="3"/>
        <v>insert into game (matchid, matchdate, game_type, country) values (40, '1998-10-02', 4, 61);</v>
      </c>
    </row>
    <row r="18" spans="1:7" x14ac:dyDescent="0.25">
      <c r="A18">
        <f t="shared" si="5"/>
        <v>41</v>
      </c>
      <c r="B18" s="2" t="str">
        <f>"1998-10-04"</f>
        <v>1998-10-04</v>
      </c>
      <c r="C18">
        <v>5</v>
      </c>
      <c r="D18">
        <f t="shared" si="4"/>
        <v>61</v>
      </c>
      <c r="G18" t="str">
        <f t="shared" si="3"/>
        <v>insert into game (matchid, matchdate, game_type, country) values (41, '1998-10-04', 5, 61);</v>
      </c>
    </row>
    <row r="19" spans="1:7" x14ac:dyDescent="0.25">
      <c r="A19">
        <f t="shared" si="5"/>
        <v>42</v>
      </c>
      <c r="B19" s="2" t="str">
        <f>"1998-10-04"</f>
        <v>1998-10-04</v>
      </c>
      <c r="C19">
        <v>6</v>
      </c>
      <c r="D19">
        <f t="shared" si="4"/>
        <v>61</v>
      </c>
      <c r="G19" t="str">
        <f t="shared" si="3"/>
        <v>insert into game (matchid, matchdate, game_type, country) values (42, '1998-10-04', 6, 61);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'1996'!A33 + 1</f>
        <v>129</v>
      </c>
      <c r="B22" s="3">
        <f>A10</f>
        <v>33</v>
      </c>
      <c r="C22" s="3">
        <v>64</v>
      </c>
      <c r="D22" s="3">
        <v>1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(129, 33, 64, 1, 3, 2);</v>
      </c>
    </row>
    <row r="23" spans="1:7" x14ac:dyDescent="0.25">
      <c r="A23" s="3">
        <f>A22+1</f>
        <v>130</v>
      </c>
      <c r="B23" s="3">
        <f>B22</f>
        <v>33</v>
      </c>
      <c r="C23" s="3">
        <v>64</v>
      </c>
      <c r="D23" s="3">
        <v>1</v>
      </c>
      <c r="E23" s="3">
        <v>0</v>
      </c>
      <c r="F23" s="3">
        <v>1</v>
      </c>
      <c r="G23" s="3" t="str">
        <f t="shared" si="6"/>
        <v>insert into game_score (id, matchid, squad, goals, points, time_type) values (130, 33, 64, 1, 0, 1);</v>
      </c>
    </row>
    <row r="24" spans="1:7" x14ac:dyDescent="0.25">
      <c r="A24" s="3">
        <f t="shared" ref="A24:A29" si="7">A23+1</f>
        <v>131</v>
      </c>
      <c r="B24" s="3">
        <f>B22</f>
        <v>33</v>
      </c>
      <c r="C24" s="3">
        <v>689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(131, 33, 689, 0, 0, 2);</v>
      </c>
    </row>
    <row r="25" spans="1:7" x14ac:dyDescent="0.25">
      <c r="A25" s="3">
        <f t="shared" si="7"/>
        <v>132</v>
      </c>
      <c r="B25" s="3">
        <f>B22</f>
        <v>33</v>
      </c>
      <c r="C25" s="3">
        <v>689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(132, 33, 689, 0, 0, 1);</v>
      </c>
    </row>
    <row r="26" spans="1:7" x14ac:dyDescent="0.25">
      <c r="A26">
        <f t="shared" si="7"/>
        <v>133</v>
      </c>
      <c r="B26">
        <f>B22+1</f>
        <v>34</v>
      </c>
      <c r="C26" s="5">
        <v>64</v>
      </c>
      <c r="D26" s="5">
        <v>8</v>
      </c>
      <c r="E26" s="5">
        <v>3</v>
      </c>
      <c r="F26" s="4">
        <v>2</v>
      </c>
      <c r="G26" t="str">
        <f t="shared" si="6"/>
        <v>insert into game_score (id, matchid, squad, goals, points, time_type) values (133, 34, 64, 8, 3, 2);</v>
      </c>
    </row>
    <row r="27" spans="1:7" x14ac:dyDescent="0.25">
      <c r="A27">
        <f t="shared" si="7"/>
        <v>134</v>
      </c>
      <c r="B27">
        <f>B26</f>
        <v>34</v>
      </c>
      <c r="C27" s="5">
        <v>64</v>
      </c>
      <c r="D27" s="5">
        <v>6</v>
      </c>
      <c r="E27" s="5">
        <v>0</v>
      </c>
      <c r="F27" s="4">
        <v>1</v>
      </c>
      <c r="G27" t="str">
        <f t="shared" si="6"/>
        <v>insert into game_score (id, matchid, squad, goals, points, time_type) values (134, 34, 64, 6, 0, 1);</v>
      </c>
    </row>
    <row r="28" spans="1:7" x14ac:dyDescent="0.25">
      <c r="A28">
        <f t="shared" si="7"/>
        <v>135</v>
      </c>
      <c r="B28">
        <f>B26</f>
        <v>34</v>
      </c>
      <c r="C28" s="5">
        <v>678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(135, 34, 678, 1, 0, 2);</v>
      </c>
    </row>
    <row r="29" spans="1:7" x14ac:dyDescent="0.25">
      <c r="A29">
        <f t="shared" si="7"/>
        <v>136</v>
      </c>
      <c r="B29">
        <f>B26</f>
        <v>34</v>
      </c>
      <c r="C29" s="5">
        <v>678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(136, 34, 678, 0, 0, 1);</v>
      </c>
    </row>
    <row r="30" spans="1:7" x14ac:dyDescent="0.25">
      <c r="A30" s="3">
        <f>A29+1</f>
        <v>137</v>
      </c>
      <c r="B30" s="3">
        <f>B26+1</f>
        <v>35</v>
      </c>
      <c r="C30" s="3">
        <v>689</v>
      </c>
      <c r="D30" s="3">
        <v>5</v>
      </c>
      <c r="E30" s="3">
        <v>3</v>
      </c>
      <c r="F30" s="3">
        <v>2</v>
      </c>
      <c r="G30" s="3" t="str">
        <f t="shared" si="6"/>
        <v>insert into game_score (id, matchid, squad, goals, points, time_type) values (137, 35, 689, 5, 3, 2);</v>
      </c>
    </row>
    <row r="31" spans="1:7" x14ac:dyDescent="0.25">
      <c r="A31" s="3">
        <f>A30+1</f>
        <v>138</v>
      </c>
      <c r="B31" s="3">
        <f>B30</f>
        <v>35</v>
      </c>
      <c r="C31" s="3">
        <v>689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(138, 35, 689, 2, 0, 1);</v>
      </c>
    </row>
    <row r="32" spans="1:7" x14ac:dyDescent="0.25">
      <c r="A32" s="3">
        <f>A31+1</f>
        <v>139</v>
      </c>
      <c r="B32" s="3">
        <f>B30</f>
        <v>35</v>
      </c>
      <c r="C32" s="3">
        <v>678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(139, 35, 678, 1, 0, 2);</v>
      </c>
    </row>
    <row r="33" spans="1:7" x14ac:dyDescent="0.25">
      <c r="A33" s="3">
        <f>A32+1</f>
        <v>140</v>
      </c>
      <c r="B33" s="3">
        <f>B30</f>
        <v>35</v>
      </c>
      <c r="C33" s="3">
        <v>678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(140, 35, 678, 0, 0, 1);</v>
      </c>
    </row>
    <row r="34" spans="1:7" x14ac:dyDescent="0.25">
      <c r="A34" s="4">
        <f>A33+1</f>
        <v>141</v>
      </c>
      <c r="B34">
        <f>B30+1</f>
        <v>36</v>
      </c>
      <c r="C34" s="4">
        <v>61</v>
      </c>
      <c r="D34" s="4">
        <v>3</v>
      </c>
      <c r="E34" s="5">
        <v>3</v>
      </c>
      <c r="F34" s="4">
        <v>2</v>
      </c>
      <c r="G34" t="str">
        <f t="shared" si="6"/>
        <v>insert into game_score (id, matchid, squad, goals, points, time_type) values (141, 36, 61, 3, 3, 2);</v>
      </c>
    </row>
    <row r="35" spans="1:7" x14ac:dyDescent="0.25">
      <c r="A35" s="4">
        <f t="shared" ref="A35:A61" si="8">A34+1</f>
        <v>142</v>
      </c>
      <c r="B35">
        <f>B34</f>
        <v>36</v>
      </c>
      <c r="C35" s="4">
        <v>61</v>
      </c>
      <c r="D35" s="4">
        <v>3</v>
      </c>
      <c r="E35" s="5">
        <v>0</v>
      </c>
      <c r="F35" s="4">
        <v>1</v>
      </c>
      <c r="G35" t="str">
        <f t="shared" si="6"/>
        <v>insert into game_score (id, matchid, squad, goals, points, time_type) values (142, 36, 61, 3, 0, 1);</v>
      </c>
    </row>
    <row r="36" spans="1:7" x14ac:dyDescent="0.25">
      <c r="A36" s="4">
        <f t="shared" si="8"/>
        <v>143</v>
      </c>
      <c r="B36">
        <f>B34</f>
        <v>36</v>
      </c>
      <c r="C36" s="4">
        <v>679</v>
      </c>
      <c r="D36" s="4">
        <v>1</v>
      </c>
      <c r="E36" s="5">
        <v>0</v>
      </c>
      <c r="F36" s="4">
        <v>2</v>
      </c>
      <c r="G36" t="str">
        <f t="shared" si="6"/>
        <v>insert into game_score (id, matchid, squad, goals, points, time_type) values (143, 36, 679, 1, 0, 2);</v>
      </c>
    </row>
    <row r="37" spans="1:7" x14ac:dyDescent="0.25">
      <c r="A37" s="4">
        <f t="shared" si="8"/>
        <v>144</v>
      </c>
      <c r="B37">
        <f>B34</f>
        <v>36</v>
      </c>
      <c r="C37" s="4">
        <v>679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(144, 36, 679, 0, 0, 1);</v>
      </c>
    </row>
    <row r="38" spans="1:7" x14ac:dyDescent="0.25">
      <c r="A38" s="3">
        <f t="shared" si="8"/>
        <v>145</v>
      </c>
      <c r="B38" s="3">
        <f>B34+1</f>
        <v>37</v>
      </c>
      <c r="C38" s="3">
        <v>61</v>
      </c>
      <c r="D38" s="3">
        <v>16</v>
      </c>
      <c r="E38" s="6">
        <v>3</v>
      </c>
      <c r="F38" s="3">
        <v>2</v>
      </c>
      <c r="G38" s="3" t="str">
        <f t="shared" si="6"/>
        <v>insert into game_score (id, matchid, squad, goals, points, time_type) values (145, 37, 61, 16, 3, 2);</v>
      </c>
    </row>
    <row r="39" spans="1:7" x14ac:dyDescent="0.25">
      <c r="A39" s="3">
        <f t="shared" si="8"/>
        <v>146</v>
      </c>
      <c r="B39" s="3">
        <f>B38</f>
        <v>37</v>
      </c>
      <c r="C39" s="3">
        <v>61</v>
      </c>
      <c r="D39" s="3">
        <v>8</v>
      </c>
      <c r="E39" s="6">
        <v>0</v>
      </c>
      <c r="F39" s="3">
        <v>1</v>
      </c>
      <c r="G39" s="3" t="str">
        <f t="shared" si="6"/>
        <v>insert into game_score (id, matchid, squad, goals, points, time_type) values (146, 37, 61, 8, 0, 1);</v>
      </c>
    </row>
    <row r="40" spans="1:7" x14ac:dyDescent="0.25">
      <c r="A40" s="3">
        <f t="shared" si="8"/>
        <v>147</v>
      </c>
      <c r="B40" s="3">
        <f>B38</f>
        <v>37</v>
      </c>
      <c r="C40" s="3">
        <v>682</v>
      </c>
      <c r="D40" s="3">
        <v>0</v>
      </c>
      <c r="E40" s="6">
        <v>0</v>
      </c>
      <c r="F40" s="3">
        <v>2</v>
      </c>
      <c r="G40" s="3" t="str">
        <f t="shared" si="6"/>
        <v>insert into game_score (id, matchid, squad, goals, points, time_type) values (147, 37, 682, 0, 0, 2);</v>
      </c>
    </row>
    <row r="41" spans="1:7" x14ac:dyDescent="0.25">
      <c r="A41" s="3">
        <f t="shared" si="8"/>
        <v>148</v>
      </c>
      <c r="B41" s="3">
        <f>B38</f>
        <v>37</v>
      </c>
      <c r="C41" s="3">
        <v>682</v>
      </c>
      <c r="D41" s="3">
        <v>0</v>
      </c>
      <c r="E41" s="6">
        <v>0</v>
      </c>
      <c r="F41" s="3">
        <v>1</v>
      </c>
      <c r="G41" s="3" t="str">
        <f t="shared" si="6"/>
        <v>insert into game_score (id, matchid, squad, goals, points, time_type) values (148, 37, 682, 0, 0, 1);</v>
      </c>
    </row>
    <row r="42" spans="1:7" x14ac:dyDescent="0.25">
      <c r="A42" s="4">
        <f t="shared" si="8"/>
        <v>149</v>
      </c>
      <c r="B42">
        <f>B38+1</f>
        <v>38</v>
      </c>
      <c r="C42" s="4">
        <v>679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(149, 38, 679, 3, 3, 2);</v>
      </c>
    </row>
    <row r="43" spans="1:7" x14ac:dyDescent="0.25">
      <c r="A43" s="4">
        <f t="shared" si="8"/>
        <v>150</v>
      </c>
      <c r="B43">
        <f>B42</f>
        <v>38</v>
      </c>
      <c r="C43" s="4">
        <v>679</v>
      </c>
      <c r="D43" s="4">
        <v>1</v>
      </c>
      <c r="E43" s="5">
        <v>0</v>
      </c>
      <c r="F43" s="4">
        <v>1</v>
      </c>
      <c r="G43" t="str">
        <f t="shared" si="6"/>
        <v>insert into game_score (id, matchid, squad, goals, points, time_type) values (150, 38, 679, 1, 0, 1);</v>
      </c>
    </row>
    <row r="44" spans="1:7" x14ac:dyDescent="0.25">
      <c r="A44" s="4">
        <f t="shared" si="8"/>
        <v>151</v>
      </c>
      <c r="B44">
        <f>B42</f>
        <v>38</v>
      </c>
      <c r="C44" s="4">
        <v>682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(151, 38, 682, 0, 0, 2);</v>
      </c>
    </row>
    <row r="45" spans="1:7" x14ac:dyDescent="0.25">
      <c r="A45" s="4">
        <f t="shared" si="8"/>
        <v>152</v>
      </c>
      <c r="B45">
        <f>B42</f>
        <v>38</v>
      </c>
      <c r="C45" s="4">
        <v>682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(152, 38, 682, 0, 0, 1);</v>
      </c>
    </row>
    <row r="46" spans="1:7" x14ac:dyDescent="0.25">
      <c r="A46" s="3">
        <f t="shared" si="8"/>
        <v>153</v>
      </c>
      <c r="B46" s="3">
        <f>B42+1</f>
        <v>39</v>
      </c>
      <c r="C46" s="3">
        <v>64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(153, 39, 64, 1, 3, 2);</v>
      </c>
    </row>
    <row r="47" spans="1:7" x14ac:dyDescent="0.25">
      <c r="A47" s="3">
        <f t="shared" si="8"/>
        <v>154</v>
      </c>
      <c r="B47" s="3">
        <f>B46</f>
        <v>39</v>
      </c>
      <c r="C47" s="3">
        <v>64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(154, 39, 64, 0, 0, 1);</v>
      </c>
    </row>
    <row r="48" spans="1:7" x14ac:dyDescent="0.25">
      <c r="A48" s="3">
        <f t="shared" si="8"/>
        <v>155</v>
      </c>
      <c r="B48" s="3">
        <f>B46</f>
        <v>39</v>
      </c>
      <c r="C48" s="3">
        <v>679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(155, 39, 679, 0, 0, 2);</v>
      </c>
    </row>
    <row r="49" spans="1:7" x14ac:dyDescent="0.25">
      <c r="A49" s="3">
        <f t="shared" si="8"/>
        <v>156</v>
      </c>
      <c r="B49" s="3">
        <f>B46</f>
        <v>39</v>
      </c>
      <c r="C49" s="3">
        <v>679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(156, 39, 679, 0, 0, 1);</v>
      </c>
    </row>
    <row r="50" spans="1:7" x14ac:dyDescent="0.25">
      <c r="A50" s="4">
        <f t="shared" si="8"/>
        <v>157</v>
      </c>
      <c r="B50">
        <f>B46+1</f>
        <v>40</v>
      </c>
      <c r="C50" s="4">
        <v>61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(157, 40, 61, 4, 3, 2);</v>
      </c>
    </row>
    <row r="51" spans="1:7" x14ac:dyDescent="0.25">
      <c r="A51" s="4">
        <f t="shared" si="8"/>
        <v>158</v>
      </c>
      <c r="B51">
        <f>B50</f>
        <v>40</v>
      </c>
      <c r="C51" s="4">
        <v>61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(158, 40, 61, 2, 0, 1);</v>
      </c>
    </row>
    <row r="52" spans="1:7" x14ac:dyDescent="0.25">
      <c r="A52" s="4">
        <f t="shared" si="8"/>
        <v>159</v>
      </c>
      <c r="B52">
        <f>B50</f>
        <v>40</v>
      </c>
      <c r="C52" s="4">
        <v>689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(159, 40, 689, 1, 0, 2);</v>
      </c>
    </row>
    <row r="53" spans="1:7" x14ac:dyDescent="0.25">
      <c r="A53" s="4">
        <f t="shared" si="8"/>
        <v>160</v>
      </c>
      <c r="B53">
        <f>B50</f>
        <v>40</v>
      </c>
      <c r="C53" s="4">
        <v>689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(160, 40, 689, 0, 0, 1);</v>
      </c>
    </row>
    <row r="54" spans="1:7" x14ac:dyDescent="0.25">
      <c r="A54" s="3">
        <f t="shared" si="8"/>
        <v>161</v>
      </c>
      <c r="B54" s="3">
        <f>B50+1</f>
        <v>41</v>
      </c>
      <c r="C54" s="3">
        <v>679</v>
      </c>
      <c r="D54" s="3">
        <v>4</v>
      </c>
      <c r="E54" s="3">
        <v>3</v>
      </c>
      <c r="F54" s="3">
        <v>2</v>
      </c>
      <c r="G54" s="3" t="str">
        <f t="shared" si="6"/>
        <v>insert into game_score (id, matchid, squad, goals, points, time_type) values (161, 41, 679, 4, 3, 2);</v>
      </c>
    </row>
    <row r="55" spans="1:7" x14ac:dyDescent="0.25">
      <c r="A55" s="3">
        <f t="shared" si="8"/>
        <v>162</v>
      </c>
      <c r="B55" s="3">
        <f>B54</f>
        <v>41</v>
      </c>
      <c r="C55" s="3">
        <v>679</v>
      </c>
      <c r="D55" s="3">
        <v>4</v>
      </c>
      <c r="E55" s="3">
        <v>0</v>
      </c>
      <c r="F55" s="3">
        <v>1</v>
      </c>
      <c r="G55" s="3" t="str">
        <f t="shared" si="6"/>
        <v>insert into game_score (id, matchid, squad, goals, points, time_type) values (162, 41, 679, 4, 0, 1);</v>
      </c>
    </row>
    <row r="56" spans="1:7" x14ac:dyDescent="0.25">
      <c r="A56" s="3">
        <f t="shared" si="8"/>
        <v>163</v>
      </c>
      <c r="B56" s="3">
        <f>B54</f>
        <v>41</v>
      </c>
      <c r="C56" s="3">
        <v>689</v>
      </c>
      <c r="D56" s="3">
        <v>2</v>
      </c>
      <c r="E56" s="3">
        <v>0</v>
      </c>
      <c r="F56" s="3">
        <v>2</v>
      </c>
      <c r="G56" s="3" t="str">
        <f t="shared" si="6"/>
        <v>insert into game_score (id, matchid, squad, goals, points, time_type) values (163, 41, 689, 2, 0, 2);</v>
      </c>
    </row>
    <row r="57" spans="1:7" x14ac:dyDescent="0.25">
      <c r="A57" s="3">
        <f t="shared" si="8"/>
        <v>164</v>
      </c>
      <c r="B57" s="3">
        <f>B54</f>
        <v>41</v>
      </c>
      <c r="C57" s="3">
        <v>689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(164, 41, 689, 0, 0, 1);</v>
      </c>
    </row>
    <row r="58" spans="1:7" x14ac:dyDescent="0.25">
      <c r="A58" s="4">
        <f t="shared" si="8"/>
        <v>165</v>
      </c>
      <c r="B58">
        <f>B54+1</f>
        <v>42</v>
      </c>
      <c r="C58" s="4">
        <v>64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(165, 42, 64, 1, 3, 2);</v>
      </c>
    </row>
    <row r="59" spans="1:7" x14ac:dyDescent="0.25">
      <c r="A59" s="4">
        <f t="shared" si="8"/>
        <v>166</v>
      </c>
      <c r="B59">
        <f>B58</f>
        <v>42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(166, 42, 64, 1, 0, 1);</v>
      </c>
    </row>
    <row r="60" spans="1:7" x14ac:dyDescent="0.25">
      <c r="A60" s="4">
        <f t="shared" si="8"/>
        <v>167</v>
      </c>
      <c r="B60">
        <f>B58</f>
        <v>42</v>
      </c>
      <c r="C60" s="4">
        <v>61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(167, 42, 61, 0, 0, 2);</v>
      </c>
    </row>
    <row r="61" spans="1:7" x14ac:dyDescent="0.25">
      <c r="A61" s="4">
        <f t="shared" si="8"/>
        <v>168</v>
      </c>
      <c r="B61">
        <f>B58</f>
        <v>42</v>
      </c>
      <c r="C61" s="4">
        <v>61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(168, 42, 61,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'1998'!A7 + 1</f>
        <v>15</v>
      </c>
      <c r="B2">
        <v>2000</v>
      </c>
      <c r="C2" t="s">
        <v>12</v>
      </c>
      <c r="D2">
        <v>61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(15, 2000, 'A', 61);</v>
      </c>
    </row>
    <row r="3" spans="1:7" x14ac:dyDescent="0.25">
      <c r="A3">
        <f t="shared" ref="A3:A7" si="1">A2+1</f>
        <v>16</v>
      </c>
      <c r="B3">
        <f t="shared" ref="B3:B7" si="2">B2</f>
        <v>2000</v>
      </c>
      <c r="C3" t="s">
        <v>12</v>
      </c>
      <c r="D3">
        <v>677</v>
      </c>
      <c r="G3" t="str">
        <f t="shared" si="0"/>
        <v>insert into group_stage (id, tournament, group_code, squad) values (16, 2000, 'A', 677);</v>
      </c>
    </row>
    <row r="4" spans="1:7" x14ac:dyDescent="0.25">
      <c r="A4">
        <f t="shared" si="1"/>
        <v>17</v>
      </c>
      <c r="B4">
        <f t="shared" si="2"/>
        <v>2000</v>
      </c>
      <c r="C4" t="s">
        <v>12</v>
      </c>
      <c r="D4">
        <v>682</v>
      </c>
      <c r="G4" t="str">
        <f t="shared" si="0"/>
        <v>insert into group_stage (id, tournament, group_code, squad) values (17, 2000, 'A', 682);</v>
      </c>
    </row>
    <row r="5" spans="1:7" x14ac:dyDescent="0.25">
      <c r="A5">
        <f t="shared" si="1"/>
        <v>18</v>
      </c>
      <c r="B5">
        <f t="shared" si="2"/>
        <v>2000</v>
      </c>
      <c r="C5" t="s">
        <v>13</v>
      </c>
      <c r="D5">
        <v>64</v>
      </c>
      <c r="G5" t="str">
        <f t="shared" si="0"/>
        <v>insert into group_stage (id, tournament, group_code, squad) values (18, 2000, 'B', 64);</v>
      </c>
    </row>
    <row r="6" spans="1:7" x14ac:dyDescent="0.25">
      <c r="A6">
        <f t="shared" si="1"/>
        <v>19</v>
      </c>
      <c r="B6">
        <f t="shared" si="2"/>
        <v>2000</v>
      </c>
      <c r="C6" t="s">
        <v>13</v>
      </c>
      <c r="D6">
        <v>678</v>
      </c>
      <c r="G6" t="str">
        <f t="shared" si="0"/>
        <v>insert into group_stage (id, tournament, group_code, squad) values (19, 2000, 'B', 678);</v>
      </c>
    </row>
    <row r="7" spans="1:7" x14ac:dyDescent="0.25">
      <c r="A7">
        <f t="shared" si="1"/>
        <v>20</v>
      </c>
      <c r="B7">
        <f t="shared" si="2"/>
        <v>2000</v>
      </c>
      <c r="C7" t="s">
        <v>13</v>
      </c>
      <c r="D7">
        <v>689</v>
      </c>
      <c r="G7" t="str">
        <f t="shared" si="0"/>
        <v>insert into group_stage (id, tournament, group_code, squad) values (20, 2000, 'B', 689);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'1998'!A19 + 1</f>
        <v>43</v>
      </c>
      <c r="B10" s="2" t="str">
        <f>"2000-07-19"</f>
        <v>2000-07-19</v>
      </c>
      <c r="C10">
        <v>2</v>
      </c>
      <c r="D10">
        <v>689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(43, '2000-07-19', 2, 689);</v>
      </c>
    </row>
    <row r="11" spans="1:7" x14ac:dyDescent="0.25">
      <c r="A11">
        <f>A10+1</f>
        <v>44</v>
      </c>
      <c r="B11" s="2" t="str">
        <f>"2000-07-21"</f>
        <v>2000-07-21</v>
      </c>
      <c r="C11">
        <v>2</v>
      </c>
      <c r="D11">
        <f t="shared" ref="D11:D19" si="4">D10</f>
        <v>689</v>
      </c>
      <c r="G11" t="str">
        <f t="shared" si="3"/>
        <v>insert into game (matchid, matchdate, game_type, country) values (44, '2000-07-21', 2, 689);</v>
      </c>
    </row>
    <row r="12" spans="1:7" x14ac:dyDescent="0.25">
      <c r="A12">
        <f t="shared" ref="A12:A19" si="5">A11+1</f>
        <v>45</v>
      </c>
      <c r="B12" s="2" t="str">
        <f>"2000-07-23"</f>
        <v>2000-07-23</v>
      </c>
      <c r="C12">
        <v>2</v>
      </c>
      <c r="D12">
        <f t="shared" si="4"/>
        <v>689</v>
      </c>
      <c r="G12" t="str">
        <f t="shared" si="3"/>
        <v>insert into game (matchid, matchdate, game_type, country) values (45, '2000-07-23', 2, 689);</v>
      </c>
    </row>
    <row r="13" spans="1:7" x14ac:dyDescent="0.25">
      <c r="A13">
        <f t="shared" si="5"/>
        <v>46</v>
      </c>
      <c r="B13" s="2" t="str">
        <f>"2000-07-19"</f>
        <v>2000-07-19</v>
      </c>
      <c r="C13">
        <v>2</v>
      </c>
      <c r="D13">
        <f t="shared" si="4"/>
        <v>689</v>
      </c>
      <c r="G13" t="str">
        <f t="shared" si="3"/>
        <v>insert into game (matchid, matchdate, game_type, country) values (46, '2000-07-19', 2, 689);</v>
      </c>
    </row>
    <row r="14" spans="1:7" x14ac:dyDescent="0.25">
      <c r="A14">
        <f t="shared" si="5"/>
        <v>47</v>
      </c>
      <c r="B14" s="2" t="str">
        <f>"2000-07-21"</f>
        <v>2000-07-21</v>
      </c>
      <c r="C14">
        <v>2</v>
      </c>
      <c r="D14">
        <f t="shared" si="4"/>
        <v>689</v>
      </c>
      <c r="G14" t="str">
        <f t="shared" si="3"/>
        <v>insert into game (matchid, matchdate, game_type, country) values (47, '2000-07-21', 2, 689);</v>
      </c>
    </row>
    <row r="15" spans="1:7" x14ac:dyDescent="0.25">
      <c r="A15">
        <f t="shared" si="5"/>
        <v>48</v>
      </c>
      <c r="B15" s="2" t="str">
        <f>"2000-07-22"</f>
        <v>2000-07-22</v>
      </c>
      <c r="C15">
        <v>2</v>
      </c>
      <c r="D15">
        <f t="shared" si="4"/>
        <v>689</v>
      </c>
      <c r="G15" t="str">
        <f t="shared" si="3"/>
        <v>insert into game (matchid, matchdate, game_type, country) values (48, '2000-07-22', 2, 689);</v>
      </c>
    </row>
    <row r="16" spans="1:7" x14ac:dyDescent="0.25">
      <c r="A16">
        <f t="shared" si="5"/>
        <v>49</v>
      </c>
      <c r="B16" s="2" t="str">
        <f>"2000-07-25"</f>
        <v>2000-07-25</v>
      </c>
      <c r="C16">
        <v>4</v>
      </c>
      <c r="D16">
        <f t="shared" si="4"/>
        <v>689</v>
      </c>
      <c r="G16" t="str">
        <f t="shared" si="3"/>
        <v>insert into game (matchid, matchdate, game_type, country) values (49, '2000-07-25', 4, 689);</v>
      </c>
    </row>
    <row r="17" spans="1:7" x14ac:dyDescent="0.25">
      <c r="A17">
        <f t="shared" si="5"/>
        <v>50</v>
      </c>
      <c r="B17" s="2" t="str">
        <f>"2000-07-25"</f>
        <v>2000-07-25</v>
      </c>
      <c r="C17">
        <v>4</v>
      </c>
      <c r="D17">
        <f t="shared" si="4"/>
        <v>689</v>
      </c>
      <c r="G17" t="str">
        <f t="shared" si="3"/>
        <v>insert into game (matchid, matchdate, game_type, country) values (50, '2000-07-25', 4, 689);</v>
      </c>
    </row>
    <row r="18" spans="1:7" x14ac:dyDescent="0.25">
      <c r="A18">
        <f t="shared" si="5"/>
        <v>51</v>
      </c>
      <c r="B18" s="2" t="str">
        <f>"2000-07-28"</f>
        <v>2000-07-28</v>
      </c>
      <c r="C18">
        <v>5</v>
      </c>
      <c r="D18">
        <f t="shared" si="4"/>
        <v>689</v>
      </c>
      <c r="G18" t="str">
        <f t="shared" si="3"/>
        <v>insert into game (matchid, matchdate, game_type, country) values (51, '2000-07-28', 5, 689);</v>
      </c>
    </row>
    <row r="19" spans="1:7" x14ac:dyDescent="0.25">
      <c r="A19">
        <f t="shared" si="5"/>
        <v>52</v>
      </c>
      <c r="B19" s="2" t="str">
        <f>"2000-07-28"</f>
        <v>2000-07-28</v>
      </c>
      <c r="C19">
        <v>6</v>
      </c>
      <c r="D19">
        <f t="shared" si="4"/>
        <v>689</v>
      </c>
      <c r="G19" t="str">
        <f t="shared" si="3"/>
        <v>insert into game (matchid, matchdate, game_type, country) values (52, '2000-07-28', 6, 689);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'1998'!A61 + 1</f>
        <v>169</v>
      </c>
      <c r="B22" s="3">
        <f>A10</f>
        <v>43</v>
      </c>
      <c r="C22" s="3">
        <v>61</v>
      </c>
      <c r="D22" s="3">
        <v>17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(169, 43, 61, 17, 3, 2);</v>
      </c>
    </row>
    <row r="23" spans="1:7" x14ac:dyDescent="0.25">
      <c r="A23" s="3">
        <f>A22+1</f>
        <v>170</v>
      </c>
      <c r="B23" s="3">
        <f>B22</f>
        <v>43</v>
      </c>
      <c r="C23" s="3">
        <v>61</v>
      </c>
      <c r="D23" s="3">
        <v>7</v>
      </c>
      <c r="E23" s="3">
        <v>0</v>
      </c>
      <c r="F23" s="3">
        <v>1</v>
      </c>
      <c r="G23" s="3" t="str">
        <f t="shared" si="6"/>
        <v>insert into game_score (id, matchid, squad, goals, points, time_type) values (170, 43, 61, 7, 0, 1);</v>
      </c>
    </row>
    <row r="24" spans="1:7" x14ac:dyDescent="0.25">
      <c r="A24" s="3">
        <f t="shared" ref="A24:A29" si="7">A23+1</f>
        <v>171</v>
      </c>
      <c r="B24" s="3">
        <f>B22</f>
        <v>43</v>
      </c>
      <c r="C24" s="3">
        <v>682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(171, 43, 682, 0, 0, 2);</v>
      </c>
    </row>
    <row r="25" spans="1:7" x14ac:dyDescent="0.25">
      <c r="A25" s="3">
        <f t="shared" si="7"/>
        <v>172</v>
      </c>
      <c r="B25" s="3">
        <f>B22</f>
        <v>43</v>
      </c>
      <c r="C25" s="3">
        <v>682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(172, 43, 682, 0, 0, 1);</v>
      </c>
    </row>
    <row r="26" spans="1:7" x14ac:dyDescent="0.25">
      <c r="A26">
        <f t="shared" si="7"/>
        <v>173</v>
      </c>
      <c r="B26">
        <f>B22+1</f>
        <v>44</v>
      </c>
      <c r="C26" s="5">
        <v>677</v>
      </c>
      <c r="D26" s="5">
        <v>5</v>
      </c>
      <c r="E26" s="5">
        <v>3</v>
      </c>
      <c r="F26" s="4">
        <v>2</v>
      </c>
      <c r="G26" t="str">
        <f t="shared" si="6"/>
        <v>insert into game_score (id, matchid, squad, goals, points, time_type) values (173, 44, 677, 5, 3, 2);</v>
      </c>
    </row>
    <row r="27" spans="1:7" x14ac:dyDescent="0.25">
      <c r="A27">
        <f t="shared" si="7"/>
        <v>174</v>
      </c>
      <c r="B27">
        <f>B26</f>
        <v>44</v>
      </c>
      <c r="C27" s="5">
        <v>677</v>
      </c>
      <c r="D27" s="5">
        <v>1</v>
      </c>
      <c r="E27" s="5">
        <v>0</v>
      </c>
      <c r="F27" s="4">
        <v>1</v>
      </c>
      <c r="G27" t="str">
        <f t="shared" si="6"/>
        <v>insert into game_score (id, matchid, squad, goals, points, time_type) values (174, 44, 677, 1, 0, 1);</v>
      </c>
    </row>
    <row r="28" spans="1:7" x14ac:dyDescent="0.25">
      <c r="A28">
        <f t="shared" si="7"/>
        <v>175</v>
      </c>
      <c r="B28">
        <f>B26</f>
        <v>44</v>
      </c>
      <c r="C28" s="5">
        <v>682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(175, 44, 682, 1, 0, 2);</v>
      </c>
    </row>
    <row r="29" spans="1:7" x14ac:dyDescent="0.25">
      <c r="A29">
        <f t="shared" si="7"/>
        <v>176</v>
      </c>
      <c r="B29">
        <f>B26</f>
        <v>44</v>
      </c>
      <c r="C29" s="5">
        <v>682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(176, 44, 682, 0, 0, 1);</v>
      </c>
    </row>
    <row r="30" spans="1:7" x14ac:dyDescent="0.25">
      <c r="A30" s="3">
        <f>A29+1</f>
        <v>177</v>
      </c>
      <c r="B30" s="3">
        <f>B26+1</f>
        <v>45</v>
      </c>
      <c r="C30" s="3">
        <v>61</v>
      </c>
      <c r="D30" s="3">
        <v>6</v>
      </c>
      <c r="E30" s="3">
        <v>3</v>
      </c>
      <c r="F30" s="3">
        <v>2</v>
      </c>
      <c r="G30" s="3" t="str">
        <f t="shared" si="6"/>
        <v>insert into game_score (id, matchid, squad, goals, points, time_type) values (177, 45, 61, 6, 3, 2);</v>
      </c>
    </row>
    <row r="31" spans="1:7" x14ac:dyDescent="0.25">
      <c r="A31" s="3">
        <f>A30+1</f>
        <v>178</v>
      </c>
      <c r="B31" s="3">
        <f>B30</f>
        <v>45</v>
      </c>
      <c r="C31" s="3">
        <v>61</v>
      </c>
      <c r="D31" s="3">
        <v>6</v>
      </c>
      <c r="E31" s="3">
        <v>0</v>
      </c>
      <c r="F31" s="3">
        <v>1</v>
      </c>
      <c r="G31" s="3" t="str">
        <f t="shared" si="6"/>
        <v>insert into game_score (id, matchid, squad, goals, points, time_type) values (178, 45, 61, 6, 0, 1);</v>
      </c>
    </row>
    <row r="32" spans="1:7" x14ac:dyDescent="0.25">
      <c r="A32" s="3">
        <f>A31+1</f>
        <v>179</v>
      </c>
      <c r="B32" s="3">
        <f>B30</f>
        <v>45</v>
      </c>
      <c r="C32" s="3">
        <v>677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(179, 45, 677, 0, 0, 2);</v>
      </c>
    </row>
    <row r="33" spans="1:7" x14ac:dyDescent="0.25">
      <c r="A33" s="3">
        <f>A32+1</f>
        <v>180</v>
      </c>
      <c r="B33" s="3">
        <f>B30</f>
        <v>45</v>
      </c>
      <c r="C33" s="3">
        <v>677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(180, 45, 677, 0, 0, 1);</v>
      </c>
    </row>
    <row r="34" spans="1:7" x14ac:dyDescent="0.25">
      <c r="A34" s="4">
        <f>A33+1</f>
        <v>181</v>
      </c>
      <c r="B34">
        <f>B30+1</f>
        <v>46</v>
      </c>
      <c r="C34" s="4">
        <v>64</v>
      </c>
      <c r="D34" s="4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(181, 46, 64, 2, 3, 2);</v>
      </c>
    </row>
    <row r="35" spans="1:7" x14ac:dyDescent="0.25">
      <c r="A35" s="4">
        <f t="shared" ref="A35:A61" si="8">A34+1</f>
        <v>182</v>
      </c>
      <c r="B35">
        <f>B34</f>
        <v>46</v>
      </c>
      <c r="C35" s="4">
        <v>64</v>
      </c>
      <c r="D35" s="4">
        <v>1</v>
      </c>
      <c r="E35" s="5">
        <v>0</v>
      </c>
      <c r="F35" s="4">
        <v>1</v>
      </c>
      <c r="G35" t="str">
        <f t="shared" si="6"/>
        <v>insert into game_score (id, matchid, squad, goals, points, time_type) values (182, 46, 64, 1, 0, 1);</v>
      </c>
    </row>
    <row r="36" spans="1:7" x14ac:dyDescent="0.25">
      <c r="A36" s="4">
        <f t="shared" si="8"/>
        <v>183</v>
      </c>
      <c r="B36">
        <f>B34</f>
        <v>46</v>
      </c>
      <c r="C36" s="4">
        <v>689</v>
      </c>
      <c r="D36" s="4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(183, 46, 689, 0, 0, 2);</v>
      </c>
    </row>
    <row r="37" spans="1:7" x14ac:dyDescent="0.25">
      <c r="A37" s="4">
        <f t="shared" si="8"/>
        <v>184</v>
      </c>
      <c r="B37">
        <f>B34</f>
        <v>46</v>
      </c>
      <c r="C37" s="4">
        <v>689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(184, 46, 689, 0, 0, 1);</v>
      </c>
    </row>
    <row r="38" spans="1:7" x14ac:dyDescent="0.25">
      <c r="A38" s="3">
        <f t="shared" si="8"/>
        <v>185</v>
      </c>
      <c r="B38" s="3">
        <f>B34+1</f>
        <v>47</v>
      </c>
      <c r="C38" s="3">
        <v>64</v>
      </c>
      <c r="D38" s="3">
        <v>3</v>
      </c>
      <c r="E38" s="6">
        <v>3</v>
      </c>
      <c r="F38" s="3">
        <v>2</v>
      </c>
      <c r="G38" s="3" t="str">
        <f t="shared" si="6"/>
        <v>insert into game_score (id, matchid, squad, goals, points, time_type) values (185, 47, 64, 3, 3, 2);</v>
      </c>
    </row>
    <row r="39" spans="1:7" x14ac:dyDescent="0.25">
      <c r="A39" s="3">
        <f t="shared" si="8"/>
        <v>186</v>
      </c>
      <c r="B39" s="3">
        <f>B38</f>
        <v>47</v>
      </c>
      <c r="C39" s="3">
        <v>64</v>
      </c>
      <c r="D39" s="3">
        <v>0</v>
      </c>
      <c r="E39" s="6">
        <v>0</v>
      </c>
      <c r="F39" s="3">
        <v>1</v>
      </c>
      <c r="G39" s="3" t="str">
        <f t="shared" si="6"/>
        <v>insert into game_score (id, matchid, squad, goals, points, time_type) values (186, 47, 64, 0, 0, 1);</v>
      </c>
    </row>
    <row r="40" spans="1:7" x14ac:dyDescent="0.25">
      <c r="A40" s="3">
        <f t="shared" si="8"/>
        <v>187</v>
      </c>
      <c r="B40" s="3">
        <f>B38</f>
        <v>47</v>
      </c>
      <c r="C40" s="3">
        <v>678</v>
      </c>
      <c r="D40" s="3">
        <v>1</v>
      </c>
      <c r="E40" s="6">
        <v>0</v>
      </c>
      <c r="F40" s="3">
        <v>2</v>
      </c>
      <c r="G40" s="3" t="str">
        <f t="shared" si="6"/>
        <v>insert into game_score (id, matchid, squad, goals, points, time_type) values (187, 47, 678, 1, 0, 2);</v>
      </c>
    </row>
    <row r="41" spans="1:7" x14ac:dyDescent="0.25">
      <c r="A41" s="3">
        <f t="shared" si="8"/>
        <v>188</v>
      </c>
      <c r="B41" s="3">
        <f>B38</f>
        <v>47</v>
      </c>
      <c r="C41" s="3">
        <v>678</v>
      </c>
      <c r="D41" s="3">
        <v>1</v>
      </c>
      <c r="E41" s="6">
        <v>0</v>
      </c>
      <c r="F41" s="3">
        <v>1</v>
      </c>
      <c r="G41" s="3" t="str">
        <f t="shared" si="6"/>
        <v>insert into game_score (id, matchid, squad, goals, points, time_type) values (188, 47, 678, 1, 0, 1);</v>
      </c>
    </row>
    <row r="42" spans="1:7" x14ac:dyDescent="0.25">
      <c r="A42" s="4">
        <f t="shared" si="8"/>
        <v>189</v>
      </c>
      <c r="B42">
        <f>B38+1</f>
        <v>48</v>
      </c>
      <c r="C42" s="4">
        <v>678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(189, 48, 678, 3, 3, 2);</v>
      </c>
    </row>
    <row r="43" spans="1:7" x14ac:dyDescent="0.25">
      <c r="A43" s="4">
        <f t="shared" si="8"/>
        <v>190</v>
      </c>
      <c r="B43">
        <f>B42</f>
        <v>48</v>
      </c>
      <c r="C43" s="4">
        <v>678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(190, 48, 678, 3, 0, 1);</v>
      </c>
    </row>
    <row r="44" spans="1:7" x14ac:dyDescent="0.25">
      <c r="A44" s="4">
        <f t="shared" si="8"/>
        <v>191</v>
      </c>
      <c r="B44">
        <f>B42</f>
        <v>48</v>
      </c>
      <c r="C44" s="4">
        <v>689</v>
      </c>
      <c r="D44" s="4">
        <v>2</v>
      </c>
      <c r="E44" s="5">
        <v>0</v>
      </c>
      <c r="F44" s="4">
        <v>2</v>
      </c>
      <c r="G44" t="str">
        <f t="shared" si="6"/>
        <v>insert into game_score (id, matchid, squad, goals, points, time_type) values (191, 48, 689, 2, 0, 2);</v>
      </c>
    </row>
    <row r="45" spans="1:7" x14ac:dyDescent="0.25">
      <c r="A45" s="4">
        <f t="shared" si="8"/>
        <v>192</v>
      </c>
      <c r="B45">
        <f>B42</f>
        <v>48</v>
      </c>
      <c r="C45" s="4">
        <v>689</v>
      </c>
      <c r="D45" s="4">
        <v>1</v>
      </c>
      <c r="E45" s="5">
        <v>0</v>
      </c>
      <c r="F45" s="4">
        <v>1</v>
      </c>
      <c r="G45" t="str">
        <f t="shared" si="6"/>
        <v>insert into game_score (id, matchid, squad, goals, points, time_type) values (192, 48, 689, 1, 0, 1);</v>
      </c>
    </row>
    <row r="46" spans="1:7" x14ac:dyDescent="0.25">
      <c r="A46" s="3">
        <f t="shared" si="8"/>
        <v>193</v>
      </c>
      <c r="B46" s="3">
        <f>B42+1</f>
        <v>49</v>
      </c>
      <c r="C46" s="3">
        <v>61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(193, 49, 61, 1, 3, 2);</v>
      </c>
    </row>
    <row r="47" spans="1:7" x14ac:dyDescent="0.25">
      <c r="A47" s="3">
        <f t="shared" si="8"/>
        <v>194</v>
      </c>
      <c r="B47" s="3">
        <f>B46</f>
        <v>49</v>
      </c>
      <c r="C47" s="3">
        <v>61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(194, 49, 61, 1, 0, 1);</v>
      </c>
    </row>
    <row r="48" spans="1:7" x14ac:dyDescent="0.25">
      <c r="A48" s="3">
        <f t="shared" si="8"/>
        <v>195</v>
      </c>
      <c r="B48" s="3">
        <f>B46</f>
        <v>49</v>
      </c>
      <c r="C48" s="3">
        <v>678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(195, 49, 678, 0, 0, 2);</v>
      </c>
    </row>
    <row r="49" spans="1:7" x14ac:dyDescent="0.25">
      <c r="A49" s="3">
        <f t="shared" si="8"/>
        <v>196</v>
      </c>
      <c r="B49" s="3">
        <f>B46</f>
        <v>49</v>
      </c>
      <c r="C49" s="3">
        <v>678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(196, 49, 678, 0, 0, 1);</v>
      </c>
    </row>
    <row r="50" spans="1:7" x14ac:dyDescent="0.25">
      <c r="A50" s="4">
        <f t="shared" si="8"/>
        <v>197</v>
      </c>
      <c r="B50">
        <f>B46+1</f>
        <v>50</v>
      </c>
      <c r="C50" s="4">
        <v>64</v>
      </c>
      <c r="D50" s="4">
        <v>2</v>
      </c>
      <c r="E50" s="5">
        <v>3</v>
      </c>
      <c r="F50" s="4">
        <v>2</v>
      </c>
      <c r="G50" t="str">
        <f t="shared" si="6"/>
        <v>insert into game_score (id, matchid, squad, goals, points, time_type) values (197, 50, 64, 2, 3, 2);</v>
      </c>
    </row>
    <row r="51" spans="1:7" x14ac:dyDescent="0.25">
      <c r="A51" s="4">
        <f t="shared" si="8"/>
        <v>198</v>
      </c>
      <c r="B51">
        <f>B50</f>
        <v>50</v>
      </c>
      <c r="C51" s="4">
        <v>64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(198, 50, 64, 0, 0, 1);</v>
      </c>
    </row>
    <row r="52" spans="1:7" x14ac:dyDescent="0.25">
      <c r="A52" s="4">
        <f t="shared" si="8"/>
        <v>199</v>
      </c>
      <c r="B52">
        <f>B50</f>
        <v>50</v>
      </c>
      <c r="C52" s="4">
        <v>677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(199, 50, 677, 0, 0, 2);</v>
      </c>
    </row>
    <row r="53" spans="1:7" x14ac:dyDescent="0.25">
      <c r="A53" s="4">
        <f t="shared" si="8"/>
        <v>200</v>
      </c>
      <c r="B53">
        <f>B50</f>
        <v>50</v>
      </c>
      <c r="C53" s="4">
        <v>677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(200, 50, 677, 0, 0, 1);</v>
      </c>
    </row>
    <row r="54" spans="1:7" x14ac:dyDescent="0.25">
      <c r="A54" s="3">
        <f t="shared" si="8"/>
        <v>201</v>
      </c>
      <c r="B54" s="3">
        <f>B50+1</f>
        <v>51</v>
      </c>
      <c r="C54" s="3">
        <v>677</v>
      </c>
      <c r="D54" s="3">
        <v>2</v>
      </c>
      <c r="E54" s="3">
        <v>3</v>
      </c>
      <c r="F54" s="3">
        <v>2</v>
      </c>
      <c r="G54" s="3" t="str">
        <f t="shared" si="6"/>
        <v>insert into game_score (id, matchid, squad, goals, points, time_type) values (201, 51, 677, 2, 3, 2);</v>
      </c>
    </row>
    <row r="55" spans="1:7" x14ac:dyDescent="0.25">
      <c r="A55" s="3">
        <f t="shared" si="8"/>
        <v>202</v>
      </c>
      <c r="B55" s="3">
        <f>B54</f>
        <v>51</v>
      </c>
      <c r="C55" s="3">
        <v>677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(202, 51, 677, 0, 0, 1);</v>
      </c>
    </row>
    <row r="56" spans="1:7" x14ac:dyDescent="0.25">
      <c r="A56" s="3">
        <f t="shared" si="8"/>
        <v>203</v>
      </c>
      <c r="B56" s="3">
        <f>B54</f>
        <v>51</v>
      </c>
      <c r="C56" s="3">
        <v>678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(203, 51, 678, 1, 0, 2);</v>
      </c>
    </row>
    <row r="57" spans="1:7" x14ac:dyDescent="0.25">
      <c r="A57" s="3">
        <f t="shared" si="8"/>
        <v>204</v>
      </c>
      <c r="B57" s="3">
        <f>B54</f>
        <v>51</v>
      </c>
      <c r="C57" s="3">
        <v>678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(204, 51, 678, 1, 0, 1);</v>
      </c>
    </row>
    <row r="58" spans="1:7" x14ac:dyDescent="0.25">
      <c r="A58" s="4">
        <f t="shared" si="8"/>
        <v>205</v>
      </c>
      <c r="B58">
        <f>B54+1</f>
        <v>52</v>
      </c>
      <c r="C58" s="4">
        <v>61</v>
      </c>
      <c r="D58" s="4">
        <v>2</v>
      </c>
      <c r="E58" s="5">
        <v>3</v>
      </c>
      <c r="F58" s="4">
        <v>2</v>
      </c>
      <c r="G58" t="str">
        <f t="shared" si="6"/>
        <v>insert into game_score (id, matchid, squad, goals, points, time_type) values (205, 52, 61, 2, 3, 2);</v>
      </c>
    </row>
    <row r="59" spans="1:7" x14ac:dyDescent="0.25">
      <c r="A59" s="4">
        <f t="shared" si="8"/>
        <v>206</v>
      </c>
      <c r="B59">
        <f>B58</f>
        <v>52</v>
      </c>
      <c r="C59" s="4">
        <v>61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(206, 52, 61, 1, 0, 1);</v>
      </c>
    </row>
    <row r="60" spans="1:7" x14ac:dyDescent="0.25">
      <c r="A60" s="4">
        <f t="shared" si="8"/>
        <v>207</v>
      </c>
      <c r="B60">
        <f>B58</f>
        <v>52</v>
      </c>
      <c r="C60" s="4">
        <v>64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(207, 52, 64, 0, 0, 2);</v>
      </c>
    </row>
    <row r="61" spans="1:7" x14ac:dyDescent="0.25">
      <c r="A61" s="4">
        <f t="shared" si="8"/>
        <v>208</v>
      </c>
      <c r="B61">
        <f>B58</f>
        <v>52</v>
      </c>
      <c r="C61" s="4">
        <v>64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(208, 52, 64,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'2000'!A7 + 1</f>
        <v>21</v>
      </c>
      <c r="B2">
        <v>2002</v>
      </c>
      <c r="C2" t="s">
        <v>12</v>
      </c>
      <c r="D2">
        <v>679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2002, 'A', 679);</v>
      </c>
    </row>
    <row r="3" spans="1:7" x14ac:dyDescent="0.25">
      <c r="A3">
        <f t="shared" ref="A3:A9" si="1">A2+1</f>
        <v>22</v>
      </c>
      <c r="B3">
        <f t="shared" ref="B3:B9" si="2">B2</f>
        <v>2002</v>
      </c>
      <c r="C3" t="s">
        <v>12</v>
      </c>
      <c r="D3">
        <v>687</v>
      </c>
      <c r="G3" t="str">
        <f t="shared" si="0"/>
        <v>insert into group_stage (id, tournament, group_code, squad) values (22, 2002, 'A', 687);</v>
      </c>
    </row>
    <row r="4" spans="1:7" x14ac:dyDescent="0.25">
      <c r="A4">
        <f t="shared" si="1"/>
        <v>23</v>
      </c>
      <c r="B4">
        <f t="shared" si="2"/>
        <v>2002</v>
      </c>
      <c r="C4" t="s">
        <v>12</v>
      </c>
      <c r="D4">
        <v>61</v>
      </c>
      <c r="G4" t="str">
        <f t="shared" si="0"/>
        <v>insert into group_stage (id, tournament, group_code, squad) values (23, 2002, 'A', 61);</v>
      </c>
    </row>
    <row r="5" spans="1:7" x14ac:dyDescent="0.25">
      <c r="A5">
        <f t="shared" si="1"/>
        <v>24</v>
      </c>
      <c r="B5">
        <f t="shared" si="2"/>
        <v>2002</v>
      </c>
      <c r="C5" t="s">
        <v>12</v>
      </c>
      <c r="D5">
        <v>678</v>
      </c>
      <c r="G5" t="str">
        <f t="shared" si="0"/>
        <v>insert into group_stage (id, tournament, group_code, squad) values (24, 2002, 'A', 678);</v>
      </c>
    </row>
    <row r="6" spans="1:7" x14ac:dyDescent="0.25">
      <c r="A6">
        <f t="shared" si="1"/>
        <v>25</v>
      </c>
      <c r="B6">
        <f t="shared" si="2"/>
        <v>2002</v>
      </c>
      <c r="C6" t="s">
        <v>13</v>
      </c>
      <c r="D6">
        <v>675</v>
      </c>
      <c r="G6" t="str">
        <f t="shared" si="0"/>
        <v>insert into group_stage (id, tournament, group_code, squad) values (25, 2002, 'B', 675);</v>
      </c>
    </row>
    <row r="7" spans="1:7" x14ac:dyDescent="0.25">
      <c r="A7">
        <f t="shared" si="1"/>
        <v>26</v>
      </c>
      <c r="B7">
        <f t="shared" si="2"/>
        <v>2002</v>
      </c>
      <c r="C7" t="s">
        <v>13</v>
      </c>
      <c r="D7">
        <v>677</v>
      </c>
      <c r="G7" t="str">
        <f t="shared" si="0"/>
        <v>insert into group_stage (id, tournament, group_code, squad) values (26, 2002, 'B', 677);</v>
      </c>
    </row>
    <row r="8" spans="1:7" x14ac:dyDescent="0.25">
      <c r="A8">
        <f t="shared" si="1"/>
        <v>27</v>
      </c>
      <c r="B8">
        <f t="shared" si="2"/>
        <v>2002</v>
      </c>
      <c r="C8" t="s">
        <v>13</v>
      </c>
      <c r="D8">
        <v>61</v>
      </c>
      <c r="G8" t="str">
        <f t="shared" si="0"/>
        <v>insert into group_stage (id, tournament, group_code, squad) values (27, 2002, 'B', 61);</v>
      </c>
    </row>
    <row r="9" spans="1:7" x14ac:dyDescent="0.25">
      <c r="A9">
        <f t="shared" si="1"/>
        <v>28</v>
      </c>
      <c r="B9">
        <f t="shared" si="2"/>
        <v>2002</v>
      </c>
      <c r="C9" t="s">
        <v>13</v>
      </c>
      <c r="D9">
        <v>689</v>
      </c>
      <c r="G9" t="str">
        <f t="shared" si="0"/>
        <v>insert into group_stage (id, tournament, group_code, squad) values (28, 2002, 'B', 689);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'2000'!A19 + 1</f>
        <v>53</v>
      </c>
      <c r="B12" s="2" t="str">
        <f>"2002-07-06"</f>
        <v>2002-07-06</v>
      </c>
      <c r="C12">
        <v>2</v>
      </c>
      <c r="D12">
        <v>64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(53, '2002-07-06', 2, 64);</v>
      </c>
    </row>
    <row r="13" spans="1:7" x14ac:dyDescent="0.25">
      <c r="A13">
        <f>A12+1</f>
        <v>54</v>
      </c>
      <c r="B13" s="2" t="str">
        <f>"2002-07-06"</f>
        <v>2002-07-06</v>
      </c>
      <c r="C13">
        <v>2</v>
      </c>
      <c r="D13">
        <f>D12</f>
        <v>64</v>
      </c>
      <c r="G13" t="str">
        <f t="shared" si="3"/>
        <v>insert into game (matchid, matchdate, game_type, country) values (54, '2002-07-06', 2, 64);</v>
      </c>
    </row>
    <row r="14" spans="1:7" x14ac:dyDescent="0.25">
      <c r="A14">
        <f t="shared" ref="A14:A27" si="4">A13+1</f>
        <v>55</v>
      </c>
      <c r="B14" s="2" t="str">
        <f>"2002-07-08"</f>
        <v>2002-07-08</v>
      </c>
      <c r="C14">
        <v>2</v>
      </c>
      <c r="D14">
        <f>D13</f>
        <v>64</v>
      </c>
      <c r="G14" t="str">
        <f t="shared" si="3"/>
        <v>insert into game (matchid, matchdate, game_type, country) values (55, '2002-07-08', 2, 64);</v>
      </c>
    </row>
    <row r="15" spans="1:7" x14ac:dyDescent="0.25">
      <c r="A15">
        <f t="shared" si="4"/>
        <v>56</v>
      </c>
      <c r="B15" s="2" t="str">
        <f>"2002-07-08"</f>
        <v>2002-07-08</v>
      </c>
      <c r="C15">
        <v>2</v>
      </c>
      <c r="D15">
        <f>D14</f>
        <v>64</v>
      </c>
      <c r="G15" t="str">
        <f t="shared" si="3"/>
        <v>insert into game (matchid, matchdate, game_type, country) values (56, '2002-07-08', 2, 64);</v>
      </c>
    </row>
    <row r="16" spans="1:7" x14ac:dyDescent="0.25">
      <c r="A16">
        <f t="shared" si="4"/>
        <v>57</v>
      </c>
      <c r="B16" s="2" t="str">
        <f>"2002-07-10"</f>
        <v>2002-07-10</v>
      </c>
      <c r="C16">
        <v>2</v>
      </c>
      <c r="D16">
        <f>D15</f>
        <v>64</v>
      </c>
      <c r="G16" t="str">
        <f t="shared" si="3"/>
        <v>insert into game (matchid, matchdate, game_type, country) values (57, '2002-07-10', 2, 64);</v>
      </c>
    </row>
    <row r="17" spans="1:7" x14ac:dyDescent="0.25">
      <c r="A17">
        <f t="shared" si="4"/>
        <v>58</v>
      </c>
      <c r="B17" s="2" t="str">
        <f>"2002-07-10"</f>
        <v>2002-07-10</v>
      </c>
      <c r="C17">
        <v>2</v>
      </c>
      <c r="D17">
        <f>D16</f>
        <v>64</v>
      </c>
      <c r="G17" t="str">
        <f t="shared" si="3"/>
        <v>insert into game (matchid, matchdate, game_type, country) values (58, '2002-07-10', 2, 64);</v>
      </c>
    </row>
    <row r="18" spans="1:7" x14ac:dyDescent="0.25">
      <c r="A18">
        <f t="shared" si="4"/>
        <v>59</v>
      </c>
      <c r="B18" s="2" t="str">
        <f>"2002-07-05"</f>
        <v>2002-07-05</v>
      </c>
      <c r="C18">
        <v>2</v>
      </c>
      <c r="D18">
        <f t="shared" ref="D18:D23" si="5">D17</f>
        <v>64</v>
      </c>
      <c r="G18" t="str">
        <f t="shared" si="3"/>
        <v>insert into game (matchid, matchdate, game_type, country) values (59, '2002-07-05', 2, 64);</v>
      </c>
    </row>
    <row r="19" spans="1:7" x14ac:dyDescent="0.25">
      <c r="A19">
        <f t="shared" si="4"/>
        <v>60</v>
      </c>
      <c r="B19" s="2" t="str">
        <f>"2002-07-05"</f>
        <v>2002-07-05</v>
      </c>
      <c r="C19">
        <v>2</v>
      </c>
      <c r="D19">
        <f t="shared" si="5"/>
        <v>64</v>
      </c>
      <c r="G19" t="str">
        <f t="shared" si="3"/>
        <v>insert into game (matchid, matchdate, game_type, country) values (60, '2002-07-05', 2, 64);</v>
      </c>
    </row>
    <row r="20" spans="1:7" x14ac:dyDescent="0.25">
      <c r="A20">
        <f t="shared" si="4"/>
        <v>61</v>
      </c>
      <c r="B20" s="2" t="str">
        <f>"2002-07-07"</f>
        <v>2002-07-07</v>
      </c>
      <c r="C20">
        <v>2</v>
      </c>
      <c r="D20">
        <f t="shared" si="5"/>
        <v>64</v>
      </c>
      <c r="G20" t="str">
        <f t="shared" si="3"/>
        <v>insert into game (matchid, matchdate, game_type, country) values (61, '2002-07-07', 2, 64);</v>
      </c>
    </row>
    <row r="21" spans="1:7" x14ac:dyDescent="0.25">
      <c r="A21">
        <f t="shared" si="4"/>
        <v>62</v>
      </c>
      <c r="B21" s="2" t="str">
        <f>"2002-07-07"</f>
        <v>2002-07-07</v>
      </c>
      <c r="C21">
        <v>2</v>
      </c>
      <c r="D21">
        <f t="shared" si="5"/>
        <v>64</v>
      </c>
      <c r="G21" t="str">
        <f t="shared" si="3"/>
        <v>insert into game (matchid, matchdate, game_type, country) values (62, '2002-07-07', 2, 64);</v>
      </c>
    </row>
    <row r="22" spans="1:7" x14ac:dyDescent="0.25">
      <c r="A22">
        <f t="shared" si="4"/>
        <v>63</v>
      </c>
      <c r="B22" s="2" t="str">
        <f>"2002-07-09"</f>
        <v>2002-07-09</v>
      </c>
      <c r="C22">
        <v>2</v>
      </c>
      <c r="D22">
        <f t="shared" si="5"/>
        <v>64</v>
      </c>
      <c r="G22" t="str">
        <f t="shared" si="3"/>
        <v>insert into game (matchid, matchdate, game_type, country) values (63, '2002-07-09', 2, 64);</v>
      </c>
    </row>
    <row r="23" spans="1:7" x14ac:dyDescent="0.25">
      <c r="A23">
        <f t="shared" si="4"/>
        <v>64</v>
      </c>
      <c r="B23" s="2" t="str">
        <f>"2002-07-09"</f>
        <v>2002-07-09</v>
      </c>
      <c r="C23">
        <v>2</v>
      </c>
      <c r="D23">
        <f t="shared" si="5"/>
        <v>64</v>
      </c>
      <c r="G23" t="str">
        <f t="shared" si="3"/>
        <v>insert into game (matchid, matchdate, game_type, country) values (64, '2002-07-09', 2, 64);</v>
      </c>
    </row>
    <row r="24" spans="1:7" x14ac:dyDescent="0.25">
      <c r="A24">
        <f t="shared" si="4"/>
        <v>65</v>
      </c>
      <c r="B24" s="2" t="str">
        <f>"2002-07-12"</f>
        <v>2002-07-12</v>
      </c>
      <c r="C24">
        <v>4</v>
      </c>
      <c r="D24">
        <f>D17</f>
        <v>64</v>
      </c>
      <c r="G24" t="str">
        <f t="shared" si="3"/>
        <v>insert into game (matchid, matchdate, game_type, country) values (65, '2002-07-12', 4, 64);</v>
      </c>
    </row>
    <row r="25" spans="1:7" x14ac:dyDescent="0.25">
      <c r="A25">
        <f t="shared" si="4"/>
        <v>66</v>
      </c>
      <c r="B25" s="2" t="str">
        <f>"2002-07-12"</f>
        <v>2002-07-12</v>
      </c>
      <c r="C25">
        <v>4</v>
      </c>
      <c r="D25">
        <f>D24</f>
        <v>64</v>
      </c>
      <c r="G25" t="str">
        <f t="shared" si="3"/>
        <v>insert into game (matchid, matchdate, game_type, country) values (66, '2002-07-12', 4, 64);</v>
      </c>
    </row>
    <row r="26" spans="1:7" x14ac:dyDescent="0.25">
      <c r="A26">
        <f t="shared" si="4"/>
        <v>67</v>
      </c>
      <c r="B26" s="2" t="str">
        <f>"2002-07-14"</f>
        <v>2002-07-14</v>
      </c>
      <c r="C26">
        <v>5</v>
      </c>
      <c r="D26">
        <f>D25</f>
        <v>64</v>
      </c>
      <c r="G26" t="str">
        <f t="shared" si="3"/>
        <v>insert into game (matchid, matchdate, game_type, country) values (67, '2002-07-14', 5, 64);</v>
      </c>
    </row>
    <row r="27" spans="1:7" x14ac:dyDescent="0.25">
      <c r="A27">
        <f t="shared" si="4"/>
        <v>68</v>
      </c>
      <c r="B27" s="2" t="str">
        <f>"2002-07-14"</f>
        <v>2002-07-14</v>
      </c>
      <c r="C27">
        <v>6</v>
      </c>
      <c r="D27">
        <f>D26</f>
        <v>64</v>
      </c>
      <c r="G27" t="str">
        <f t="shared" si="3"/>
        <v>insert into game (matchid, matchdate, game_type, country) values (68, '2002-07-14', 6, 64);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'2000'!A61 + 1</f>
        <v>209</v>
      </c>
      <c r="B30" s="3">
        <f>A12</f>
        <v>53</v>
      </c>
      <c r="C30" s="3">
        <v>679</v>
      </c>
      <c r="D30" s="3">
        <v>2</v>
      </c>
      <c r="E30" s="3">
        <v>3</v>
      </c>
      <c r="F30" s="3">
        <v>2</v>
      </c>
      <c r="G30" s="3" t="str">
        <f t="shared" ref="G30:G6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(209, 53, 679, 2, 3, 2);</v>
      </c>
    </row>
    <row r="31" spans="1:7" x14ac:dyDescent="0.25">
      <c r="A31" s="3">
        <f>A30+1</f>
        <v>210</v>
      </c>
      <c r="B31" s="3">
        <f>B30</f>
        <v>53</v>
      </c>
      <c r="C31" s="3">
        <v>679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(210, 53, 679, 1, 0, 1);</v>
      </c>
    </row>
    <row r="32" spans="1:7" x14ac:dyDescent="0.25">
      <c r="A32" s="3">
        <f t="shared" ref="A32:A37" si="7">A31+1</f>
        <v>211</v>
      </c>
      <c r="B32" s="3">
        <f>B30</f>
        <v>53</v>
      </c>
      <c r="C32" s="3">
        <v>687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(211, 53, 687, 1, 0, 2);</v>
      </c>
    </row>
    <row r="33" spans="1:7" x14ac:dyDescent="0.25">
      <c r="A33" s="3">
        <f t="shared" si="7"/>
        <v>212</v>
      </c>
      <c r="B33" s="3">
        <f>B30</f>
        <v>53</v>
      </c>
      <c r="C33" s="3">
        <v>687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(212, 53, 687, 0, 0, 1);</v>
      </c>
    </row>
    <row r="34" spans="1:7" x14ac:dyDescent="0.25">
      <c r="A34">
        <f t="shared" si="7"/>
        <v>213</v>
      </c>
      <c r="B34">
        <f>B30+1</f>
        <v>54</v>
      </c>
      <c r="C34" s="5">
        <v>61</v>
      </c>
      <c r="D34" s="5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(213, 54, 61, 2, 3, 2);</v>
      </c>
    </row>
    <row r="35" spans="1:7" x14ac:dyDescent="0.25">
      <c r="A35">
        <f t="shared" si="7"/>
        <v>214</v>
      </c>
      <c r="B35">
        <f>B34</f>
        <v>54</v>
      </c>
      <c r="C35" s="5">
        <v>61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(214, 54, 61, 0, 0, 1);</v>
      </c>
    </row>
    <row r="36" spans="1:7" x14ac:dyDescent="0.25">
      <c r="A36">
        <f t="shared" si="7"/>
        <v>215</v>
      </c>
      <c r="B36">
        <f>B34</f>
        <v>54</v>
      </c>
      <c r="C36" s="5">
        <v>678</v>
      </c>
      <c r="D36" s="5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(215, 54, 678, 0, 0, 2);</v>
      </c>
    </row>
    <row r="37" spans="1:7" x14ac:dyDescent="0.25">
      <c r="A37">
        <f t="shared" si="7"/>
        <v>216</v>
      </c>
      <c r="B37">
        <f>B34</f>
        <v>54</v>
      </c>
      <c r="C37" s="5">
        <v>678</v>
      </c>
      <c r="D37" s="5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(216, 54, 678, 0, 0, 1);</v>
      </c>
    </row>
    <row r="38" spans="1:7" x14ac:dyDescent="0.25">
      <c r="A38" s="3">
        <f>A37+1</f>
        <v>217</v>
      </c>
      <c r="B38" s="3">
        <f>B34+1</f>
        <v>55</v>
      </c>
      <c r="C38" s="3">
        <v>678</v>
      </c>
      <c r="D38" s="3">
        <v>1</v>
      </c>
      <c r="E38" s="3">
        <v>3</v>
      </c>
      <c r="F38" s="3">
        <v>2</v>
      </c>
      <c r="G38" s="3" t="str">
        <f t="shared" si="6"/>
        <v>insert into game_score (id, matchid, squad, goals, points, time_type) values (217, 55, 678, 1, 3, 2);</v>
      </c>
    </row>
    <row r="39" spans="1:7" x14ac:dyDescent="0.25">
      <c r="A39" s="3">
        <f>A38+1</f>
        <v>218</v>
      </c>
      <c r="B39" s="3">
        <f>B38</f>
        <v>55</v>
      </c>
      <c r="C39" s="3">
        <v>678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(218, 55, 678, 1, 0, 1);</v>
      </c>
    </row>
    <row r="40" spans="1:7" x14ac:dyDescent="0.25">
      <c r="A40" s="3">
        <f>A39+1</f>
        <v>219</v>
      </c>
      <c r="B40" s="3">
        <f>B38</f>
        <v>55</v>
      </c>
      <c r="C40" s="3">
        <v>679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(219, 55, 679, 0, 0, 2);</v>
      </c>
    </row>
    <row r="41" spans="1:7" x14ac:dyDescent="0.25">
      <c r="A41" s="3">
        <f>A40+1</f>
        <v>220</v>
      </c>
      <c r="B41" s="3">
        <f>B38</f>
        <v>55</v>
      </c>
      <c r="C41" s="3">
        <v>679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(220, 55, 679, 0, 0, 1);</v>
      </c>
    </row>
    <row r="42" spans="1:7" x14ac:dyDescent="0.25">
      <c r="A42" s="4">
        <f>A41+1</f>
        <v>221</v>
      </c>
      <c r="B42">
        <f>B38+1</f>
        <v>56</v>
      </c>
      <c r="C42" s="4">
        <v>61</v>
      </c>
      <c r="D42" s="4">
        <v>11</v>
      </c>
      <c r="E42" s="5">
        <v>3</v>
      </c>
      <c r="F42" s="4">
        <v>2</v>
      </c>
      <c r="G42" t="str">
        <f t="shared" si="6"/>
        <v>insert into game_score (id, matchid, squad, goals, points, time_type) values (221, 56, 61, 11, 3, 2);</v>
      </c>
    </row>
    <row r="43" spans="1:7" x14ac:dyDescent="0.25">
      <c r="A43" s="4">
        <f t="shared" ref="A43:A97" si="8">A42+1</f>
        <v>222</v>
      </c>
      <c r="B43">
        <f>B42</f>
        <v>56</v>
      </c>
      <c r="C43" s="4">
        <v>61</v>
      </c>
      <c r="D43" s="4">
        <v>4</v>
      </c>
      <c r="E43" s="5">
        <v>0</v>
      </c>
      <c r="F43" s="4">
        <v>1</v>
      </c>
      <c r="G43" t="str">
        <f t="shared" si="6"/>
        <v>insert into game_score (id, matchid, squad, goals, points, time_type) values (222, 56, 61, 4, 0, 1);</v>
      </c>
    </row>
    <row r="44" spans="1:7" x14ac:dyDescent="0.25">
      <c r="A44" s="4">
        <f t="shared" si="8"/>
        <v>223</v>
      </c>
      <c r="B44">
        <f>B42</f>
        <v>56</v>
      </c>
      <c r="C44" s="4">
        <v>687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(223, 56, 687, 0, 0, 2);</v>
      </c>
    </row>
    <row r="45" spans="1:7" x14ac:dyDescent="0.25">
      <c r="A45" s="4">
        <f t="shared" si="8"/>
        <v>224</v>
      </c>
      <c r="B45">
        <f>B42</f>
        <v>56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(224, 56, 687, 0, 0, 1);</v>
      </c>
    </row>
    <row r="46" spans="1:7" x14ac:dyDescent="0.25">
      <c r="A46" s="3">
        <f t="shared" si="8"/>
        <v>225</v>
      </c>
      <c r="B46" s="3">
        <f>B42+1</f>
        <v>57</v>
      </c>
      <c r="C46" s="3">
        <v>678</v>
      </c>
      <c r="D46" s="3">
        <v>1</v>
      </c>
      <c r="E46" s="6">
        <v>3</v>
      </c>
      <c r="F46" s="3">
        <v>2</v>
      </c>
      <c r="G46" s="3" t="str">
        <f t="shared" si="6"/>
        <v>insert into game_score (id, matchid, squad, goals, points, time_type) values (225, 57, 678, 1, 3, 2);</v>
      </c>
    </row>
    <row r="47" spans="1:7" x14ac:dyDescent="0.25">
      <c r="A47" s="3">
        <f t="shared" si="8"/>
        <v>226</v>
      </c>
      <c r="B47" s="3">
        <f>B46</f>
        <v>57</v>
      </c>
      <c r="C47" s="3">
        <v>678</v>
      </c>
      <c r="D47" s="3">
        <v>0</v>
      </c>
      <c r="E47" s="6">
        <v>0</v>
      </c>
      <c r="F47" s="3">
        <v>1</v>
      </c>
      <c r="G47" s="3" t="str">
        <f t="shared" si="6"/>
        <v>insert into game_score (id, matchid, squad, goals, points, time_type) values (226, 57, 678, 0, 0, 1);</v>
      </c>
    </row>
    <row r="48" spans="1:7" x14ac:dyDescent="0.25">
      <c r="A48" s="3">
        <f t="shared" si="8"/>
        <v>227</v>
      </c>
      <c r="B48" s="3">
        <f>B46</f>
        <v>57</v>
      </c>
      <c r="C48" s="3">
        <v>687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(227, 57, 687, 0, 0, 2);</v>
      </c>
    </row>
    <row r="49" spans="1:7" x14ac:dyDescent="0.25">
      <c r="A49" s="3">
        <f t="shared" si="8"/>
        <v>228</v>
      </c>
      <c r="B49" s="3">
        <f>B46</f>
        <v>57</v>
      </c>
      <c r="C49" s="3">
        <v>687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(228, 57, 687, 0, 0, 1);</v>
      </c>
    </row>
    <row r="50" spans="1:7" x14ac:dyDescent="0.25">
      <c r="A50" s="4">
        <f t="shared" si="8"/>
        <v>229</v>
      </c>
      <c r="B50">
        <f>B46+1</f>
        <v>58</v>
      </c>
      <c r="C50" s="4">
        <v>61</v>
      </c>
      <c r="D50" s="4">
        <v>8</v>
      </c>
      <c r="E50" s="5">
        <v>3</v>
      </c>
      <c r="F50" s="4">
        <v>2</v>
      </c>
      <c r="G50" t="str">
        <f t="shared" si="6"/>
        <v>insert into game_score (id, matchid, squad, goals, points, time_type) values (229, 58, 61, 8, 3, 2);</v>
      </c>
    </row>
    <row r="51" spans="1:7" x14ac:dyDescent="0.25">
      <c r="A51" s="4">
        <f t="shared" si="8"/>
        <v>230</v>
      </c>
      <c r="B51">
        <f>B50</f>
        <v>58</v>
      </c>
      <c r="C51" s="4">
        <v>61</v>
      </c>
      <c r="D51" s="4">
        <v>5</v>
      </c>
      <c r="E51" s="5">
        <v>0</v>
      </c>
      <c r="F51" s="4">
        <v>1</v>
      </c>
      <c r="G51" t="str">
        <f t="shared" si="6"/>
        <v>insert into game_score (id, matchid, squad, goals, points, time_type) values (230, 58, 61, 5, 0, 1);</v>
      </c>
    </row>
    <row r="52" spans="1:7" x14ac:dyDescent="0.25">
      <c r="A52" s="4">
        <f t="shared" si="8"/>
        <v>231</v>
      </c>
      <c r="B52">
        <f>B50</f>
        <v>58</v>
      </c>
      <c r="C52" s="4">
        <v>679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(231, 58, 679, 0, 0, 2);</v>
      </c>
    </row>
    <row r="53" spans="1:7" x14ac:dyDescent="0.25">
      <c r="A53" s="4">
        <f t="shared" si="8"/>
        <v>232</v>
      </c>
      <c r="B53">
        <f>B50</f>
        <v>58</v>
      </c>
      <c r="C53" s="4">
        <v>679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(232, 58, 679, 0, 0, 1);</v>
      </c>
    </row>
    <row r="54" spans="1:7" x14ac:dyDescent="0.25">
      <c r="A54" s="3">
        <f t="shared" si="8"/>
        <v>233</v>
      </c>
      <c r="B54" s="3">
        <f>B50+1</f>
        <v>59</v>
      </c>
      <c r="C54" s="3">
        <v>675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(233, 59, 675, 0, 1, 2);</v>
      </c>
    </row>
    <row r="55" spans="1:7" x14ac:dyDescent="0.25">
      <c r="A55" s="3">
        <f t="shared" si="8"/>
        <v>234</v>
      </c>
      <c r="B55" s="3">
        <f>B54</f>
        <v>59</v>
      </c>
      <c r="C55" s="3">
        <v>675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(234, 59, 675, 0, 0, 1);</v>
      </c>
    </row>
    <row r="56" spans="1:7" x14ac:dyDescent="0.25">
      <c r="A56" s="3">
        <f t="shared" si="8"/>
        <v>235</v>
      </c>
      <c r="B56" s="3">
        <f>B54</f>
        <v>59</v>
      </c>
      <c r="C56" s="3">
        <v>677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(235, 59, 677, 0, 1, 2);</v>
      </c>
    </row>
    <row r="57" spans="1:7" x14ac:dyDescent="0.25">
      <c r="A57" s="3">
        <f t="shared" si="8"/>
        <v>236</v>
      </c>
      <c r="B57" s="3">
        <f>B54</f>
        <v>59</v>
      </c>
      <c r="C57" s="3">
        <v>677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(236, 59, 677, 0, 0, 1);</v>
      </c>
    </row>
    <row r="58" spans="1:7" x14ac:dyDescent="0.25">
      <c r="A58" s="4">
        <f t="shared" si="8"/>
        <v>237</v>
      </c>
      <c r="B58">
        <f>B54+1</f>
        <v>60</v>
      </c>
      <c r="C58" s="4">
        <v>64</v>
      </c>
      <c r="D58" s="4">
        <v>4</v>
      </c>
      <c r="E58" s="5">
        <v>3</v>
      </c>
      <c r="F58" s="4">
        <v>2</v>
      </c>
      <c r="G58" t="str">
        <f t="shared" si="6"/>
        <v>insert into game_score (id, matchid, squad, goals, points, time_type) values (237, 60, 64, 4, 3, 2);</v>
      </c>
    </row>
    <row r="59" spans="1:7" x14ac:dyDescent="0.25">
      <c r="A59" s="4">
        <f t="shared" si="8"/>
        <v>238</v>
      </c>
      <c r="B59">
        <f>B58</f>
        <v>60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(238, 60, 64, 1, 0, 1);</v>
      </c>
    </row>
    <row r="60" spans="1:7" x14ac:dyDescent="0.25">
      <c r="A60" s="4">
        <f t="shared" si="8"/>
        <v>239</v>
      </c>
      <c r="B60">
        <f>B58</f>
        <v>60</v>
      </c>
      <c r="C60" s="4">
        <v>689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(239, 60, 689, 0, 0, 2);</v>
      </c>
    </row>
    <row r="61" spans="1:7" x14ac:dyDescent="0.25">
      <c r="A61" s="4">
        <f t="shared" si="8"/>
        <v>240</v>
      </c>
      <c r="B61">
        <f>B58</f>
        <v>60</v>
      </c>
      <c r="C61" s="4">
        <v>689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(240, 60, 689, 0, 0, 1);</v>
      </c>
    </row>
    <row r="62" spans="1:7" x14ac:dyDescent="0.25">
      <c r="A62" s="3">
        <f t="shared" si="8"/>
        <v>241</v>
      </c>
      <c r="B62" s="3">
        <f>B58+1</f>
        <v>61</v>
      </c>
      <c r="C62" s="3">
        <v>689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(241, 61, 689, 3, 3, 2);</v>
      </c>
    </row>
    <row r="63" spans="1:7" x14ac:dyDescent="0.25">
      <c r="A63" s="3">
        <f t="shared" si="8"/>
        <v>242</v>
      </c>
      <c r="B63" s="3">
        <f>B62</f>
        <v>61</v>
      </c>
      <c r="C63" s="3">
        <v>689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(242, 61, 689, 1, 0, 1);</v>
      </c>
    </row>
    <row r="64" spans="1:7" x14ac:dyDescent="0.25">
      <c r="A64" s="3">
        <f t="shared" si="8"/>
        <v>243</v>
      </c>
      <c r="B64" s="3">
        <f>B62</f>
        <v>61</v>
      </c>
      <c r="C64" s="3">
        <v>677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(243, 61, 677, 2, 0, 2);</v>
      </c>
    </row>
    <row r="65" spans="1:7" x14ac:dyDescent="0.25">
      <c r="A65" s="3">
        <f t="shared" si="8"/>
        <v>244</v>
      </c>
      <c r="B65" s="3">
        <f>B62</f>
        <v>61</v>
      </c>
      <c r="C65" s="3">
        <v>677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(244, 61, 677, 2, 0, 1);</v>
      </c>
    </row>
    <row r="66" spans="1:7" x14ac:dyDescent="0.25">
      <c r="A66" s="4">
        <f t="shared" si="8"/>
        <v>245</v>
      </c>
      <c r="B66">
        <f>B62+1</f>
        <v>62</v>
      </c>
      <c r="C66" s="4">
        <v>64</v>
      </c>
      <c r="D66" s="4">
        <v>9</v>
      </c>
      <c r="E66" s="5">
        <v>3</v>
      </c>
      <c r="F66" s="4">
        <v>2</v>
      </c>
      <c r="G66" t="str">
        <f t="shared" si="6"/>
        <v>insert into game_score (id, matchid, squad, goals, points, time_type) values (245, 62, 64, 9, 3, 2);</v>
      </c>
    </row>
    <row r="67" spans="1:7" x14ac:dyDescent="0.25">
      <c r="A67" s="4">
        <f t="shared" si="8"/>
        <v>246</v>
      </c>
      <c r="B67">
        <f>B66</f>
        <v>62</v>
      </c>
      <c r="C67" s="4">
        <v>64</v>
      </c>
      <c r="D67" s="4">
        <v>4</v>
      </c>
      <c r="E67" s="5">
        <v>0</v>
      </c>
      <c r="F67" s="4">
        <v>1</v>
      </c>
      <c r="G67" t="str">
        <f t="shared" si="6"/>
        <v>insert into game_score (id, matchid, squad, goals, points, time_type) values (246, 62, 64, 4, 0, 1);</v>
      </c>
    </row>
    <row r="68" spans="1:7" x14ac:dyDescent="0.25">
      <c r="A68" s="4">
        <f t="shared" si="8"/>
        <v>247</v>
      </c>
      <c r="B68">
        <f>B66</f>
        <v>62</v>
      </c>
      <c r="C68" s="4">
        <v>675</v>
      </c>
      <c r="D68" s="4">
        <v>1</v>
      </c>
      <c r="E68" s="5">
        <v>0</v>
      </c>
      <c r="F68" s="4">
        <v>2</v>
      </c>
      <c r="G68" t="str">
        <f t="shared" si="6"/>
        <v>insert into game_score (id, matchid, squad, goals, points, time_type) values (247, 62, 675, 1, 0, 2);</v>
      </c>
    </row>
    <row r="69" spans="1:7" x14ac:dyDescent="0.25">
      <c r="A69" s="4">
        <f t="shared" si="8"/>
        <v>248</v>
      </c>
      <c r="B69">
        <f>B66</f>
        <v>62</v>
      </c>
      <c r="C69" s="4">
        <v>675</v>
      </c>
      <c r="D69" s="4">
        <v>1</v>
      </c>
      <c r="E69" s="5">
        <v>0</v>
      </c>
      <c r="F69" s="4">
        <v>1</v>
      </c>
      <c r="G69" t="str">
        <f t="shared" si="6"/>
        <v>insert into game_score (id, matchid, squad, goals, points, time_type) values (248, 62, 675, 1, 0, 1);</v>
      </c>
    </row>
    <row r="70" spans="1:7" x14ac:dyDescent="0.25">
      <c r="A70" s="3">
        <f t="shared" si="8"/>
        <v>249</v>
      </c>
      <c r="B70" s="3">
        <f>B66+1</f>
        <v>63</v>
      </c>
      <c r="C70" s="3">
        <v>689</v>
      </c>
      <c r="D70" s="3">
        <v>3</v>
      </c>
      <c r="E70" s="3">
        <v>3</v>
      </c>
      <c r="F70" s="3">
        <v>2</v>
      </c>
      <c r="G70" s="3" t="str">
        <f t="shared" ref="G70:G97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(249, 63, 689, 3, 3, 2);</v>
      </c>
    </row>
    <row r="71" spans="1:7" x14ac:dyDescent="0.25">
      <c r="A71" s="3">
        <f t="shared" si="8"/>
        <v>250</v>
      </c>
      <c r="B71" s="3">
        <f>B70</f>
        <v>63</v>
      </c>
      <c r="C71" s="3">
        <v>689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(250, 63, 689, 1, 0, 1);</v>
      </c>
    </row>
    <row r="72" spans="1:7" x14ac:dyDescent="0.25">
      <c r="A72" s="3">
        <f t="shared" si="8"/>
        <v>251</v>
      </c>
      <c r="B72" s="3">
        <f>B70</f>
        <v>63</v>
      </c>
      <c r="C72" s="3">
        <v>675</v>
      </c>
      <c r="D72" s="3">
        <v>1</v>
      </c>
      <c r="E72" s="3">
        <v>0</v>
      </c>
      <c r="F72" s="3">
        <v>2</v>
      </c>
      <c r="G72" s="3" t="str">
        <f t="shared" si="9"/>
        <v>insert into game_score (id, matchid, squad, goals, points, time_type) values (251, 63, 675, 1, 0, 2);</v>
      </c>
    </row>
    <row r="73" spans="1:7" x14ac:dyDescent="0.25">
      <c r="A73" s="3">
        <f t="shared" si="8"/>
        <v>252</v>
      </c>
      <c r="B73" s="3">
        <f>B70</f>
        <v>63</v>
      </c>
      <c r="C73" s="3">
        <v>675</v>
      </c>
      <c r="D73" s="3">
        <v>1</v>
      </c>
      <c r="E73" s="3">
        <v>0</v>
      </c>
      <c r="F73" s="3">
        <v>1</v>
      </c>
      <c r="G73" s="3" t="str">
        <f t="shared" si="9"/>
        <v>insert into game_score (id, matchid, squad, goals, points, time_type) values (252, 63, 675, 1, 0, 1);</v>
      </c>
    </row>
    <row r="74" spans="1:7" x14ac:dyDescent="0.25">
      <c r="A74" s="4">
        <f t="shared" si="8"/>
        <v>253</v>
      </c>
      <c r="B74">
        <f>B70+1</f>
        <v>64</v>
      </c>
      <c r="C74" s="4">
        <v>64</v>
      </c>
      <c r="D74" s="4">
        <v>6</v>
      </c>
      <c r="E74" s="5">
        <v>3</v>
      </c>
      <c r="F74" s="4">
        <v>2</v>
      </c>
      <c r="G74" t="str">
        <f t="shared" si="9"/>
        <v>insert into game_score (id, matchid, squad, goals, points, time_type) values (253, 64, 64, 6, 3, 2);</v>
      </c>
    </row>
    <row r="75" spans="1:7" x14ac:dyDescent="0.25">
      <c r="A75" s="4">
        <f t="shared" si="8"/>
        <v>254</v>
      </c>
      <c r="B75">
        <f>B74</f>
        <v>64</v>
      </c>
      <c r="C75" s="4">
        <v>64</v>
      </c>
      <c r="D75" s="4">
        <v>3</v>
      </c>
      <c r="E75" s="5">
        <v>0</v>
      </c>
      <c r="F75" s="4">
        <v>1</v>
      </c>
      <c r="G75" t="str">
        <f t="shared" si="9"/>
        <v>insert into game_score (id, matchid, squad, goals, points, time_type) values (254, 64, 64, 3, 0, 1);</v>
      </c>
    </row>
    <row r="76" spans="1:7" x14ac:dyDescent="0.25">
      <c r="A76" s="4">
        <f t="shared" si="8"/>
        <v>255</v>
      </c>
      <c r="B76">
        <f>B74</f>
        <v>64</v>
      </c>
      <c r="C76" s="4">
        <v>677</v>
      </c>
      <c r="D76" s="4">
        <v>1</v>
      </c>
      <c r="E76" s="5">
        <v>0</v>
      </c>
      <c r="F76" s="4">
        <v>2</v>
      </c>
      <c r="G76" t="str">
        <f t="shared" si="9"/>
        <v>insert into game_score (id, matchid, squad, goals, points, time_type) values (255, 64, 677, 1, 0, 2);</v>
      </c>
    </row>
    <row r="77" spans="1:7" x14ac:dyDescent="0.25">
      <c r="A77" s="4">
        <f t="shared" si="8"/>
        <v>256</v>
      </c>
      <c r="B77">
        <f>B74</f>
        <v>64</v>
      </c>
      <c r="C77" s="4">
        <v>677</v>
      </c>
      <c r="D77" s="4">
        <v>0</v>
      </c>
      <c r="E77" s="5">
        <v>0</v>
      </c>
      <c r="F77" s="4">
        <v>1</v>
      </c>
      <c r="G77" t="str">
        <f t="shared" si="9"/>
        <v>insert into game_score (id, matchid, squad, goals, points, time_type) values (256, 64, 677, 0, 0, 1);</v>
      </c>
    </row>
    <row r="78" spans="1:7" x14ac:dyDescent="0.25">
      <c r="A78" s="3">
        <f t="shared" si="8"/>
        <v>257</v>
      </c>
      <c r="B78" s="3">
        <f>B74+1</f>
        <v>65</v>
      </c>
      <c r="C78" s="3">
        <v>61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(257, 65, 61, 1, 0, 2);</v>
      </c>
    </row>
    <row r="79" spans="1:7" x14ac:dyDescent="0.25">
      <c r="A79" s="3">
        <f t="shared" si="8"/>
        <v>258</v>
      </c>
      <c r="B79" s="3">
        <f>B78</f>
        <v>65</v>
      </c>
      <c r="C79" s="3">
        <v>61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(258, 65, 61, 0, 0, 1);</v>
      </c>
    </row>
    <row r="80" spans="1:7" x14ac:dyDescent="0.25">
      <c r="A80" s="3">
        <f t="shared" si="8"/>
        <v>259</v>
      </c>
      <c r="B80" s="3">
        <f>B78</f>
        <v>65</v>
      </c>
      <c r="C80" s="3">
        <v>689</v>
      </c>
      <c r="D80" s="3">
        <v>1</v>
      </c>
      <c r="E80" s="3">
        <v>0</v>
      </c>
      <c r="F80" s="3">
        <v>2</v>
      </c>
      <c r="G80" s="3" t="str">
        <f t="shared" si="9"/>
        <v>insert into game_score (id, matchid, squad, goals, points, time_type) values (259, 65, 689, 1, 0, 2);</v>
      </c>
    </row>
    <row r="81" spans="1:7" x14ac:dyDescent="0.25">
      <c r="A81" s="3">
        <f t="shared" si="8"/>
        <v>260</v>
      </c>
      <c r="B81" s="3">
        <f>B78</f>
        <v>65</v>
      </c>
      <c r="C81" s="3">
        <v>689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(260, 65, 689, 1, 0, 1);</v>
      </c>
    </row>
    <row r="82" spans="1:7" x14ac:dyDescent="0.25">
      <c r="A82" s="3">
        <f t="shared" si="8"/>
        <v>261</v>
      </c>
      <c r="B82" s="3">
        <f>B79</f>
        <v>65</v>
      </c>
      <c r="C82" s="3">
        <v>61</v>
      </c>
      <c r="D82" s="3">
        <v>2</v>
      </c>
      <c r="E82" s="3">
        <v>3</v>
      </c>
      <c r="F82" s="3">
        <v>4</v>
      </c>
      <c r="G82" s="3" t="str">
        <f t="shared" si="9"/>
        <v>insert into game_score (id, matchid, squad, goals, points, time_type) values (261, 65, 61, 2, 3, 4);</v>
      </c>
    </row>
    <row r="83" spans="1:7" x14ac:dyDescent="0.25">
      <c r="A83" s="3">
        <f t="shared" si="8"/>
        <v>262</v>
      </c>
      <c r="B83" s="3">
        <f>B80</f>
        <v>65</v>
      </c>
      <c r="C83" s="3">
        <v>61</v>
      </c>
      <c r="D83" s="3">
        <v>2</v>
      </c>
      <c r="E83" s="3">
        <v>0</v>
      </c>
      <c r="F83" s="3">
        <v>3</v>
      </c>
      <c r="G83" s="3" t="str">
        <f t="shared" si="9"/>
        <v>insert into game_score (id, matchid, squad, goals, points, time_type) values (262, 65, 61, 2, 0, 3);</v>
      </c>
    </row>
    <row r="84" spans="1:7" x14ac:dyDescent="0.25">
      <c r="A84" s="3">
        <f t="shared" si="8"/>
        <v>263</v>
      </c>
      <c r="B84" s="3">
        <f>B81</f>
        <v>65</v>
      </c>
      <c r="C84" s="3">
        <v>689</v>
      </c>
      <c r="D84" s="3">
        <v>1</v>
      </c>
      <c r="E84" s="3">
        <v>0</v>
      </c>
      <c r="F84" s="3">
        <v>4</v>
      </c>
      <c r="G84" s="3" t="str">
        <f t="shared" si="9"/>
        <v>insert into game_score (id, matchid, squad, goals, points, time_type) values (263, 65, 689, 1, 0, 4);</v>
      </c>
    </row>
    <row r="85" spans="1:7" x14ac:dyDescent="0.25">
      <c r="A85" s="3">
        <f t="shared" si="8"/>
        <v>264</v>
      </c>
      <c r="B85" s="3">
        <f>B82</f>
        <v>65</v>
      </c>
      <c r="C85" s="3">
        <v>689</v>
      </c>
      <c r="D85" s="3">
        <v>1</v>
      </c>
      <c r="E85" s="3">
        <v>0</v>
      </c>
      <c r="F85" s="3">
        <v>3</v>
      </c>
      <c r="G85" s="3" t="str">
        <f t="shared" si="9"/>
        <v>insert into game_score (id, matchid, squad, goals, points, time_type) values (264, 65, 689, 1, 0, 3);</v>
      </c>
    </row>
    <row r="86" spans="1:7" x14ac:dyDescent="0.25">
      <c r="A86" s="4">
        <f t="shared" si="8"/>
        <v>265</v>
      </c>
      <c r="B86">
        <f>B78+1</f>
        <v>66</v>
      </c>
      <c r="C86" s="4">
        <v>64</v>
      </c>
      <c r="D86" s="4">
        <v>3</v>
      </c>
      <c r="E86" s="5">
        <v>3</v>
      </c>
      <c r="F86" s="4">
        <v>2</v>
      </c>
      <c r="G86" t="str">
        <f t="shared" si="9"/>
        <v>insert into game_score (id, matchid, squad, goals, points, time_type) values (265, 66, 64, 3, 3, 2);</v>
      </c>
    </row>
    <row r="87" spans="1:7" x14ac:dyDescent="0.25">
      <c r="A87" s="4">
        <f t="shared" si="8"/>
        <v>266</v>
      </c>
      <c r="B87">
        <f>B86</f>
        <v>66</v>
      </c>
      <c r="C87" s="4">
        <v>64</v>
      </c>
      <c r="D87" s="4">
        <v>2</v>
      </c>
      <c r="E87" s="5">
        <v>0</v>
      </c>
      <c r="F87" s="4">
        <v>1</v>
      </c>
      <c r="G87" t="str">
        <f t="shared" si="9"/>
        <v>insert into game_score (id, matchid, squad, goals, points, time_type) values (266, 66, 64, 2, 0, 1);</v>
      </c>
    </row>
    <row r="88" spans="1:7" x14ac:dyDescent="0.25">
      <c r="A88" s="4">
        <f t="shared" si="8"/>
        <v>267</v>
      </c>
      <c r="B88">
        <f>B86</f>
        <v>66</v>
      </c>
      <c r="C88" s="4">
        <v>678</v>
      </c>
      <c r="D88" s="4">
        <v>0</v>
      </c>
      <c r="E88" s="5">
        <v>0</v>
      </c>
      <c r="F88" s="4">
        <v>2</v>
      </c>
      <c r="G88" t="str">
        <f t="shared" si="9"/>
        <v>insert into game_score (id, matchid, squad, goals, points, time_type) values (267, 66, 678, 0, 0, 2);</v>
      </c>
    </row>
    <row r="89" spans="1:7" x14ac:dyDescent="0.25">
      <c r="A89" s="4">
        <f t="shared" si="8"/>
        <v>268</v>
      </c>
      <c r="B89">
        <f>B86</f>
        <v>66</v>
      </c>
      <c r="C89" s="4">
        <v>678</v>
      </c>
      <c r="D89" s="4">
        <v>0</v>
      </c>
      <c r="E89" s="5">
        <v>0</v>
      </c>
      <c r="F89" s="4">
        <v>1</v>
      </c>
      <c r="G89" t="str">
        <f t="shared" si="9"/>
        <v>insert into game_score (id, matchid, squad, goals, points, time_type) values (268, 66, 678, 0, 0, 1);</v>
      </c>
    </row>
    <row r="90" spans="1:7" x14ac:dyDescent="0.25">
      <c r="A90" s="3">
        <f t="shared" si="8"/>
        <v>269</v>
      </c>
      <c r="B90" s="3">
        <f>B86+1</f>
        <v>67</v>
      </c>
      <c r="C90" s="3">
        <v>689</v>
      </c>
      <c r="D90" s="3">
        <v>1</v>
      </c>
      <c r="E90" s="3">
        <v>3</v>
      </c>
      <c r="F90" s="3">
        <v>2</v>
      </c>
      <c r="G90" s="3" t="str">
        <f t="shared" si="9"/>
        <v>insert into game_score (id, matchid, squad, goals, points, time_type) values (269, 67, 689, 1, 3, 2);</v>
      </c>
    </row>
    <row r="91" spans="1:7" x14ac:dyDescent="0.25">
      <c r="A91" s="3">
        <f t="shared" si="8"/>
        <v>270</v>
      </c>
      <c r="B91" s="3">
        <f>B90</f>
        <v>67</v>
      </c>
      <c r="C91" s="3">
        <v>689</v>
      </c>
      <c r="D91" s="3">
        <v>0</v>
      </c>
      <c r="E91" s="3">
        <v>0</v>
      </c>
      <c r="F91" s="3">
        <v>1</v>
      </c>
      <c r="G91" s="3" t="str">
        <f t="shared" si="9"/>
        <v>insert into game_score (id, matchid, squad, goals, points, time_type) values (270, 67, 689, 0, 0, 1);</v>
      </c>
    </row>
    <row r="92" spans="1:7" x14ac:dyDescent="0.25">
      <c r="A92" s="3">
        <f t="shared" si="8"/>
        <v>271</v>
      </c>
      <c r="B92" s="3">
        <f>B90</f>
        <v>67</v>
      </c>
      <c r="C92" s="3">
        <v>678</v>
      </c>
      <c r="D92" s="3">
        <v>0</v>
      </c>
      <c r="E92" s="3">
        <v>0</v>
      </c>
      <c r="F92" s="3">
        <v>2</v>
      </c>
      <c r="G92" s="3" t="str">
        <f t="shared" si="9"/>
        <v>insert into game_score (id, matchid, squad, goals, points, time_type) values (271, 67, 678, 0, 0, 2);</v>
      </c>
    </row>
    <row r="93" spans="1:7" x14ac:dyDescent="0.25">
      <c r="A93" s="3">
        <f t="shared" si="8"/>
        <v>272</v>
      </c>
      <c r="B93" s="3">
        <f>B90</f>
        <v>67</v>
      </c>
      <c r="C93" s="3">
        <v>678</v>
      </c>
      <c r="D93" s="3">
        <v>0</v>
      </c>
      <c r="E93" s="3">
        <v>0</v>
      </c>
      <c r="F93" s="3">
        <v>1</v>
      </c>
      <c r="G93" s="3" t="str">
        <f t="shared" si="9"/>
        <v>insert into game_score (id, matchid, squad, goals, points, time_type) values (272, 67, 678, 0, 0, 1);</v>
      </c>
    </row>
    <row r="94" spans="1:7" x14ac:dyDescent="0.25">
      <c r="A94" s="4">
        <f t="shared" si="8"/>
        <v>273</v>
      </c>
      <c r="B94">
        <f>B90+1</f>
        <v>68</v>
      </c>
      <c r="C94" s="4">
        <v>64</v>
      </c>
      <c r="D94" s="4">
        <v>1</v>
      </c>
      <c r="E94" s="5">
        <v>3</v>
      </c>
      <c r="F94" s="4">
        <v>2</v>
      </c>
      <c r="G94" t="str">
        <f t="shared" si="9"/>
        <v>insert into game_score (id, matchid, squad, goals, points, time_type) values (273, 68, 64, 1, 3, 2);</v>
      </c>
    </row>
    <row r="95" spans="1:7" x14ac:dyDescent="0.25">
      <c r="A95" s="4">
        <f t="shared" si="8"/>
        <v>274</v>
      </c>
      <c r="B95">
        <f>B94</f>
        <v>68</v>
      </c>
      <c r="C95" s="4">
        <v>64</v>
      </c>
      <c r="D95" s="4">
        <v>0</v>
      </c>
      <c r="E95" s="5">
        <v>0</v>
      </c>
      <c r="F95" s="4">
        <v>1</v>
      </c>
      <c r="G95" t="str">
        <f t="shared" si="9"/>
        <v>insert into game_score (id, matchid, squad, goals, points, time_type) values (274, 68, 64, 0, 0, 1);</v>
      </c>
    </row>
    <row r="96" spans="1:7" x14ac:dyDescent="0.25">
      <c r="A96" s="4">
        <f t="shared" si="8"/>
        <v>275</v>
      </c>
      <c r="B96">
        <f>B94</f>
        <v>68</v>
      </c>
      <c r="C96" s="4">
        <v>61</v>
      </c>
      <c r="D96" s="4">
        <v>0</v>
      </c>
      <c r="E96" s="5">
        <v>0</v>
      </c>
      <c r="F96" s="4">
        <v>2</v>
      </c>
      <c r="G96" t="str">
        <f t="shared" si="9"/>
        <v>insert into game_score (id, matchid, squad, goals, points, time_type) values (275, 68, 61, 0, 0, 2);</v>
      </c>
    </row>
    <row r="97" spans="1:7" x14ac:dyDescent="0.25">
      <c r="A97" s="4">
        <f t="shared" si="8"/>
        <v>276</v>
      </c>
      <c r="B97">
        <f>B94</f>
        <v>68</v>
      </c>
      <c r="C97" s="4">
        <v>61</v>
      </c>
      <c r="D97" s="4">
        <v>0</v>
      </c>
      <c r="E97" s="5">
        <v>0</v>
      </c>
      <c r="F97" s="4">
        <v>1</v>
      </c>
      <c r="G97" t="str">
        <f t="shared" si="9"/>
        <v>insert into game_score (id, matchid, squad, goals, points, time_type) values (276, 68, 61,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'2002'!A27 + 1</f>
        <v>69</v>
      </c>
      <c r="B2" s="2" t="str">
        <f>"2004-05-29"</f>
        <v>2004-05-29</v>
      </c>
      <c r="C2">
        <v>2</v>
      </c>
      <c r="D2">
        <v>61</v>
      </c>
      <c r="G2" t="str">
        <f t="shared" ref="G2:G18" si="0">"insert into game (matchid, matchdate, game_type, country) values (" &amp; A2 &amp; ", '" &amp; B2 &amp; "', " &amp; C2 &amp; ", " &amp; D2 &amp;  ");"</f>
        <v>insert into game (matchid, matchdate, game_type, country) values (69, '2004-05-29', 2, 61);</v>
      </c>
    </row>
    <row r="3" spans="1:7" x14ac:dyDescent="0.25">
      <c r="A3">
        <f>A2+1</f>
        <v>70</v>
      </c>
      <c r="B3" s="2" t="str">
        <f>"2004-05-29"</f>
        <v>2004-05-29</v>
      </c>
      <c r="C3">
        <v>2</v>
      </c>
      <c r="D3">
        <f>D2</f>
        <v>61</v>
      </c>
      <c r="G3" t="str">
        <f t="shared" si="0"/>
        <v>insert into game (matchid, matchdate, game_type, country) values (70, '2004-05-29', 2, 61);</v>
      </c>
    </row>
    <row r="4" spans="1:7" x14ac:dyDescent="0.25">
      <c r="A4">
        <f t="shared" ref="A4:A18" si="1">A3+1</f>
        <v>71</v>
      </c>
      <c r="B4" s="2" t="str">
        <f>"2004-05-29"</f>
        <v>2004-05-29</v>
      </c>
      <c r="C4">
        <v>2</v>
      </c>
      <c r="D4">
        <f t="shared" ref="D4:D18" si="2">D3</f>
        <v>61</v>
      </c>
      <c r="G4" t="str">
        <f t="shared" si="0"/>
        <v>insert into game (matchid, matchdate, game_type, country) values (71, '2004-05-29', 2, 61);</v>
      </c>
    </row>
    <row r="5" spans="1:7" x14ac:dyDescent="0.25">
      <c r="A5">
        <f t="shared" si="1"/>
        <v>72</v>
      </c>
      <c r="B5" s="2" t="str">
        <f>"2004-05-31"</f>
        <v>2004-05-31</v>
      </c>
      <c r="C5">
        <v>2</v>
      </c>
      <c r="D5">
        <f t="shared" si="2"/>
        <v>61</v>
      </c>
      <c r="G5" t="str">
        <f t="shared" si="0"/>
        <v>insert into game (matchid, matchdate, game_type, country) values (72, '2004-05-31', 2, 61);</v>
      </c>
    </row>
    <row r="6" spans="1:7" x14ac:dyDescent="0.25">
      <c r="A6">
        <f t="shared" si="1"/>
        <v>73</v>
      </c>
      <c r="B6" s="2" t="str">
        <f>"2004-05-31"</f>
        <v>2004-05-31</v>
      </c>
      <c r="C6">
        <v>2</v>
      </c>
      <c r="D6">
        <f t="shared" si="2"/>
        <v>61</v>
      </c>
      <c r="G6" t="str">
        <f t="shared" si="0"/>
        <v>insert into game (matchid, matchdate, game_type, country) values (73, '2004-05-31', 2, 61);</v>
      </c>
    </row>
    <row r="7" spans="1:7" x14ac:dyDescent="0.25">
      <c r="A7">
        <f t="shared" si="1"/>
        <v>74</v>
      </c>
      <c r="B7" s="2" t="str">
        <f>"2004-05-31"</f>
        <v>2004-05-31</v>
      </c>
      <c r="C7">
        <v>2</v>
      </c>
      <c r="D7">
        <f t="shared" si="2"/>
        <v>61</v>
      </c>
      <c r="G7" t="str">
        <f t="shared" si="0"/>
        <v>insert into game (matchid, matchdate, game_type, country) values (74, '2004-05-31', 2, 61);</v>
      </c>
    </row>
    <row r="8" spans="1:7" x14ac:dyDescent="0.25">
      <c r="A8">
        <f t="shared" si="1"/>
        <v>75</v>
      </c>
      <c r="B8" s="2" t="str">
        <f>"2004-06-02"</f>
        <v>2004-06-02</v>
      </c>
      <c r="C8">
        <v>2</v>
      </c>
      <c r="D8">
        <f t="shared" si="2"/>
        <v>61</v>
      </c>
      <c r="G8" t="str">
        <f t="shared" si="0"/>
        <v>insert into game (matchid, matchdate, game_type, country) values (75, '2004-06-02', 2, 61);</v>
      </c>
    </row>
    <row r="9" spans="1:7" x14ac:dyDescent="0.25">
      <c r="A9">
        <f t="shared" si="1"/>
        <v>76</v>
      </c>
      <c r="B9" s="2" t="str">
        <f>"2004-06-02"</f>
        <v>2004-06-02</v>
      </c>
      <c r="C9">
        <v>2</v>
      </c>
      <c r="D9">
        <f t="shared" si="2"/>
        <v>61</v>
      </c>
      <c r="G9" t="str">
        <f t="shared" si="0"/>
        <v>insert into game (matchid, matchdate, game_type, country) values (76, '2004-06-02', 2, 61);</v>
      </c>
    </row>
    <row r="10" spans="1:7" x14ac:dyDescent="0.25">
      <c r="A10">
        <f t="shared" si="1"/>
        <v>77</v>
      </c>
      <c r="B10" s="2" t="str">
        <f>"2004-06-02"</f>
        <v>2004-06-02</v>
      </c>
      <c r="C10">
        <v>2</v>
      </c>
      <c r="D10">
        <f t="shared" si="2"/>
        <v>61</v>
      </c>
      <c r="G10" t="str">
        <f t="shared" si="0"/>
        <v>insert into game (matchid, matchdate, game_type, country) values (77, '2004-06-02', 2, 61);</v>
      </c>
    </row>
    <row r="11" spans="1:7" x14ac:dyDescent="0.25">
      <c r="A11">
        <f t="shared" si="1"/>
        <v>78</v>
      </c>
      <c r="B11" s="2" t="str">
        <f>"2004-06-04"</f>
        <v>2004-06-04</v>
      </c>
      <c r="C11">
        <v>2</v>
      </c>
      <c r="D11">
        <f t="shared" si="2"/>
        <v>61</v>
      </c>
      <c r="G11" t="str">
        <f t="shared" si="0"/>
        <v>insert into game (matchid, matchdate, game_type, country) values (78, '2004-06-04', 2, 61);</v>
      </c>
    </row>
    <row r="12" spans="1:7" x14ac:dyDescent="0.25">
      <c r="A12">
        <f t="shared" si="1"/>
        <v>79</v>
      </c>
      <c r="B12" s="2" t="str">
        <f>"2004-06-04"</f>
        <v>2004-06-04</v>
      </c>
      <c r="C12">
        <v>2</v>
      </c>
      <c r="D12">
        <f t="shared" si="2"/>
        <v>61</v>
      </c>
      <c r="G12" t="str">
        <f t="shared" si="0"/>
        <v>insert into game (matchid, matchdate, game_type, country) values (79, '2004-06-04', 2, 61);</v>
      </c>
    </row>
    <row r="13" spans="1:7" x14ac:dyDescent="0.25">
      <c r="A13">
        <f t="shared" si="1"/>
        <v>80</v>
      </c>
      <c r="B13" s="2" t="str">
        <f>"2004-06-04"</f>
        <v>2004-06-04</v>
      </c>
      <c r="C13">
        <v>2</v>
      </c>
      <c r="D13">
        <f t="shared" si="2"/>
        <v>61</v>
      </c>
      <c r="G13" t="str">
        <f t="shared" si="0"/>
        <v>insert into game (matchid, matchdate, game_type, country) values (80, '2004-06-04', 2, 61);</v>
      </c>
    </row>
    <row r="14" spans="1:7" x14ac:dyDescent="0.25">
      <c r="A14">
        <f t="shared" si="1"/>
        <v>81</v>
      </c>
      <c r="B14" s="2" t="str">
        <f>"2004-06-06"</f>
        <v>2004-06-06</v>
      </c>
      <c r="C14">
        <v>2</v>
      </c>
      <c r="D14">
        <f t="shared" si="2"/>
        <v>61</v>
      </c>
      <c r="G14" t="str">
        <f t="shared" si="0"/>
        <v>insert into game (matchid, matchdate, game_type, country) values (81, '2004-06-06', 2, 61);</v>
      </c>
    </row>
    <row r="15" spans="1:7" x14ac:dyDescent="0.25">
      <c r="A15">
        <f t="shared" si="1"/>
        <v>82</v>
      </c>
      <c r="B15" s="2" t="str">
        <f>"2004-06-06"</f>
        <v>2004-06-06</v>
      </c>
      <c r="C15">
        <v>2</v>
      </c>
      <c r="D15">
        <f t="shared" si="2"/>
        <v>61</v>
      </c>
      <c r="G15" t="str">
        <f t="shared" si="0"/>
        <v>insert into game (matchid, matchdate, game_type, country) values (82, '2004-06-06', 2, 61);</v>
      </c>
    </row>
    <row r="16" spans="1:7" x14ac:dyDescent="0.25">
      <c r="A16">
        <f t="shared" si="1"/>
        <v>83</v>
      </c>
      <c r="B16" s="2" t="str">
        <f>"2004-06-06"</f>
        <v>2004-06-06</v>
      </c>
      <c r="C16">
        <v>2</v>
      </c>
      <c r="D16">
        <f t="shared" si="2"/>
        <v>61</v>
      </c>
      <c r="G16" t="str">
        <f t="shared" si="0"/>
        <v>insert into game (matchid, matchdate, game_type, country) values (83, '2004-06-06', 2, 61);</v>
      </c>
    </row>
    <row r="17" spans="1:7" x14ac:dyDescent="0.25">
      <c r="A17">
        <f t="shared" si="1"/>
        <v>84</v>
      </c>
      <c r="B17" s="2" t="str">
        <f>"2004-10-12"</f>
        <v>2004-10-12</v>
      </c>
      <c r="C17">
        <v>6</v>
      </c>
      <c r="D17">
        <v>677</v>
      </c>
      <c r="G17" t="str">
        <f t="shared" si="0"/>
        <v>insert into game (matchid, matchdate, game_type, country) values (84, '2004-10-12', 6, 677);</v>
      </c>
    </row>
    <row r="18" spans="1:7" x14ac:dyDescent="0.25">
      <c r="A18">
        <f t="shared" si="1"/>
        <v>85</v>
      </c>
      <c r="B18" s="2" t="str">
        <f>"2004-10-12"</f>
        <v>2004-10-12</v>
      </c>
      <c r="C18">
        <v>6</v>
      </c>
      <c r="D18">
        <v>61</v>
      </c>
      <c r="G18" t="str">
        <f t="shared" si="0"/>
        <v>insert into game (matchid, matchdate, game_type, country) values (85, '2004-10-12', 6, 61);</v>
      </c>
    </row>
    <row r="20" spans="1:7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t="str">
        <f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(id, matchid, squad, goals, points, time_type);</v>
      </c>
    </row>
    <row r="21" spans="1:7" x14ac:dyDescent="0.25">
      <c r="A21" s="3">
        <f>'2002'!A97 + 1</f>
        <v>277</v>
      </c>
      <c r="B21" s="3">
        <f>A2</f>
        <v>69</v>
      </c>
      <c r="C21" s="3">
        <v>678</v>
      </c>
      <c r="D21" s="3">
        <v>0</v>
      </c>
      <c r="E21" s="3">
        <v>0</v>
      </c>
      <c r="F21" s="3">
        <v>2</v>
      </c>
      <c r="G21" s="3" t="str">
        <f t="shared" ref="G21:G44" si="3"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(277, 69, 678, 0, 0, 2);</v>
      </c>
    </row>
    <row r="22" spans="1:7" x14ac:dyDescent="0.25">
      <c r="A22" s="3">
        <f>A21+1</f>
        <v>278</v>
      </c>
      <c r="B22" s="3">
        <f>B21</f>
        <v>69</v>
      </c>
      <c r="C22" s="3">
        <v>678</v>
      </c>
      <c r="D22" s="3">
        <v>0</v>
      </c>
      <c r="E22" s="3">
        <v>0</v>
      </c>
      <c r="F22" s="3">
        <v>1</v>
      </c>
      <c r="G22" s="3" t="str">
        <f t="shared" si="3"/>
        <v>insert into game_score (id, matchid, squad, goals, points, time_type) values (278, 69, 678, 0, 0, 1);</v>
      </c>
    </row>
    <row r="23" spans="1:7" x14ac:dyDescent="0.25">
      <c r="A23" s="3">
        <f t="shared" ref="A23:A28" si="4">A22+1</f>
        <v>279</v>
      </c>
      <c r="B23" s="3">
        <f>B21</f>
        <v>69</v>
      </c>
      <c r="C23" s="3">
        <v>677</v>
      </c>
      <c r="D23" s="3">
        <v>1</v>
      </c>
      <c r="E23" s="3">
        <v>3</v>
      </c>
      <c r="F23" s="3">
        <v>2</v>
      </c>
      <c r="G23" s="3" t="str">
        <f t="shared" si="3"/>
        <v>insert into game_score (id, matchid, squad, goals, points, time_type) values (279, 69, 677, 1, 3, 2);</v>
      </c>
    </row>
    <row r="24" spans="1:7" x14ac:dyDescent="0.25">
      <c r="A24" s="3">
        <f t="shared" si="4"/>
        <v>280</v>
      </c>
      <c r="B24" s="3">
        <f>B21</f>
        <v>69</v>
      </c>
      <c r="C24" s="3">
        <v>677</v>
      </c>
      <c r="D24" s="3">
        <v>0</v>
      </c>
      <c r="E24" s="3">
        <v>0</v>
      </c>
      <c r="F24" s="3">
        <v>1</v>
      </c>
      <c r="G24" s="3" t="str">
        <f t="shared" si="3"/>
        <v>insert into game_score (id, matchid, squad, goals, points, time_type) values (280, 69, 677, 0, 0, 1);</v>
      </c>
    </row>
    <row r="25" spans="1:7" x14ac:dyDescent="0.25">
      <c r="A25">
        <f t="shared" si="4"/>
        <v>281</v>
      </c>
      <c r="B25">
        <f>B21+1</f>
        <v>70</v>
      </c>
      <c r="C25" s="4">
        <v>689</v>
      </c>
      <c r="D25" s="4">
        <v>0</v>
      </c>
      <c r="E25" s="5">
        <v>1</v>
      </c>
      <c r="F25" s="4">
        <v>2</v>
      </c>
      <c r="G25" t="str">
        <f t="shared" si="3"/>
        <v>insert into game_score (id, matchid, squad, goals, points, time_type) values (281, 70, 689, 0, 1, 2);</v>
      </c>
    </row>
    <row r="26" spans="1:7" x14ac:dyDescent="0.25">
      <c r="A26">
        <f t="shared" si="4"/>
        <v>282</v>
      </c>
      <c r="B26">
        <f>B25</f>
        <v>70</v>
      </c>
      <c r="C26" s="4">
        <v>689</v>
      </c>
      <c r="D26" s="4">
        <v>0</v>
      </c>
      <c r="E26" s="5">
        <v>0</v>
      </c>
      <c r="F26" s="4">
        <v>1</v>
      </c>
      <c r="G26" t="str">
        <f t="shared" si="3"/>
        <v>insert into game_score (id, matchid, squad, goals, points, time_type) values (282, 70, 689, 0, 0, 1);</v>
      </c>
    </row>
    <row r="27" spans="1:7" x14ac:dyDescent="0.25">
      <c r="A27">
        <f t="shared" si="4"/>
        <v>283</v>
      </c>
      <c r="B27">
        <f>B25</f>
        <v>70</v>
      </c>
      <c r="C27" s="4">
        <v>679</v>
      </c>
      <c r="D27" s="4">
        <v>0</v>
      </c>
      <c r="E27" s="5">
        <v>1</v>
      </c>
      <c r="F27" s="4">
        <v>2</v>
      </c>
      <c r="G27" t="str">
        <f t="shared" si="3"/>
        <v>insert into game_score (id, matchid, squad, goals, points, time_type) values (283, 70, 679, 0, 1, 2);</v>
      </c>
    </row>
    <row r="28" spans="1:7" x14ac:dyDescent="0.25">
      <c r="A28">
        <f t="shared" si="4"/>
        <v>284</v>
      </c>
      <c r="B28">
        <f>B25</f>
        <v>70</v>
      </c>
      <c r="C28" s="4">
        <v>679</v>
      </c>
      <c r="D28" s="4">
        <v>0</v>
      </c>
      <c r="E28" s="5">
        <v>0</v>
      </c>
      <c r="F28" s="4">
        <v>1</v>
      </c>
      <c r="G28" t="str">
        <f t="shared" si="3"/>
        <v>insert into game_score (id, matchid, squad, goals, points, time_type) values (284, 70, 679, 0, 0, 1);</v>
      </c>
    </row>
    <row r="29" spans="1:7" x14ac:dyDescent="0.25">
      <c r="A29" s="3">
        <f>A28+1</f>
        <v>285</v>
      </c>
      <c r="B29" s="3">
        <f>B25+1</f>
        <v>71</v>
      </c>
      <c r="C29" s="3">
        <v>61</v>
      </c>
      <c r="D29" s="3">
        <v>1</v>
      </c>
      <c r="E29" s="3">
        <v>3</v>
      </c>
      <c r="F29" s="3">
        <v>2</v>
      </c>
      <c r="G29" s="3" t="str">
        <f t="shared" si="3"/>
        <v>insert into game_score (id, matchid, squad, goals, points, time_type) values (285, 71, 61, 1, 3, 2);</v>
      </c>
    </row>
    <row r="30" spans="1:7" x14ac:dyDescent="0.25">
      <c r="A30" s="3">
        <f>A29+1</f>
        <v>286</v>
      </c>
      <c r="B30" s="3">
        <f>B29</f>
        <v>71</v>
      </c>
      <c r="C30" s="3">
        <v>61</v>
      </c>
      <c r="D30" s="3">
        <v>1</v>
      </c>
      <c r="E30" s="3">
        <v>0</v>
      </c>
      <c r="F30" s="3">
        <v>1</v>
      </c>
      <c r="G30" s="3" t="str">
        <f t="shared" si="3"/>
        <v>insert into game_score (id, matchid, squad, goals, points, time_type) values (286, 71, 61, 1, 0, 1);</v>
      </c>
    </row>
    <row r="31" spans="1:7" x14ac:dyDescent="0.25">
      <c r="A31" s="3">
        <f>A30+1</f>
        <v>287</v>
      </c>
      <c r="B31" s="3">
        <f>B29</f>
        <v>71</v>
      </c>
      <c r="C31" s="3">
        <v>64</v>
      </c>
      <c r="D31" s="3">
        <v>0</v>
      </c>
      <c r="E31" s="3">
        <v>0</v>
      </c>
      <c r="F31" s="3">
        <v>2</v>
      </c>
      <c r="G31" s="3" t="str">
        <f t="shared" si="3"/>
        <v>insert into game_score (id, matchid, squad, goals, points, time_type) values (287, 71, 64, 0, 0, 2);</v>
      </c>
    </row>
    <row r="32" spans="1:7" x14ac:dyDescent="0.25">
      <c r="A32" s="3">
        <f>A31+1</f>
        <v>288</v>
      </c>
      <c r="B32" s="3">
        <f>B29</f>
        <v>71</v>
      </c>
      <c r="C32" s="3">
        <v>64</v>
      </c>
      <c r="D32" s="3">
        <v>0</v>
      </c>
      <c r="E32" s="3">
        <v>0</v>
      </c>
      <c r="F32" s="3">
        <v>1</v>
      </c>
      <c r="G32" s="3" t="str">
        <f t="shared" si="3"/>
        <v>insert into game_score (id, matchid, squad, goals, points, time_type) values (288, 71, 64, 0, 0, 1);</v>
      </c>
    </row>
    <row r="33" spans="1:7" x14ac:dyDescent="0.25">
      <c r="A33" s="4">
        <f>A32+1</f>
        <v>289</v>
      </c>
      <c r="B33">
        <f>B29+1</f>
        <v>72</v>
      </c>
      <c r="C33" s="4">
        <v>64</v>
      </c>
      <c r="D33" s="4">
        <v>3</v>
      </c>
      <c r="E33" s="5">
        <v>3</v>
      </c>
      <c r="F33" s="4">
        <v>2</v>
      </c>
      <c r="G33" t="str">
        <f t="shared" si="3"/>
        <v>insert into game_score (id, matchid, squad, goals, points, time_type) values (289, 72, 64, 3, 3, 2);</v>
      </c>
    </row>
    <row r="34" spans="1:7" x14ac:dyDescent="0.25">
      <c r="A34" s="4">
        <f t="shared" ref="A34:A88" si="5">A33+1</f>
        <v>290</v>
      </c>
      <c r="B34">
        <f>B33</f>
        <v>72</v>
      </c>
      <c r="C34" s="4">
        <v>64</v>
      </c>
      <c r="D34" s="4">
        <v>1</v>
      </c>
      <c r="E34" s="5">
        <v>0</v>
      </c>
      <c r="F34" s="4">
        <v>1</v>
      </c>
      <c r="G34" t="str">
        <f t="shared" si="3"/>
        <v>insert into game_score (id, matchid, squad, goals, points, time_type) values (290, 72, 64, 1, 0, 1);</v>
      </c>
    </row>
    <row r="35" spans="1:7" x14ac:dyDescent="0.25">
      <c r="A35" s="4">
        <f t="shared" si="5"/>
        <v>291</v>
      </c>
      <c r="B35">
        <f>B33</f>
        <v>72</v>
      </c>
      <c r="C35" s="4">
        <v>677</v>
      </c>
      <c r="D35" s="4">
        <v>0</v>
      </c>
      <c r="E35" s="5">
        <v>0</v>
      </c>
      <c r="F35" s="4">
        <v>2</v>
      </c>
      <c r="G35" t="str">
        <f t="shared" si="3"/>
        <v>insert into game_score (id, matchid, squad, goals, points, time_type) values (291, 72, 677, 0, 0, 2);</v>
      </c>
    </row>
    <row r="36" spans="1:7" x14ac:dyDescent="0.25">
      <c r="A36" s="4">
        <f t="shared" si="5"/>
        <v>292</v>
      </c>
      <c r="B36">
        <f>B33</f>
        <v>72</v>
      </c>
      <c r="C36" s="4">
        <v>677</v>
      </c>
      <c r="D36" s="4">
        <v>0</v>
      </c>
      <c r="E36" s="5">
        <v>0</v>
      </c>
      <c r="F36" s="4">
        <v>1</v>
      </c>
      <c r="G36" t="str">
        <f t="shared" si="3"/>
        <v>insert into game_score (id, matchid, squad, goals, points, time_type) values (292, 72, 677, 0, 0, 1);</v>
      </c>
    </row>
    <row r="37" spans="1:7" x14ac:dyDescent="0.25">
      <c r="A37" s="3">
        <f t="shared" si="5"/>
        <v>293</v>
      </c>
      <c r="B37" s="3">
        <f>B33+1</f>
        <v>73</v>
      </c>
      <c r="C37" s="3">
        <v>61</v>
      </c>
      <c r="D37" s="3">
        <v>9</v>
      </c>
      <c r="E37" s="3">
        <v>3</v>
      </c>
      <c r="F37" s="3">
        <v>2</v>
      </c>
      <c r="G37" s="3" t="str">
        <f t="shared" si="3"/>
        <v>insert into game_score (id, matchid, squad, goals, points, time_type) values (293, 73, 61, 9, 3, 2);</v>
      </c>
    </row>
    <row r="38" spans="1:7" x14ac:dyDescent="0.25">
      <c r="A38" s="3">
        <f t="shared" si="5"/>
        <v>294</v>
      </c>
      <c r="B38" s="3">
        <f>B37</f>
        <v>73</v>
      </c>
      <c r="C38" s="3">
        <v>61</v>
      </c>
      <c r="D38" s="3">
        <v>4</v>
      </c>
      <c r="E38" s="3">
        <v>0</v>
      </c>
      <c r="F38" s="3">
        <v>1</v>
      </c>
      <c r="G38" s="3" t="str">
        <f t="shared" si="3"/>
        <v>insert into game_score (id, matchid, squad, goals, points, time_type) values (294, 73, 61, 4, 0, 1);</v>
      </c>
    </row>
    <row r="39" spans="1:7" x14ac:dyDescent="0.25">
      <c r="A39" s="3">
        <f t="shared" si="5"/>
        <v>295</v>
      </c>
      <c r="B39" s="3">
        <f>B37</f>
        <v>73</v>
      </c>
      <c r="C39" s="3">
        <v>689</v>
      </c>
      <c r="D39" s="3">
        <v>0</v>
      </c>
      <c r="E39" s="3">
        <v>0</v>
      </c>
      <c r="F39" s="3">
        <v>2</v>
      </c>
      <c r="G39" s="3" t="str">
        <f t="shared" si="3"/>
        <v>insert into game_score (id, matchid, squad, goals, points, time_type) values (295, 73, 689, 0, 0, 2);</v>
      </c>
    </row>
    <row r="40" spans="1:7" x14ac:dyDescent="0.25">
      <c r="A40" s="3">
        <f t="shared" si="5"/>
        <v>296</v>
      </c>
      <c r="B40" s="3">
        <f>B37</f>
        <v>73</v>
      </c>
      <c r="C40" s="3">
        <v>689</v>
      </c>
      <c r="D40" s="3">
        <v>0</v>
      </c>
      <c r="E40" s="3">
        <v>0</v>
      </c>
      <c r="F40" s="3">
        <v>1</v>
      </c>
      <c r="G40" s="3" t="str">
        <f t="shared" si="3"/>
        <v>insert into game_score (id, matchid, squad, goals, points, time_type) values (296, 73, 689, 0, 0, 1);</v>
      </c>
    </row>
    <row r="41" spans="1:7" x14ac:dyDescent="0.25">
      <c r="A41" s="4">
        <f t="shared" si="5"/>
        <v>297</v>
      </c>
      <c r="B41">
        <f>B37+1</f>
        <v>74</v>
      </c>
      <c r="C41" s="4">
        <v>679</v>
      </c>
      <c r="D41" s="4">
        <v>1</v>
      </c>
      <c r="E41" s="5">
        <v>3</v>
      </c>
      <c r="F41" s="4">
        <v>2</v>
      </c>
      <c r="G41" t="str">
        <f t="shared" si="3"/>
        <v>insert into game_score (id, matchid, squad, goals, points, time_type) values (297, 74, 679, 1, 3, 2);</v>
      </c>
    </row>
    <row r="42" spans="1:7" x14ac:dyDescent="0.25">
      <c r="A42" s="4">
        <f t="shared" si="5"/>
        <v>298</v>
      </c>
      <c r="B42">
        <f>B41</f>
        <v>74</v>
      </c>
      <c r="C42" s="4">
        <v>679</v>
      </c>
      <c r="D42" s="4">
        <v>0</v>
      </c>
      <c r="E42" s="5">
        <v>0</v>
      </c>
      <c r="F42" s="4">
        <v>1</v>
      </c>
      <c r="G42" t="str">
        <f t="shared" si="3"/>
        <v>insert into game_score (id, matchid, squad, goals, points, time_type) values (298, 74, 679, 0, 0, 1);</v>
      </c>
    </row>
    <row r="43" spans="1:7" x14ac:dyDescent="0.25">
      <c r="A43" s="4">
        <f t="shared" si="5"/>
        <v>299</v>
      </c>
      <c r="B43">
        <f>B41</f>
        <v>74</v>
      </c>
      <c r="C43" s="4">
        <v>678</v>
      </c>
      <c r="D43" s="4">
        <v>0</v>
      </c>
      <c r="E43" s="5">
        <v>0</v>
      </c>
      <c r="F43" s="4">
        <v>2</v>
      </c>
      <c r="G43" t="str">
        <f t="shared" si="3"/>
        <v>insert into game_score (id, matchid, squad, goals, points, time_type) values (299, 74, 678, 0, 0, 2);</v>
      </c>
    </row>
    <row r="44" spans="1:7" x14ac:dyDescent="0.25">
      <c r="A44" s="4">
        <f t="shared" si="5"/>
        <v>300</v>
      </c>
      <c r="B44">
        <f>B41</f>
        <v>74</v>
      </c>
      <c r="C44" s="4">
        <v>678</v>
      </c>
      <c r="D44" s="4">
        <v>0</v>
      </c>
      <c r="E44" s="5">
        <v>0</v>
      </c>
      <c r="F44" s="4">
        <v>1</v>
      </c>
      <c r="G44" t="str">
        <f t="shared" si="3"/>
        <v>insert into game_score (id, matchid, squad, goals, points, time_type) values (300, 74, 678, 0, 0, 1);</v>
      </c>
    </row>
    <row r="45" spans="1:7" x14ac:dyDescent="0.25">
      <c r="A45" s="3">
        <f t="shared" si="5"/>
        <v>301</v>
      </c>
      <c r="B45" s="3">
        <f>B41+1</f>
        <v>75</v>
      </c>
      <c r="C45" s="3">
        <v>61</v>
      </c>
      <c r="D45" s="3">
        <v>6</v>
      </c>
      <c r="E45" s="3">
        <v>3</v>
      </c>
      <c r="F45" s="3">
        <v>2</v>
      </c>
      <c r="G45" s="3" t="str">
        <f t="shared" ref="G45:G8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(301, 75, 61, 6, 3, 2);</v>
      </c>
    </row>
    <row r="46" spans="1:7" x14ac:dyDescent="0.25">
      <c r="A46" s="3">
        <f t="shared" si="5"/>
        <v>302</v>
      </c>
      <c r="B46" s="3">
        <f>B45</f>
        <v>75</v>
      </c>
      <c r="C46" s="3">
        <v>61</v>
      </c>
      <c r="D46" s="3">
        <v>2</v>
      </c>
      <c r="E46" s="3">
        <v>0</v>
      </c>
      <c r="F46" s="3">
        <v>1</v>
      </c>
      <c r="G46" s="3" t="str">
        <f t="shared" si="6"/>
        <v>insert into game_score (id, matchid, squad, goals, points, time_type) values (302, 75, 61, 2, 0, 1);</v>
      </c>
    </row>
    <row r="47" spans="1:7" x14ac:dyDescent="0.25">
      <c r="A47" s="3">
        <f t="shared" si="5"/>
        <v>303</v>
      </c>
      <c r="B47" s="3">
        <f>B45</f>
        <v>75</v>
      </c>
      <c r="C47" s="3">
        <v>679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(303, 75, 679, 1, 0, 2);</v>
      </c>
    </row>
    <row r="48" spans="1:7" x14ac:dyDescent="0.25">
      <c r="A48" s="3">
        <f t="shared" si="5"/>
        <v>304</v>
      </c>
      <c r="B48" s="3">
        <f>B45</f>
        <v>75</v>
      </c>
      <c r="C48" s="3">
        <v>679</v>
      </c>
      <c r="D48" s="3">
        <v>1</v>
      </c>
      <c r="E48" s="3">
        <v>0</v>
      </c>
      <c r="F48" s="3">
        <v>1</v>
      </c>
      <c r="G48" s="3" t="str">
        <f t="shared" si="6"/>
        <v>insert into game_score (id, matchid, squad, goals, points, time_type) values (304, 75, 679, 1, 0, 1);</v>
      </c>
    </row>
    <row r="49" spans="1:7" x14ac:dyDescent="0.25">
      <c r="A49" s="4">
        <f t="shared" si="5"/>
        <v>305</v>
      </c>
      <c r="B49">
        <f>B45+1</f>
        <v>76</v>
      </c>
      <c r="C49" s="4">
        <v>689</v>
      </c>
      <c r="D49" s="4">
        <v>0</v>
      </c>
      <c r="E49" s="5">
        <v>0</v>
      </c>
      <c r="F49" s="4">
        <v>2</v>
      </c>
      <c r="G49" t="str">
        <f t="shared" si="6"/>
        <v>insert into game_score (id, matchid, squad, goals, points, time_type) values (305, 76, 689, 0, 0, 2);</v>
      </c>
    </row>
    <row r="50" spans="1:7" x14ac:dyDescent="0.25">
      <c r="A50" s="4">
        <f t="shared" si="5"/>
        <v>306</v>
      </c>
      <c r="B50">
        <f>B49</f>
        <v>76</v>
      </c>
      <c r="C50" s="4">
        <v>689</v>
      </c>
      <c r="D50" s="4">
        <v>0</v>
      </c>
      <c r="E50" s="5">
        <v>0</v>
      </c>
      <c r="F50" s="4">
        <v>1</v>
      </c>
      <c r="G50" t="str">
        <f t="shared" si="6"/>
        <v>insert into game_score (id, matchid, squad, goals, points, time_type) values (306, 76, 689, 0, 0, 1);</v>
      </c>
    </row>
    <row r="51" spans="1:7" x14ac:dyDescent="0.25">
      <c r="A51" s="4">
        <f t="shared" si="5"/>
        <v>307</v>
      </c>
      <c r="B51">
        <f>B49</f>
        <v>76</v>
      </c>
      <c r="C51" s="4">
        <v>677</v>
      </c>
      <c r="D51" s="4">
        <v>4</v>
      </c>
      <c r="E51" s="5">
        <v>3</v>
      </c>
      <c r="F51" s="4">
        <v>2</v>
      </c>
      <c r="G51" t="str">
        <f t="shared" si="6"/>
        <v>insert into game_score (id, matchid, squad, goals, points, time_type) values (307, 76, 677, 4, 3, 2);</v>
      </c>
    </row>
    <row r="52" spans="1:7" x14ac:dyDescent="0.25">
      <c r="A52" s="4">
        <f t="shared" si="5"/>
        <v>308</v>
      </c>
      <c r="B52">
        <f>B49</f>
        <v>76</v>
      </c>
      <c r="C52" s="4">
        <v>677</v>
      </c>
      <c r="D52" s="4">
        <v>3</v>
      </c>
      <c r="E52" s="5">
        <v>0</v>
      </c>
      <c r="F52" s="4">
        <v>1</v>
      </c>
      <c r="G52" t="str">
        <f t="shared" si="6"/>
        <v>insert into game_score (id, matchid, squad, goals, points, time_type) values (308, 76, 677, 3, 0, 1);</v>
      </c>
    </row>
    <row r="53" spans="1:7" x14ac:dyDescent="0.25">
      <c r="A53" s="3">
        <f t="shared" si="5"/>
        <v>309</v>
      </c>
      <c r="B53" s="3">
        <f>B49+1</f>
        <v>77</v>
      </c>
      <c r="C53" s="3">
        <v>678</v>
      </c>
      <c r="D53" s="3">
        <v>4</v>
      </c>
      <c r="E53" s="3">
        <v>3</v>
      </c>
      <c r="F53" s="3">
        <v>2</v>
      </c>
      <c r="G53" s="3" t="str">
        <f t="shared" si="6"/>
        <v>insert into game_score (id, matchid, squad, goals, points, time_type) values (309, 77, 678, 4, 3, 2);</v>
      </c>
    </row>
    <row r="54" spans="1:7" x14ac:dyDescent="0.25">
      <c r="A54" s="3">
        <f t="shared" si="5"/>
        <v>310</v>
      </c>
      <c r="B54" s="3">
        <f>B53</f>
        <v>77</v>
      </c>
      <c r="C54" s="3">
        <v>678</v>
      </c>
      <c r="D54" s="3">
        <v>1</v>
      </c>
      <c r="E54" s="3">
        <v>0</v>
      </c>
      <c r="F54" s="3">
        <v>1</v>
      </c>
      <c r="G54" s="3" t="str">
        <f t="shared" si="6"/>
        <v>insert into game_score (id, matchid, squad, goals, points, time_type) values (310, 77, 678, 1, 0, 1);</v>
      </c>
    </row>
    <row r="55" spans="1:7" x14ac:dyDescent="0.25">
      <c r="A55" s="3">
        <f t="shared" si="5"/>
        <v>311</v>
      </c>
      <c r="B55" s="3">
        <f>B53</f>
        <v>77</v>
      </c>
      <c r="C55" s="3">
        <v>64</v>
      </c>
      <c r="D55" s="3">
        <v>2</v>
      </c>
      <c r="E55" s="3">
        <v>0</v>
      </c>
      <c r="F55" s="3">
        <v>2</v>
      </c>
      <c r="G55" s="3" t="str">
        <f t="shared" si="6"/>
        <v>insert into game_score (id, matchid, squad, goals, points, time_type) values (311, 77, 64, 2, 0, 2);</v>
      </c>
    </row>
    <row r="56" spans="1:7" x14ac:dyDescent="0.25">
      <c r="A56" s="3">
        <f t="shared" si="5"/>
        <v>312</v>
      </c>
      <c r="B56" s="3">
        <f>B53</f>
        <v>77</v>
      </c>
      <c r="C56" s="3">
        <v>64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(312, 77, 64, 0, 0, 1);</v>
      </c>
    </row>
    <row r="57" spans="1:7" x14ac:dyDescent="0.25">
      <c r="A57" s="4">
        <f t="shared" si="5"/>
        <v>313</v>
      </c>
      <c r="B57">
        <f>B53+1</f>
        <v>78</v>
      </c>
      <c r="C57" s="4">
        <v>61</v>
      </c>
      <c r="D57" s="4">
        <v>10</v>
      </c>
      <c r="E57" s="5">
        <v>3</v>
      </c>
      <c r="F57" s="4">
        <v>2</v>
      </c>
      <c r="G57" t="str">
        <f t="shared" si="6"/>
        <v>insert into game_score (id, matchid, squad, goals, points, time_type) values (313, 78, 61, 10, 3, 2);</v>
      </c>
    </row>
    <row r="58" spans="1:7" x14ac:dyDescent="0.25">
      <c r="A58" s="4">
        <f t="shared" si="5"/>
        <v>314</v>
      </c>
      <c r="B58">
        <f>B57</f>
        <v>78</v>
      </c>
      <c r="C58" s="4">
        <v>61</v>
      </c>
      <c r="D58" s="4">
        <v>5</v>
      </c>
      <c r="E58" s="5">
        <v>0</v>
      </c>
      <c r="F58" s="4">
        <v>1</v>
      </c>
      <c r="G58" t="str">
        <f t="shared" si="6"/>
        <v>insert into game_score (id, matchid, squad, goals, points, time_type) values (314, 78, 61, 5, 0, 1);</v>
      </c>
    </row>
    <row r="59" spans="1:7" x14ac:dyDescent="0.25">
      <c r="A59" s="4">
        <f t="shared" si="5"/>
        <v>315</v>
      </c>
      <c r="B59">
        <f>B57</f>
        <v>78</v>
      </c>
      <c r="C59" s="4">
        <v>689</v>
      </c>
      <c r="D59" s="4">
        <v>0</v>
      </c>
      <c r="E59" s="5">
        <v>0</v>
      </c>
      <c r="F59" s="4">
        <v>2</v>
      </c>
      <c r="G59" t="str">
        <f t="shared" si="6"/>
        <v>insert into game_score (id, matchid, squad, goals, points, time_type) values (315, 78, 689, 0, 0, 2);</v>
      </c>
    </row>
    <row r="60" spans="1:7" x14ac:dyDescent="0.25">
      <c r="A60" s="4">
        <f t="shared" si="5"/>
        <v>316</v>
      </c>
      <c r="B60">
        <f>B57</f>
        <v>78</v>
      </c>
      <c r="C60" s="4">
        <v>689</v>
      </c>
      <c r="D60" s="4">
        <v>0</v>
      </c>
      <c r="E60" s="5">
        <v>0</v>
      </c>
      <c r="F60" s="4">
        <v>1</v>
      </c>
      <c r="G60" t="str">
        <f t="shared" si="6"/>
        <v>insert into game_score (id, matchid, squad, goals, points, time_type) values (316, 78, 689, 0, 0, 1);</v>
      </c>
    </row>
    <row r="61" spans="1:7" x14ac:dyDescent="0.25">
      <c r="A61" s="3">
        <f t="shared" si="5"/>
        <v>317</v>
      </c>
      <c r="B61" s="3">
        <f>B57+1</f>
        <v>79</v>
      </c>
      <c r="C61" s="3">
        <v>679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(317, 79, 679, 1, 0, 2);</v>
      </c>
    </row>
    <row r="62" spans="1:7" x14ac:dyDescent="0.25">
      <c r="A62" s="3">
        <f t="shared" si="5"/>
        <v>318</v>
      </c>
      <c r="B62" s="3">
        <f>B61</f>
        <v>79</v>
      </c>
      <c r="C62" s="3">
        <v>679</v>
      </c>
      <c r="D62" s="3">
        <v>1</v>
      </c>
      <c r="E62" s="3">
        <v>0</v>
      </c>
      <c r="F62" s="3">
        <v>1</v>
      </c>
      <c r="G62" s="3" t="str">
        <f t="shared" si="6"/>
        <v>insert into game_score (id, matchid, squad, goals, points, time_type) values (318, 79, 679, 1, 0, 1);</v>
      </c>
    </row>
    <row r="63" spans="1:7" x14ac:dyDescent="0.25">
      <c r="A63" s="3">
        <f t="shared" si="5"/>
        <v>319</v>
      </c>
      <c r="B63" s="3">
        <f>B61</f>
        <v>79</v>
      </c>
      <c r="C63" s="3">
        <v>677</v>
      </c>
      <c r="D63" s="3">
        <v>2</v>
      </c>
      <c r="E63" s="3">
        <v>3</v>
      </c>
      <c r="F63" s="3">
        <v>2</v>
      </c>
      <c r="G63" s="3" t="str">
        <f t="shared" si="6"/>
        <v>insert into game_score (id, matchid, squad, goals, points, time_type) values (319, 79, 677, 2, 3, 2);</v>
      </c>
    </row>
    <row r="64" spans="1:7" x14ac:dyDescent="0.25">
      <c r="A64" s="3">
        <f t="shared" si="5"/>
        <v>320</v>
      </c>
      <c r="B64" s="3">
        <f>B61</f>
        <v>79</v>
      </c>
      <c r="C64" s="3">
        <v>677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(320, 79, 677, 1, 0, 1);</v>
      </c>
    </row>
    <row r="65" spans="1:7" x14ac:dyDescent="0.25">
      <c r="A65" s="4">
        <f t="shared" si="5"/>
        <v>321</v>
      </c>
      <c r="B65">
        <f>B61+1</f>
        <v>80</v>
      </c>
      <c r="C65" s="4">
        <v>678</v>
      </c>
      <c r="D65" s="4">
        <v>0</v>
      </c>
      <c r="E65" s="5">
        <v>0</v>
      </c>
      <c r="F65" s="4">
        <v>2</v>
      </c>
      <c r="G65" t="str">
        <f t="shared" si="6"/>
        <v>insert into game_score (id, matchid, squad, goals, points, time_type) values (321, 80, 678, 0, 0, 2);</v>
      </c>
    </row>
    <row r="66" spans="1:7" x14ac:dyDescent="0.25">
      <c r="A66" s="4">
        <f t="shared" si="5"/>
        <v>322</v>
      </c>
      <c r="B66">
        <f>B65</f>
        <v>80</v>
      </c>
      <c r="C66" s="4">
        <v>678</v>
      </c>
      <c r="D66" s="4">
        <v>0</v>
      </c>
      <c r="E66" s="5">
        <v>0</v>
      </c>
      <c r="F66" s="4">
        <v>1</v>
      </c>
      <c r="G66" t="str">
        <f t="shared" si="6"/>
        <v>insert into game_score (id, matchid, squad, goals, points, time_type) values (322, 80, 678, 0, 0, 1);</v>
      </c>
    </row>
    <row r="67" spans="1:7" x14ac:dyDescent="0.25">
      <c r="A67" s="4">
        <f t="shared" si="5"/>
        <v>323</v>
      </c>
      <c r="B67">
        <f>B65</f>
        <v>80</v>
      </c>
      <c r="C67" s="4">
        <v>61</v>
      </c>
      <c r="D67" s="4">
        <v>3</v>
      </c>
      <c r="E67" s="5">
        <v>3</v>
      </c>
      <c r="F67" s="4">
        <v>2</v>
      </c>
      <c r="G67" t="str">
        <f t="shared" si="6"/>
        <v>insert into game_score (id, matchid, squad, goals, points, time_type) values (323, 80, 61, 3, 3, 2);</v>
      </c>
    </row>
    <row r="68" spans="1:7" x14ac:dyDescent="0.25">
      <c r="A68" s="4">
        <f t="shared" si="5"/>
        <v>324</v>
      </c>
      <c r="B68">
        <f>B65</f>
        <v>80</v>
      </c>
      <c r="C68" s="4">
        <v>61</v>
      </c>
      <c r="D68" s="4">
        <v>1</v>
      </c>
      <c r="E68" s="5">
        <v>0</v>
      </c>
      <c r="F68" s="4">
        <v>1</v>
      </c>
      <c r="G68" t="str">
        <f t="shared" si="6"/>
        <v>insert into game_score (id, matchid, squad, goals, points, time_type) values (324, 80, 61, 1, 0, 1);</v>
      </c>
    </row>
    <row r="69" spans="1:7" x14ac:dyDescent="0.25">
      <c r="A69" s="3">
        <f t="shared" si="5"/>
        <v>325</v>
      </c>
      <c r="B69" s="3">
        <f>B65+1</f>
        <v>81</v>
      </c>
      <c r="C69" s="3">
        <v>689</v>
      </c>
      <c r="D69" s="3">
        <v>2</v>
      </c>
      <c r="E69" s="3">
        <v>3</v>
      </c>
      <c r="F69" s="3">
        <v>2</v>
      </c>
      <c r="G69" s="3" t="str">
        <f t="shared" si="6"/>
        <v>insert into game_score (id, matchid, squad, goals, points, time_type) values (325, 81, 689, 2, 3, 2);</v>
      </c>
    </row>
    <row r="70" spans="1:7" x14ac:dyDescent="0.25">
      <c r="A70" s="3">
        <f t="shared" si="5"/>
        <v>326</v>
      </c>
      <c r="B70" s="3">
        <f>B69</f>
        <v>81</v>
      </c>
      <c r="C70" s="3">
        <v>689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(326, 81, 689, 1, 0, 1);</v>
      </c>
    </row>
    <row r="71" spans="1:7" x14ac:dyDescent="0.25">
      <c r="A71" s="3">
        <f t="shared" si="5"/>
        <v>327</v>
      </c>
      <c r="B71" s="3">
        <f>B69</f>
        <v>81</v>
      </c>
      <c r="C71" s="3">
        <v>678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(327, 81, 678, 1, 0, 2);</v>
      </c>
    </row>
    <row r="72" spans="1:7" x14ac:dyDescent="0.25">
      <c r="A72" s="3">
        <f t="shared" si="5"/>
        <v>328</v>
      </c>
      <c r="B72" s="3">
        <f>B69</f>
        <v>81</v>
      </c>
      <c r="C72" s="3">
        <v>678</v>
      </c>
      <c r="D72" s="3">
        <v>1</v>
      </c>
      <c r="E72" s="3">
        <v>0</v>
      </c>
      <c r="F72" s="3">
        <v>1</v>
      </c>
      <c r="G72" s="3" t="str">
        <f t="shared" si="6"/>
        <v>insert into game_score (id, matchid, squad, goals, points, time_type) values (328, 81, 678, 1, 0, 1);</v>
      </c>
    </row>
    <row r="73" spans="1:7" x14ac:dyDescent="0.25">
      <c r="A73" s="4">
        <f t="shared" si="5"/>
        <v>329</v>
      </c>
      <c r="B73">
        <f>B69+1</f>
        <v>82</v>
      </c>
      <c r="C73" s="4">
        <v>679</v>
      </c>
      <c r="D73" s="4">
        <v>0</v>
      </c>
      <c r="E73" s="5">
        <v>0</v>
      </c>
      <c r="F73" s="4">
        <v>2</v>
      </c>
      <c r="G73" t="str">
        <f t="shared" si="6"/>
        <v>insert into game_score (id, matchid, squad, goals, points, time_type) values (329, 82, 679, 0, 0, 2);</v>
      </c>
    </row>
    <row r="74" spans="1:7" x14ac:dyDescent="0.25">
      <c r="A74" s="4">
        <f t="shared" si="5"/>
        <v>330</v>
      </c>
      <c r="B74">
        <f>B73</f>
        <v>82</v>
      </c>
      <c r="C74" s="4">
        <v>679</v>
      </c>
      <c r="D74" s="4">
        <v>0</v>
      </c>
      <c r="E74" s="5">
        <v>0</v>
      </c>
      <c r="F74" s="4">
        <v>1</v>
      </c>
      <c r="G74" t="str">
        <f t="shared" si="6"/>
        <v>insert into game_score (id, matchid, squad, goals, points, time_type) values (330, 82, 679, 0, 0, 1);</v>
      </c>
    </row>
    <row r="75" spans="1:7" x14ac:dyDescent="0.25">
      <c r="A75" s="4">
        <f t="shared" si="5"/>
        <v>331</v>
      </c>
      <c r="B75">
        <f>B73</f>
        <v>82</v>
      </c>
      <c r="C75" s="4">
        <v>64</v>
      </c>
      <c r="D75" s="4">
        <v>2</v>
      </c>
      <c r="E75" s="5">
        <v>3</v>
      </c>
      <c r="F75" s="4">
        <v>2</v>
      </c>
      <c r="G75" t="str">
        <f t="shared" si="6"/>
        <v>insert into game_score (id, matchid, squad, goals, points, time_type) values (331, 82, 64, 2, 3, 2);</v>
      </c>
    </row>
    <row r="76" spans="1:7" x14ac:dyDescent="0.25">
      <c r="A76" s="4">
        <f t="shared" si="5"/>
        <v>332</v>
      </c>
      <c r="B76">
        <f>B73</f>
        <v>82</v>
      </c>
      <c r="C76" s="4">
        <v>64</v>
      </c>
      <c r="D76" s="4">
        <v>1</v>
      </c>
      <c r="E76" s="5">
        <v>0</v>
      </c>
      <c r="F76" s="4">
        <v>1</v>
      </c>
      <c r="G76" t="str">
        <f t="shared" si="6"/>
        <v>insert into game_score (id, matchid, squad, goals, points, time_type) values (332, 82, 64, 1, 0, 1);</v>
      </c>
    </row>
    <row r="77" spans="1:7" x14ac:dyDescent="0.25">
      <c r="A77" s="3">
        <f t="shared" si="5"/>
        <v>333</v>
      </c>
      <c r="B77" s="3">
        <f>B73+1</f>
        <v>83</v>
      </c>
      <c r="C77" s="3">
        <v>677</v>
      </c>
      <c r="D77" s="3">
        <v>2</v>
      </c>
      <c r="E77" s="3">
        <v>1</v>
      </c>
      <c r="F77" s="3">
        <v>2</v>
      </c>
      <c r="G77" s="3" t="str">
        <f t="shared" si="6"/>
        <v>insert into game_score (id, matchid, squad, goals, points, time_type) values (333, 83, 677, 2, 1, 2);</v>
      </c>
    </row>
    <row r="78" spans="1:7" x14ac:dyDescent="0.25">
      <c r="A78" s="3">
        <f t="shared" si="5"/>
        <v>334</v>
      </c>
      <c r="B78" s="3">
        <f>B77</f>
        <v>83</v>
      </c>
      <c r="C78" s="3">
        <v>677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(334, 83, 677, 1, 0, 1);</v>
      </c>
    </row>
    <row r="79" spans="1:7" x14ac:dyDescent="0.25">
      <c r="A79" s="3">
        <f t="shared" si="5"/>
        <v>335</v>
      </c>
      <c r="B79" s="3">
        <f>B77</f>
        <v>83</v>
      </c>
      <c r="C79" s="3">
        <v>61</v>
      </c>
      <c r="D79" s="3">
        <v>2</v>
      </c>
      <c r="E79" s="3">
        <v>1</v>
      </c>
      <c r="F79" s="3">
        <v>2</v>
      </c>
      <c r="G79" s="3" t="str">
        <f t="shared" si="6"/>
        <v>insert into game_score (id, matchid, squad, goals, points, time_type) values (335, 83, 61, 2, 1, 2);</v>
      </c>
    </row>
    <row r="80" spans="1:7" x14ac:dyDescent="0.25">
      <c r="A80" s="3">
        <f t="shared" si="5"/>
        <v>336</v>
      </c>
      <c r="B80" s="3">
        <f>B77</f>
        <v>83</v>
      </c>
      <c r="C80" s="3">
        <v>61</v>
      </c>
      <c r="D80" s="3">
        <v>0</v>
      </c>
      <c r="E80" s="3">
        <v>0</v>
      </c>
      <c r="F80" s="3">
        <v>1</v>
      </c>
      <c r="G80" s="3" t="str">
        <f t="shared" si="6"/>
        <v>insert into game_score (id, matchid, squad, goals, points, time_type) values (336, 83, 61, 0, 0, 1);</v>
      </c>
    </row>
    <row r="81" spans="1:7" x14ac:dyDescent="0.25">
      <c r="A81" s="4">
        <f t="shared" si="5"/>
        <v>337</v>
      </c>
      <c r="B81">
        <f>B77+1</f>
        <v>84</v>
      </c>
      <c r="C81" s="4">
        <v>677</v>
      </c>
      <c r="D81" s="4">
        <v>1</v>
      </c>
      <c r="E81" s="5">
        <v>0</v>
      </c>
      <c r="F81" s="4">
        <v>2</v>
      </c>
      <c r="G81" t="str">
        <f t="shared" si="6"/>
        <v>insert into game_score (id, matchid, squad, goals, points, time_type) values (337, 84, 677, 1, 0, 2);</v>
      </c>
    </row>
    <row r="82" spans="1:7" x14ac:dyDescent="0.25">
      <c r="A82" s="4">
        <f t="shared" si="5"/>
        <v>338</v>
      </c>
      <c r="B82">
        <f>B81</f>
        <v>84</v>
      </c>
      <c r="C82" s="4">
        <v>677</v>
      </c>
      <c r="D82" s="4">
        <v>0</v>
      </c>
      <c r="E82" s="5">
        <v>0</v>
      </c>
      <c r="F82" s="4">
        <v>1</v>
      </c>
      <c r="G82" t="str">
        <f t="shared" si="6"/>
        <v>insert into game_score (id, matchid, squad, goals, points, time_type) values (338, 84, 677, 0, 0, 1);</v>
      </c>
    </row>
    <row r="83" spans="1:7" x14ac:dyDescent="0.25">
      <c r="A83" s="4">
        <f t="shared" si="5"/>
        <v>339</v>
      </c>
      <c r="B83">
        <f>B81</f>
        <v>84</v>
      </c>
      <c r="C83" s="4">
        <v>61</v>
      </c>
      <c r="D83" s="4">
        <v>5</v>
      </c>
      <c r="E83" s="5">
        <v>3</v>
      </c>
      <c r="F83" s="4">
        <v>2</v>
      </c>
      <c r="G83" t="str">
        <f t="shared" si="6"/>
        <v>insert into game_score (id, matchid, squad, goals, points, time_type) values (339, 84, 61, 5, 3, 2);</v>
      </c>
    </row>
    <row r="84" spans="1:7" x14ac:dyDescent="0.25">
      <c r="A84" s="4">
        <f t="shared" si="5"/>
        <v>340</v>
      </c>
      <c r="B84">
        <f>B81</f>
        <v>84</v>
      </c>
      <c r="C84" s="4">
        <v>61</v>
      </c>
      <c r="D84" s="4">
        <v>4</v>
      </c>
      <c r="E84" s="5">
        <v>0</v>
      </c>
      <c r="F84" s="4">
        <v>1</v>
      </c>
      <c r="G84" t="str">
        <f t="shared" si="6"/>
        <v>insert into game_score (id, matchid, squad, goals, points, time_type) values (340, 84, 61, 4, 0, 1);</v>
      </c>
    </row>
    <row r="85" spans="1:7" x14ac:dyDescent="0.25">
      <c r="A85" s="3">
        <f t="shared" si="5"/>
        <v>341</v>
      </c>
      <c r="B85" s="3">
        <f>B81+1</f>
        <v>85</v>
      </c>
      <c r="C85" s="3">
        <v>61</v>
      </c>
      <c r="D85" s="3">
        <v>6</v>
      </c>
      <c r="E85" s="3">
        <v>3</v>
      </c>
      <c r="F85" s="3">
        <v>2</v>
      </c>
      <c r="G85" s="3" t="str">
        <f t="shared" si="6"/>
        <v>insert into game_score (id, matchid, squad, goals, points, time_type) values (341, 85, 61, 6, 3, 2);</v>
      </c>
    </row>
    <row r="86" spans="1:7" x14ac:dyDescent="0.25">
      <c r="A86" s="3">
        <f t="shared" si="5"/>
        <v>342</v>
      </c>
      <c r="B86" s="3">
        <f>B85</f>
        <v>85</v>
      </c>
      <c r="C86" s="3">
        <v>61</v>
      </c>
      <c r="D86" s="3">
        <v>2</v>
      </c>
      <c r="E86" s="3">
        <v>0</v>
      </c>
      <c r="F86" s="3">
        <v>1</v>
      </c>
      <c r="G86" s="3" t="str">
        <f t="shared" si="6"/>
        <v>insert into game_score (id, matchid, squad, goals, points, time_type) values (342, 85, 61, 2, 0, 1);</v>
      </c>
    </row>
    <row r="87" spans="1:7" x14ac:dyDescent="0.25">
      <c r="A87" s="3">
        <f t="shared" si="5"/>
        <v>343</v>
      </c>
      <c r="B87" s="3">
        <f>B85</f>
        <v>85</v>
      </c>
      <c r="C87" s="3">
        <v>677</v>
      </c>
      <c r="D87" s="3">
        <v>0</v>
      </c>
      <c r="E87" s="3">
        <v>0</v>
      </c>
      <c r="F87" s="3">
        <v>2</v>
      </c>
      <c r="G87" s="3" t="str">
        <f t="shared" si="6"/>
        <v>insert into game_score (id, matchid, squad, goals, points, time_type) values (343, 85, 677, 0, 0, 2);</v>
      </c>
    </row>
    <row r="88" spans="1:7" x14ac:dyDescent="0.25">
      <c r="A88" s="3">
        <f t="shared" si="5"/>
        <v>344</v>
      </c>
      <c r="B88" s="3">
        <f>B85</f>
        <v>85</v>
      </c>
      <c r="C88" s="3">
        <v>677</v>
      </c>
      <c r="D88" s="3">
        <v>0</v>
      </c>
      <c r="E88" s="3">
        <v>0</v>
      </c>
      <c r="F88" s="3">
        <v>1</v>
      </c>
      <c r="G88" s="3" t="str">
        <f t="shared" si="6"/>
        <v>insert into game_score (id, matchid, squad, goals, points, time_type) values (344, 85, 677,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'2004'!A18 + 1</f>
        <v>86</v>
      </c>
      <c r="B2" s="2" t="str">
        <f>"2007-10-17"</f>
        <v>2007-10-17</v>
      </c>
      <c r="C2">
        <v>2</v>
      </c>
      <c r="D2">
        <v>679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(86, '2007-10-17', 2, 679);</v>
      </c>
    </row>
    <row r="3" spans="1:7" x14ac:dyDescent="0.25">
      <c r="A3">
        <f>A2+1</f>
        <v>87</v>
      </c>
      <c r="B3" s="2" t="str">
        <f>"2007-11-17"</f>
        <v>2007-11-17</v>
      </c>
      <c r="C3">
        <v>2</v>
      </c>
      <c r="D3">
        <v>678</v>
      </c>
      <c r="G3" t="str">
        <f t="shared" si="0"/>
        <v>insert into game (matchid, matchdate, game_type, country) values (87, '2007-11-17', 2, 678);</v>
      </c>
    </row>
    <row r="4" spans="1:7" x14ac:dyDescent="0.25">
      <c r="A4">
        <f t="shared" ref="A4:A13" si="1">A3+1</f>
        <v>88</v>
      </c>
      <c r="B4" s="2" t="str">
        <f>"2007-11-17"</f>
        <v>2007-11-17</v>
      </c>
      <c r="C4">
        <v>2</v>
      </c>
      <c r="D4">
        <v>679</v>
      </c>
      <c r="G4" t="str">
        <f t="shared" si="0"/>
        <v>insert into game (matchid, matchdate, game_type, country) values (88, '2007-11-17', 2, 679);</v>
      </c>
    </row>
    <row r="5" spans="1:7" x14ac:dyDescent="0.25">
      <c r="A5">
        <f t="shared" si="1"/>
        <v>89</v>
      </c>
      <c r="B5" s="2" t="str">
        <f>"2007-11-21"</f>
        <v>2007-11-21</v>
      </c>
      <c r="C5">
        <v>2</v>
      </c>
      <c r="D5">
        <v>64</v>
      </c>
      <c r="G5" t="str">
        <f t="shared" si="0"/>
        <v>insert into game (matchid, matchdate, game_type, country) values (89, '2007-11-21', 2, 64);</v>
      </c>
    </row>
    <row r="6" spans="1:7" x14ac:dyDescent="0.25">
      <c r="A6">
        <f t="shared" si="1"/>
        <v>90</v>
      </c>
      <c r="B6" s="2" t="str">
        <f>"2007-11-21"</f>
        <v>2007-11-21</v>
      </c>
      <c r="C6">
        <v>2</v>
      </c>
      <c r="D6">
        <v>687</v>
      </c>
      <c r="G6" t="str">
        <f t="shared" si="0"/>
        <v>insert into game (matchid, matchdate, game_type, country) values (90, '2007-11-21', 2, 687);</v>
      </c>
    </row>
    <row r="7" spans="1:7" x14ac:dyDescent="0.25">
      <c r="A7">
        <f t="shared" si="1"/>
        <v>91</v>
      </c>
      <c r="B7" s="2" t="str">
        <f>"2008-07-14"</f>
        <v>2008-07-14</v>
      </c>
      <c r="C7">
        <v>2</v>
      </c>
      <c r="D7">
        <v>678</v>
      </c>
      <c r="G7" t="str">
        <f t="shared" si="0"/>
        <v>insert into game (matchid, matchdate, game_type, country) values (91, '2008-07-14', 2, 678);</v>
      </c>
    </row>
    <row r="8" spans="1:7" x14ac:dyDescent="0.25">
      <c r="A8">
        <f t="shared" si="1"/>
        <v>92</v>
      </c>
      <c r="B8" s="2" t="str">
        <f>"2008-07-21"</f>
        <v>2008-07-21</v>
      </c>
      <c r="C8">
        <v>2</v>
      </c>
      <c r="D8">
        <v>687</v>
      </c>
      <c r="G8" t="str">
        <f t="shared" si="0"/>
        <v>insert into game (matchid, matchdate, game_type, country) values (92, '2008-07-21', 2, 687);</v>
      </c>
    </row>
    <row r="9" spans="1:7" x14ac:dyDescent="0.25">
      <c r="A9">
        <f t="shared" si="1"/>
        <v>93</v>
      </c>
      <c r="B9" s="2" t="str">
        <f>"2008-09-06"</f>
        <v>2008-09-06</v>
      </c>
      <c r="C9">
        <v>2</v>
      </c>
      <c r="D9">
        <v>679</v>
      </c>
      <c r="G9" t="str">
        <f t="shared" si="0"/>
        <v>insert into game (matchid, matchdate, game_type, country) values (93, '2008-09-06', 2, 679);</v>
      </c>
    </row>
    <row r="10" spans="1:7" x14ac:dyDescent="0.25">
      <c r="A10">
        <f t="shared" si="1"/>
        <v>94</v>
      </c>
      <c r="B10" s="2" t="str">
        <f>"2008-09-06"</f>
        <v>2008-09-06</v>
      </c>
      <c r="C10">
        <v>2</v>
      </c>
      <c r="D10">
        <v>687</v>
      </c>
      <c r="G10" t="str">
        <f t="shared" si="0"/>
        <v>insert into game (matchid, matchdate, game_type, country) values (94, '2008-09-06', 2, 687);</v>
      </c>
    </row>
    <row r="11" spans="1:7" x14ac:dyDescent="0.25">
      <c r="A11">
        <f t="shared" si="1"/>
        <v>95</v>
      </c>
      <c r="B11" s="2" t="str">
        <f>"2008-09-10"</f>
        <v>2008-09-10</v>
      </c>
      <c r="C11">
        <v>2</v>
      </c>
      <c r="D11">
        <v>678</v>
      </c>
      <c r="G11" t="str">
        <f t="shared" si="0"/>
        <v>insert into game (matchid, matchdate, game_type, country) values (95, '2008-09-10', 2, 678);</v>
      </c>
    </row>
    <row r="12" spans="1:7" x14ac:dyDescent="0.25">
      <c r="A12">
        <f t="shared" si="1"/>
        <v>96</v>
      </c>
      <c r="B12" s="2" t="str">
        <f>"2008-09-10"</f>
        <v>2008-09-10</v>
      </c>
      <c r="C12">
        <v>2</v>
      </c>
      <c r="D12">
        <v>64</v>
      </c>
      <c r="G12" t="str">
        <f t="shared" si="0"/>
        <v>insert into game (matchid, matchdate, game_type, country) values (96, '2008-09-10', 2, 64);</v>
      </c>
    </row>
    <row r="13" spans="1:7" x14ac:dyDescent="0.25">
      <c r="A13">
        <f t="shared" si="1"/>
        <v>97</v>
      </c>
      <c r="B13" s="2" t="str">
        <f>"2008-11-19"</f>
        <v>2008-11-19</v>
      </c>
      <c r="C13">
        <v>2</v>
      </c>
      <c r="D13">
        <v>679</v>
      </c>
      <c r="G13" t="str">
        <f t="shared" si="0"/>
        <v>insert into game (matchid, matchdate, game_type, country) values (97, '2008-11-19', 2, 679);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'2004'!A88 + 1</f>
        <v>345</v>
      </c>
      <c r="B16" s="3">
        <f>A2</f>
        <v>86</v>
      </c>
      <c r="C16" s="3">
        <v>679</v>
      </c>
      <c r="D16" s="3">
        <v>0</v>
      </c>
      <c r="E16" s="3">
        <v>0</v>
      </c>
      <c r="F16" s="3">
        <v>2</v>
      </c>
      <c r="G16" s="3" t="str">
        <f t="shared" ref="G16:G6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(345, 86, 679, 0, 0, 2);</v>
      </c>
    </row>
    <row r="17" spans="1:7" x14ac:dyDescent="0.25">
      <c r="A17" s="3">
        <f>A16+1</f>
        <v>346</v>
      </c>
      <c r="B17" s="3">
        <f>B16</f>
        <v>86</v>
      </c>
      <c r="C17" s="3">
        <v>679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(346, 86, 679, 0, 0, 1);</v>
      </c>
    </row>
    <row r="18" spans="1:7" x14ac:dyDescent="0.25">
      <c r="A18" s="3">
        <f t="shared" ref="A18:A23" si="3">A17+1</f>
        <v>347</v>
      </c>
      <c r="B18" s="3">
        <f>B16</f>
        <v>86</v>
      </c>
      <c r="C18" s="3">
        <v>64</v>
      </c>
      <c r="D18" s="3">
        <v>2</v>
      </c>
      <c r="E18" s="3">
        <v>3</v>
      </c>
      <c r="F18" s="3">
        <v>2</v>
      </c>
      <c r="G18" s="3" t="str">
        <f t="shared" si="2"/>
        <v>insert into game_score (id, matchid, squad, goals, points, time_type) values (347, 86, 64, 2, 3, 2);</v>
      </c>
    </row>
    <row r="19" spans="1:7" x14ac:dyDescent="0.25">
      <c r="A19" s="3">
        <f t="shared" si="3"/>
        <v>348</v>
      </c>
      <c r="B19" s="3">
        <f>B16</f>
        <v>86</v>
      </c>
      <c r="C19" s="3">
        <v>64</v>
      </c>
      <c r="D19" s="3">
        <v>1</v>
      </c>
      <c r="E19" s="3">
        <v>0</v>
      </c>
      <c r="F19" s="3">
        <v>1</v>
      </c>
      <c r="G19" s="3" t="str">
        <f t="shared" si="2"/>
        <v>insert into game_score (id, matchid, squad, goals, points, time_type) values (348, 86, 64, 1, 0, 1);</v>
      </c>
    </row>
    <row r="20" spans="1:7" x14ac:dyDescent="0.25">
      <c r="A20">
        <f t="shared" si="3"/>
        <v>349</v>
      </c>
      <c r="B20">
        <f>B16+1</f>
        <v>87</v>
      </c>
      <c r="C20" s="4">
        <v>678</v>
      </c>
      <c r="D20" s="4">
        <v>1</v>
      </c>
      <c r="E20" s="5">
        <v>0</v>
      </c>
      <c r="F20" s="4">
        <v>2</v>
      </c>
      <c r="G20" t="str">
        <f t="shared" si="2"/>
        <v>insert into game_score (id, matchid, squad, goals, points, time_type) values (349, 87, 678, 1, 0, 2);</v>
      </c>
    </row>
    <row r="21" spans="1:7" x14ac:dyDescent="0.25">
      <c r="A21">
        <f t="shared" si="3"/>
        <v>350</v>
      </c>
      <c r="B21">
        <f>B20</f>
        <v>87</v>
      </c>
      <c r="C21" s="4">
        <v>678</v>
      </c>
      <c r="D21" s="4">
        <v>1</v>
      </c>
      <c r="E21" s="5">
        <v>0</v>
      </c>
      <c r="F21" s="4">
        <v>1</v>
      </c>
      <c r="G21" t="str">
        <f t="shared" si="2"/>
        <v>insert into game_score (id, matchid, squad, goals, points, time_type) values (350, 87, 678, 1, 0, 1);</v>
      </c>
    </row>
    <row r="22" spans="1:7" x14ac:dyDescent="0.25">
      <c r="A22">
        <f t="shared" si="3"/>
        <v>351</v>
      </c>
      <c r="B22">
        <f>B20</f>
        <v>87</v>
      </c>
      <c r="C22" s="4">
        <v>64</v>
      </c>
      <c r="D22" s="4">
        <v>2</v>
      </c>
      <c r="E22" s="5">
        <v>3</v>
      </c>
      <c r="F22" s="4">
        <v>2</v>
      </c>
      <c r="G22" t="str">
        <f t="shared" si="2"/>
        <v>insert into game_score (id, matchid, squad, goals, points, time_type) values (351, 87, 64, 2, 3, 2);</v>
      </c>
    </row>
    <row r="23" spans="1:7" x14ac:dyDescent="0.25">
      <c r="A23">
        <f t="shared" si="3"/>
        <v>352</v>
      </c>
      <c r="B23">
        <f>B20</f>
        <v>87</v>
      </c>
      <c r="C23" s="4">
        <v>64</v>
      </c>
      <c r="D23" s="4">
        <v>0</v>
      </c>
      <c r="E23" s="5">
        <v>0</v>
      </c>
      <c r="F23" s="4">
        <v>1</v>
      </c>
      <c r="G23" t="str">
        <f t="shared" si="2"/>
        <v>insert into game_score (id, matchid, squad, goals, points, time_type) values (352, 87, 64, 0, 0, 1);</v>
      </c>
    </row>
    <row r="24" spans="1:7" x14ac:dyDescent="0.25">
      <c r="A24" s="3">
        <f>A23+1</f>
        <v>353</v>
      </c>
      <c r="B24" s="3">
        <f>B20+1</f>
        <v>88</v>
      </c>
      <c r="C24" s="3">
        <v>679</v>
      </c>
      <c r="D24" s="3">
        <v>3</v>
      </c>
      <c r="E24" s="3">
        <v>1</v>
      </c>
      <c r="F24" s="3">
        <v>2</v>
      </c>
      <c r="G24" s="3" t="str">
        <f t="shared" si="2"/>
        <v>insert into game_score (id, matchid, squad, goals, points, time_type) values (353, 88, 679, 3, 1, 2);</v>
      </c>
    </row>
    <row r="25" spans="1:7" x14ac:dyDescent="0.25">
      <c r="A25" s="3">
        <f>A24+1</f>
        <v>354</v>
      </c>
      <c r="B25" s="3">
        <f>B24</f>
        <v>88</v>
      </c>
      <c r="C25" s="3">
        <v>679</v>
      </c>
      <c r="D25" s="3">
        <v>2</v>
      </c>
      <c r="E25" s="3">
        <v>0</v>
      </c>
      <c r="F25" s="3">
        <v>1</v>
      </c>
      <c r="G25" s="3" t="str">
        <f t="shared" si="2"/>
        <v>insert into game_score (id, matchid, squad, goals, points, time_type) values (354, 88, 679, 2, 0, 1);</v>
      </c>
    </row>
    <row r="26" spans="1:7" x14ac:dyDescent="0.25">
      <c r="A26" s="3">
        <f>A25+1</f>
        <v>355</v>
      </c>
      <c r="B26" s="3">
        <f>B24</f>
        <v>88</v>
      </c>
      <c r="C26" s="3">
        <v>687</v>
      </c>
      <c r="D26" s="3">
        <v>3</v>
      </c>
      <c r="E26" s="3">
        <v>1</v>
      </c>
      <c r="F26" s="3">
        <v>2</v>
      </c>
      <c r="G26" s="3" t="str">
        <f t="shared" si="2"/>
        <v>insert into game_score (id, matchid, squad, goals, points, time_type) values (355, 88, 687, 3, 1, 2);</v>
      </c>
    </row>
    <row r="27" spans="1:7" x14ac:dyDescent="0.25">
      <c r="A27" s="3">
        <f>A26+1</f>
        <v>356</v>
      </c>
      <c r="B27" s="3">
        <f>B24</f>
        <v>88</v>
      </c>
      <c r="C27" s="3">
        <v>687</v>
      </c>
      <c r="D27" s="3">
        <v>1</v>
      </c>
      <c r="E27" s="3">
        <v>0</v>
      </c>
      <c r="F27" s="3">
        <v>1</v>
      </c>
      <c r="G27" s="3" t="str">
        <f t="shared" si="2"/>
        <v>insert into game_score (id, matchid, squad, goals, points, time_type) values (356, 88, 687, 1, 0, 1);</v>
      </c>
    </row>
    <row r="28" spans="1:7" x14ac:dyDescent="0.25">
      <c r="A28" s="4">
        <f>A27+1</f>
        <v>357</v>
      </c>
      <c r="B28">
        <f>B24+1</f>
        <v>89</v>
      </c>
      <c r="C28" s="4">
        <v>64</v>
      </c>
      <c r="D28" s="4">
        <v>4</v>
      </c>
      <c r="E28" s="5">
        <v>3</v>
      </c>
      <c r="F28" s="4">
        <v>2</v>
      </c>
      <c r="G28" t="str">
        <f t="shared" si="2"/>
        <v>insert into game_score (id, matchid, squad, goals, points, time_type) values (357, 89, 64, 4, 3, 2);</v>
      </c>
    </row>
    <row r="29" spans="1:7" x14ac:dyDescent="0.25">
      <c r="A29" s="4">
        <f t="shared" ref="A29:A63" si="4">A28+1</f>
        <v>358</v>
      </c>
      <c r="B29">
        <f>B28</f>
        <v>89</v>
      </c>
      <c r="C29" s="4">
        <v>64</v>
      </c>
      <c r="D29" s="4">
        <v>3</v>
      </c>
      <c r="E29" s="5">
        <v>0</v>
      </c>
      <c r="F29" s="4">
        <v>1</v>
      </c>
      <c r="G29" t="str">
        <f t="shared" si="2"/>
        <v>insert into game_score (id, matchid, squad, goals, points, time_type) values (358, 89, 64, 3, 0, 1);</v>
      </c>
    </row>
    <row r="30" spans="1:7" x14ac:dyDescent="0.25">
      <c r="A30" s="4">
        <f t="shared" si="4"/>
        <v>359</v>
      </c>
      <c r="B30">
        <f>B28</f>
        <v>89</v>
      </c>
      <c r="C30" s="4">
        <v>678</v>
      </c>
      <c r="D30" s="4">
        <v>1</v>
      </c>
      <c r="E30" s="5">
        <v>0</v>
      </c>
      <c r="F30" s="4">
        <v>2</v>
      </c>
      <c r="G30" t="str">
        <f t="shared" si="2"/>
        <v>insert into game_score (id, matchid, squad, goals, points, time_type) values (359, 89, 678, 1, 0, 2);</v>
      </c>
    </row>
    <row r="31" spans="1:7" x14ac:dyDescent="0.25">
      <c r="A31" s="4">
        <f t="shared" si="4"/>
        <v>360</v>
      </c>
      <c r="B31">
        <f>B28</f>
        <v>89</v>
      </c>
      <c r="C31" s="4">
        <v>678</v>
      </c>
      <c r="D31" s="4">
        <v>0</v>
      </c>
      <c r="E31" s="5">
        <v>0</v>
      </c>
      <c r="F31" s="4">
        <v>1</v>
      </c>
      <c r="G31" t="str">
        <f t="shared" si="2"/>
        <v>insert into game_score (id, matchid, squad, goals, points, time_type) values (360, 89, 678, 0, 0, 1);</v>
      </c>
    </row>
    <row r="32" spans="1:7" x14ac:dyDescent="0.25">
      <c r="A32" s="3">
        <f t="shared" si="4"/>
        <v>361</v>
      </c>
      <c r="B32" s="3">
        <f>B28+1</f>
        <v>90</v>
      </c>
      <c r="C32" s="3">
        <v>687</v>
      </c>
      <c r="D32" s="3">
        <v>4</v>
      </c>
      <c r="E32" s="3">
        <v>3</v>
      </c>
      <c r="F32" s="3">
        <v>2</v>
      </c>
      <c r="G32" s="3" t="str">
        <f t="shared" si="2"/>
        <v>insert into game_score (id, matchid, squad, goals, points, time_type) values (361, 90, 687, 4, 3, 2);</v>
      </c>
    </row>
    <row r="33" spans="1:7" x14ac:dyDescent="0.25">
      <c r="A33" s="3">
        <f t="shared" si="4"/>
        <v>362</v>
      </c>
      <c r="B33" s="3">
        <f>B32</f>
        <v>90</v>
      </c>
      <c r="C33" s="3">
        <v>687</v>
      </c>
      <c r="D33" s="3">
        <v>2</v>
      </c>
      <c r="E33" s="3">
        <v>0</v>
      </c>
      <c r="F33" s="3">
        <v>1</v>
      </c>
      <c r="G33" s="3" t="str">
        <f t="shared" si="2"/>
        <v>insert into game_score (id, matchid, squad, goals, points, time_type) values (362, 90, 687, 2, 0, 1);</v>
      </c>
    </row>
    <row r="34" spans="1:7" x14ac:dyDescent="0.25">
      <c r="A34" s="3">
        <f t="shared" si="4"/>
        <v>363</v>
      </c>
      <c r="B34" s="3">
        <f>B32</f>
        <v>90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2"/>
        <v>insert into game_score (id, matchid, squad, goals, points, time_type) values (363, 90, 679, 0, 0, 2);</v>
      </c>
    </row>
    <row r="35" spans="1:7" x14ac:dyDescent="0.25">
      <c r="A35" s="3">
        <f t="shared" si="4"/>
        <v>364</v>
      </c>
      <c r="B35" s="3">
        <f>B32</f>
        <v>90</v>
      </c>
      <c r="C35" s="3">
        <v>679</v>
      </c>
      <c r="D35" s="3">
        <v>0</v>
      </c>
      <c r="E35" s="3">
        <v>0</v>
      </c>
      <c r="F35" s="3">
        <v>1</v>
      </c>
      <c r="G35" s="3" t="str">
        <f t="shared" si="2"/>
        <v>insert into game_score (id, matchid, squad, goals, points, time_type) values (364, 90, 679, 0, 0, 1);</v>
      </c>
    </row>
    <row r="36" spans="1:7" x14ac:dyDescent="0.25">
      <c r="A36" s="4">
        <f t="shared" si="4"/>
        <v>365</v>
      </c>
      <c r="B36">
        <f>B32+1</f>
        <v>91</v>
      </c>
      <c r="C36" s="4">
        <v>678</v>
      </c>
      <c r="D36" s="4">
        <v>1</v>
      </c>
      <c r="E36" s="5">
        <v>1</v>
      </c>
      <c r="F36" s="4">
        <v>2</v>
      </c>
      <c r="G36" t="str">
        <f t="shared" si="2"/>
        <v>insert into game_score (id, matchid, squad, goals, points, time_type) values (365, 91, 678, 1, 1, 2);</v>
      </c>
    </row>
    <row r="37" spans="1:7" x14ac:dyDescent="0.25">
      <c r="A37" s="4">
        <f t="shared" si="4"/>
        <v>366</v>
      </c>
      <c r="B37">
        <f>B36</f>
        <v>91</v>
      </c>
      <c r="C37" s="4">
        <v>678</v>
      </c>
      <c r="D37" s="4">
        <v>0</v>
      </c>
      <c r="E37" s="5">
        <v>0</v>
      </c>
      <c r="F37" s="4">
        <v>1</v>
      </c>
      <c r="G37" t="str">
        <f t="shared" si="2"/>
        <v>insert into game_score (id, matchid, squad, goals, points, time_type) values (366, 91, 678, 0, 0, 1);</v>
      </c>
    </row>
    <row r="38" spans="1:7" x14ac:dyDescent="0.25">
      <c r="A38" s="4">
        <f t="shared" si="4"/>
        <v>367</v>
      </c>
      <c r="B38">
        <f>B36</f>
        <v>91</v>
      </c>
      <c r="C38" s="4">
        <v>687</v>
      </c>
      <c r="D38" s="4">
        <v>1</v>
      </c>
      <c r="E38" s="5">
        <v>1</v>
      </c>
      <c r="F38" s="4">
        <v>2</v>
      </c>
      <c r="G38" t="str">
        <f t="shared" si="2"/>
        <v>insert into game_score (id, matchid, squad, goals, points, time_type) values (367, 91, 687, 1, 1, 2);</v>
      </c>
    </row>
    <row r="39" spans="1:7" x14ac:dyDescent="0.25">
      <c r="A39" s="4">
        <f t="shared" si="4"/>
        <v>368</v>
      </c>
      <c r="B39">
        <f>B36</f>
        <v>91</v>
      </c>
      <c r="C39" s="4">
        <v>687</v>
      </c>
      <c r="D39" s="4">
        <v>0</v>
      </c>
      <c r="E39" s="5">
        <v>0</v>
      </c>
      <c r="F39" s="4">
        <v>1</v>
      </c>
      <c r="G39" t="str">
        <f t="shared" si="2"/>
        <v>insert into game_score (id, matchid, squad, goals, points, time_type) values (368, 91, 687, 0, 0, 1);</v>
      </c>
    </row>
    <row r="40" spans="1:7" x14ac:dyDescent="0.25">
      <c r="A40" s="3">
        <f t="shared" si="4"/>
        <v>369</v>
      </c>
      <c r="B40" s="3">
        <f>B36+1</f>
        <v>92</v>
      </c>
      <c r="C40" s="3">
        <v>687</v>
      </c>
      <c r="D40" s="3">
        <v>3</v>
      </c>
      <c r="E40" s="3">
        <v>3</v>
      </c>
      <c r="F40" s="3">
        <v>2</v>
      </c>
      <c r="G40" s="3" t="str">
        <f t="shared" si="2"/>
        <v>insert into game_score (id, matchid, squad, goals, points, time_type) values (369, 92, 687, 3, 3, 2);</v>
      </c>
    </row>
    <row r="41" spans="1:7" x14ac:dyDescent="0.25">
      <c r="A41" s="3">
        <f t="shared" si="4"/>
        <v>370</v>
      </c>
      <c r="B41" s="3">
        <f>B40</f>
        <v>92</v>
      </c>
      <c r="C41" s="3">
        <v>687</v>
      </c>
      <c r="D41" s="3">
        <v>1</v>
      </c>
      <c r="E41" s="3">
        <v>0</v>
      </c>
      <c r="F41" s="3">
        <v>1</v>
      </c>
      <c r="G41" s="3" t="str">
        <f t="shared" si="2"/>
        <v>insert into game_score (id, matchid, squad, goals, points, time_type) values (370, 92, 687, 1, 0, 1);</v>
      </c>
    </row>
    <row r="42" spans="1:7" x14ac:dyDescent="0.25">
      <c r="A42" s="3">
        <f t="shared" si="4"/>
        <v>371</v>
      </c>
      <c r="B42" s="3">
        <f>B40</f>
        <v>92</v>
      </c>
      <c r="C42" s="3">
        <v>678</v>
      </c>
      <c r="D42" s="3">
        <v>0</v>
      </c>
      <c r="E42" s="3">
        <v>0</v>
      </c>
      <c r="F42" s="3">
        <v>2</v>
      </c>
      <c r="G42" s="3" t="str">
        <f t="shared" si="2"/>
        <v>insert into game_score (id, matchid, squad, goals, points, time_type) values (371, 92, 678, 0, 0, 2);</v>
      </c>
    </row>
    <row r="43" spans="1:7" x14ac:dyDescent="0.25">
      <c r="A43" s="3">
        <f t="shared" si="4"/>
        <v>372</v>
      </c>
      <c r="B43" s="3">
        <f>B40</f>
        <v>92</v>
      </c>
      <c r="C43" s="3">
        <v>678</v>
      </c>
      <c r="D43" s="3">
        <v>0</v>
      </c>
      <c r="E43" s="3">
        <v>0</v>
      </c>
      <c r="F43" s="3">
        <v>1</v>
      </c>
      <c r="G43" s="3" t="str">
        <f t="shared" si="2"/>
        <v>insert into game_score (id, matchid, squad, goals, points, time_type) values (372, 92, 678, 0, 0, 1);</v>
      </c>
    </row>
    <row r="44" spans="1:7" x14ac:dyDescent="0.25">
      <c r="A44" s="4">
        <f t="shared" si="4"/>
        <v>373</v>
      </c>
      <c r="B44">
        <f>B40+1</f>
        <v>93</v>
      </c>
      <c r="C44" s="4">
        <v>679</v>
      </c>
      <c r="D44" s="4">
        <v>2</v>
      </c>
      <c r="E44" s="5">
        <v>3</v>
      </c>
      <c r="F44" s="4">
        <v>2</v>
      </c>
      <c r="G44" t="str">
        <f t="shared" si="2"/>
        <v>insert into game_score (id, matchid, squad, goals, points, time_type) values (373, 93, 679, 2, 3, 2);</v>
      </c>
    </row>
    <row r="45" spans="1:7" x14ac:dyDescent="0.25">
      <c r="A45" s="4">
        <f t="shared" si="4"/>
        <v>374</v>
      </c>
      <c r="B45">
        <f>B44</f>
        <v>93</v>
      </c>
      <c r="C45" s="4">
        <v>679</v>
      </c>
      <c r="D45" s="4">
        <v>1</v>
      </c>
      <c r="E45" s="5">
        <v>0</v>
      </c>
      <c r="F45" s="4">
        <v>1</v>
      </c>
      <c r="G45" t="str">
        <f t="shared" si="2"/>
        <v>insert into game_score (id, matchid, squad, goals, points, time_type) values (374, 93, 679, 1, 0, 1);</v>
      </c>
    </row>
    <row r="46" spans="1:7" x14ac:dyDescent="0.25">
      <c r="A46" s="4">
        <f t="shared" si="4"/>
        <v>375</v>
      </c>
      <c r="B46">
        <f>B44</f>
        <v>93</v>
      </c>
      <c r="C46" s="4">
        <v>678</v>
      </c>
      <c r="D46" s="4">
        <v>0</v>
      </c>
      <c r="E46" s="5">
        <v>0</v>
      </c>
      <c r="F46" s="4">
        <v>2</v>
      </c>
      <c r="G46" t="str">
        <f t="shared" si="2"/>
        <v>insert into game_score (id, matchid, squad, goals, points, time_type) values (375, 93, 678, 0, 0, 2);</v>
      </c>
    </row>
    <row r="47" spans="1:7" x14ac:dyDescent="0.25">
      <c r="A47" s="4">
        <f t="shared" si="4"/>
        <v>376</v>
      </c>
      <c r="B47">
        <f>B44</f>
        <v>93</v>
      </c>
      <c r="C47" s="4">
        <v>678</v>
      </c>
      <c r="D47" s="4">
        <v>0</v>
      </c>
      <c r="E47" s="5">
        <v>0</v>
      </c>
      <c r="F47" s="4">
        <v>1</v>
      </c>
      <c r="G47" t="str">
        <f t="shared" si="2"/>
        <v>insert into game_score (id, matchid, squad, goals, points, time_type) values (376, 93, 678, 0, 0, 1);</v>
      </c>
    </row>
    <row r="48" spans="1:7" x14ac:dyDescent="0.25">
      <c r="A48" s="3">
        <f t="shared" si="4"/>
        <v>377</v>
      </c>
      <c r="B48" s="3">
        <f>B44+1</f>
        <v>94</v>
      </c>
      <c r="C48" s="3">
        <v>687</v>
      </c>
      <c r="D48" s="3">
        <v>1</v>
      </c>
      <c r="E48" s="3">
        <v>0</v>
      </c>
      <c r="F48" s="3">
        <v>2</v>
      </c>
      <c r="G48" s="3" t="str">
        <f t="shared" si="2"/>
        <v>insert into game_score (id, matchid, squad, goals, points, time_type) values (377, 94, 687, 1, 0, 2);</v>
      </c>
    </row>
    <row r="49" spans="1:7" x14ac:dyDescent="0.25">
      <c r="A49" s="3">
        <f t="shared" si="4"/>
        <v>378</v>
      </c>
      <c r="B49" s="3">
        <f>B48</f>
        <v>94</v>
      </c>
      <c r="C49" s="3">
        <v>687</v>
      </c>
      <c r="D49" s="3">
        <v>0</v>
      </c>
      <c r="E49" s="3">
        <v>0</v>
      </c>
      <c r="F49" s="3">
        <v>1</v>
      </c>
      <c r="G49" s="3" t="str">
        <f t="shared" si="2"/>
        <v>insert into game_score (id, matchid, squad, goals, points, time_type) values (378, 94, 687, 0, 0, 1);</v>
      </c>
    </row>
    <row r="50" spans="1:7" x14ac:dyDescent="0.25">
      <c r="A50" s="3">
        <f t="shared" si="4"/>
        <v>379</v>
      </c>
      <c r="B50" s="3">
        <f>B48</f>
        <v>94</v>
      </c>
      <c r="C50" s="3">
        <v>64</v>
      </c>
      <c r="D50" s="3">
        <v>3</v>
      </c>
      <c r="E50" s="3">
        <v>3</v>
      </c>
      <c r="F50" s="3">
        <v>2</v>
      </c>
      <c r="G50" s="3" t="str">
        <f t="shared" si="2"/>
        <v>insert into game_score (id, matchid, squad, goals, points, time_type) values (379, 94, 64, 3, 3, 2);</v>
      </c>
    </row>
    <row r="51" spans="1:7" x14ac:dyDescent="0.25">
      <c r="A51" s="3">
        <f t="shared" si="4"/>
        <v>380</v>
      </c>
      <c r="B51" s="3">
        <f>B48</f>
        <v>94</v>
      </c>
      <c r="C51" s="3">
        <v>64</v>
      </c>
      <c r="D51" s="3">
        <v>1</v>
      </c>
      <c r="E51" s="3">
        <v>0</v>
      </c>
      <c r="F51" s="3">
        <v>1</v>
      </c>
      <c r="G51" s="3" t="str">
        <f t="shared" si="2"/>
        <v>insert into game_score (id, matchid, squad, goals, points, time_type) values (380, 94, 64, 1, 0, 1);</v>
      </c>
    </row>
    <row r="52" spans="1:7" x14ac:dyDescent="0.25">
      <c r="A52" s="4">
        <f t="shared" si="4"/>
        <v>381</v>
      </c>
      <c r="B52">
        <f>B48+1</f>
        <v>95</v>
      </c>
      <c r="C52" s="4">
        <v>678</v>
      </c>
      <c r="D52" s="4">
        <v>2</v>
      </c>
      <c r="E52" s="5">
        <v>3</v>
      </c>
      <c r="F52" s="4">
        <v>2</v>
      </c>
      <c r="G52" t="str">
        <f t="shared" si="2"/>
        <v>insert into game_score (id, matchid, squad, goals, points, time_type) values (381, 95, 678, 2, 3, 2);</v>
      </c>
    </row>
    <row r="53" spans="1:7" x14ac:dyDescent="0.25">
      <c r="A53" s="4">
        <f t="shared" si="4"/>
        <v>382</v>
      </c>
      <c r="B53">
        <f>B52</f>
        <v>95</v>
      </c>
      <c r="C53" s="4">
        <v>678</v>
      </c>
      <c r="D53" s="4">
        <v>0</v>
      </c>
      <c r="E53" s="5">
        <v>0</v>
      </c>
      <c r="F53" s="4">
        <v>1</v>
      </c>
      <c r="G53" t="str">
        <f t="shared" si="2"/>
        <v>insert into game_score (id, matchid, squad, goals, points, time_type) values (382, 95, 678, 0, 0, 1);</v>
      </c>
    </row>
    <row r="54" spans="1:7" x14ac:dyDescent="0.25">
      <c r="A54" s="4">
        <f t="shared" si="4"/>
        <v>383</v>
      </c>
      <c r="B54">
        <f>B52</f>
        <v>95</v>
      </c>
      <c r="C54" s="4">
        <v>679</v>
      </c>
      <c r="D54" s="4">
        <v>1</v>
      </c>
      <c r="E54" s="5">
        <v>0</v>
      </c>
      <c r="F54" s="4">
        <v>2</v>
      </c>
      <c r="G54" t="str">
        <f t="shared" si="2"/>
        <v>insert into game_score (id, matchid, squad, goals, points, time_type) values (383, 95, 679, 1, 0, 2);</v>
      </c>
    </row>
    <row r="55" spans="1:7" x14ac:dyDescent="0.25">
      <c r="A55" s="4">
        <f t="shared" si="4"/>
        <v>384</v>
      </c>
      <c r="B55">
        <f>B52</f>
        <v>95</v>
      </c>
      <c r="C55" s="4">
        <v>679</v>
      </c>
      <c r="D55" s="4">
        <v>0</v>
      </c>
      <c r="E55" s="5">
        <v>0</v>
      </c>
      <c r="F55" s="4">
        <v>1</v>
      </c>
      <c r="G55" t="str">
        <f t="shared" si="2"/>
        <v>insert into game_score (id, matchid, squad, goals, points, time_type) values (384, 95, 679, 0, 0, 1);</v>
      </c>
    </row>
    <row r="56" spans="1:7" x14ac:dyDescent="0.25">
      <c r="A56" s="3">
        <f t="shared" si="4"/>
        <v>385</v>
      </c>
      <c r="B56" s="3">
        <f>B52+1</f>
        <v>96</v>
      </c>
      <c r="C56" s="3">
        <v>64</v>
      </c>
      <c r="D56" s="3">
        <v>3</v>
      </c>
      <c r="E56" s="3">
        <v>3</v>
      </c>
      <c r="F56" s="3">
        <v>2</v>
      </c>
      <c r="G56" s="3" t="str">
        <f t="shared" si="2"/>
        <v>insert into game_score (id, matchid, squad, goals, points, time_type) values (385, 96, 64, 3, 3, 2);</v>
      </c>
    </row>
    <row r="57" spans="1:7" x14ac:dyDescent="0.25">
      <c r="A57" s="3">
        <f t="shared" si="4"/>
        <v>386</v>
      </c>
      <c r="B57" s="3">
        <f>B56</f>
        <v>96</v>
      </c>
      <c r="C57" s="3">
        <v>64</v>
      </c>
      <c r="D57" s="3">
        <v>0</v>
      </c>
      <c r="E57" s="3">
        <v>0</v>
      </c>
      <c r="F57" s="3">
        <v>1</v>
      </c>
      <c r="G57" s="3" t="str">
        <f t="shared" si="2"/>
        <v>insert into game_score (id, matchid, squad, goals, points, time_type) values (386, 96, 64, 0, 0, 1);</v>
      </c>
    </row>
    <row r="58" spans="1:7" x14ac:dyDescent="0.25">
      <c r="A58" s="3">
        <f t="shared" si="4"/>
        <v>387</v>
      </c>
      <c r="B58" s="3">
        <f>B56</f>
        <v>96</v>
      </c>
      <c r="C58" s="3">
        <v>687</v>
      </c>
      <c r="D58" s="3">
        <v>0</v>
      </c>
      <c r="E58" s="3">
        <v>0</v>
      </c>
      <c r="F58" s="3">
        <v>2</v>
      </c>
      <c r="G58" s="3" t="str">
        <f t="shared" si="2"/>
        <v>insert into game_score (id, matchid, squad, goals, points, time_type) values (387, 96, 687, 0, 0, 2);</v>
      </c>
    </row>
    <row r="59" spans="1:7" x14ac:dyDescent="0.25">
      <c r="A59" s="3">
        <f t="shared" si="4"/>
        <v>388</v>
      </c>
      <c r="B59" s="3">
        <f>B56</f>
        <v>96</v>
      </c>
      <c r="C59" s="3">
        <v>687</v>
      </c>
      <c r="D59" s="3">
        <v>0</v>
      </c>
      <c r="E59" s="3">
        <v>0</v>
      </c>
      <c r="F59" s="3">
        <v>1</v>
      </c>
      <c r="G59" s="3" t="str">
        <f t="shared" si="2"/>
        <v>insert into game_score (id, matchid, squad, goals, points, time_type) values (388, 96, 687, 0, 0, 1);</v>
      </c>
    </row>
    <row r="60" spans="1:7" x14ac:dyDescent="0.25">
      <c r="A60" s="4">
        <f t="shared" si="4"/>
        <v>389</v>
      </c>
      <c r="B60">
        <f>B56+1</f>
        <v>97</v>
      </c>
      <c r="C60" s="4">
        <v>64</v>
      </c>
      <c r="D60" s="4">
        <v>0</v>
      </c>
      <c r="E60" s="5">
        <v>0</v>
      </c>
      <c r="F60" s="4">
        <v>2</v>
      </c>
      <c r="G60" t="str">
        <f t="shared" si="2"/>
        <v>insert into game_score (id, matchid, squad, goals, points, time_type) values (389, 97, 64, 0, 0, 2);</v>
      </c>
    </row>
    <row r="61" spans="1:7" x14ac:dyDescent="0.25">
      <c r="A61" s="4">
        <f t="shared" si="4"/>
        <v>390</v>
      </c>
      <c r="B61">
        <f>B60</f>
        <v>97</v>
      </c>
      <c r="C61" s="4">
        <v>64</v>
      </c>
      <c r="D61" s="4">
        <v>0</v>
      </c>
      <c r="E61" s="5">
        <v>0</v>
      </c>
      <c r="F61" s="4">
        <v>1</v>
      </c>
      <c r="G61" t="str">
        <f t="shared" si="2"/>
        <v>insert into game_score (id, matchid, squad, goals, points, time_type) values (390, 97, 64, 0, 0, 1);</v>
      </c>
    </row>
    <row r="62" spans="1:7" x14ac:dyDescent="0.25">
      <c r="A62" s="4">
        <f t="shared" si="4"/>
        <v>391</v>
      </c>
      <c r="B62">
        <f>B60</f>
        <v>97</v>
      </c>
      <c r="C62" s="4">
        <v>679</v>
      </c>
      <c r="D62" s="4">
        <v>2</v>
      </c>
      <c r="E62" s="5">
        <v>3</v>
      </c>
      <c r="F62" s="4">
        <v>2</v>
      </c>
      <c r="G62" t="str">
        <f t="shared" si="2"/>
        <v>insert into game_score (id, matchid, squad, goals, points, time_type) values (391, 97, 679, 2, 3, 2);</v>
      </c>
    </row>
    <row r="63" spans="1:7" x14ac:dyDescent="0.25">
      <c r="A63" s="4">
        <f t="shared" si="4"/>
        <v>392</v>
      </c>
      <c r="B63">
        <f>B60</f>
        <v>97</v>
      </c>
      <c r="C63" s="4">
        <v>679</v>
      </c>
      <c r="D63" s="4">
        <v>0</v>
      </c>
      <c r="E63" s="5">
        <v>0</v>
      </c>
      <c r="F63" s="4">
        <v>1</v>
      </c>
      <c r="G63" t="str">
        <f t="shared" si="2"/>
        <v>insert into game_score (id, matchid, squad, goals, points, time_type) values (392, 97, 679,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1973</vt:lpstr>
      <vt:lpstr>1980</vt:lpstr>
      <vt:lpstr>1996</vt:lpstr>
      <vt:lpstr>1998</vt:lpstr>
      <vt:lpstr>2000</vt:lpstr>
      <vt:lpstr>2002</vt:lpstr>
      <vt:lpstr>2004</vt:lpstr>
      <vt:lpstr>2008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2016-07-27T04:18:45Z</dcterms:modified>
</cp:coreProperties>
</file>