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66" activeTab="8"/>
  </bookViews>
  <sheets>
    <sheet name="1957" sheetId="1" r:id="rId1"/>
    <sheet name="1959" sheetId="48" r:id="rId2"/>
    <sheet name="1962" sheetId="89" r:id="rId3"/>
    <sheet name="1963" sheetId="90" r:id="rId4"/>
    <sheet name="1965" sheetId="91" r:id="rId5"/>
    <sheet name="1968" sheetId="92" r:id="rId6"/>
    <sheet name="1970" sheetId="93" r:id="rId7"/>
    <sheet name="1972" sheetId="94" r:id="rId8"/>
    <sheet name="1974" sheetId="95" r:id="rId9"/>
  </sheets>
  <calcPr calcId="145621"/>
</workbook>
</file>

<file path=xl/calcChain.xml><?xml version="1.0" encoding="utf-8"?>
<calcChain xmlns="http://schemas.openxmlformats.org/spreadsheetml/2006/main">
  <c r="B28" i="95" l="1"/>
  <c r="G28" i="95"/>
  <c r="A28" i="95"/>
  <c r="G9" i="94"/>
  <c r="G8" i="94"/>
  <c r="G7" i="94"/>
  <c r="G6" i="94"/>
  <c r="G5" i="94"/>
  <c r="G4" i="94"/>
  <c r="G3" i="94"/>
  <c r="G2" i="94"/>
  <c r="G9" i="93"/>
  <c r="G8" i="93"/>
  <c r="G7" i="93"/>
  <c r="G6" i="93"/>
  <c r="G5" i="93"/>
  <c r="G4" i="93"/>
  <c r="G3" i="93"/>
  <c r="G2" i="93"/>
  <c r="G9" i="92"/>
  <c r="G8" i="92"/>
  <c r="G7" i="92"/>
  <c r="G6" i="92"/>
  <c r="G5" i="92"/>
  <c r="G4" i="92"/>
  <c r="G3" i="92"/>
  <c r="G2" i="92"/>
  <c r="G7" i="91"/>
  <c r="G6" i="91"/>
  <c r="G5" i="91"/>
  <c r="G4" i="91"/>
  <c r="G3" i="91"/>
  <c r="G2" i="91"/>
  <c r="G7" i="90"/>
  <c r="G6" i="90"/>
  <c r="G5" i="90"/>
  <c r="G4" i="90"/>
  <c r="G3" i="90"/>
  <c r="G2" i="90"/>
  <c r="B27" i="95" l="1"/>
  <c r="B26" i="95"/>
  <c r="B25" i="95"/>
  <c r="B24" i="95"/>
  <c r="B17" i="95"/>
  <c r="B16" i="95"/>
  <c r="B15" i="95"/>
  <c r="B14" i="95"/>
  <c r="B13" i="95"/>
  <c r="B12" i="95"/>
  <c r="B23" i="95"/>
  <c r="B22" i="95"/>
  <c r="B21" i="95"/>
  <c r="B20" i="95"/>
  <c r="B19" i="95"/>
  <c r="B18" i="95"/>
  <c r="A31" i="95"/>
  <c r="A32" i="95" s="1"/>
  <c r="A12" i="95"/>
  <c r="A13" i="95" s="1"/>
  <c r="A2" i="95"/>
  <c r="G30" i="95"/>
  <c r="D13" i="95"/>
  <c r="D14" i="95" s="1"/>
  <c r="D15" i="95" s="1"/>
  <c r="D16" i="95" s="1"/>
  <c r="D17" i="95" s="1"/>
  <c r="D18" i="95" s="1"/>
  <c r="D19" i="95" s="1"/>
  <c r="D20" i="95" s="1"/>
  <c r="D21" i="95" s="1"/>
  <c r="D22" i="95" s="1"/>
  <c r="D23" i="95" s="1"/>
  <c r="D24" i="95" s="1"/>
  <c r="D25" i="95" s="1"/>
  <c r="D26" i="95" s="1"/>
  <c r="D27" i="95" s="1"/>
  <c r="G11" i="95"/>
  <c r="B3" i="95"/>
  <c r="B4" i="95" s="1"/>
  <c r="B5" i="95" s="1"/>
  <c r="B6" i="95" s="1"/>
  <c r="B7" i="95" s="1"/>
  <c r="B8" i="95" s="1"/>
  <c r="B9" i="95" s="1"/>
  <c r="A82" i="94"/>
  <c r="B27" i="94"/>
  <c r="B26" i="94"/>
  <c r="B25" i="94"/>
  <c r="B24" i="94"/>
  <c r="B23" i="94"/>
  <c r="B22" i="94"/>
  <c r="B21" i="94"/>
  <c r="B20" i="94"/>
  <c r="B19" i="94"/>
  <c r="B18" i="94"/>
  <c r="B17" i="94"/>
  <c r="B16" i="94"/>
  <c r="B15" i="94"/>
  <c r="B14" i="94"/>
  <c r="B13" i="94"/>
  <c r="B12" i="94"/>
  <c r="A30" i="94"/>
  <c r="A31" i="94" s="1"/>
  <c r="A12" i="94"/>
  <c r="B30" i="94" s="1"/>
  <c r="A2" i="94"/>
  <c r="G29" i="94"/>
  <c r="D13" i="94"/>
  <c r="D14" i="94" s="1"/>
  <c r="D15" i="94" s="1"/>
  <c r="D16" i="94" s="1"/>
  <c r="D17" i="94" s="1"/>
  <c r="D18" i="94" s="1"/>
  <c r="D19" i="94" s="1"/>
  <c r="D20" i="94" s="1"/>
  <c r="D21" i="94" s="1"/>
  <c r="D22" i="94" s="1"/>
  <c r="D23" i="94" s="1"/>
  <c r="D24" i="94" s="1"/>
  <c r="D25" i="94" s="1"/>
  <c r="D26" i="94" s="1"/>
  <c r="D27" i="94" s="1"/>
  <c r="G11" i="94"/>
  <c r="B3" i="94"/>
  <c r="B4" i="94" s="1"/>
  <c r="B5" i="94" s="1"/>
  <c r="B6" i="94" s="1"/>
  <c r="B7" i="94" s="1"/>
  <c r="B8" i="94" s="1"/>
  <c r="B9" i="94" s="1"/>
  <c r="A3" i="94"/>
  <c r="A4" i="94" s="1"/>
  <c r="A5" i="94" s="1"/>
  <c r="A6" i="94" s="1"/>
  <c r="A7" i="94" s="1"/>
  <c r="A8" i="94" s="1"/>
  <c r="A9" i="94" s="1"/>
  <c r="A30" i="93"/>
  <c r="A31" i="93" s="1"/>
  <c r="B27" i="93"/>
  <c r="B26" i="93"/>
  <c r="B25" i="93"/>
  <c r="B24" i="93"/>
  <c r="B23" i="93"/>
  <c r="B22" i="93"/>
  <c r="B21" i="93"/>
  <c r="B20" i="93"/>
  <c r="B19" i="93"/>
  <c r="B18" i="93"/>
  <c r="B17" i="93"/>
  <c r="B16" i="93"/>
  <c r="B15" i="93"/>
  <c r="B14" i="93"/>
  <c r="B13" i="93"/>
  <c r="B12" i="93"/>
  <c r="A12" i="93"/>
  <c r="A13" i="93" s="1"/>
  <c r="A14" i="93" s="1"/>
  <c r="A2" i="93"/>
  <c r="A3" i="93" s="1"/>
  <c r="A4" i="93" s="1"/>
  <c r="A5" i="93" s="1"/>
  <c r="A6" i="93" s="1"/>
  <c r="A7" i="93" s="1"/>
  <c r="A8" i="93" s="1"/>
  <c r="A9" i="93" s="1"/>
  <c r="G29" i="93"/>
  <c r="D13" i="93"/>
  <c r="D14" i="93" s="1"/>
  <c r="D15" i="93" s="1"/>
  <c r="D16" i="93" s="1"/>
  <c r="D17" i="93" s="1"/>
  <c r="D18" i="93" s="1"/>
  <c r="D19" i="93" s="1"/>
  <c r="D20" i="93" s="1"/>
  <c r="D21" i="93" s="1"/>
  <c r="D22" i="93" s="1"/>
  <c r="D23" i="93" s="1"/>
  <c r="D24" i="93" s="1"/>
  <c r="D25" i="93" s="1"/>
  <c r="D26" i="93" s="1"/>
  <c r="D27" i="93" s="1"/>
  <c r="G11" i="93"/>
  <c r="B3" i="93"/>
  <c r="B4" i="93" s="1"/>
  <c r="B5" i="93" s="1"/>
  <c r="B6" i="93" s="1"/>
  <c r="B7" i="93" s="1"/>
  <c r="B8" i="93" s="1"/>
  <c r="B9" i="93" s="1"/>
  <c r="A3" i="95" l="1"/>
  <c r="G2" i="95"/>
  <c r="G13" i="95"/>
  <c r="B31" i="95"/>
  <c r="B35" i="95"/>
  <c r="B33" i="95"/>
  <c r="B34" i="95"/>
  <c r="B32" i="95"/>
  <c r="A14" i="95"/>
  <c r="G32" i="95"/>
  <c r="A33" i="95"/>
  <c r="G12" i="95"/>
  <c r="G31" i="95"/>
  <c r="B34" i="94"/>
  <c r="B32" i="94"/>
  <c r="B33" i="94"/>
  <c r="B31" i="94"/>
  <c r="A32" i="94"/>
  <c r="G31" i="94"/>
  <c r="G12" i="94"/>
  <c r="G30" i="94"/>
  <c r="A13" i="94"/>
  <c r="B30" i="93"/>
  <c r="B34" i="93"/>
  <c r="B32" i="93"/>
  <c r="B33" i="93"/>
  <c r="B31" i="93"/>
  <c r="G31" i="93"/>
  <c r="A32" i="93"/>
  <c r="A15" i="93"/>
  <c r="G14" i="93"/>
  <c r="G12" i="93"/>
  <c r="G13" i="93"/>
  <c r="G30" i="93"/>
  <c r="G93" i="92"/>
  <c r="G92" i="92"/>
  <c r="G91" i="92"/>
  <c r="G90" i="92"/>
  <c r="G85" i="92"/>
  <c r="G84" i="92"/>
  <c r="G83" i="92"/>
  <c r="G82" i="92"/>
  <c r="B93" i="92"/>
  <c r="B92" i="92"/>
  <c r="B91" i="92"/>
  <c r="B90" i="92"/>
  <c r="B85" i="92"/>
  <c r="B84" i="92"/>
  <c r="B83" i="92"/>
  <c r="B82" i="92"/>
  <c r="A94" i="92"/>
  <c r="A93" i="92"/>
  <c r="A92" i="92"/>
  <c r="A91" i="92"/>
  <c r="A90" i="92"/>
  <c r="A86" i="92"/>
  <c r="A85" i="92"/>
  <c r="A84" i="92"/>
  <c r="A83" i="92"/>
  <c r="A82" i="92"/>
  <c r="B27" i="92"/>
  <c r="B26" i="92"/>
  <c r="B25" i="92"/>
  <c r="B24" i="92"/>
  <c r="B23" i="92"/>
  <c r="B22" i="92"/>
  <c r="B21" i="92"/>
  <c r="B20" i="92"/>
  <c r="B19" i="92"/>
  <c r="B18" i="92"/>
  <c r="B17" i="92"/>
  <c r="B16" i="92"/>
  <c r="B15" i="92"/>
  <c r="B14" i="92"/>
  <c r="B13" i="92"/>
  <c r="B12" i="92"/>
  <c r="A30" i="92"/>
  <c r="A31" i="92" s="1"/>
  <c r="A12" i="92"/>
  <c r="B30" i="92" s="1"/>
  <c r="A2" i="92"/>
  <c r="A3" i="92" s="1"/>
  <c r="A4" i="92" s="1"/>
  <c r="A5" i="92" s="1"/>
  <c r="A6" i="92" s="1"/>
  <c r="A7" i="92" s="1"/>
  <c r="A8" i="92" s="1"/>
  <c r="A9" i="92" s="1"/>
  <c r="G29" i="92"/>
  <c r="D13" i="92"/>
  <c r="D14" i="92" s="1"/>
  <c r="D15" i="92" s="1"/>
  <c r="D16" i="92" s="1"/>
  <c r="D17" i="92" s="1"/>
  <c r="D18" i="92" s="1"/>
  <c r="D19" i="92" s="1"/>
  <c r="D20" i="92" s="1"/>
  <c r="D21" i="92" s="1"/>
  <c r="D22" i="92" s="1"/>
  <c r="D23" i="92" s="1"/>
  <c r="D24" i="92" s="1"/>
  <c r="D25" i="92" s="1"/>
  <c r="D26" i="92" s="1"/>
  <c r="D27" i="92" s="1"/>
  <c r="G11" i="92"/>
  <c r="B3" i="92"/>
  <c r="B4" i="92" s="1"/>
  <c r="B5" i="92" s="1"/>
  <c r="B6" i="92" s="1"/>
  <c r="B7" i="92" s="1"/>
  <c r="B8" i="92" s="1"/>
  <c r="B9" i="92" s="1"/>
  <c r="A4" i="95" l="1"/>
  <c r="G3" i="95"/>
  <c r="A34" i="95"/>
  <c r="G33" i="95"/>
  <c r="A15" i="95"/>
  <c r="G14" i="95"/>
  <c r="B39" i="95"/>
  <c r="B37" i="95"/>
  <c r="B38" i="95"/>
  <c r="B36" i="95"/>
  <c r="A14" i="94"/>
  <c r="G13" i="94"/>
  <c r="A33" i="94"/>
  <c r="G32" i="94"/>
  <c r="B35" i="94"/>
  <c r="B38" i="94"/>
  <c r="B36" i="94"/>
  <c r="B37" i="94"/>
  <c r="A33" i="93"/>
  <c r="G32" i="93"/>
  <c r="A16" i="93"/>
  <c r="G15" i="93"/>
  <c r="B38" i="93"/>
  <c r="B36" i="93"/>
  <c r="B37" i="93"/>
  <c r="B35" i="93"/>
  <c r="B34" i="92"/>
  <c r="B32" i="92"/>
  <c r="B33" i="92"/>
  <c r="B31" i="92"/>
  <c r="G31" i="92" s="1"/>
  <c r="A32" i="92"/>
  <c r="G12" i="92"/>
  <c r="G30" i="92"/>
  <c r="A13" i="92"/>
  <c r="A5" i="95" l="1"/>
  <c r="G4" i="95"/>
  <c r="B42" i="95"/>
  <c r="B43" i="95"/>
  <c r="B41" i="95"/>
  <c r="B40" i="95"/>
  <c r="A16" i="95"/>
  <c r="G15" i="95"/>
  <c r="G34" i="95"/>
  <c r="A35" i="95"/>
  <c r="B41" i="94"/>
  <c r="B39" i="94"/>
  <c r="B42" i="94"/>
  <c r="B40" i="94"/>
  <c r="A34" i="94"/>
  <c r="G33" i="94"/>
  <c r="A15" i="94"/>
  <c r="G14" i="94"/>
  <c r="B42" i="93"/>
  <c r="B40" i="93"/>
  <c r="B41" i="93"/>
  <c r="B39" i="93"/>
  <c r="A17" i="93"/>
  <c r="G16" i="93"/>
  <c r="G33" i="93"/>
  <c r="A34" i="93"/>
  <c r="A33" i="92"/>
  <c r="G32" i="92"/>
  <c r="A14" i="92"/>
  <c r="G13" i="92"/>
  <c r="B38" i="92"/>
  <c r="B36" i="92"/>
  <c r="B37" i="92"/>
  <c r="B35" i="92"/>
  <c r="A6" i="95" l="1"/>
  <c r="G5" i="95"/>
  <c r="A36" i="95"/>
  <c r="G35" i="95"/>
  <c r="B46" i="95"/>
  <c r="B44" i="95"/>
  <c r="B47" i="95"/>
  <c r="B45" i="95"/>
  <c r="A17" i="95"/>
  <c r="G16" i="95"/>
  <c r="A16" i="94"/>
  <c r="G15" i="94"/>
  <c r="A35" i="94"/>
  <c r="G34" i="94"/>
  <c r="B45" i="94"/>
  <c r="B43" i="94"/>
  <c r="B46" i="94"/>
  <c r="B44" i="94"/>
  <c r="A35" i="93"/>
  <c r="G34" i="93"/>
  <c r="A18" i="93"/>
  <c r="G17" i="93"/>
  <c r="B46" i="93"/>
  <c r="B44" i="93"/>
  <c r="B45" i="93"/>
  <c r="B43" i="93"/>
  <c r="B42" i="92"/>
  <c r="B40" i="92"/>
  <c r="B41" i="92"/>
  <c r="B39" i="92"/>
  <c r="A15" i="92"/>
  <c r="G14" i="92"/>
  <c r="G33" i="92"/>
  <c r="A34" i="92"/>
  <c r="A7" i="95" l="1"/>
  <c r="G6" i="95"/>
  <c r="A18" i="95"/>
  <c r="G17" i="95"/>
  <c r="B50" i="95"/>
  <c r="B48" i="95"/>
  <c r="B51" i="95"/>
  <c r="B49" i="95"/>
  <c r="G36" i="95"/>
  <c r="A37" i="95"/>
  <c r="B49" i="94"/>
  <c r="B47" i="94"/>
  <c r="B48" i="94"/>
  <c r="B50" i="94"/>
  <c r="G35" i="94"/>
  <c r="A36" i="94"/>
  <c r="A17" i="94"/>
  <c r="G16" i="94"/>
  <c r="B50" i="93"/>
  <c r="B48" i="93"/>
  <c r="B47" i="93"/>
  <c r="B49" i="93"/>
  <c r="A19" i="93"/>
  <c r="G18" i="93"/>
  <c r="G35" i="93"/>
  <c r="A36" i="93"/>
  <c r="A35" i="92"/>
  <c r="G34" i="92"/>
  <c r="A16" i="92"/>
  <c r="G15" i="92"/>
  <c r="B46" i="92"/>
  <c r="B44" i="92"/>
  <c r="B45" i="92"/>
  <c r="B43" i="92"/>
  <c r="A8" i="95" l="1"/>
  <c r="G7" i="95"/>
  <c r="A38" i="95"/>
  <c r="G37" i="95"/>
  <c r="B54" i="95"/>
  <c r="B52" i="95"/>
  <c r="B55" i="95"/>
  <c r="B53" i="95"/>
  <c r="A19" i="95"/>
  <c r="G18" i="95"/>
  <c r="A18" i="94"/>
  <c r="G17" i="94"/>
  <c r="G36" i="94"/>
  <c r="A37" i="94"/>
  <c r="B53" i="94"/>
  <c r="B51" i="94"/>
  <c r="B52" i="94"/>
  <c r="B54" i="94"/>
  <c r="A37" i="93"/>
  <c r="G36" i="93"/>
  <c r="A20" i="93"/>
  <c r="G19" i="93"/>
  <c r="B54" i="93"/>
  <c r="B52" i="93"/>
  <c r="B51" i="93"/>
  <c r="B53" i="93"/>
  <c r="B50" i="92"/>
  <c r="B48" i="92"/>
  <c r="B49" i="92"/>
  <c r="B47" i="92"/>
  <c r="A17" i="92"/>
  <c r="G16" i="92"/>
  <c r="G35" i="92"/>
  <c r="A36" i="92"/>
  <c r="A9" i="95" l="1"/>
  <c r="G9" i="95" s="1"/>
  <c r="G8" i="95"/>
  <c r="A20" i="95"/>
  <c r="G19" i="95"/>
  <c r="B58" i="95"/>
  <c r="B56" i="95"/>
  <c r="B59" i="95"/>
  <c r="B57" i="95"/>
  <c r="G38" i="95"/>
  <c r="A39" i="95"/>
  <c r="B57" i="94"/>
  <c r="B55" i="94"/>
  <c r="B56" i="94"/>
  <c r="B58" i="94"/>
  <c r="A38" i="94"/>
  <c r="G37" i="94"/>
  <c r="A19" i="94"/>
  <c r="G18" i="94"/>
  <c r="B58" i="93"/>
  <c r="B56" i="93"/>
  <c r="B55" i="93"/>
  <c r="B57" i="93"/>
  <c r="A21" i="93"/>
  <c r="G20" i="93"/>
  <c r="G37" i="93"/>
  <c r="A38" i="93"/>
  <c r="A37" i="92"/>
  <c r="G36" i="92"/>
  <c r="A18" i="92"/>
  <c r="G17" i="92"/>
  <c r="B54" i="92"/>
  <c r="B52" i="92"/>
  <c r="B53" i="92"/>
  <c r="B51" i="92"/>
  <c r="A40" i="95" l="1"/>
  <c r="G39" i="95"/>
  <c r="B62" i="95"/>
  <c r="B60" i="95"/>
  <c r="B63" i="95"/>
  <c r="B61" i="95"/>
  <c r="A21" i="95"/>
  <c r="G20" i="95"/>
  <c r="B61" i="94"/>
  <c r="B59" i="94"/>
  <c r="B60" i="94"/>
  <c r="B62" i="94"/>
  <c r="A20" i="94"/>
  <c r="G19" i="94"/>
  <c r="A39" i="94"/>
  <c r="G38" i="94"/>
  <c r="A39" i="93"/>
  <c r="G38" i="93"/>
  <c r="A22" i="93"/>
  <c r="G21" i="93"/>
  <c r="B62" i="93"/>
  <c r="B60" i="93"/>
  <c r="B59" i="93"/>
  <c r="B61" i="93"/>
  <c r="B58" i="92"/>
  <c r="B62" i="92" s="1"/>
  <c r="B56" i="92"/>
  <c r="B57" i="92"/>
  <c r="B55" i="92"/>
  <c r="A19" i="92"/>
  <c r="G18" i="92"/>
  <c r="G37" i="92"/>
  <c r="A38" i="92"/>
  <c r="A22" i="95" l="1"/>
  <c r="G21" i="95"/>
  <c r="B66" i="95"/>
  <c r="B64" i="95"/>
  <c r="B67" i="95"/>
  <c r="B65" i="95"/>
  <c r="G40" i="95"/>
  <c r="A41" i="95"/>
  <c r="B65" i="94"/>
  <c r="B63" i="94"/>
  <c r="B64" i="94"/>
  <c r="B66" i="94"/>
  <c r="G39" i="94"/>
  <c r="A40" i="94"/>
  <c r="G20" i="94"/>
  <c r="A21" i="94"/>
  <c r="B66" i="93"/>
  <c r="B64" i="93"/>
  <c r="B63" i="93"/>
  <c r="B65" i="93"/>
  <c r="A23" i="93"/>
  <c r="G22" i="93"/>
  <c r="G39" i="93"/>
  <c r="A40" i="93"/>
  <c r="G19" i="92"/>
  <c r="A20" i="92"/>
  <c r="B66" i="92"/>
  <c r="B65" i="92"/>
  <c r="B63" i="92"/>
  <c r="B64" i="92"/>
  <c r="A39" i="92"/>
  <c r="G38" i="92"/>
  <c r="B60" i="92"/>
  <c r="B61" i="92"/>
  <c r="B59" i="92"/>
  <c r="A42" i="95" l="1"/>
  <c r="G41" i="95"/>
  <c r="B70" i="95"/>
  <c r="B68" i="95"/>
  <c r="B71" i="95"/>
  <c r="B69" i="95"/>
  <c r="A23" i="95"/>
  <c r="G22" i="95"/>
  <c r="A22" i="94"/>
  <c r="G21" i="94"/>
  <c r="G40" i="94"/>
  <c r="A41" i="94"/>
  <c r="B69" i="94"/>
  <c r="B67" i="94"/>
  <c r="B68" i="94"/>
  <c r="B70" i="94"/>
  <c r="A41" i="93"/>
  <c r="G40" i="93"/>
  <c r="A24" i="93"/>
  <c r="G23" i="93"/>
  <c r="B70" i="93"/>
  <c r="B68" i="93"/>
  <c r="B67" i="93"/>
  <c r="B69" i="93"/>
  <c r="A21" i="92"/>
  <c r="G20" i="92"/>
  <c r="B70" i="92"/>
  <c r="B67" i="92"/>
  <c r="B69" i="92"/>
  <c r="B68" i="92"/>
  <c r="G39" i="92"/>
  <c r="A40" i="92"/>
  <c r="A24" i="95" l="1"/>
  <c r="G23" i="95"/>
  <c r="B74" i="95"/>
  <c r="B72" i="95"/>
  <c r="B75" i="95"/>
  <c r="B73" i="95"/>
  <c r="A43" i="95"/>
  <c r="G42" i="95"/>
  <c r="B73" i="94"/>
  <c r="B71" i="94"/>
  <c r="B72" i="94"/>
  <c r="B74" i="94"/>
  <c r="A42" i="94"/>
  <c r="G41" i="94"/>
  <c r="A23" i="94"/>
  <c r="G22" i="94"/>
  <c r="B74" i="93"/>
  <c r="B72" i="93"/>
  <c r="B71" i="93"/>
  <c r="B73" i="93"/>
  <c r="A25" i="93"/>
  <c r="G24" i="93"/>
  <c r="G41" i="93"/>
  <c r="A42" i="93"/>
  <c r="B74" i="92"/>
  <c r="B73" i="92"/>
  <c r="B71" i="92"/>
  <c r="B72" i="92"/>
  <c r="A22" i="92"/>
  <c r="G21" i="92"/>
  <c r="A41" i="92"/>
  <c r="G40" i="92"/>
  <c r="G43" i="95" l="1"/>
  <c r="A44" i="95"/>
  <c r="B78" i="95"/>
  <c r="B76" i="95"/>
  <c r="B79" i="95"/>
  <c r="B77" i="95"/>
  <c r="A25" i="95"/>
  <c r="G24" i="95"/>
  <c r="B77" i="94"/>
  <c r="B75" i="94"/>
  <c r="B76" i="94"/>
  <c r="B78" i="94"/>
  <c r="A24" i="94"/>
  <c r="G23" i="94"/>
  <c r="A43" i="94"/>
  <c r="G42" i="94"/>
  <c r="A43" i="93"/>
  <c r="G42" i="93"/>
  <c r="A26" i="93"/>
  <c r="G25" i="93"/>
  <c r="B78" i="93"/>
  <c r="B76" i="93"/>
  <c r="B75" i="93"/>
  <c r="B77" i="93"/>
  <c r="A23" i="92"/>
  <c r="G22" i="92"/>
  <c r="B78" i="92"/>
  <c r="B77" i="92"/>
  <c r="B76" i="92"/>
  <c r="B75" i="92"/>
  <c r="G41" i="92"/>
  <c r="A42" i="92"/>
  <c r="A45" i="95" l="1"/>
  <c r="G44" i="95"/>
  <c r="A26" i="95"/>
  <c r="G25" i="95"/>
  <c r="B82" i="95"/>
  <c r="B80" i="95"/>
  <c r="B83" i="95"/>
  <c r="B81" i="95"/>
  <c r="B81" i="94"/>
  <c r="B79" i="94"/>
  <c r="B80" i="94"/>
  <c r="B82" i="94"/>
  <c r="A44" i="94"/>
  <c r="G43" i="94"/>
  <c r="A25" i="94"/>
  <c r="G24" i="94"/>
  <c r="B86" i="93"/>
  <c r="B80" i="93"/>
  <c r="B83" i="93" s="1"/>
  <c r="B79" i="93"/>
  <c r="B82" i="93" s="1"/>
  <c r="B85" i="93" s="1"/>
  <c r="B81" i="93"/>
  <c r="B84" i="93" s="1"/>
  <c r="A27" i="93"/>
  <c r="G27" i="93" s="1"/>
  <c r="G26" i="93"/>
  <c r="G43" i="93"/>
  <c r="A44" i="93"/>
  <c r="B86" i="92"/>
  <c r="B81" i="92"/>
  <c r="B79" i="92"/>
  <c r="B80" i="92"/>
  <c r="A24" i="92"/>
  <c r="G23" i="92"/>
  <c r="A43" i="92"/>
  <c r="G42" i="92"/>
  <c r="B86" i="95" l="1"/>
  <c r="B89" i="95" s="1"/>
  <c r="B84" i="95"/>
  <c r="B87" i="95" s="1"/>
  <c r="B90" i="95" s="1"/>
  <c r="B91" i="95"/>
  <c r="B85" i="95"/>
  <c r="B88" i="95" s="1"/>
  <c r="A27" i="95"/>
  <c r="G27" i="95" s="1"/>
  <c r="G26" i="95"/>
  <c r="G45" i="95"/>
  <c r="A46" i="95"/>
  <c r="B85" i="94"/>
  <c r="B88" i="94" s="1"/>
  <c r="B83" i="94"/>
  <c r="B86" i="94" s="1"/>
  <c r="B89" i="94" s="1"/>
  <c r="B84" i="94"/>
  <c r="B87" i="94" s="1"/>
  <c r="B90" i="94"/>
  <c r="A26" i="94"/>
  <c r="G25" i="94"/>
  <c r="G44" i="94"/>
  <c r="A45" i="94"/>
  <c r="A45" i="93"/>
  <c r="G44" i="93"/>
  <c r="B94" i="93"/>
  <c r="B88" i="93"/>
  <c r="B91" i="93" s="1"/>
  <c r="B87" i="93"/>
  <c r="B90" i="93" s="1"/>
  <c r="B93" i="93" s="1"/>
  <c r="B89" i="93"/>
  <c r="B92" i="93" s="1"/>
  <c r="A25" i="92"/>
  <c r="G24" i="92"/>
  <c r="B94" i="92"/>
  <c r="B88" i="92"/>
  <c r="B87" i="92"/>
  <c r="B89" i="92"/>
  <c r="G43" i="92"/>
  <c r="A44" i="92"/>
  <c r="A47" i="95" l="1"/>
  <c r="G46" i="95"/>
  <c r="B94" i="95"/>
  <c r="B92" i="95"/>
  <c r="B95" i="95"/>
  <c r="B93" i="95"/>
  <c r="A46" i="94"/>
  <c r="G45" i="94"/>
  <c r="B93" i="94"/>
  <c r="B91" i="94"/>
  <c r="B92" i="94"/>
  <c r="B94" i="94"/>
  <c r="A27" i="94"/>
  <c r="G27" i="94" s="1"/>
  <c r="G26" i="94"/>
  <c r="B98" i="93"/>
  <c r="B96" i="93"/>
  <c r="B97" i="93"/>
  <c r="B95" i="93"/>
  <c r="G45" i="93"/>
  <c r="A46" i="93"/>
  <c r="B98" i="92"/>
  <c r="B97" i="92"/>
  <c r="B95" i="92"/>
  <c r="B96" i="92"/>
  <c r="A26" i="92"/>
  <c r="G25" i="92"/>
  <c r="A45" i="92"/>
  <c r="G44" i="92"/>
  <c r="B98" i="95" l="1"/>
  <c r="B101" i="95" s="1"/>
  <c r="B96" i="95"/>
  <c r="B99" i="95" s="1"/>
  <c r="B97" i="95"/>
  <c r="B100" i="95" s="1"/>
  <c r="G47" i="95"/>
  <c r="A48" i="95"/>
  <c r="B97" i="94"/>
  <c r="B95" i="94"/>
  <c r="B96" i="94"/>
  <c r="G46" i="94"/>
  <c r="A47" i="94"/>
  <c r="A47" i="93"/>
  <c r="G46" i="93"/>
  <c r="B100" i="93"/>
  <c r="B101" i="93"/>
  <c r="B99" i="93"/>
  <c r="A27" i="92"/>
  <c r="G27" i="92" s="1"/>
  <c r="G26" i="92"/>
  <c r="B101" i="92"/>
  <c r="B100" i="92"/>
  <c r="B99" i="92"/>
  <c r="G45" i="92"/>
  <c r="A46" i="92"/>
  <c r="B102" i="95" l="1"/>
  <c r="B103" i="95"/>
  <c r="B104" i="95" s="1"/>
  <c r="B105" i="95" s="1"/>
  <c r="B106" i="95" s="1"/>
  <c r="A49" i="95"/>
  <c r="G48" i="95"/>
  <c r="A48" i="94"/>
  <c r="G47" i="94"/>
  <c r="G47" i="93"/>
  <c r="A48" i="93"/>
  <c r="A47" i="92"/>
  <c r="G46" i="92"/>
  <c r="G49" i="95" l="1"/>
  <c r="A50" i="95"/>
  <c r="G48" i="94"/>
  <c r="A49" i="94"/>
  <c r="A49" i="93"/>
  <c r="G48" i="93"/>
  <c r="G47" i="92"/>
  <c r="A48" i="92"/>
  <c r="A51" i="95" l="1"/>
  <c r="G50" i="95"/>
  <c r="A50" i="94"/>
  <c r="G49" i="94"/>
  <c r="G49" i="93"/>
  <c r="A50" i="93"/>
  <c r="A49" i="92"/>
  <c r="G48" i="92"/>
  <c r="G51" i="95" l="1"/>
  <c r="A52" i="95"/>
  <c r="G50" i="94"/>
  <c r="A51" i="94"/>
  <c r="A51" i="93"/>
  <c r="G50" i="93"/>
  <c r="G49" i="92"/>
  <c r="A50" i="92"/>
  <c r="A53" i="95" l="1"/>
  <c r="G52" i="95"/>
  <c r="A52" i="94"/>
  <c r="G51" i="94"/>
  <c r="G51" i="93"/>
  <c r="A52" i="93"/>
  <c r="A51" i="92"/>
  <c r="G50" i="92"/>
  <c r="G53" i="95" l="1"/>
  <c r="A54" i="95"/>
  <c r="G52" i="94"/>
  <c r="A53" i="94"/>
  <c r="A53" i="93"/>
  <c r="G52" i="93"/>
  <c r="G51" i="92"/>
  <c r="A52" i="92"/>
  <c r="A55" i="95" l="1"/>
  <c r="G54" i="95"/>
  <c r="A54" i="94"/>
  <c r="G53" i="94"/>
  <c r="G53" i="93"/>
  <c r="A54" i="93"/>
  <c r="A53" i="92"/>
  <c r="G52" i="92"/>
  <c r="G55" i="95" l="1"/>
  <c r="A56" i="95"/>
  <c r="G54" i="94"/>
  <c r="A55" i="94"/>
  <c r="A55" i="93"/>
  <c r="G54" i="93"/>
  <c r="G53" i="92"/>
  <c r="A54" i="92"/>
  <c r="A57" i="95" l="1"/>
  <c r="G56" i="95"/>
  <c r="A56" i="94"/>
  <c r="G55" i="94"/>
  <c r="G55" i="93"/>
  <c r="A56" i="93"/>
  <c r="A55" i="92"/>
  <c r="G54" i="92"/>
  <c r="G57" i="95" l="1"/>
  <c r="A58" i="95"/>
  <c r="G56" i="94"/>
  <c r="A57" i="94"/>
  <c r="A57" i="93"/>
  <c r="G56" i="93"/>
  <c r="G55" i="92"/>
  <c r="A56" i="92"/>
  <c r="A59" i="95" l="1"/>
  <c r="G58" i="95"/>
  <c r="A58" i="94"/>
  <c r="G57" i="94"/>
  <c r="G57" i="93"/>
  <c r="A58" i="93"/>
  <c r="A57" i="92"/>
  <c r="G56" i="92"/>
  <c r="G59" i="95" l="1"/>
  <c r="A60" i="95"/>
  <c r="G58" i="94"/>
  <c r="A59" i="94"/>
  <c r="A59" i="93"/>
  <c r="G58" i="93"/>
  <c r="G57" i="92"/>
  <c r="A58" i="92"/>
  <c r="A61" i="95" l="1"/>
  <c r="G60" i="95"/>
  <c r="A60" i="94"/>
  <c r="G59" i="94"/>
  <c r="G59" i="93"/>
  <c r="A60" i="93"/>
  <c r="A59" i="92"/>
  <c r="G58" i="92"/>
  <c r="G61" i="95" l="1"/>
  <c r="A62" i="95"/>
  <c r="G60" i="94"/>
  <c r="A61" i="94"/>
  <c r="A61" i="93"/>
  <c r="G60" i="93"/>
  <c r="G59" i="92"/>
  <c r="A60" i="92"/>
  <c r="A63" i="95" l="1"/>
  <c r="G62" i="95"/>
  <c r="A62" i="94"/>
  <c r="G61" i="94"/>
  <c r="G61" i="93"/>
  <c r="A62" i="93"/>
  <c r="A61" i="92"/>
  <c r="A62" i="92" s="1"/>
  <c r="G60" i="92"/>
  <c r="G63" i="95" l="1"/>
  <c r="A64" i="95"/>
  <c r="G62" i="94"/>
  <c r="A63" i="94"/>
  <c r="A63" i="93"/>
  <c r="G62" i="93"/>
  <c r="A63" i="92"/>
  <c r="G62" i="92"/>
  <c r="G61" i="92"/>
  <c r="A65" i="95" l="1"/>
  <c r="G64" i="95"/>
  <c r="A64" i="94"/>
  <c r="G63" i="94"/>
  <c r="G63" i="93"/>
  <c r="A64" i="93"/>
  <c r="G63" i="92"/>
  <c r="A64" i="92"/>
  <c r="B55" i="91"/>
  <c r="A55" i="91"/>
  <c r="G55" i="91" s="1"/>
  <c r="B54" i="91"/>
  <c r="A54" i="91"/>
  <c r="G54" i="91" s="1"/>
  <c r="B53" i="91"/>
  <c r="A53" i="91"/>
  <c r="G53" i="91" s="1"/>
  <c r="B52" i="91"/>
  <c r="A52" i="91"/>
  <c r="G52" i="91" s="1"/>
  <c r="B17" i="91"/>
  <c r="B16" i="91"/>
  <c r="B15" i="91"/>
  <c r="B14" i="91"/>
  <c r="B13" i="91"/>
  <c r="B12" i="91"/>
  <c r="B11" i="91"/>
  <c r="B10" i="91"/>
  <c r="A20" i="91"/>
  <c r="A21" i="91" s="1"/>
  <c r="A10" i="91"/>
  <c r="A11" i="91" s="1"/>
  <c r="A7" i="91"/>
  <c r="A6" i="91"/>
  <c r="A5" i="91"/>
  <c r="A4" i="91"/>
  <c r="A3" i="91"/>
  <c r="A2" i="91"/>
  <c r="G19" i="91"/>
  <c r="D11" i="91"/>
  <c r="D12" i="91" s="1"/>
  <c r="D13" i="91" s="1"/>
  <c r="D14" i="91" s="1"/>
  <c r="D15" i="91" s="1"/>
  <c r="D16" i="91" s="1"/>
  <c r="D17" i="91" s="1"/>
  <c r="G9" i="91"/>
  <c r="B3" i="91"/>
  <c r="B4" i="91" s="1"/>
  <c r="B5" i="91" s="1"/>
  <c r="B6" i="91" s="1"/>
  <c r="B7" i="91" s="1"/>
  <c r="A20" i="90"/>
  <c r="A10" i="90"/>
  <c r="B17" i="90"/>
  <c r="B16" i="90"/>
  <c r="B15" i="90"/>
  <c r="B14" i="90"/>
  <c r="B13" i="90"/>
  <c r="B12" i="90"/>
  <c r="B11" i="90"/>
  <c r="B10" i="90"/>
  <c r="D17" i="90"/>
  <c r="D16" i="90"/>
  <c r="D15" i="90"/>
  <c r="D14" i="90"/>
  <c r="B4" i="90"/>
  <c r="B5" i="90" s="1"/>
  <c r="B6" i="90" s="1"/>
  <c r="B7" i="90" s="1"/>
  <c r="B3" i="90"/>
  <c r="A3" i="90"/>
  <c r="A4" i="90" s="1"/>
  <c r="A5" i="90" s="1"/>
  <c r="A6" i="90" s="1"/>
  <c r="A7" i="90" s="1"/>
  <c r="G65" i="95" l="1"/>
  <c r="A66" i="95"/>
  <c r="G64" i="94"/>
  <c r="A65" i="94"/>
  <c r="A65" i="93"/>
  <c r="G64" i="93"/>
  <c r="A65" i="92"/>
  <c r="G64" i="92"/>
  <c r="G11" i="91"/>
  <c r="B20" i="91"/>
  <c r="B24" i="91"/>
  <c r="B22" i="91"/>
  <c r="B23" i="91"/>
  <c r="B21" i="91"/>
  <c r="G21" i="91" s="1"/>
  <c r="A22" i="91"/>
  <c r="A12" i="91"/>
  <c r="G10" i="91"/>
  <c r="G20" i="91"/>
  <c r="A21" i="90"/>
  <c r="G19" i="90"/>
  <c r="D11" i="90"/>
  <c r="D12" i="90" s="1"/>
  <c r="D13" i="90" s="1"/>
  <c r="B20" i="90"/>
  <c r="G9" i="90"/>
  <c r="B27" i="89"/>
  <c r="A27" i="89"/>
  <c r="G27" i="89" s="1"/>
  <c r="B26" i="89"/>
  <c r="A26" i="89"/>
  <c r="G26" i="89" s="1"/>
  <c r="B25" i="89"/>
  <c r="A25" i="89"/>
  <c r="G25" i="89" s="1"/>
  <c r="B24" i="89"/>
  <c r="A24" i="89"/>
  <c r="G24" i="89" s="1"/>
  <c r="G23" i="89"/>
  <c r="G22" i="89"/>
  <c r="G21" i="89"/>
  <c r="G20" i="89"/>
  <c r="B20" i="89"/>
  <c r="B23" i="89" s="1"/>
  <c r="A23" i="89"/>
  <c r="A22" i="89"/>
  <c r="A21" i="89"/>
  <c r="A20" i="89"/>
  <c r="B5" i="89"/>
  <c r="G5" i="89" s="1"/>
  <c r="B4" i="89"/>
  <c r="B3" i="89"/>
  <c r="D5" i="89"/>
  <c r="A5" i="89"/>
  <c r="B2" i="89"/>
  <c r="A8" i="89"/>
  <c r="A9" i="89" s="1"/>
  <c r="A2" i="89"/>
  <c r="B8" i="89" s="1"/>
  <c r="A2" i="48"/>
  <c r="G7" i="89"/>
  <c r="D3" i="89"/>
  <c r="D4" i="89" s="1"/>
  <c r="G1" i="89"/>
  <c r="B4" i="48"/>
  <c r="B3" i="48"/>
  <c r="B2" i="48"/>
  <c r="D4" i="1"/>
  <c r="D3" i="1"/>
  <c r="D3" i="48"/>
  <c r="A7" i="48"/>
  <c r="B4" i="1"/>
  <c r="G4" i="1" s="1"/>
  <c r="B3" i="1"/>
  <c r="B2" i="1"/>
  <c r="B17" i="1"/>
  <c r="B16" i="1"/>
  <c r="A16" i="1"/>
  <c r="A17" i="1" s="1"/>
  <c r="B18" i="1"/>
  <c r="A15" i="1"/>
  <c r="G15" i="1" s="1"/>
  <c r="A4" i="1"/>
  <c r="A67" i="95" l="1"/>
  <c r="G66" i="95"/>
  <c r="A66" i="94"/>
  <c r="G65" i="94"/>
  <c r="G65" i="93"/>
  <c r="A66" i="93"/>
  <c r="G65" i="92"/>
  <c r="A66" i="92"/>
  <c r="G12" i="91"/>
  <c r="A13" i="91"/>
  <c r="A23" i="91"/>
  <c r="G22" i="91"/>
  <c r="B28" i="91"/>
  <c r="B26" i="91"/>
  <c r="B27" i="91"/>
  <c r="B25" i="91"/>
  <c r="A11" i="90"/>
  <c r="G11" i="90" s="1"/>
  <c r="B24" i="90"/>
  <c r="B22" i="90"/>
  <c r="B23" i="90"/>
  <c r="B21" i="90"/>
  <c r="G21" i="90" s="1"/>
  <c r="G20" i="90"/>
  <c r="A12" i="90"/>
  <c r="G10" i="90"/>
  <c r="A22" i="90"/>
  <c r="B22" i="89"/>
  <c r="B21" i="89"/>
  <c r="B12" i="89"/>
  <c r="B10" i="89"/>
  <c r="B11" i="89"/>
  <c r="B9" i="89"/>
  <c r="G9" i="89"/>
  <c r="A10" i="89"/>
  <c r="G8" i="89"/>
  <c r="G2" i="89"/>
  <c r="A3" i="89"/>
  <c r="G17" i="1"/>
  <c r="A18" i="1"/>
  <c r="G18" i="1" s="1"/>
  <c r="G16" i="1"/>
  <c r="G67" i="95" l="1"/>
  <c r="A68" i="95"/>
  <c r="G66" i="94"/>
  <c r="A67" i="94"/>
  <c r="A67" i="93"/>
  <c r="G66" i="93"/>
  <c r="A67" i="92"/>
  <c r="G66" i="92"/>
  <c r="G13" i="91"/>
  <c r="A14" i="91"/>
  <c r="B32" i="91"/>
  <c r="B30" i="91"/>
  <c r="B31" i="91"/>
  <c r="B29" i="91"/>
  <c r="G23" i="91"/>
  <c r="A24" i="91"/>
  <c r="B28" i="90"/>
  <c r="B26" i="90"/>
  <c r="B27" i="90"/>
  <c r="B25" i="90"/>
  <c r="A23" i="90"/>
  <c r="G22" i="90"/>
  <c r="G12" i="90"/>
  <c r="A13" i="90"/>
  <c r="A4" i="89"/>
  <c r="G4" i="89" s="1"/>
  <c r="G3" i="89"/>
  <c r="A11" i="89"/>
  <c r="G10" i="89"/>
  <c r="B16" i="89"/>
  <c r="B14" i="89"/>
  <c r="B15" i="89"/>
  <c r="B13" i="89"/>
  <c r="D4" i="48"/>
  <c r="B7" i="1"/>
  <c r="G7" i="1" s="1"/>
  <c r="G6" i="48"/>
  <c r="G1" i="48"/>
  <c r="A69" i="95" l="1"/>
  <c r="G68" i="95"/>
  <c r="A68" i="94"/>
  <c r="G67" i="94"/>
  <c r="G67" i="93"/>
  <c r="A68" i="93"/>
  <c r="G67" i="92"/>
  <c r="A68" i="92"/>
  <c r="B36" i="91"/>
  <c r="B34" i="91"/>
  <c r="B35" i="91"/>
  <c r="B33" i="91"/>
  <c r="A25" i="91"/>
  <c r="G24" i="91"/>
  <c r="G14" i="91"/>
  <c r="A15" i="91"/>
  <c r="G13" i="90"/>
  <c r="A14" i="90"/>
  <c r="G23" i="90"/>
  <c r="A24" i="90"/>
  <c r="B32" i="90"/>
  <c r="B36" i="90" s="1"/>
  <c r="B30" i="90"/>
  <c r="B31" i="90"/>
  <c r="B29" i="90"/>
  <c r="B18" i="89"/>
  <c r="B19" i="89"/>
  <c r="B17" i="89"/>
  <c r="G11" i="89"/>
  <c r="A12" i="89"/>
  <c r="A3" i="1"/>
  <c r="G69" i="95" l="1"/>
  <c r="A70" i="95"/>
  <c r="G68" i="94"/>
  <c r="A69" i="94"/>
  <c r="A69" i="93"/>
  <c r="G68" i="93"/>
  <c r="A69" i="92"/>
  <c r="G68" i="92"/>
  <c r="G15" i="91"/>
  <c r="A16" i="91"/>
  <c r="G25" i="91"/>
  <c r="A26" i="91"/>
  <c r="B40" i="91"/>
  <c r="B38" i="91"/>
  <c r="B39" i="91"/>
  <c r="B37" i="91"/>
  <c r="G14" i="90"/>
  <c r="A15" i="90"/>
  <c r="B40" i="90"/>
  <c r="B37" i="90"/>
  <c r="B38" i="90"/>
  <c r="B39" i="90"/>
  <c r="B34" i="90"/>
  <c r="B35" i="90"/>
  <c r="B33" i="90"/>
  <c r="A25" i="90"/>
  <c r="G24" i="90"/>
  <c r="A13" i="89"/>
  <c r="G12" i="89"/>
  <c r="B7" i="48"/>
  <c r="G1" i="1"/>
  <c r="A71" i="95" l="1"/>
  <c r="G70" i="95"/>
  <c r="A70" i="94"/>
  <c r="G69" i="94"/>
  <c r="G69" i="93"/>
  <c r="A70" i="93"/>
  <c r="G69" i="92"/>
  <c r="A70" i="92"/>
  <c r="A27" i="91"/>
  <c r="G26" i="91"/>
  <c r="G16" i="91"/>
  <c r="A17" i="91"/>
  <c r="G17" i="91" s="1"/>
  <c r="B44" i="91"/>
  <c r="B42" i="91"/>
  <c r="B43" i="91"/>
  <c r="B41" i="91"/>
  <c r="A16" i="90"/>
  <c r="G15" i="90"/>
  <c r="B44" i="90"/>
  <c r="B42" i="90"/>
  <c r="B41" i="90"/>
  <c r="B43" i="90"/>
  <c r="G25" i="90"/>
  <c r="A26" i="90"/>
  <c r="G13" i="89"/>
  <c r="A14" i="89"/>
  <c r="B11" i="48"/>
  <c r="B9" i="48"/>
  <c r="B10" i="48"/>
  <c r="B8" i="48"/>
  <c r="G2" i="48"/>
  <c r="A3" i="48"/>
  <c r="G3" i="48" s="1"/>
  <c r="G6" i="1"/>
  <c r="G71" i="95" l="1"/>
  <c r="A72" i="95"/>
  <c r="G70" i="94"/>
  <c r="A71" i="94"/>
  <c r="A71" i="93"/>
  <c r="G70" i="93"/>
  <c r="A71" i="92"/>
  <c r="G70" i="92"/>
  <c r="B48" i="91"/>
  <c r="B46" i="91"/>
  <c r="B47" i="91"/>
  <c r="B45" i="91"/>
  <c r="G27" i="91"/>
  <c r="A28" i="91"/>
  <c r="B48" i="90"/>
  <c r="B45" i="90"/>
  <c r="B47" i="90"/>
  <c r="B46" i="90"/>
  <c r="A17" i="90"/>
  <c r="G17" i="90" s="1"/>
  <c r="G16" i="90"/>
  <c r="A27" i="90"/>
  <c r="G26" i="90"/>
  <c r="A15" i="89"/>
  <c r="G14" i="89"/>
  <c r="A4" i="48"/>
  <c r="G4" i="48" s="1"/>
  <c r="B15" i="48"/>
  <c r="B14" i="48"/>
  <c r="B13" i="48"/>
  <c r="B12" i="48"/>
  <c r="G3" i="1"/>
  <c r="G2" i="1"/>
  <c r="A73" i="95" l="1"/>
  <c r="G72" i="95"/>
  <c r="A72" i="94"/>
  <c r="G71" i="94"/>
  <c r="G71" i="93"/>
  <c r="A72" i="93"/>
  <c r="G71" i="92"/>
  <c r="A72" i="92"/>
  <c r="A29" i="91"/>
  <c r="G28" i="91"/>
  <c r="B50" i="91"/>
  <c r="B51" i="91"/>
  <c r="B49" i="91"/>
  <c r="B51" i="90"/>
  <c r="B50" i="90"/>
  <c r="B49" i="90"/>
  <c r="G27" i="90"/>
  <c r="A28" i="90"/>
  <c r="G15" i="89"/>
  <c r="A16" i="89"/>
  <c r="B17" i="48"/>
  <c r="B16" i="48"/>
  <c r="B18" i="48"/>
  <c r="B11" i="1"/>
  <c r="B10" i="1"/>
  <c r="B9" i="1"/>
  <c r="B8" i="1"/>
  <c r="A8" i="1"/>
  <c r="G73" i="95" l="1"/>
  <c r="A74" i="95"/>
  <c r="G72" i="94"/>
  <c r="A73" i="94"/>
  <c r="A73" i="93"/>
  <c r="G72" i="93"/>
  <c r="A73" i="92"/>
  <c r="G72" i="92"/>
  <c r="G29" i="91"/>
  <c r="A30" i="91"/>
  <c r="A29" i="90"/>
  <c r="G28" i="90"/>
  <c r="A17" i="89"/>
  <c r="G16" i="89"/>
  <c r="G8" i="1"/>
  <c r="A9" i="1"/>
  <c r="G9" i="1" s="1"/>
  <c r="B12" i="1"/>
  <c r="B14" i="1"/>
  <c r="B13" i="1"/>
  <c r="A75" i="95" l="1"/>
  <c r="G74" i="95"/>
  <c r="A74" i="94"/>
  <c r="G73" i="94"/>
  <c r="G73" i="93"/>
  <c r="A74" i="93"/>
  <c r="G73" i="92"/>
  <c r="A74" i="92"/>
  <c r="A31" i="91"/>
  <c r="G30" i="91"/>
  <c r="G29" i="90"/>
  <c r="A30" i="90"/>
  <c r="G17" i="89"/>
  <c r="A18" i="89"/>
  <c r="A10" i="1"/>
  <c r="G10" i="1" s="1"/>
  <c r="G75" i="95" l="1"/>
  <c r="A76" i="95"/>
  <c r="G74" i="94"/>
  <c r="A75" i="94"/>
  <c r="A75" i="93"/>
  <c r="G74" i="93"/>
  <c r="A75" i="92"/>
  <c r="G74" i="92"/>
  <c r="G31" i="91"/>
  <c r="A32" i="91"/>
  <c r="A31" i="90"/>
  <c r="G30" i="90"/>
  <c r="A19" i="89"/>
  <c r="G19" i="89" s="1"/>
  <c r="G18" i="89"/>
  <c r="A11" i="1"/>
  <c r="G11" i="1" s="1"/>
  <c r="A77" i="95" l="1"/>
  <c r="G76" i="95"/>
  <c r="A76" i="94"/>
  <c r="G75" i="94"/>
  <c r="G75" i="93"/>
  <c r="A76" i="93"/>
  <c r="G75" i="92"/>
  <c r="A76" i="92"/>
  <c r="A33" i="91"/>
  <c r="G32" i="91"/>
  <c r="G31" i="90"/>
  <c r="A32" i="90"/>
  <c r="A12" i="1"/>
  <c r="G12" i="1" s="1"/>
  <c r="G77" i="95" l="1"/>
  <c r="A78" i="95"/>
  <c r="G76" i="94"/>
  <c r="A77" i="94"/>
  <c r="A77" i="93"/>
  <c r="G76" i="93"/>
  <c r="A77" i="92"/>
  <c r="G76" i="92"/>
  <c r="G33" i="91"/>
  <c r="A34" i="91"/>
  <c r="A33" i="90"/>
  <c r="G32" i="90"/>
  <c r="A13" i="1"/>
  <c r="G13" i="1" s="1"/>
  <c r="A79" i="95" l="1"/>
  <c r="G78" i="95"/>
  <c r="A78" i="94"/>
  <c r="G77" i="94"/>
  <c r="G77" i="93"/>
  <c r="A78" i="93"/>
  <c r="G77" i="92"/>
  <c r="A78" i="92"/>
  <c r="A35" i="91"/>
  <c r="G34" i="91"/>
  <c r="G33" i="90"/>
  <c r="A34" i="90"/>
  <c r="A14" i="1"/>
  <c r="G79" i="95" l="1"/>
  <c r="A80" i="95"/>
  <c r="G78" i="94"/>
  <c r="A79" i="94"/>
  <c r="A79" i="93"/>
  <c r="G78" i="93"/>
  <c r="A79" i="92"/>
  <c r="G78" i="92"/>
  <c r="G35" i="91"/>
  <c r="A36" i="91"/>
  <c r="A35" i="90"/>
  <c r="A36" i="90" s="1"/>
  <c r="G34" i="90"/>
  <c r="G14" i="1"/>
  <c r="G7" i="48"/>
  <c r="A81" i="95" l="1"/>
  <c r="G80" i="95"/>
  <c r="A80" i="94"/>
  <c r="G79" i="94"/>
  <c r="G79" i="93"/>
  <c r="A80" i="93"/>
  <c r="G79" i="92"/>
  <c r="A80" i="92"/>
  <c r="A37" i="91"/>
  <c r="G36" i="91"/>
  <c r="A37" i="90"/>
  <c r="G36" i="90"/>
  <c r="G35" i="90"/>
  <c r="A8" i="48"/>
  <c r="A9" i="48"/>
  <c r="G8" i="48"/>
  <c r="G81" i="95" l="1"/>
  <c r="A82" i="95"/>
  <c r="G80" i="94"/>
  <c r="A81" i="94"/>
  <c r="A81" i="93"/>
  <c r="G80" i="93"/>
  <c r="A81" i="92"/>
  <c r="G80" i="92"/>
  <c r="G37" i="91"/>
  <c r="A38" i="91"/>
  <c r="A38" i="90"/>
  <c r="G37" i="90"/>
  <c r="G9" i="48"/>
  <c r="A10" i="48"/>
  <c r="A11" i="48" s="1"/>
  <c r="A83" i="95" l="1"/>
  <c r="G82" i="95"/>
  <c r="G81" i="94"/>
  <c r="G81" i="93"/>
  <c r="A82" i="93"/>
  <c r="G81" i="92"/>
  <c r="A39" i="91"/>
  <c r="G38" i="91"/>
  <c r="A39" i="90"/>
  <c r="G38" i="90"/>
  <c r="G10" i="48"/>
  <c r="G83" i="95" l="1"/>
  <c r="A84" i="95"/>
  <c r="A83" i="93"/>
  <c r="G82" i="93"/>
  <c r="A87" i="92"/>
  <c r="G86" i="92"/>
  <c r="G39" i="91"/>
  <c r="A40" i="91"/>
  <c r="A40" i="90"/>
  <c r="G39" i="90"/>
  <c r="G11" i="48"/>
  <c r="A12" i="48"/>
  <c r="A85" i="95" l="1"/>
  <c r="G84" i="95"/>
  <c r="G83" i="93"/>
  <c r="A84" i="93"/>
  <c r="G87" i="92"/>
  <c r="A88" i="92"/>
  <c r="A41" i="91"/>
  <c r="G40" i="91"/>
  <c r="A41" i="90"/>
  <c r="G40" i="90"/>
  <c r="A13" i="48"/>
  <c r="G12" i="48"/>
  <c r="G85" i="95" l="1"/>
  <c r="A86" i="95"/>
  <c r="A85" i="93"/>
  <c r="G84" i="93"/>
  <c r="A89" i="92"/>
  <c r="G88" i="92"/>
  <c r="G41" i="91"/>
  <c r="A42" i="91"/>
  <c r="A42" i="90"/>
  <c r="G41" i="90"/>
  <c r="A14" i="48"/>
  <c r="G13" i="48"/>
  <c r="A87" i="95" l="1"/>
  <c r="G86" i="95"/>
  <c r="G85" i="93"/>
  <c r="A86" i="93"/>
  <c r="G89" i="92"/>
  <c r="A43" i="91"/>
  <c r="G42" i="91"/>
  <c r="G42" i="90"/>
  <c r="A43" i="90"/>
  <c r="A15" i="48"/>
  <c r="G14" i="48"/>
  <c r="G87" i="95" l="1"/>
  <c r="A88" i="95"/>
  <c r="G82" i="94"/>
  <c r="A83" i="94"/>
  <c r="A87" i="93"/>
  <c r="G86" i="93"/>
  <c r="A95" i="92"/>
  <c r="G94" i="92"/>
  <c r="G43" i="91"/>
  <c r="A44" i="91"/>
  <c r="G43" i="90"/>
  <c r="A44" i="90"/>
  <c r="G15" i="48"/>
  <c r="A16" i="48"/>
  <c r="A89" i="95" l="1"/>
  <c r="G88" i="95"/>
  <c r="A84" i="94"/>
  <c r="G83" i="94"/>
  <c r="G87" i="93"/>
  <c r="A88" i="93"/>
  <c r="A96" i="92"/>
  <c r="G95" i="92"/>
  <c r="A45" i="91"/>
  <c r="G44" i="91"/>
  <c r="A45" i="90"/>
  <c r="G44" i="90"/>
  <c r="G16" i="48"/>
  <c r="A17" i="48"/>
  <c r="G89" i="95" l="1"/>
  <c r="A90" i="95"/>
  <c r="G84" i="94"/>
  <c r="A85" i="94"/>
  <c r="A89" i="93"/>
  <c r="G88" i="93"/>
  <c r="A97" i="92"/>
  <c r="G96" i="92"/>
  <c r="G45" i="91"/>
  <c r="A46" i="91"/>
  <c r="A46" i="90"/>
  <c r="G45" i="90"/>
  <c r="A18" i="48"/>
  <c r="G17" i="48"/>
  <c r="A91" i="95" l="1"/>
  <c r="G90" i="95"/>
  <c r="A86" i="94"/>
  <c r="G85" i="94"/>
  <c r="G89" i="93"/>
  <c r="A90" i="93"/>
  <c r="G97" i="92"/>
  <c r="A98" i="92"/>
  <c r="A47" i="91"/>
  <c r="G46" i="91"/>
  <c r="A47" i="90"/>
  <c r="G46" i="90"/>
  <c r="G18" i="48"/>
  <c r="G91" i="95" l="1"/>
  <c r="A92" i="95"/>
  <c r="G86" i="94"/>
  <c r="A87" i="94"/>
  <c r="A91" i="93"/>
  <c r="G90" i="93"/>
  <c r="A99" i="92"/>
  <c r="G98" i="92"/>
  <c r="G47" i="91"/>
  <c r="A48" i="91"/>
  <c r="A48" i="90"/>
  <c r="G47" i="90"/>
  <c r="A93" i="95" l="1"/>
  <c r="G92" i="95"/>
  <c r="A88" i="94"/>
  <c r="G87" i="94"/>
  <c r="G91" i="93"/>
  <c r="A92" i="93"/>
  <c r="G99" i="92"/>
  <c r="A100" i="92"/>
  <c r="A49" i="91"/>
  <c r="G48" i="91"/>
  <c r="A49" i="90"/>
  <c r="G48" i="90"/>
  <c r="G93" i="95" l="1"/>
  <c r="A94" i="95"/>
  <c r="G88" i="94"/>
  <c r="A89" i="94"/>
  <c r="A93" i="93"/>
  <c r="G92" i="93"/>
  <c r="A101" i="92"/>
  <c r="G101" i="92" s="1"/>
  <c r="G100" i="92"/>
  <c r="G49" i="91"/>
  <c r="A50" i="91"/>
  <c r="A50" i="90"/>
  <c r="G49" i="90"/>
  <c r="A95" i="95" l="1"/>
  <c r="G94" i="95"/>
  <c r="A90" i="94"/>
  <c r="G89" i="94"/>
  <c r="G93" i="93"/>
  <c r="A94" i="93"/>
  <c r="A51" i="91"/>
  <c r="G51" i="91" s="1"/>
  <c r="G50" i="91"/>
  <c r="A51" i="90"/>
  <c r="G51" i="90" s="1"/>
  <c r="G50" i="90"/>
  <c r="G95" i="95" l="1"/>
  <c r="A96" i="95"/>
  <c r="G90" i="94"/>
  <c r="A91" i="94"/>
  <c r="A95" i="93"/>
  <c r="G94" i="93"/>
  <c r="A97" i="95" l="1"/>
  <c r="G96" i="95"/>
  <c r="A92" i="94"/>
  <c r="G91" i="94"/>
  <c r="G95" i="93"/>
  <c r="A96" i="93"/>
  <c r="G97" i="95" l="1"/>
  <c r="A98" i="95"/>
  <c r="G92" i="94"/>
  <c r="A93" i="94"/>
  <c r="A97" i="93"/>
  <c r="G96" i="93"/>
  <c r="G98" i="95" l="1"/>
  <c r="A99" i="95"/>
  <c r="A94" i="94"/>
  <c r="G93" i="94"/>
  <c r="G97" i="93"/>
  <c r="A98" i="93"/>
  <c r="A100" i="95" l="1"/>
  <c r="G99" i="95"/>
  <c r="G94" i="94"/>
  <c r="A95" i="94"/>
  <c r="A99" i="93"/>
  <c r="G98" i="93"/>
  <c r="G100" i="95" l="1"/>
  <c r="A101" i="95"/>
  <c r="A96" i="94"/>
  <c r="G95" i="94"/>
  <c r="G99" i="93"/>
  <c r="A100" i="93"/>
  <c r="A102" i="95" l="1"/>
  <c r="G101" i="95"/>
  <c r="G96" i="94"/>
  <c r="A97" i="94"/>
  <c r="G97" i="94" s="1"/>
  <c r="A101" i="93"/>
  <c r="G101" i="93" s="1"/>
  <c r="G100" i="93"/>
  <c r="G102" i="95" l="1"/>
  <c r="A103" i="95"/>
  <c r="A104" i="95" l="1"/>
  <c r="G103" i="95"/>
  <c r="G104" i="95" l="1"/>
  <c r="A105" i="95"/>
  <c r="A106" i="95" l="1"/>
  <c r="G106" i="95" s="1"/>
  <c r="G105" i="95"/>
</calcChain>
</file>

<file path=xl/sharedStrings.xml><?xml version="1.0" encoding="utf-8"?>
<sst xmlns="http://schemas.openxmlformats.org/spreadsheetml/2006/main" count="200" uniqueCount="15">
  <si>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</si>
  <si>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</si>
  <si>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</si>
  <si>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</si>
  <si>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</si>
  <si>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</si>
  <si>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</si>
  <si>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</si>
  <si>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</si>
  <si>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null</t>
  </si>
  <si>
    <t>tournament</t>
  </si>
  <si>
    <t>group_code</t>
  </si>
  <si>
    <t>A</t>
  </si>
  <si>
    <t>B</t>
  </si>
  <si>
    <t>insert into group_stage (id, tournament, group_code, squad) values (id, tournament, 'group_code', squad);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</si>
</sst>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2" borderId="0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710937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"1957-02-10"</f>
        <v>1957-02-10</v>
      </c>
      <c r="C2">
        <v>4</v>
      </c>
      <c r="D2">
        <v>249</v>
      </c>
      <c r="G2" t="str">
        <f t="shared" ref="G2:G4" si="0">"insert into game (matchid, matchdate, game_type, country) values (" &amp; A2 &amp; ", '" &amp; B2 &amp; "', " &amp; C2 &amp; ", " &amp; D2 &amp;  ");"</f>
        <v>insert into game (matchid, matchdate, game_type, country) values (1, '1957-02-10', 4, 249);</v>
      </c>
    </row>
    <row r="3" spans="1:7" x14ac:dyDescent="0.25">
      <c r="A3">
        <f>A2+1</f>
        <v>2</v>
      </c>
      <c r="B3" s="2" t="str">
        <f>"1957-02-10"</f>
        <v>1957-02-10</v>
      </c>
      <c r="C3">
        <v>4</v>
      </c>
      <c r="D3">
        <f>D2</f>
        <v>249</v>
      </c>
      <c r="G3" t="str">
        <f t="shared" si="0"/>
        <v>insert into game (matchid, matchdate, game_type, country) values (2, '1957-02-10', 4, 249);</v>
      </c>
    </row>
    <row r="4" spans="1:7" x14ac:dyDescent="0.25">
      <c r="A4">
        <f>A3+1</f>
        <v>3</v>
      </c>
      <c r="B4" s="2" t="str">
        <f>"1957-02-16"</f>
        <v>1957-02-16</v>
      </c>
      <c r="C4">
        <v>6</v>
      </c>
      <c r="D4">
        <f>D3</f>
        <v>249</v>
      </c>
      <c r="G4" t="str">
        <f t="shared" si="0"/>
        <v>insert into game (matchid, matchdate, game_type, country) values (3, '1957-02-16', 6, 249);</v>
      </c>
    </row>
    <row r="6" spans="1:7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t="str">
        <f>"insert into game_score (id, matchid, squad, goals, points, time_type) values (" &amp; A6 &amp; ", " &amp; B6 &amp; ", " &amp; C6 &amp; ", " &amp; D6 &amp; ", " &amp; E6 &amp; ", " &amp; F6 &amp; ");"</f>
        <v>insert into game_score (id, matchid, squad, goals, points, time_type) values (id, matchid, squad, goals, points, time_type);</v>
      </c>
    </row>
    <row r="7" spans="1:7" x14ac:dyDescent="0.25">
      <c r="A7" s="3">
        <v>1</v>
      </c>
      <c r="B7" s="3">
        <f>A2</f>
        <v>1</v>
      </c>
      <c r="C7" s="3">
        <v>249</v>
      </c>
      <c r="D7" s="3">
        <v>1</v>
      </c>
      <c r="E7" s="3">
        <v>0</v>
      </c>
      <c r="F7" s="3">
        <v>2</v>
      </c>
      <c r="G7" s="3" t="str">
        <f t="shared" ref="G7:G14" si="1"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(1, 1, 249, 1, 0, 2);</v>
      </c>
    </row>
    <row r="8" spans="1:7" x14ac:dyDescent="0.25">
      <c r="A8" s="3">
        <f>A7+1</f>
        <v>2</v>
      </c>
      <c r="B8" s="3">
        <f>B7</f>
        <v>1</v>
      </c>
      <c r="C8" s="3">
        <v>249</v>
      </c>
      <c r="D8" s="3">
        <v>0</v>
      </c>
      <c r="E8" s="3">
        <v>0</v>
      </c>
      <c r="F8" s="3">
        <v>1</v>
      </c>
      <c r="G8" s="3" t="str">
        <f t="shared" si="1"/>
        <v>insert into game_score (id, matchid, squad, goals, points, time_type) values (2, 1, 249, 0, 0, 1);</v>
      </c>
    </row>
    <row r="9" spans="1:7" x14ac:dyDescent="0.25">
      <c r="A9" s="3">
        <f t="shared" ref="A9:A18" si="2">A8+1</f>
        <v>3</v>
      </c>
      <c r="B9" s="3">
        <f>B7</f>
        <v>1</v>
      </c>
      <c r="C9" s="3">
        <v>20</v>
      </c>
      <c r="D9" s="3">
        <v>2</v>
      </c>
      <c r="E9" s="3">
        <v>2</v>
      </c>
      <c r="F9" s="3">
        <v>2</v>
      </c>
      <c r="G9" s="3" t="str">
        <f t="shared" si="1"/>
        <v>insert into game_score (id, matchid, squad, goals, points, time_type) values (3, 1, 20, 2, 2, 2);</v>
      </c>
    </row>
    <row r="10" spans="1:7" x14ac:dyDescent="0.25">
      <c r="A10" s="3">
        <f t="shared" si="2"/>
        <v>4</v>
      </c>
      <c r="B10" s="3">
        <f>B7</f>
        <v>1</v>
      </c>
      <c r="C10" s="3">
        <v>20</v>
      </c>
      <c r="D10" s="3">
        <v>1</v>
      </c>
      <c r="E10" s="3">
        <v>0</v>
      </c>
      <c r="F10" s="3">
        <v>1</v>
      </c>
      <c r="G10" s="3" t="str">
        <f t="shared" si="1"/>
        <v>insert into game_score (id, matchid, squad, goals, points, time_type) values (4, 1, 20, 1, 0, 1);</v>
      </c>
    </row>
    <row r="11" spans="1:7" x14ac:dyDescent="0.25">
      <c r="A11">
        <f t="shared" si="2"/>
        <v>5</v>
      </c>
      <c r="B11">
        <f>B7+1</f>
        <v>2</v>
      </c>
      <c r="C11" s="4">
        <v>251</v>
      </c>
      <c r="D11" s="4" t="s">
        <v>9</v>
      </c>
      <c r="E11" s="6">
        <v>2</v>
      </c>
      <c r="F11" s="4">
        <v>2</v>
      </c>
      <c r="G11" t="str">
        <f t="shared" si="1"/>
        <v>insert into game_score (id, matchid, squad, goals, points, time_type) values (5, 2, 251, null, 2, 2);</v>
      </c>
    </row>
    <row r="12" spans="1:7" x14ac:dyDescent="0.25">
      <c r="A12">
        <f t="shared" si="2"/>
        <v>6</v>
      </c>
      <c r="B12">
        <f>B11</f>
        <v>2</v>
      </c>
      <c r="C12" s="4">
        <v>251</v>
      </c>
      <c r="D12" s="4" t="s">
        <v>9</v>
      </c>
      <c r="E12" s="6">
        <v>0</v>
      </c>
      <c r="F12" s="4">
        <v>1</v>
      </c>
      <c r="G12" t="str">
        <f t="shared" si="1"/>
        <v>insert into game_score (id, matchid, squad, goals, points, time_type) values (6, 2, 251, null, 0, 1);</v>
      </c>
    </row>
    <row r="13" spans="1:7" x14ac:dyDescent="0.25">
      <c r="A13">
        <f t="shared" si="2"/>
        <v>7</v>
      </c>
      <c r="B13">
        <f>B11</f>
        <v>2</v>
      </c>
      <c r="C13" s="4">
        <v>27</v>
      </c>
      <c r="D13" s="4" t="s">
        <v>9</v>
      </c>
      <c r="E13" s="6">
        <v>0</v>
      </c>
      <c r="F13" s="4">
        <v>2</v>
      </c>
      <c r="G13" t="str">
        <f t="shared" si="1"/>
        <v>insert into game_score (id, matchid, squad, goals, points, time_type) values (7, 2, 27, null, 0, 2);</v>
      </c>
    </row>
    <row r="14" spans="1:7" x14ac:dyDescent="0.25">
      <c r="A14">
        <f t="shared" si="2"/>
        <v>8</v>
      </c>
      <c r="B14">
        <f>B11</f>
        <v>2</v>
      </c>
      <c r="C14" s="4">
        <v>27</v>
      </c>
      <c r="D14" s="4" t="s">
        <v>9</v>
      </c>
      <c r="E14" s="6">
        <v>0</v>
      </c>
      <c r="F14" s="4">
        <v>1</v>
      </c>
      <c r="G14" t="str">
        <f t="shared" si="1"/>
        <v>insert into game_score (id, matchid, squad, goals, points, time_type) values (8, 2, 27, null, 0, 1);</v>
      </c>
    </row>
    <row r="15" spans="1:7" x14ac:dyDescent="0.25">
      <c r="A15" s="3">
        <f t="shared" si="2"/>
        <v>9</v>
      </c>
      <c r="B15" s="3">
        <v>3</v>
      </c>
      <c r="C15" s="3">
        <v>20</v>
      </c>
      <c r="D15" s="3">
        <v>4</v>
      </c>
      <c r="E15" s="5">
        <v>0</v>
      </c>
      <c r="F15" s="3">
        <v>1</v>
      </c>
      <c r="G15" s="3" t="str">
        <f t="shared" ref="G15:G18" si="3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(9, 3, 20, 4, 0, 1);</v>
      </c>
    </row>
    <row r="16" spans="1:7" x14ac:dyDescent="0.25">
      <c r="A16" s="3">
        <f t="shared" si="2"/>
        <v>10</v>
      </c>
      <c r="B16" s="3">
        <f t="shared" ref="B16:B18" si="4">B13</f>
        <v>2</v>
      </c>
      <c r="C16" s="3">
        <v>20</v>
      </c>
      <c r="D16" s="3">
        <v>2</v>
      </c>
      <c r="E16" s="5">
        <v>0</v>
      </c>
      <c r="F16" s="3">
        <v>1</v>
      </c>
      <c r="G16" s="3" t="str">
        <f t="shared" si="3"/>
        <v>insert into game_score (id, matchid, squad, goals, points, time_type) values (10, 2, 20, 2, 0, 1);</v>
      </c>
    </row>
    <row r="17" spans="1:7" x14ac:dyDescent="0.25">
      <c r="A17" s="3">
        <f t="shared" si="2"/>
        <v>11</v>
      </c>
      <c r="B17" s="3">
        <f t="shared" si="4"/>
        <v>2</v>
      </c>
      <c r="C17" s="3">
        <v>251</v>
      </c>
      <c r="D17" s="3">
        <v>0</v>
      </c>
      <c r="E17" s="5">
        <v>2</v>
      </c>
      <c r="F17" s="3">
        <v>1</v>
      </c>
      <c r="G17" s="3" t="str">
        <f t="shared" si="3"/>
        <v>insert into game_score (id, matchid, squad, goals, points, time_type) values (11, 2, 251, 0, 2, 1);</v>
      </c>
    </row>
    <row r="18" spans="1:7" x14ac:dyDescent="0.25">
      <c r="A18" s="3">
        <f t="shared" si="2"/>
        <v>12</v>
      </c>
      <c r="B18" s="3">
        <f t="shared" si="4"/>
        <v>3</v>
      </c>
      <c r="C18" s="3">
        <v>251</v>
      </c>
      <c r="D18" s="3">
        <v>0</v>
      </c>
      <c r="E18" s="5">
        <v>0</v>
      </c>
      <c r="F18" s="3">
        <v>1</v>
      </c>
      <c r="G18" s="3" t="str">
        <f t="shared" si="3"/>
        <v>insert into game_score (id, matchid, squad, goals, points, time_type) values (12, 3, 251,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'1957'!A4+1</f>
        <v>4</v>
      </c>
      <c r="B2" s="2" t="str">
        <f>"1959-05-22"</f>
        <v>1959-05-22</v>
      </c>
      <c r="C2">
        <v>2</v>
      </c>
      <c r="D2">
        <v>202</v>
      </c>
      <c r="G2" t="str">
        <f t="shared" ref="G2:G4" si="0">"insert into game (matchid, matchdate, game_type, country) values (" &amp; A2 &amp; ", '" &amp; B2 &amp; "', " &amp; C2 &amp; ", " &amp; D2 &amp;  ");"</f>
        <v>insert into game (matchid, matchdate, game_type, country) values (4, '1959-05-22', 2, 202);</v>
      </c>
    </row>
    <row r="3" spans="1:7" x14ac:dyDescent="0.25">
      <c r="A3">
        <f>A2+1</f>
        <v>5</v>
      </c>
      <c r="B3" s="2" t="str">
        <f>"1959-05-25"</f>
        <v>1959-05-25</v>
      </c>
      <c r="C3">
        <v>2</v>
      </c>
      <c r="D3">
        <f t="shared" ref="D3:D4" si="1">D2</f>
        <v>202</v>
      </c>
      <c r="G3" t="str">
        <f t="shared" si="0"/>
        <v>insert into game (matchid, matchdate, game_type, country) values (5, '1959-05-25', 2, 202);</v>
      </c>
    </row>
    <row r="4" spans="1:7" x14ac:dyDescent="0.25">
      <c r="A4">
        <f t="shared" ref="A4" si="2">A3+1</f>
        <v>6</v>
      </c>
      <c r="B4" s="2" t="str">
        <f>"1959-05-29"</f>
        <v>1959-05-29</v>
      </c>
      <c r="C4">
        <v>2</v>
      </c>
      <c r="D4">
        <f t="shared" si="1"/>
        <v>202</v>
      </c>
      <c r="G4" t="str">
        <f t="shared" si="0"/>
        <v>insert into game (matchid, matchdate, game_type, country) values (6, '1959-05-29', 2, 202);</v>
      </c>
    </row>
    <row r="6" spans="1:7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t="str">
        <f>"insert into game_score (id, matchid, squad, goals, points, time_type) values (" &amp; A6 &amp; ", " &amp; B6 &amp; ", " &amp; C6 &amp; ", " &amp; D6 &amp; ", " &amp; E6 &amp; ", " &amp; F6 &amp; ");"</f>
        <v>insert into game_score (id, matchid, squad, goals, points, time_type) values (id, matchid, squad, goals, points, time_type);</v>
      </c>
    </row>
    <row r="7" spans="1:7" x14ac:dyDescent="0.25">
      <c r="A7" s="3">
        <f>'1957'!A18 + 1</f>
        <v>13</v>
      </c>
      <c r="B7" s="3">
        <f>A2</f>
        <v>4</v>
      </c>
      <c r="C7" s="3">
        <v>202</v>
      </c>
      <c r="D7" s="3">
        <v>4</v>
      </c>
      <c r="E7" s="3">
        <v>2</v>
      </c>
      <c r="F7" s="3">
        <v>2</v>
      </c>
      <c r="G7" s="3" t="str">
        <f t="shared" ref="G7:G18" si="3"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(13, 4, 202, 4, 2, 2);</v>
      </c>
    </row>
    <row r="8" spans="1:7" x14ac:dyDescent="0.25">
      <c r="A8" s="3">
        <f>A7+1</f>
        <v>14</v>
      </c>
      <c r="B8" s="3">
        <f>B7</f>
        <v>4</v>
      </c>
      <c r="C8" s="3">
        <v>202</v>
      </c>
      <c r="D8" s="3">
        <v>2</v>
      </c>
      <c r="E8" s="3">
        <v>0</v>
      </c>
      <c r="F8" s="3">
        <v>1</v>
      </c>
      <c r="G8" s="3" t="str">
        <f t="shared" si="3"/>
        <v>insert into game_score (id, matchid, squad, goals, points, time_type) values (14, 4, 202, 2, 0, 1);</v>
      </c>
    </row>
    <row r="9" spans="1:7" x14ac:dyDescent="0.25">
      <c r="A9" s="3">
        <f t="shared" ref="A9:A18" si="4">A8+1</f>
        <v>15</v>
      </c>
      <c r="B9" s="3">
        <f>B7</f>
        <v>4</v>
      </c>
      <c r="C9" s="3">
        <v>251</v>
      </c>
      <c r="D9" s="3">
        <v>0</v>
      </c>
      <c r="E9" s="3">
        <v>0</v>
      </c>
      <c r="F9" s="3">
        <v>2</v>
      </c>
      <c r="G9" s="3" t="str">
        <f t="shared" si="3"/>
        <v>insert into game_score (id, matchid, squad, goals, points, time_type) values (15, 4, 251, 0, 0, 2);</v>
      </c>
    </row>
    <row r="10" spans="1:7" x14ac:dyDescent="0.25">
      <c r="A10" s="3">
        <f t="shared" si="4"/>
        <v>16</v>
      </c>
      <c r="B10" s="3">
        <f>B7</f>
        <v>4</v>
      </c>
      <c r="C10" s="3">
        <v>251</v>
      </c>
      <c r="D10" s="3">
        <v>0</v>
      </c>
      <c r="E10" s="3">
        <v>0</v>
      </c>
      <c r="F10" s="3">
        <v>1</v>
      </c>
      <c r="G10" s="3" t="str">
        <f t="shared" si="3"/>
        <v>insert into game_score (id, matchid, squad, goals, points, time_type) values (16, 4, 251, 0, 0, 1);</v>
      </c>
    </row>
    <row r="11" spans="1:7" x14ac:dyDescent="0.25">
      <c r="A11" s="4">
        <f>A10+1</f>
        <v>17</v>
      </c>
      <c r="B11" s="4">
        <f>B7+1</f>
        <v>5</v>
      </c>
      <c r="C11" s="4">
        <v>249</v>
      </c>
      <c r="D11" s="4">
        <v>1</v>
      </c>
      <c r="E11" s="4">
        <v>2</v>
      </c>
      <c r="F11" s="4">
        <v>2</v>
      </c>
      <c r="G11" t="str">
        <f t="shared" si="3"/>
        <v>insert into game_score (id, matchid, squad, goals, points, time_type) values (17, 5, 249, 1, 2, 2);</v>
      </c>
    </row>
    <row r="12" spans="1:7" x14ac:dyDescent="0.25">
      <c r="A12" s="4">
        <f t="shared" si="4"/>
        <v>18</v>
      </c>
      <c r="B12" s="4">
        <f>B11</f>
        <v>5</v>
      </c>
      <c r="C12" s="4">
        <v>249</v>
      </c>
      <c r="D12" s="4">
        <v>1</v>
      </c>
      <c r="E12" s="4">
        <v>0</v>
      </c>
      <c r="F12" s="4">
        <v>1</v>
      </c>
      <c r="G12" t="str">
        <f t="shared" si="3"/>
        <v>insert into game_score (id, matchid, squad, goals, points, time_type) values (18, 5, 249, 1, 0, 1);</v>
      </c>
    </row>
    <row r="13" spans="1:7" x14ac:dyDescent="0.25">
      <c r="A13" s="4">
        <f t="shared" si="4"/>
        <v>19</v>
      </c>
      <c r="B13" s="4">
        <f>B11</f>
        <v>5</v>
      </c>
      <c r="C13" s="4">
        <v>251</v>
      </c>
      <c r="D13" s="4">
        <v>0</v>
      </c>
      <c r="E13" s="4">
        <v>0</v>
      </c>
      <c r="F13" s="4">
        <v>2</v>
      </c>
      <c r="G13" t="str">
        <f t="shared" si="3"/>
        <v>insert into game_score (id, matchid, squad, goals, points, time_type) values (19, 5, 251, 0, 0, 2);</v>
      </c>
    </row>
    <row r="14" spans="1:7" x14ac:dyDescent="0.25">
      <c r="A14" s="4">
        <f t="shared" si="4"/>
        <v>20</v>
      </c>
      <c r="B14" s="4">
        <f>B11</f>
        <v>5</v>
      </c>
      <c r="C14" s="4">
        <v>251</v>
      </c>
      <c r="D14" s="4">
        <v>0</v>
      </c>
      <c r="E14" s="4">
        <v>0</v>
      </c>
      <c r="F14" s="4">
        <v>1</v>
      </c>
      <c r="G14" t="str">
        <f t="shared" si="3"/>
        <v>insert into game_score (id, matchid, squad, goals, points, time_type) values (20, 5, 251, 0, 0, 1);</v>
      </c>
    </row>
    <row r="15" spans="1:7" x14ac:dyDescent="0.25">
      <c r="A15" s="3">
        <f t="shared" si="4"/>
        <v>21</v>
      </c>
      <c r="B15" s="3">
        <f>B11+1</f>
        <v>6</v>
      </c>
      <c r="C15" s="3">
        <v>202</v>
      </c>
      <c r="D15" s="3">
        <v>2</v>
      </c>
      <c r="E15" s="3">
        <v>2</v>
      </c>
      <c r="F15" s="3">
        <v>2</v>
      </c>
      <c r="G15" s="3" t="str">
        <f t="shared" si="3"/>
        <v>insert into game_score (id, matchid, squad, goals, points, time_type) values (21, 6, 202, 2, 2, 2);</v>
      </c>
    </row>
    <row r="16" spans="1:7" x14ac:dyDescent="0.25">
      <c r="A16" s="3">
        <f t="shared" si="4"/>
        <v>22</v>
      </c>
      <c r="B16" s="3">
        <f>B15</f>
        <v>6</v>
      </c>
      <c r="C16" s="3">
        <v>202</v>
      </c>
      <c r="D16" s="3">
        <v>1</v>
      </c>
      <c r="E16" s="3">
        <v>0</v>
      </c>
      <c r="F16" s="3">
        <v>1</v>
      </c>
      <c r="G16" s="3" t="str">
        <f t="shared" si="3"/>
        <v>insert into game_score (id, matchid, squad, goals, points, time_type) values (22, 6, 202, 1, 0, 1);</v>
      </c>
    </row>
    <row r="17" spans="1:7" x14ac:dyDescent="0.25">
      <c r="A17" s="3">
        <f t="shared" si="4"/>
        <v>23</v>
      </c>
      <c r="B17" s="3">
        <f>B15</f>
        <v>6</v>
      </c>
      <c r="C17" s="3">
        <v>249</v>
      </c>
      <c r="D17" s="3">
        <v>1</v>
      </c>
      <c r="E17" s="3">
        <v>0</v>
      </c>
      <c r="F17" s="3">
        <v>2</v>
      </c>
      <c r="G17" s="3" t="str">
        <f t="shared" si="3"/>
        <v>insert into game_score (id, matchid, squad, goals, points, time_type) values (23, 6, 249, 1, 0, 2);</v>
      </c>
    </row>
    <row r="18" spans="1:7" x14ac:dyDescent="0.25">
      <c r="A18" s="3">
        <f t="shared" si="4"/>
        <v>24</v>
      </c>
      <c r="B18" s="3">
        <f t="shared" ref="B18" si="5">B15</f>
        <v>6</v>
      </c>
      <c r="C18" s="3">
        <v>249</v>
      </c>
      <c r="D18" s="3">
        <v>0</v>
      </c>
      <c r="E18" s="3">
        <v>0</v>
      </c>
      <c r="F18" s="3">
        <v>1</v>
      </c>
      <c r="G18" s="3" t="str">
        <f t="shared" si="3"/>
        <v>insert into game_score (id, matchid, squad, goals, points, time_type) values (24, 6, 249,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'1959'!A4+1</f>
        <v>7</v>
      </c>
      <c r="B2" s="2" t="str">
        <f>"1962-01-14"</f>
        <v>1962-01-14</v>
      </c>
      <c r="C2">
        <v>4</v>
      </c>
      <c r="D2">
        <v>251</v>
      </c>
      <c r="G2" t="str">
        <f t="shared" ref="G2:G4" si="0">"insert into game (matchid, matchdate, game_type, country) values (" &amp; A2 &amp; ", '" &amp; B2 &amp; "', " &amp; C2 &amp; ", " &amp; D2 &amp;  ");"</f>
        <v>insert into game (matchid, matchdate, game_type, country) values (7, '1962-01-14', 4, 251);</v>
      </c>
    </row>
    <row r="3" spans="1:7" x14ac:dyDescent="0.25">
      <c r="A3">
        <f>A2+1</f>
        <v>8</v>
      </c>
      <c r="B3" s="2" t="str">
        <f>"1962-01-18"</f>
        <v>1962-01-18</v>
      </c>
      <c r="C3">
        <v>4</v>
      </c>
      <c r="D3">
        <f t="shared" ref="D3:D5" si="1">D2</f>
        <v>251</v>
      </c>
      <c r="G3" t="str">
        <f t="shared" si="0"/>
        <v>insert into game (matchid, matchdate, game_type, country) values (8, '1962-01-18', 4, 251);</v>
      </c>
    </row>
    <row r="4" spans="1:7" x14ac:dyDescent="0.25">
      <c r="A4">
        <f t="shared" ref="A4:A5" si="2">A3+1</f>
        <v>9</v>
      </c>
      <c r="B4" s="2" t="str">
        <f>"1962-01-20"</f>
        <v>1962-01-20</v>
      </c>
      <c r="C4">
        <v>5</v>
      </c>
      <c r="D4">
        <f t="shared" si="1"/>
        <v>251</v>
      </c>
      <c r="G4" t="str">
        <f t="shared" si="0"/>
        <v>insert into game (matchid, matchdate, game_type, country) values (9, '1962-01-20', 5, 251);</v>
      </c>
    </row>
    <row r="5" spans="1:7" x14ac:dyDescent="0.25">
      <c r="A5">
        <f t="shared" si="2"/>
        <v>10</v>
      </c>
      <c r="B5" s="2" t="str">
        <f>"1962-01-21"</f>
        <v>1962-01-21</v>
      </c>
      <c r="C5">
        <v>6</v>
      </c>
      <c r="D5">
        <f t="shared" si="1"/>
        <v>251</v>
      </c>
      <c r="G5" t="str">
        <f t="shared" ref="G5" si="3">"insert into game (matchid, matchdate, game_type, country) values (" &amp; A5 &amp; ", '" &amp; B5 &amp; "', " &amp; C5 &amp; ", " &amp; D5 &amp;  ");"</f>
        <v>insert into game (matchid, matchdate, game_type, country) values (10, '1962-01-21', 6, 251);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'1959'!A18 + 1</f>
        <v>25</v>
      </c>
      <c r="B8" s="3">
        <f>A2</f>
        <v>7</v>
      </c>
      <c r="C8" s="3">
        <v>251</v>
      </c>
      <c r="D8" s="3">
        <v>4</v>
      </c>
      <c r="E8" s="3">
        <v>2</v>
      </c>
      <c r="F8" s="3">
        <v>2</v>
      </c>
      <c r="G8" s="3" t="str">
        <f t="shared" ref="G8:G19" si="4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(25, 7, 251, 4, 2, 2);</v>
      </c>
    </row>
    <row r="9" spans="1:7" x14ac:dyDescent="0.25">
      <c r="A9" s="3">
        <f>A8+1</f>
        <v>26</v>
      </c>
      <c r="B9" s="3">
        <f>B8</f>
        <v>7</v>
      </c>
      <c r="C9" s="3">
        <v>251</v>
      </c>
      <c r="D9" s="3">
        <v>2</v>
      </c>
      <c r="E9" s="3">
        <v>0</v>
      </c>
      <c r="F9" s="3">
        <v>1</v>
      </c>
      <c r="G9" s="3" t="str">
        <f t="shared" si="4"/>
        <v>insert into game_score (id, matchid, squad, goals, points, time_type) values (26, 7, 251, 2, 0, 1);</v>
      </c>
    </row>
    <row r="10" spans="1:7" x14ac:dyDescent="0.25">
      <c r="A10" s="3">
        <f t="shared" ref="A10:A27" si="5">A9+1</f>
        <v>27</v>
      </c>
      <c r="B10" s="3">
        <f>B8</f>
        <v>7</v>
      </c>
      <c r="C10" s="3">
        <v>216</v>
      </c>
      <c r="D10" s="3">
        <v>2</v>
      </c>
      <c r="E10" s="3">
        <v>0</v>
      </c>
      <c r="F10" s="3">
        <v>2</v>
      </c>
      <c r="G10" s="3" t="str">
        <f t="shared" si="4"/>
        <v>insert into game_score (id, matchid, squad, goals, points, time_type) values (27, 7, 216, 2, 0, 2);</v>
      </c>
    </row>
    <row r="11" spans="1:7" x14ac:dyDescent="0.25">
      <c r="A11" s="3">
        <f t="shared" si="5"/>
        <v>28</v>
      </c>
      <c r="B11" s="3">
        <f>B8</f>
        <v>7</v>
      </c>
      <c r="C11" s="3">
        <v>216</v>
      </c>
      <c r="D11" s="3">
        <v>2</v>
      </c>
      <c r="E11" s="3">
        <v>0</v>
      </c>
      <c r="F11" s="3">
        <v>1</v>
      </c>
      <c r="G11" s="3" t="str">
        <f t="shared" si="4"/>
        <v>insert into game_score (id, matchid, squad, goals, points, time_type) values (28, 7, 216, 2, 0, 1);</v>
      </c>
    </row>
    <row r="12" spans="1:7" x14ac:dyDescent="0.25">
      <c r="A12" s="4">
        <f>A11+1</f>
        <v>29</v>
      </c>
      <c r="B12" s="4">
        <f>B8+1</f>
        <v>8</v>
      </c>
      <c r="C12" s="4">
        <v>202</v>
      </c>
      <c r="D12" s="4">
        <v>2</v>
      </c>
      <c r="E12" s="4">
        <v>2</v>
      </c>
      <c r="F12" s="4">
        <v>2</v>
      </c>
      <c r="G12" t="str">
        <f t="shared" si="4"/>
        <v>insert into game_score (id, matchid, squad, goals, points, time_type) values (29, 8, 202, 2, 2, 2);</v>
      </c>
    </row>
    <row r="13" spans="1:7" x14ac:dyDescent="0.25">
      <c r="A13" s="4">
        <f t="shared" si="5"/>
        <v>30</v>
      </c>
      <c r="B13" s="4">
        <f>B12</f>
        <v>8</v>
      </c>
      <c r="C13" s="4">
        <v>202</v>
      </c>
      <c r="D13" s="4">
        <v>0</v>
      </c>
      <c r="E13" s="4">
        <v>0</v>
      </c>
      <c r="F13" s="4">
        <v>1</v>
      </c>
      <c r="G13" t="str">
        <f t="shared" si="4"/>
        <v>insert into game_score (id, matchid, squad, goals, points, time_type) values (30, 8, 202, 0, 0, 1);</v>
      </c>
    </row>
    <row r="14" spans="1:7" x14ac:dyDescent="0.25">
      <c r="A14" s="4">
        <f t="shared" si="5"/>
        <v>31</v>
      </c>
      <c r="B14" s="4">
        <f>B12</f>
        <v>8</v>
      </c>
      <c r="C14" s="4">
        <v>256</v>
      </c>
      <c r="D14" s="4">
        <v>1</v>
      </c>
      <c r="E14" s="4">
        <v>0</v>
      </c>
      <c r="F14" s="4">
        <v>2</v>
      </c>
      <c r="G14" t="str">
        <f t="shared" si="4"/>
        <v>insert into game_score (id, matchid, squad, goals, points, time_type) values (31, 8, 256, 1, 0, 2);</v>
      </c>
    </row>
    <row r="15" spans="1:7" x14ac:dyDescent="0.25">
      <c r="A15" s="4">
        <f t="shared" si="5"/>
        <v>32</v>
      </c>
      <c r="B15" s="4">
        <f>B12</f>
        <v>8</v>
      </c>
      <c r="C15" s="4">
        <v>256</v>
      </c>
      <c r="D15" s="4">
        <v>1</v>
      </c>
      <c r="E15" s="4">
        <v>0</v>
      </c>
      <c r="F15" s="4">
        <v>1</v>
      </c>
      <c r="G15" t="str">
        <f t="shared" si="4"/>
        <v>insert into game_score (id, matchid, squad, goals, points, time_type) values (32, 8, 256, 1, 0, 1);</v>
      </c>
    </row>
    <row r="16" spans="1:7" x14ac:dyDescent="0.25">
      <c r="A16" s="3">
        <f t="shared" si="5"/>
        <v>33</v>
      </c>
      <c r="B16" s="3">
        <f>B12+1</f>
        <v>9</v>
      </c>
      <c r="C16" s="3">
        <v>216</v>
      </c>
      <c r="D16" s="3">
        <v>3</v>
      </c>
      <c r="E16" s="3">
        <v>2</v>
      </c>
      <c r="F16" s="3">
        <v>2</v>
      </c>
      <c r="G16" s="3" t="str">
        <f t="shared" si="4"/>
        <v>insert into game_score (id, matchid, squad, goals, points, time_type) values (33, 9, 216, 3, 2, 2);</v>
      </c>
    </row>
    <row r="17" spans="1:7" x14ac:dyDescent="0.25">
      <c r="A17" s="3">
        <f t="shared" si="5"/>
        <v>34</v>
      </c>
      <c r="B17" s="3">
        <f>B16</f>
        <v>9</v>
      </c>
      <c r="C17" s="3">
        <v>216</v>
      </c>
      <c r="D17" s="3">
        <v>1</v>
      </c>
      <c r="E17" s="3">
        <v>0</v>
      </c>
      <c r="F17" s="3">
        <v>1</v>
      </c>
      <c r="G17" s="3" t="str">
        <f t="shared" si="4"/>
        <v>insert into game_score (id, matchid, squad, goals, points, time_type) values (34, 9, 216, 1, 0, 1);</v>
      </c>
    </row>
    <row r="18" spans="1:7" x14ac:dyDescent="0.25">
      <c r="A18" s="3">
        <f t="shared" si="5"/>
        <v>35</v>
      </c>
      <c r="B18" s="3">
        <f>B16</f>
        <v>9</v>
      </c>
      <c r="C18" s="3">
        <v>256</v>
      </c>
      <c r="D18" s="3">
        <v>0</v>
      </c>
      <c r="E18" s="3">
        <v>0</v>
      </c>
      <c r="F18" s="3">
        <v>2</v>
      </c>
      <c r="G18" s="3" t="str">
        <f t="shared" si="4"/>
        <v>insert into game_score (id, matchid, squad, goals, points, time_type) values (35, 9, 256, 0, 0, 2);</v>
      </c>
    </row>
    <row r="19" spans="1:7" x14ac:dyDescent="0.25">
      <c r="A19" s="3">
        <f t="shared" si="5"/>
        <v>36</v>
      </c>
      <c r="B19" s="3">
        <f t="shared" ref="B19" si="6">B16</f>
        <v>9</v>
      </c>
      <c r="C19" s="3">
        <v>256</v>
      </c>
      <c r="D19" s="3">
        <v>0</v>
      </c>
      <c r="E19" s="3">
        <v>0</v>
      </c>
      <c r="F19" s="3">
        <v>1</v>
      </c>
      <c r="G19" s="3" t="str">
        <f t="shared" si="4"/>
        <v>insert into game_score (id, matchid, squad, goals, points, time_type) values (36, 9, 256, 0, 0, 1);</v>
      </c>
    </row>
    <row r="20" spans="1:7" x14ac:dyDescent="0.25">
      <c r="A20" s="4">
        <f t="shared" si="5"/>
        <v>37</v>
      </c>
      <c r="B20" s="4">
        <f>B16+1</f>
        <v>10</v>
      </c>
      <c r="C20" s="4">
        <v>251</v>
      </c>
      <c r="D20" s="4">
        <v>2</v>
      </c>
      <c r="E20" s="4">
        <v>0</v>
      </c>
      <c r="F20" s="4">
        <v>2</v>
      </c>
      <c r="G20" s="4" t="str">
        <f t="shared" ref="G20:G23" si="7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(37, 10, 251, 2, 0, 2);</v>
      </c>
    </row>
    <row r="21" spans="1:7" x14ac:dyDescent="0.25">
      <c r="A21" s="4">
        <f t="shared" si="5"/>
        <v>38</v>
      </c>
      <c r="B21" s="4">
        <f>B20</f>
        <v>10</v>
      </c>
      <c r="C21" s="4">
        <v>251</v>
      </c>
      <c r="D21" s="4">
        <v>0</v>
      </c>
      <c r="E21" s="4">
        <v>0</v>
      </c>
      <c r="F21" s="4">
        <v>1</v>
      </c>
      <c r="G21" s="4" t="str">
        <f t="shared" si="7"/>
        <v>insert into game_score (id, matchid, squad, goals, points, time_type) values (38, 10, 251, 0, 0, 1);</v>
      </c>
    </row>
    <row r="22" spans="1:7" x14ac:dyDescent="0.25">
      <c r="A22" s="4">
        <f t="shared" si="5"/>
        <v>39</v>
      </c>
      <c r="B22" s="4">
        <f>B20</f>
        <v>10</v>
      </c>
      <c r="C22" s="4">
        <v>202</v>
      </c>
      <c r="D22" s="4">
        <v>2</v>
      </c>
      <c r="E22" s="4">
        <v>0</v>
      </c>
      <c r="F22" s="4">
        <v>2</v>
      </c>
      <c r="G22" s="4" t="str">
        <f t="shared" si="7"/>
        <v>insert into game_score (id, matchid, squad, goals, points, time_type) values (39, 10, 202, 2, 0, 2);</v>
      </c>
    </row>
    <row r="23" spans="1:7" x14ac:dyDescent="0.25">
      <c r="A23" s="4">
        <f t="shared" si="5"/>
        <v>40</v>
      </c>
      <c r="B23" s="4">
        <f t="shared" ref="B23:B27" si="8">B20</f>
        <v>10</v>
      </c>
      <c r="C23" s="4">
        <v>202</v>
      </c>
      <c r="D23" s="4">
        <v>1</v>
      </c>
      <c r="E23" s="4">
        <v>0</v>
      </c>
      <c r="F23" s="4">
        <v>1</v>
      </c>
      <c r="G23" s="4" t="str">
        <f t="shared" si="7"/>
        <v>insert into game_score (id, matchid, squad, goals, points, time_type) values (40, 10, 202, 1, 0, 1);</v>
      </c>
    </row>
    <row r="24" spans="1:7" x14ac:dyDescent="0.25">
      <c r="A24" s="4">
        <f t="shared" si="5"/>
        <v>41</v>
      </c>
      <c r="B24" s="4">
        <f t="shared" si="8"/>
        <v>10</v>
      </c>
      <c r="C24" s="4">
        <v>251</v>
      </c>
      <c r="D24" s="4">
        <v>4</v>
      </c>
      <c r="E24" s="4">
        <v>2</v>
      </c>
      <c r="F24" s="4">
        <v>4</v>
      </c>
      <c r="G24" s="4" t="str">
        <f t="shared" ref="G24:G27" si="9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(41, 10, 251, 4, 2, 4);</v>
      </c>
    </row>
    <row r="25" spans="1:7" x14ac:dyDescent="0.25">
      <c r="A25" s="4">
        <f t="shared" si="5"/>
        <v>42</v>
      </c>
      <c r="B25" s="4">
        <f t="shared" si="8"/>
        <v>10</v>
      </c>
      <c r="C25" s="4">
        <v>251</v>
      </c>
      <c r="D25" s="4">
        <v>3</v>
      </c>
      <c r="E25" s="4">
        <v>0</v>
      </c>
      <c r="F25" s="4">
        <v>3</v>
      </c>
      <c r="G25" s="4" t="str">
        <f t="shared" si="9"/>
        <v>insert into game_score (id, matchid, squad, goals, points, time_type) values (42, 10, 251, 3, 0, 3);</v>
      </c>
    </row>
    <row r="26" spans="1:7" x14ac:dyDescent="0.25">
      <c r="A26" s="4">
        <f t="shared" si="5"/>
        <v>43</v>
      </c>
      <c r="B26" s="4">
        <f t="shared" si="8"/>
        <v>10</v>
      </c>
      <c r="C26" s="4">
        <v>202</v>
      </c>
      <c r="D26" s="4">
        <v>2</v>
      </c>
      <c r="E26" s="4">
        <v>0</v>
      </c>
      <c r="F26" s="4">
        <v>4</v>
      </c>
      <c r="G26" s="4" t="str">
        <f t="shared" si="9"/>
        <v>insert into game_score (id, matchid, squad, goals, points, time_type) values (43, 10, 202, 2, 0, 4);</v>
      </c>
    </row>
    <row r="27" spans="1:7" x14ac:dyDescent="0.25">
      <c r="A27" s="4">
        <f t="shared" si="5"/>
        <v>44</v>
      </c>
      <c r="B27" s="4">
        <f t="shared" si="8"/>
        <v>10</v>
      </c>
      <c r="C27" s="4">
        <v>202</v>
      </c>
      <c r="D27" s="4">
        <v>2</v>
      </c>
      <c r="E27" s="4">
        <v>0</v>
      </c>
      <c r="F27" s="4">
        <v>3</v>
      </c>
      <c r="G27" s="4" t="str">
        <f t="shared" si="9"/>
        <v>insert into game_score (id, matchid, squad, goals, points, time_type) values (44, 10, 202, 2, 0, 3);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G2" sqref="G2"/>
    </sheetView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v>1</v>
      </c>
      <c r="B2">
        <v>1963</v>
      </c>
      <c r="C2" t="s">
        <v>12</v>
      </c>
      <c r="D2">
        <v>233</v>
      </c>
      <c r="G2" t="str">
        <f>"insert into group_stage (id, tournament, group_code, squad) values (" &amp; A2 &amp; ", " &amp; B2 &amp; ", '" &amp; C2 &amp; "', " &amp; D2 &amp;  ");"</f>
        <v>insert into group_stage (id, tournament, group_code, squad) values (1, 1963, 'A', 233);</v>
      </c>
    </row>
    <row r="3" spans="1:7" x14ac:dyDescent="0.25">
      <c r="A3">
        <f>A2+1</f>
        <v>2</v>
      </c>
      <c r="B3">
        <f>B2</f>
        <v>1963</v>
      </c>
      <c r="C3" t="s">
        <v>12</v>
      </c>
      <c r="D3">
        <v>216</v>
      </c>
      <c r="G3" t="str">
        <f>"insert into group_stage (id, tournament, group_code, squad) values (" &amp; A3 &amp; ", " &amp; B3 &amp; ", '" &amp; C3 &amp; "', " &amp; D3 &amp;  ");"</f>
        <v>insert into group_stage (id, tournament, group_code, squad) values (2, 1963, 'A', 216);</v>
      </c>
    </row>
    <row r="4" spans="1:7" x14ac:dyDescent="0.25">
      <c r="A4">
        <f>A3+1</f>
        <v>3</v>
      </c>
      <c r="B4">
        <f>B3</f>
        <v>1963</v>
      </c>
      <c r="C4" t="s">
        <v>12</v>
      </c>
      <c r="D4">
        <v>256</v>
      </c>
      <c r="G4" t="str">
        <f>"insert into group_stage (id, tournament, group_code, squad) values (" &amp; A4 &amp; ", " &amp; B4 &amp; ", '" &amp; C4 &amp; "', " &amp; D4 &amp;  ");"</f>
        <v>insert into group_stage (id, tournament, group_code, squad) values (3, 1963, 'A', 256);</v>
      </c>
    </row>
    <row r="5" spans="1:7" x14ac:dyDescent="0.25">
      <c r="A5">
        <f>A4+1</f>
        <v>4</v>
      </c>
      <c r="B5">
        <f>B4</f>
        <v>1963</v>
      </c>
      <c r="C5" t="s">
        <v>13</v>
      </c>
      <c r="D5">
        <v>251</v>
      </c>
      <c r="G5" t="str">
        <f>"insert into group_stage (id, tournament, group_code, squad) values (" &amp; A5 &amp; ", " &amp; B5 &amp; ", '" &amp; C5 &amp; "', " &amp; D5 &amp;  ");"</f>
        <v>insert into group_stage (id, tournament, group_code, squad) values (4, 1963, 'B', 251);</v>
      </c>
    </row>
    <row r="6" spans="1:7" x14ac:dyDescent="0.25">
      <c r="A6">
        <f>A5+1</f>
        <v>5</v>
      </c>
      <c r="B6">
        <f>B5</f>
        <v>1963</v>
      </c>
      <c r="C6" t="s">
        <v>13</v>
      </c>
      <c r="D6">
        <v>202</v>
      </c>
      <c r="G6" t="str">
        <f>"insert into group_stage (id, tournament, group_code, squad) values (" &amp; A6 &amp; ", " &amp; B6 &amp; ", '" &amp; C6 &amp; "', " &amp; D6 &amp;  ");"</f>
        <v>insert into group_stage (id, tournament, group_code, squad) values (5, 1963, 'B', 202);</v>
      </c>
    </row>
    <row r="7" spans="1:7" x14ac:dyDescent="0.25">
      <c r="A7">
        <f>A6+1</f>
        <v>6</v>
      </c>
      <c r="B7">
        <f>B6</f>
        <v>1963</v>
      </c>
      <c r="C7" t="s">
        <v>13</v>
      </c>
      <c r="D7">
        <v>234</v>
      </c>
      <c r="G7" t="str">
        <f>"insert into group_stage (id, tournament, group_code, squad) values (" &amp; A7 &amp; ", " &amp; B7 &amp; ", '" &amp; C7 &amp; "', " &amp; D7 &amp;  ");"</f>
        <v>insert into group_stage (id, tournament, group_code, squad) values (6, 1963, 'B', 234);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'1962'!A5+1</f>
        <v>11</v>
      </c>
      <c r="B10" s="2" t="str">
        <f>"1963-11-24"</f>
        <v>1963-11-24</v>
      </c>
      <c r="C10">
        <v>2</v>
      </c>
      <c r="D10">
        <v>233</v>
      </c>
      <c r="G10" t="str">
        <f t="shared" ref="G10:G17" si="0">"insert into game (matchid, matchdate, game_type, country) values (" &amp; A10 &amp; ", '" &amp; B10 &amp; "', " &amp; C10 &amp; ", " &amp; D10 &amp;  ");"</f>
        <v>insert into game (matchid, matchdate, game_type, country) values (11, '1963-11-24', 2, 233);</v>
      </c>
    </row>
    <row r="11" spans="1:7" x14ac:dyDescent="0.25">
      <c r="A11">
        <f>A10+1</f>
        <v>12</v>
      </c>
      <c r="B11" s="2" t="str">
        <f>"1963-11-26"</f>
        <v>1963-11-26</v>
      </c>
      <c r="C11">
        <v>2</v>
      </c>
      <c r="D11">
        <f t="shared" ref="D11:D17" si="1">D10</f>
        <v>233</v>
      </c>
      <c r="G11" t="str">
        <f t="shared" si="0"/>
        <v>insert into game (matchid, matchdate, game_type, country) values (12, '1963-11-26', 2, 233);</v>
      </c>
    </row>
    <row r="12" spans="1:7" x14ac:dyDescent="0.25">
      <c r="A12">
        <f t="shared" ref="A12:A17" si="2">A11+1</f>
        <v>13</v>
      </c>
      <c r="B12" s="2" t="str">
        <f>"1963-11-28"</f>
        <v>1963-11-28</v>
      </c>
      <c r="C12">
        <v>2</v>
      </c>
      <c r="D12">
        <f t="shared" si="1"/>
        <v>233</v>
      </c>
      <c r="G12" t="str">
        <f t="shared" si="0"/>
        <v>insert into game (matchid, matchdate, game_type, country) values (13, '1963-11-28', 2, 233);</v>
      </c>
    </row>
    <row r="13" spans="1:7" x14ac:dyDescent="0.25">
      <c r="A13">
        <f t="shared" si="2"/>
        <v>14</v>
      </c>
      <c r="B13" s="2" t="str">
        <f>"1963-11-24"</f>
        <v>1963-11-24</v>
      </c>
      <c r="C13">
        <v>2</v>
      </c>
      <c r="D13">
        <f t="shared" si="1"/>
        <v>233</v>
      </c>
      <c r="G13" t="str">
        <f t="shared" si="0"/>
        <v>insert into game (matchid, matchdate, game_type, country) values (14, '1963-11-24', 2, 233);</v>
      </c>
    </row>
    <row r="14" spans="1:7" x14ac:dyDescent="0.25">
      <c r="A14">
        <f t="shared" si="2"/>
        <v>15</v>
      </c>
      <c r="B14" s="2" t="str">
        <f>"1963-11-26"</f>
        <v>1963-11-26</v>
      </c>
      <c r="C14">
        <v>2</v>
      </c>
      <c r="D14">
        <f t="shared" si="1"/>
        <v>233</v>
      </c>
      <c r="G14" t="str">
        <f t="shared" si="0"/>
        <v>insert into game (matchid, matchdate, game_type, country) values (15, '1963-11-26', 2, 233);</v>
      </c>
    </row>
    <row r="15" spans="1:7" x14ac:dyDescent="0.25">
      <c r="A15">
        <f t="shared" si="2"/>
        <v>16</v>
      </c>
      <c r="B15" s="2" t="str">
        <f>"1963-11-28"</f>
        <v>1963-11-28</v>
      </c>
      <c r="C15">
        <v>2</v>
      </c>
      <c r="D15">
        <f t="shared" si="1"/>
        <v>233</v>
      </c>
      <c r="G15" t="str">
        <f t="shared" si="0"/>
        <v>insert into game (matchid, matchdate, game_type, country) values (16, '1963-11-28', 2, 233);</v>
      </c>
    </row>
    <row r="16" spans="1:7" x14ac:dyDescent="0.25">
      <c r="A16">
        <f t="shared" si="2"/>
        <v>17</v>
      </c>
      <c r="B16" s="2" t="str">
        <f>"1963-11-30"</f>
        <v>1963-11-30</v>
      </c>
      <c r="C16">
        <v>5</v>
      </c>
      <c r="D16">
        <f t="shared" si="1"/>
        <v>233</v>
      </c>
      <c r="G16" t="str">
        <f t="shared" si="0"/>
        <v>insert into game (matchid, matchdate, game_type, country) values (17, '1963-11-30', 5, 233);</v>
      </c>
    </row>
    <row r="17" spans="1:7" x14ac:dyDescent="0.25">
      <c r="A17">
        <f t="shared" si="2"/>
        <v>18</v>
      </c>
      <c r="B17" s="2" t="str">
        <f>"1963-12-01"</f>
        <v>1963-12-01</v>
      </c>
      <c r="C17">
        <v>6</v>
      </c>
      <c r="D17">
        <f t="shared" si="1"/>
        <v>233</v>
      </c>
      <c r="G17" t="str">
        <f t="shared" si="0"/>
        <v>insert into game (matchid, matchdate, game_type, country) values (18, '1963-12-01', 6, 233);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3">
        <f>'1962'!A27 + 1</f>
        <v>45</v>
      </c>
      <c r="B20" s="3">
        <f>A10</f>
        <v>11</v>
      </c>
      <c r="C20" s="3">
        <v>233</v>
      </c>
      <c r="D20" s="3">
        <v>1</v>
      </c>
      <c r="E20" s="3">
        <v>1</v>
      </c>
      <c r="F20" s="3">
        <v>2</v>
      </c>
      <c r="G20" s="3" t="str">
        <f t="shared" ref="G20:G35" si="3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(45, 11, 233, 1, 1, 2);</v>
      </c>
    </row>
    <row r="21" spans="1:7" x14ac:dyDescent="0.25">
      <c r="A21" s="3">
        <f>A20+1</f>
        <v>46</v>
      </c>
      <c r="B21" s="3">
        <f>B20</f>
        <v>11</v>
      </c>
      <c r="C21" s="3">
        <v>233</v>
      </c>
      <c r="D21" s="3">
        <v>1</v>
      </c>
      <c r="E21" s="3">
        <v>0</v>
      </c>
      <c r="F21" s="3">
        <v>1</v>
      </c>
      <c r="G21" s="3" t="str">
        <f t="shared" si="3"/>
        <v>insert into game_score (id, matchid, squad, goals, points, time_type) values (46, 11, 233, 1, 0, 1);</v>
      </c>
    </row>
    <row r="22" spans="1:7" x14ac:dyDescent="0.25">
      <c r="A22" s="3">
        <f t="shared" ref="A22:A51" si="4">A21+1</f>
        <v>47</v>
      </c>
      <c r="B22" s="3">
        <f>B20</f>
        <v>11</v>
      </c>
      <c r="C22" s="3">
        <v>216</v>
      </c>
      <c r="D22" s="3">
        <v>1</v>
      </c>
      <c r="E22" s="3">
        <v>1</v>
      </c>
      <c r="F22" s="3">
        <v>2</v>
      </c>
      <c r="G22" s="3" t="str">
        <f t="shared" si="3"/>
        <v>insert into game_score (id, matchid, squad, goals, points, time_type) values (47, 11, 216, 1, 1, 2);</v>
      </c>
    </row>
    <row r="23" spans="1:7" x14ac:dyDescent="0.25">
      <c r="A23" s="3">
        <f t="shared" si="4"/>
        <v>48</v>
      </c>
      <c r="B23" s="3">
        <f>B20</f>
        <v>11</v>
      </c>
      <c r="C23" s="3">
        <v>216</v>
      </c>
      <c r="D23" s="3">
        <v>1</v>
      </c>
      <c r="E23" s="3">
        <v>0</v>
      </c>
      <c r="F23" s="3">
        <v>1</v>
      </c>
      <c r="G23" s="3" t="str">
        <f t="shared" si="3"/>
        <v>insert into game_score (id, matchid, squad, goals, points, time_type) values (48, 11, 216, 1, 0, 1);</v>
      </c>
    </row>
    <row r="24" spans="1:7" x14ac:dyDescent="0.25">
      <c r="A24" s="4">
        <f>A23+1</f>
        <v>49</v>
      </c>
      <c r="B24" s="4">
        <f>B20+1</f>
        <v>12</v>
      </c>
      <c r="C24" s="4">
        <v>233</v>
      </c>
      <c r="D24" s="4">
        <v>2</v>
      </c>
      <c r="E24" s="4">
        <v>2</v>
      </c>
      <c r="F24" s="4">
        <v>2</v>
      </c>
      <c r="G24" t="str">
        <f t="shared" si="3"/>
        <v>insert into game_score (id, matchid, squad, goals, points, time_type) values (49, 12, 233, 2, 2, 2);</v>
      </c>
    </row>
    <row r="25" spans="1:7" x14ac:dyDescent="0.25">
      <c r="A25" s="4">
        <f t="shared" si="4"/>
        <v>50</v>
      </c>
      <c r="B25" s="4">
        <f>B24</f>
        <v>12</v>
      </c>
      <c r="C25" s="4">
        <v>233</v>
      </c>
      <c r="D25" s="4">
        <v>0</v>
      </c>
      <c r="E25" s="4">
        <v>0</v>
      </c>
      <c r="F25" s="4">
        <v>1</v>
      </c>
      <c r="G25" t="str">
        <f t="shared" si="3"/>
        <v>insert into game_score (id, matchid, squad, goals, points, time_type) values (50, 12, 233, 0, 0, 1);</v>
      </c>
    </row>
    <row r="26" spans="1:7" x14ac:dyDescent="0.25">
      <c r="A26" s="4">
        <f t="shared" si="4"/>
        <v>51</v>
      </c>
      <c r="B26" s="4">
        <f>B24</f>
        <v>12</v>
      </c>
      <c r="C26" s="4">
        <v>256</v>
      </c>
      <c r="D26" s="4">
        <v>0</v>
      </c>
      <c r="E26" s="4">
        <v>0</v>
      </c>
      <c r="F26" s="4">
        <v>2</v>
      </c>
      <c r="G26" t="str">
        <f t="shared" si="3"/>
        <v>insert into game_score (id, matchid, squad, goals, points, time_type) values (51, 12, 256, 0, 0, 2);</v>
      </c>
    </row>
    <row r="27" spans="1:7" x14ac:dyDescent="0.25">
      <c r="A27" s="4">
        <f t="shared" si="4"/>
        <v>52</v>
      </c>
      <c r="B27" s="4">
        <f>B24</f>
        <v>12</v>
      </c>
      <c r="C27" s="4">
        <v>256</v>
      </c>
      <c r="D27" s="4">
        <v>0</v>
      </c>
      <c r="E27" s="4">
        <v>0</v>
      </c>
      <c r="F27" s="4">
        <v>1</v>
      </c>
      <c r="G27" t="str">
        <f t="shared" si="3"/>
        <v>insert into game_score (id, matchid, squad, goals, points, time_type) values (52, 12, 256, 0, 0, 1);</v>
      </c>
    </row>
    <row r="28" spans="1:7" x14ac:dyDescent="0.25">
      <c r="A28" s="3">
        <f t="shared" si="4"/>
        <v>53</v>
      </c>
      <c r="B28" s="3">
        <f>B24+1</f>
        <v>13</v>
      </c>
      <c r="C28" s="3">
        <v>216</v>
      </c>
      <c r="D28" s="3">
        <v>4</v>
      </c>
      <c r="E28" s="3">
        <v>2</v>
      </c>
      <c r="F28" s="3">
        <v>2</v>
      </c>
      <c r="G28" s="3" t="str">
        <f t="shared" si="3"/>
        <v>insert into game_score (id, matchid, squad, goals, points, time_type) values (53, 13, 216, 4, 2, 2);</v>
      </c>
    </row>
    <row r="29" spans="1:7" x14ac:dyDescent="0.25">
      <c r="A29" s="3">
        <f t="shared" si="4"/>
        <v>54</v>
      </c>
      <c r="B29" s="3">
        <f>B28</f>
        <v>13</v>
      </c>
      <c r="C29" s="3">
        <v>216</v>
      </c>
      <c r="D29" s="3">
        <v>2</v>
      </c>
      <c r="E29" s="3">
        <v>0</v>
      </c>
      <c r="F29" s="3">
        <v>1</v>
      </c>
      <c r="G29" s="3" t="str">
        <f t="shared" si="3"/>
        <v>insert into game_score (id, matchid, squad, goals, points, time_type) values (54, 13, 216, 2, 0, 1);</v>
      </c>
    </row>
    <row r="30" spans="1:7" x14ac:dyDescent="0.25">
      <c r="A30" s="3">
        <f t="shared" si="4"/>
        <v>55</v>
      </c>
      <c r="B30" s="3">
        <f>B28</f>
        <v>13</v>
      </c>
      <c r="C30" s="3">
        <v>256</v>
      </c>
      <c r="D30" s="3">
        <v>2</v>
      </c>
      <c r="E30" s="3">
        <v>0</v>
      </c>
      <c r="F30" s="3">
        <v>2</v>
      </c>
      <c r="G30" s="3" t="str">
        <f t="shared" si="3"/>
        <v>insert into game_score (id, matchid, squad, goals, points, time_type) values (55, 13, 256, 2, 0, 2);</v>
      </c>
    </row>
    <row r="31" spans="1:7" x14ac:dyDescent="0.25">
      <c r="A31" s="3">
        <f t="shared" si="4"/>
        <v>56</v>
      </c>
      <c r="B31" s="3">
        <f t="shared" ref="B31" si="5">B28</f>
        <v>13</v>
      </c>
      <c r="C31" s="3">
        <v>256</v>
      </c>
      <c r="D31" s="3">
        <v>1</v>
      </c>
      <c r="E31" s="3">
        <v>0</v>
      </c>
      <c r="F31" s="3">
        <v>1</v>
      </c>
      <c r="G31" s="3" t="str">
        <f t="shared" si="3"/>
        <v>insert into game_score (id, matchid, squad, goals, points, time_type) values (56, 13, 256, 1, 0, 1);</v>
      </c>
    </row>
    <row r="32" spans="1:7" x14ac:dyDescent="0.25">
      <c r="A32" s="4">
        <f t="shared" si="4"/>
        <v>57</v>
      </c>
      <c r="B32" s="4">
        <f>B28+1</f>
        <v>14</v>
      </c>
      <c r="C32" s="4">
        <v>202</v>
      </c>
      <c r="D32" s="4">
        <v>6</v>
      </c>
      <c r="E32" s="4">
        <v>2</v>
      </c>
      <c r="F32" s="4">
        <v>2</v>
      </c>
      <c r="G32" s="4" t="str">
        <f t="shared" si="3"/>
        <v>insert into game_score (id, matchid, squad, goals, points, time_type) values (57, 14, 202, 6, 2, 2);</v>
      </c>
    </row>
    <row r="33" spans="1:7" x14ac:dyDescent="0.25">
      <c r="A33" s="4">
        <f t="shared" si="4"/>
        <v>58</v>
      </c>
      <c r="B33" s="4">
        <f>B32</f>
        <v>14</v>
      </c>
      <c r="C33" s="4">
        <v>202</v>
      </c>
      <c r="D33" s="4">
        <v>4</v>
      </c>
      <c r="E33" s="4">
        <v>0</v>
      </c>
      <c r="F33" s="4">
        <v>1</v>
      </c>
      <c r="G33" s="4" t="str">
        <f t="shared" si="3"/>
        <v>insert into game_score (id, matchid, squad, goals, points, time_type) values (58, 14, 202, 4, 0, 1);</v>
      </c>
    </row>
    <row r="34" spans="1:7" x14ac:dyDescent="0.25">
      <c r="A34" s="4">
        <f t="shared" si="4"/>
        <v>59</v>
      </c>
      <c r="B34" s="4">
        <f>B32</f>
        <v>14</v>
      </c>
      <c r="C34" s="4">
        <v>234</v>
      </c>
      <c r="D34" s="4">
        <v>3</v>
      </c>
      <c r="E34" s="4">
        <v>0</v>
      </c>
      <c r="F34" s="4">
        <v>2</v>
      </c>
      <c r="G34" s="4" t="str">
        <f t="shared" si="3"/>
        <v>insert into game_score (id, matchid, squad, goals, points, time_type) values (59, 14, 234, 3, 0, 2);</v>
      </c>
    </row>
    <row r="35" spans="1:7" x14ac:dyDescent="0.25">
      <c r="A35" s="4">
        <f t="shared" si="4"/>
        <v>60</v>
      </c>
      <c r="B35" s="4">
        <f t="shared" ref="B35" si="6">B32</f>
        <v>14</v>
      </c>
      <c r="C35" s="4">
        <v>234</v>
      </c>
      <c r="D35" s="4">
        <v>0</v>
      </c>
      <c r="E35" s="4">
        <v>0</v>
      </c>
      <c r="F35" s="4">
        <v>1</v>
      </c>
      <c r="G35" s="4" t="str">
        <f t="shared" si="3"/>
        <v>insert into game_score (id, matchid, squad, goals, points, time_type) values (60, 14, 234, 0, 0, 1);</v>
      </c>
    </row>
    <row r="36" spans="1:7" x14ac:dyDescent="0.25">
      <c r="A36" s="3">
        <f t="shared" si="4"/>
        <v>61</v>
      </c>
      <c r="B36" s="3">
        <f>B32+1</f>
        <v>15</v>
      </c>
      <c r="C36" s="3">
        <v>202</v>
      </c>
      <c r="D36" s="3">
        <v>2</v>
      </c>
      <c r="E36" s="3">
        <v>2</v>
      </c>
      <c r="F36" s="3">
        <v>2</v>
      </c>
      <c r="G36" s="3" t="str">
        <f t="shared" ref="G36:G51" si="7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(61, 15, 202, 2, 2, 2);</v>
      </c>
    </row>
    <row r="37" spans="1:7" x14ac:dyDescent="0.25">
      <c r="A37" s="3">
        <f t="shared" si="4"/>
        <v>62</v>
      </c>
      <c r="B37" s="3">
        <f>B36</f>
        <v>15</v>
      </c>
      <c r="C37" s="3">
        <v>202</v>
      </c>
      <c r="D37" s="3">
        <v>2</v>
      </c>
      <c r="E37" s="3">
        <v>0</v>
      </c>
      <c r="F37" s="3">
        <v>1</v>
      </c>
      <c r="G37" s="3" t="str">
        <f t="shared" si="7"/>
        <v>insert into game_score (id, matchid, squad, goals, points, time_type) values (62, 15, 202, 2, 0, 1);</v>
      </c>
    </row>
    <row r="38" spans="1:7" x14ac:dyDescent="0.25">
      <c r="A38" s="3">
        <f t="shared" si="4"/>
        <v>63</v>
      </c>
      <c r="B38" s="3">
        <f>B36</f>
        <v>15</v>
      </c>
      <c r="C38" s="3">
        <v>251</v>
      </c>
      <c r="D38" s="3">
        <v>2</v>
      </c>
      <c r="E38" s="3">
        <v>0</v>
      </c>
      <c r="F38" s="3">
        <v>2</v>
      </c>
      <c r="G38" s="3" t="str">
        <f t="shared" si="7"/>
        <v>insert into game_score (id, matchid, squad, goals, points, time_type) values (63, 15, 251, 2, 0, 2);</v>
      </c>
    </row>
    <row r="39" spans="1:7" x14ac:dyDescent="0.25">
      <c r="A39" s="3">
        <f t="shared" si="4"/>
        <v>64</v>
      </c>
      <c r="B39" s="3">
        <f t="shared" ref="B39" si="8">B36</f>
        <v>15</v>
      </c>
      <c r="C39" s="3">
        <v>251</v>
      </c>
      <c r="D39" s="3">
        <v>0</v>
      </c>
      <c r="E39" s="3">
        <v>0</v>
      </c>
      <c r="F39" s="3">
        <v>1</v>
      </c>
      <c r="G39" s="3" t="str">
        <f t="shared" si="7"/>
        <v>insert into game_score (id, matchid, squad, goals, points, time_type) values (64, 15, 251, 0, 0, 1);</v>
      </c>
    </row>
    <row r="40" spans="1:7" x14ac:dyDescent="0.25">
      <c r="A40" s="4">
        <f t="shared" si="4"/>
        <v>65</v>
      </c>
      <c r="B40" s="4">
        <f>B36+1</f>
        <v>16</v>
      </c>
      <c r="C40" s="4">
        <v>251</v>
      </c>
      <c r="D40" s="4">
        <v>4</v>
      </c>
      <c r="E40" s="4">
        <v>2</v>
      </c>
      <c r="F40" s="4">
        <v>2</v>
      </c>
      <c r="G40" s="4" t="str">
        <f t="shared" si="7"/>
        <v>insert into game_score (id, matchid, squad, goals, points, time_type) values (65, 16, 251, 4, 2, 2);</v>
      </c>
    </row>
    <row r="41" spans="1:7" x14ac:dyDescent="0.25">
      <c r="A41" s="4">
        <f t="shared" si="4"/>
        <v>66</v>
      </c>
      <c r="B41" s="4">
        <f>B40</f>
        <v>16</v>
      </c>
      <c r="C41" s="4">
        <v>251</v>
      </c>
      <c r="D41" s="4">
        <v>1</v>
      </c>
      <c r="E41" s="4">
        <v>0</v>
      </c>
      <c r="F41" s="4">
        <v>1</v>
      </c>
      <c r="G41" s="4" t="str">
        <f t="shared" si="7"/>
        <v>insert into game_score (id, matchid, squad, goals, points, time_type) values (66, 16, 251, 1, 0, 1);</v>
      </c>
    </row>
    <row r="42" spans="1:7" x14ac:dyDescent="0.25">
      <c r="A42" s="4">
        <f t="shared" si="4"/>
        <v>67</v>
      </c>
      <c r="B42" s="4">
        <f>B40</f>
        <v>16</v>
      </c>
      <c r="C42" s="4">
        <v>234</v>
      </c>
      <c r="D42" s="4">
        <v>0</v>
      </c>
      <c r="E42" s="4">
        <v>0</v>
      </c>
      <c r="F42" s="4">
        <v>2</v>
      </c>
      <c r="G42" s="4" t="str">
        <f t="shared" si="7"/>
        <v>insert into game_score (id, matchid, squad, goals, points, time_type) values (67, 16, 234, 0, 0, 2);</v>
      </c>
    </row>
    <row r="43" spans="1:7" x14ac:dyDescent="0.25">
      <c r="A43" s="4">
        <f t="shared" si="4"/>
        <v>68</v>
      </c>
      <c r="B43" s="4">
        <f t="shared" ref="B43" si="9">B40</f>
        <v>16</v>
      </c>
      <c r="C43" s="4">
        <v>234</v>
      </c>
      <c r="D43" s="4">
        <v>0</v>
      </c>
      <c r="E43" s="4">
        <v>0</v>
      </c>
      <c r="F43" s="4">
        <v>1</v>
      </c>
      <c r="G43" s="4" t="str">
        <f t="shared" si="7"/>
        <v>insert into game_score (id, matchid, squad, goals, points, time_type) values (68, 16, 234, 0, 0, 1);</v>
      </c>
    </row>
    <row r="44" spans="1:7" x14ac:dyDescent="0.25">
      <c r="A44" s="3">
        <f t="shared" si="4"/>
        <v>69</v>
      </c>
      <c r="B44" s="3">
        <f>B40+1</f>
        <v>17</v>
      </c>
      <c r="C44" s="3">
        <v>202</v>
      </c>
      <c r="D44" s="3">
        <v>3</v>
      </c>
      <c r="E44" s="3">
        <v>2</v>
      </c>
      <c r="F44" s="3">
        <v>2</v>
      </c>
      <c r="G44" s="3" t="str">
        <f t="shared" si="7"/>
        <v>insert into game_score (id, matchid, squad, goals, points, time_type) values (69, 17, 202, 3, 2, 2);</v>
      </c>
    </row>
    <row r="45" spans="1:7" x14ac:dyDescent="0.25">
      <c r="A45" s="3">
        <f t="shared" si="4"/>
        <v>70</v>
      </c>
      <c r="B45" s="3">
        <f>B44</f>
        <v>17</v>
      </c>
      <c r="C45" s="3">
        <v>202</v>
      </c>
      <c r="D45" s="3">
        <v>2</v>
      </c>
      <c r="E45" s="3">
        <v>0</v>
      </c>
      <c r="F45" s="3">
        <v>1</v>
      </c>
      <c r="G45" s="3" t="str">
        <f t="shared" si="7"/>
        <v>insert into game_score (id, matchid, squad, goals, points, time_type) values (70, 17, 202, 2, 0, 1);</v>
      </c>
    </row>
    <row r="46" spans="1:7" x14ac:dyDescent="0.25">
      <c r="A46" s="3">
        <f t="shared" si="4"/>
        <v>71</v>
      </c>
      <c r="B46" s="3">
        <f>B44</f>
        <v>17</v>
      </c>
      <c r="C46" s="3">
        <v>216</v>
      </c>
      <c r="D46" s="3">
        <v>0</v>
      </c>
      <c r="E46" s="3">
        <v>0</v>
      </c>
      <c r="F46" s="3">
        <v>2</v>
      </c>
      <c r="G46" s="3" t="str">
        <f t="shared" si="7"/>
        <v>insert into game_score (id, matchid, squad, goals, points, time_type) values (71, 17, 216, 0, 0, 2);</v>
      </c>
    </row>
    <row r="47" spans="1:7" x14ac:dyDescent="0.25">
      <c r="A47" s="3">
        <f t="shared" si="4"/>
        <v>72</v>
      </c>
      <c r="B47" s="3">
        <f t="shared" ref="B47" si="10">B44</f>
        <v>17</v>
      </c>
      <c r="C47" s="3">
        <v>216</v>
      </c>
      <c r="D47" s="3">
        <v>0</v>
      </c>
      <c r="E47" s="3">
        <v>0</v>
      </c>
      <c r="F47" s="3">
        <v>1</v>
      </c>
      <c r="G47" s="3" t="str">
        <f t="shared" si="7"/>
        <v>insert into game_score (id, matchid, squad, goals, points, time_type) values (72, 17, 216, 0, 0, 1);</v>
      </c>
    </row>
    <row r="48" spans="1:7" x14ac:dyDescent="0.25">
      <c r="A48" s="4">
        <f t="shared" si="4"/>
        <v>73</v>
      </c>
      <c r="B48" s="4">
        <f>B44+1</f>
        <v>18</v>
      </c>
      <c r="C48" s="4">
        <v>233</v>
      </c>
      <c r="D48" s="4">
        <v>3</v>
      </c>
      <c r="E48" s="4">
        <v>2</v>
      </c>
      <c r="F48" s="4">
        <v>2</v>
      </c>
      <c r="G48" s="4" t="str">
        <f t="shared" si="7"/>
        <v>insert into game_score (id, matchid, squad, goals, points, time_type) values (73, 18, 233, 3, 2, 2);</v>
      </c>
    </row>
    <row r="49" spans="1:7" x14ac:dyDescent="0.25">
      <c r="A49" s="4">
        <f t="shared" si="4"/>
        <v>74</v>
      </c>
      <c r="B49" s="4">
        <f>B48</f>
        <v>18</v>
      </c>
      <c r="C49" s="4">
        <v>233</v>
      </c>
      <c r="D49" s="4">
        <v>0</v>
      </c>
      <c r="E49" s="4">
        <v>0</v>
      </c>
      <c r="F49" s="4">
        <v>1</v>
      </c>
      <c r="G49" s="4" t="str">
        <f t="shared" si="7"/>
        <v>insert into game_score (id, matchid, squad, goals, points, time_type) values (74, 18, 233, 0, 0, 1);</v>
      </c>
    </row>
    <row r="50" spans="1:7" x14ac:dyDescent="0.25">
      <c r="A50" s="4">
        <f t="shared" si="4"/>
        <v>75</v>
      </c>
      <c r="B50" s="4">
        <f>B48</f>
        <v>18</v>
      </c>
      <c r="C50" s="4">
        <v>251</v>
      </c>
      <c r="D50" s="4">
        <v>0</v>
      </c>
      <c r="E50" s="4">
        <v>0</v>
      </c>
      <c r="F50" s="4">
        <v>2</v>
      </c>
      <c r="G50" s="4" t="str">
        <f t="shared" si="7"/>
        <v>insert into game_score (id, matchid, squad, goals, points, time_type) values (75, 18, 251, 0, 0, 2);</v>
      </c>
    </row>
    <row r="51" spans="1:7" x14ac:dyDescent="0.25">
      <c r="A51" s="4">
        <f t="shared" si="4"/>
        <v>76</v>
      </c>
      <c r="B51" s="4">
        <f t="shared" ref="B51" si="11">B48</f>
        <v>18</v>
      </c>
      <c r="C51" s="4">
        <v>251</v>
      </c>
      <c r="D51" s="4">
        <v>0</v>
      </c>
      <c r="E51" s="4">
        <v>0</v>
      </c>
      <c r="F51" s="4">
        <v>1</v>
      </c>
      <c r="G51" s="4" t="str">
        <f t="shared" si="7"/>
        <v>insert into game_score (id, matchid, squad, goals, points, time_type) values (76, 18, 251,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'1963'!A7+1</f>
        <v>7</v>
      </c>
      <c r="B2">
        <v>1965</v>
      </c>
      <c r="C2" t="s">
        <v>12</v>
      </c>
      <c r="D2">
        <v>216</v>
      </c>
      <c r="G2" t="str">
        <f>"insert into group_stage (id, tournament, group_code, squad) values (" &amp; A2 &amp; ", " &amp; B2 &amp; ", '" &amp; C2 &amp; "', " &amp; D2 &amp;  ");"</f>
        <v>insert into group_stage (id, tournament, group_code, squad) values (7, 1965, 'A', 216);</v>
      </c>
    </row>
    <row r="3" spans="1:7" x14ac:dyDescent="0.25">
      <c r="A3">
        <f>A2+1</f>
        <v>8</v>
      </c>
      <c r="B3">
        <f>B2</f>
        <v>1965</v>
      </c>
      <c r="C3" t="s">
        <v>12</v>
      </c>
      <c r="D3">
        <v>221</v>
      </c>
      <c r="G3" t="str">
        <f>"insert into group_stage (id, tournament, group_code, squad) values (" &amp; A3 &amp; ", " &amp; B3 &amp; ", '" &amp; C3 &amp; "', " &amp; D3 &amp;  ");"</f>
        <v>insert into group_stage (id, tournament, group_code, squad) values (8, 1965, 'A', 221);</v>
      </c>
    </row>
    <row r="4" spans="1:7" x14ac:dyDescent="0.25">
      <c r="A4">
        <f>A3+1</f>
        <v>9</v>
      </c>
      <c r="B4">
        <f>B3</f>
        <v>1965</v>
      </c>
      <c r="C4" t="s">
        <v>12</v>
      </c>
      <c r="D4">
        <v>256</v>
      </c>
      <c r="G4" t="str">
        <f>"insert into group_stage (id, tournament, group_code, squad) values (" &amp; A4 &amp; ", " &amp; B4 &amp; ", '" &amp; C4 &amp; "', " &amp; D4 &amp;  ");"</f>
        <v>insert into group_stage (id, tournament, group_code, squad) values (9, 1965, 'A', 256);</v>
      </c>
    </row>
    <row r="5" spans="1:7" x14ac:dyDescent="0.25">
      <c r="A5">
        <f>A4+1</f>
        <v>10</v>
      </c>
      <c r="B5">
        <f>B4</f>
        <v>1965</v>
      </c>
      <c r="C5" t="s">
        <v>13</v>
      </c>
      <c r="D5">
        <v>233</v>
      </c>
      <c r="G5" t="str">
        <f>"insert into group_stage (id, tournament, group_code, squad) values (" &amp; A5 &amp; ", " &amp; B5 &amp; ", '" &amp; C5 &amp; "', " &amp; D5 &amp;  ");"</f>
        <v>insert into group_stage (id, tournament, group_code, squad) values (10, 1965, 'B', 233);</v>
      </c>
    </row>
    <row r="6" spans="1:7" x14ac:dyDescent="0.25">
      <c r="A6">
        <f>A5+1</f>
        <v>11</v>
      </c>
      <c r="B6">
        <f>B5</f>
        <v>1965</v>
      </c>
      <c r="C6" t="s">
        <v>13</v>
      </c>
      <c r="D6">
        <v>225</v>
      </c>
      <c r="G6" t="str">
        <f>"insert into group_stage (id, tournament, group_code, squad) values (" &amp; A6 &amp; ", " &amp; B6 &amp; ", '" &amp; C6 &amp; "', " &amp; D6 &amp;  ");"</f>
        <v>insert into group_stage (id, tournament, group_code, squad) values (11, 1965, 'B', 225);</v>
      </c>
    </row>
    <row r="7" spans="1:7" x14ac:dyDescent="0.25">
      <c r="A7">
        <f>A6+1</f>
        <v>12</v>
      </c>
      <c r="B7">
        <f>B6</f>
        <v>1965</v>
      </c>
      <c r="C7" t="s">
        <v>13</v>
      </c>
      <c r="D7">
        <v>2439</v>
      </c>
      <c r="G7" t="str">
        <f>"insert into group_stage (id, tournament, group_code, squad) values (" &amp; A7 &amp; ", " &amp; B7 &amp; ", '" &amp; C7 &amp; "', " &amp; D7 &amp;  ");"</f>
        <v>insert into group_stage (id, tournament, group_code, squad) values (12, 1965, 'B', 2439);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'1963'!A17+1</f>
        <v>19</v>
      </c>
      <c r="B10" s="2" t="str">
        <f>"1965-11-12"</f>
        <v>1965-11-12</v>
      </c>
      <c r="C10">
        <v>2</v>
      </c>
      <c r="D10">
        <v>216</v>
      </c>
      <c r="G10" t="str">
        <f t="shared" ref="G10:G17" si="0">"insert into game (matchid, matchdate, game_type, country) values (" &amp; A10 &amp; ", '" &amp; B10 &amp; "', " &amp; C10 &amp; ", " &amp; D10 &amp;  ");"</f>
        <v>insert into game (matchid, matchdate, game_type, country) values (19, '1965-11-12', 2, 216);</v>
      </c>
    </row>
    <row r="11" spans="1:7" x14ac:dyDescent="0.25">
      <c r="A11">
        <f>A10+1</f>
        <v>20</v>
      </c>
      <c r="B11" s="2" t="str">
        <f>"1965-11-14"</f>
        <v>1965-11-14</v>
      </c>
      <c r="C11">
        <v>2</v>
      </c>
      <c r="D11">
        <f t="shared" ref="D11:D17" si="1">D10</f>
        <v>216</v>
      </c>
      <c r="G11" t="str">
        <f t="shared" si="0"/>
        <v>insert into game (matchid, matchdate, game_type, country) values (20, '1965-11-14', 2, 216);</v>
      </c>
    </row>
    <row r="12" spans="1:7" x14ac:dyDescent="0.25">
      <c r="A12">
        <f t="shared" ref="A12:A17" si="2">A11+1</f>
        <v>21</v>
      </c>
      <c r="B12" s="2" t="str">
        <f>"1965-11-19"</f>
        <v>1965-11-19</v>
      </c>
      <c r="C12">
        <v>2</v>
      </c>
      <c r="D12">
        <f t="shared" si="1"/>
        <v>216</v>
      </c>
      <c r="G12" t="str">
        <f t="shared" si="0"/>
        <v>insert into game (matchid, matchdate, game_type, country) values (21, '1965-11-19', 2, 216);</v>
      </c>
    </row>
    <row r="13" spans="1:7" x14ac:dyDescent="0.25">
      <c r="A13">
        <f t="shared" si="2"/>
        <v>22</v>
      </c>
      <c r="B13" s="2" t="str">
        <f>"1965-11-12"</f>
        <v>1965-11-12</v>
      </c>
      <c r="C13">
        <v>2</v>
      </c>
      <c r="D13">
        <f t="shared" si="1"/>
        <v>216</v>
      </c>
      <c r="G13" t="str">
        <f t="shared" si="0"/>
        <v>insert into game (matchid, matchdate, game_type, country) values (22, '1965-11-12', 2, 216);</v>
      </c>
    </row>
    <row r="14" spans="1:7" x14ac:dyDescent="0.25">
      <c r="A14">
        <f t="shared" si="2"/>
        <v>23</v>
      </c>
      <c r="B14" s="2" t="str">
        <f>"1965-11-14"</f>
        <v>1965-11-14</v>
      </c>
      <c r="C14">
        <v>2</v>
      </c>
      <c r="D14">
        <f t="shared" si="1"/>
        <v>216</v>
      </c>
      <c r="G14" t="str">
        <f t="shared" si="0"/>
        <v>insert into game (matchid, matchdate, game_type, country) values (23, '1965-11-14', 2, 216);</v>
      </c>
    </row>
    <row r="15" spans="1:7" x14ac:dyDescent="0.25">
      <c r="A15">
        <f t="shared" si="2"/>
        <v>24</v>
      </c>
      <c r="B15" s="2" t="str">
        <f>"1965-11-19"</f>
        <v>1965-11-19</v>
      </c>
      <c r="C15">
        <v>2</v>
      </c>
      <c r="D15">
        <f t="shared" si="1"/>
        <v>216</v>
      </c>
      <c r="G15" t="str">
        <f t="shared" si="0"/>
        <v>insert into game (matchid, matchdate, game_type, country) values (24, '1965-11-19', 2, 216);</v>
      </c>
    </row>
    <row r="16" spans="1:7" x14ac:dyDescent="0.25">
      <c r="A16">
        <f t="shared" si="2"/>
        <v>25</v>
      </c>
      <c r="B16" s="2" t="str">
        <f>"1965-11-21"</f>
        <v>1965-11-21</v>
      </c>
      <c r="C16">
        <v>5</v>
      </c>
      <c r="D16">
        <f t="shared" si="1"/>
        <v>216</v>
      </c>
      <c r="G16" t="str">
        <f t="shared" si="0"/>
        <v>insert into game (matchid, matchdate, game_type, country) values (25, '1965-11-21', 5, 216);</v>
      </c>
    </row>
    <row r="17" spans="1:7" x14ac:dyDescent="0.25">
      <c r="A17">
        <f t="shared" si="2"/>
        <v>26</v>
      </c>
      <c r="B17" s="2" t="str">
        <f>"1965-11-21"</f>
        <v>1965-11-21</v>
      </c>
      <c r="C17">
        <v>6</v>
      </c>
      <c r="D17">
        <f t="shared" si="1"/>
        <v>216</v>
      </c>
      <c r="G17" t="str">
        <f t="shared" si="0"/>
        <v>insert into game (matchid, matchdate, game_type, country) values (26, '1965-11-21', 6, 216);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3">
        <f>'1963'!A51 + 1</f>
        <v>77</v>
      </c>
      <c r="B20" s="3">
        <f>A10</f>
        <v>19</v>
      </c>
      <c r="C20" s="3">
        <v>216</v>
      </c>
      <c r="D20" s="3">
        <v>4</v>
      </c>
      <c r="E20" s="3">
        <v>2</v>
      </c>
      <c r="F20" s="3">
        <v>2</v>
      </c>
      <c r="G20" s="3" t="str">
        <f t="shared" ref="G20:G51" si="3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(77, 19, 216, 4, 2, 2);</v>
      </c>
    </row>
    <row r="21" spans="1:7" x14ac:dyDescent="0.25">
      <c r="A21" s="3">
        <f>A20+1</f>
        <v>78</v>
      </c>
      <c r="B21" s="3">
        <f>B20</f>
        <v>19</v>
      </c>
      <c r="C21" s="3">
        <v>216</v>
      </c>
      <c r="D21" s="3">
        <v>1</v>
      </c>
      <c r="E21" s="3">
        <v>0</v>
      </c>
      <c r="F21" s="3">
        <v>1</v>
      </c>
      <c r="G21" s="3" t="str">
        <f t="shared" si="3"/>
        <v>insert into game_score (id, matchid, squad, goals, points, time_type) values (78, 19, 216, 1, 0, 1);</v>
      </c>
    </row>
    <row r="22" spans="1:7" x14ac:dyDescent="0.25">
      <c r="A22" s="3">
        <f t="shared" ref="A22:A55" si="4">A21+1</f>
        <v>79</v>
      </c>
      <c r="B22" s="3">
        <f>B20</f>
        <v>19</v>
      </c>
      <c r="C22" s="3">
        <v>256</v>
      </c>
      <c r="D22" s="3">
        <v>0</v>
      </c>
      <c r="E22" s="3">
        <v>0</v>
      </c>
      <c r="F22" s="3">
        <v>2</v>
      </c>
      <c r="G22" s="3" t="str">
        <f t="shared" si="3"/>
        <v>insert into game_score (id, matchid, squad, goals, points, time_type) values (79, 19, 256, 0, 0, 2);</v>
      </c>
    </row>
    <row r="23" spans="1:7" x14ac:dyDescent="0.25">
      <c r="A23" s="3">
        <f t="shared" si="4"/>
        <v>80</v>
      </c>
      <c r="B23" s="3">
        <f>B20</f>
        <v>19</v>
      </c>
      <c r="C23" s="3">
        <v>256</v>
      </c>
      <c r="D23" s="3">
        <v>0</v>
      </c>
      <c r="E23" s="3">
        <v>0</v>
      </c>
      <c r="F23" s="3">
        <v>1</v>
      </c>
      <c r="G23" s="3" t="str">
        <f t="shared" si="3"/>
        <v>insert into game_score (id, matchid, squad, goals, points, time_type) values (80, 19, 256, 0, 0, 1);</v>
      </c>
    </row>
    <row r="24" spans="1:7" x14ac:dyDescent="0.25">
      <c r="A24" s="4">
        <f>A23+1</f>
        <v>81</v>
      </c>
      <c r="B24" s="4">
        <f>B20+1</f>
        <v>20</v>
      </c>
      <c r="C24" s="4">
        <v>221</v>
      </c>
      <c r="D24" s="4">
        <v>0</v>
      </c>
      <c r="E24" s="4">
        <v>1</v>
      </c>
      <c r="F24" s="4">
        <v>2</v>
      </c>
      <c r="G24" t="str">
        <f t="shared" si="3"/>
        <v>insert into game_score (id, matchid, squad, goals, points, time_type) values (81, 20, 221, 0, 1, 2);</v>
      </c>
    </row>
    <row r="25" spans="1:7" x14ac:dyDescent="0.25">
      <c r="A25" s="4">
        <f t="shared" si="4"/>
        <v>82</v>
      </c>
      <c r="B25" s="4">
        <f>B24</f>
        <v>20</v>
      </c>
      <c r="C25" s="4">
        <v>221</v>
      </c>
      <c r="D25" s="4">
        <v>0</v>
      </c>
      <c r="E25" s="4">
        <v>0</v>
      </c>
      <c r="F25" s="4">
        <v>1</v>
      </c>
      <c r="G25" t="str">
        <f t="shared" si="3"/>
        <v>insert into game_score (id, matchid, squad, goals, points, time_type) values (82, 20, 221, 0, 0, 1);</v>
      </c>
    </row>
    <row r="26" spans="1:7" x14ac:dyDescent="0.25">
      <c r="A26" s="4">
        <f t="shared" si="4"/>
        <v>83</v>
      </c>
      <c r="B26" s="4">
        <f>B24</f>
        <v>20</v>
      </c>
      <c r="C26" s="4">
        <v>216</v>
      </c>
      <c r="D26" s="4">
        <v>0</v>
      </c>
      <c r="E26" s="4">
        <v>1</v>
      </c>
      <c r="F26" s="4">
        <v>2</v>
      </c>
      <c r="G26" t="str">
        <f t="shared" si="3"/>
        <v>insert into game_score (id, matchid, squad, goals, points, time_type) values (83, 20, 216, 0, 1, 2);</v>
      </c>
    </row>
    <row r="27" spans="1:7" x14ac:dyDescent="0.25">
      <c r="A27" s="4">
        <f t="shared" si="4"/>
        <v>84</v>
      </c>
      <c r="B27" s="4">
        <f>B24</f>
        <v>20</v>
      </c>
      <c r="C27" s="4">
        <v>216</v>
      </c>
      <c r="D27" s="4">
        <v>0</v>
      </c>
      <c r="E27" s="4">
        <v>0</v>
      </c>
      <c r="F27" s="4">
        <v>1</v>
      </c>
      <c r="G27" t="str">
        <f t="shared" si="3"/>
        <v>insert into game_score (id, matchid, squad, goals, points, time_type) values (84, 20, 216, 0, 0, 1);</v>
      </c>
    </row>
    <row r="28" spans="1:7" x14ac:dyDescent="0.25">
      <c r="A28" s="3">
        <f t="shared" si="4"/>
        <v>85</v>
      </c>
      <c r="B28" s="3">
        <f>B24+1</f>
        <v>21</v>
      </c>
      <c r="C28" s="3">
        <v>221</v>
      </c>
      <c r="D28" s="3">
        <v>5</v>
      </c>
      <c r="E28" s="3">
        <v>2</v>
      </c>
      <c r="F28" s="3">
        <v>2</v>
      </c>
      <c r="G28" s="3" t="str">
        <f t="shared" si="3"/>
        <v>insert into game_score (id, matchid, squad, goals, points, time_type) values (85, 21, 221, 5, 2, 2);</v>
      </c>
    </row>
    <row r="29" spans="1:7" x14ac:dyDescent="0.25">
      <c r="A29" s="3">
        <f t="shared" si="4"/>
        <v>86</v>
      </c>
      <c r="B29" s="3">
        <f>B28</f>
        <v>21</v>
      </c>
      <c r="C29" s="3">
        <v>221</v>
      </c>
      <c r="D29" s="3">
        <v>2</v>
      </c>
      <c r="E29" s="3">
        <v>0</v>
      </c>
      <c r="F29" s="3">
        <v>1</v>
      </c>
      <c r="G29" s="3" t="str">
        <f t="shared" si="3"/>
        <v>insert into game_score (id, matchid, squad, goals, points, time_type) values (86, 21, 221, 2, 0, 1);</v>
      </c>
    </row>
    <row r="30" spans="1:7" x14ac:dyDescent="0.25">
      <c r="A30" s="3">
        <f t="shared" si="4"/>
        <v>87</v>
      </c>
      <c r="B30" s="3">
        <f>B28</f>
        <v>21</v>
      </c>
      <c r="C30" s="3">
        <v>256</v>
      </c>
      <c r="D30" s="3">
        <v>1</v>
      </c>
      <c r="E30" s="3">
        <v>0</v>
      </c>
      <c r="F30" s="3">
        <v>2</v>
      </c>
      <c r="G30" s="3" t="str">
        <f t="shared" si="3"/>
        <v>insert into game_score (id, matchid, squad, goals, points, time_type) values (87, 21, 256, 1, 0, 2);</v>
      </c>
    </row>
    <row r="31" spans="1:7" x14ac:dyDescent="0.25">
      <c r="A31" s="3">
        <f t="shared" si="4"/>
        <v>88</v>
      </c>
      <c r="B31" s="3">
        <f t="shared" ref="B31" si="5">B28</f>
        <v>21</v>
      </c>
      <c r="C31" s="3">
        <v>256</v>
      </c>
      <c r="D31" s="3">
        <v>1</v>
      </c>
      <c r="E31" s="3">
        <v>0</v>
      </c>
      <c r="F31" s="3">
        <v>1</v>
      </c>
      <c r="G31" s="3" t="str">
        <f t="shared" si="3"/>
        <v>insert into game_score (id, matchid, squad, goals, points, time_type) values (88, 21, 256, 1, 0, 1);</v>
      </c>
    </row>
    <row r="32" spans="1:7" x14ac:dyDescent="0.25">
      <c r="A32" s="4">
        <f t="shared" si="4"/>
        <v>89</v>
      </c>
      <c r="B32" s="4">
        <f>B28+1</f>
        <v>22</v>
      </c>
      <c r="C32" s="4">
        <v>233</v>
      </c>
      <c r="D32" s="4">
        <v>5</v>
      </c>
      <c r="E32" s="4">
        <v>2</v>
      </c>
      <c r="F32" s="4">
        <v>2</v>
      </c>
      <c r="G32" s="4" t="str">
        <f t="shared" si="3"/>
        <v>insert into game_score (id, matchid, squad, goals, points, time_type) values (89, 22, 233, 5, 2, 2);</v>
      </c>
    </row>
    <row r="33" spans="1:7" x14ac:dyDescent="0.25">
      <c r="A33" s="4">
        <f t="shared" si="4"/>
        <v>90</v>
      </c>
      <c r="B33" s="4">
        <f>B32</f>
        <v>22</v>
      </c>
      <c r="C33" s="4">
        <v>233</v>
      </c>
      <c r="D33" s="4">
        <v>2</v>
      </c>
      <c r="E33" s="4">
        <v>0</v>
      </c>
      <c r="F33" s="4">
        <v>1</v>
      </c>
      <c r="G33" s="4" t="str">
        <f t="shared" si="3"/>
        <v>insert into game_score (id, matchid, squad, goals, points, time_type) values (90, 22, 233, 2, 0, 1);</v>
      </c>
    </row>
    <row r="34" spans="1:7" x14ac:dyDescent="0.25">
      <c r="A34" s="4">
        <f t="shared" si="4"/>
        <v>91</v>
      </c>
      <c r="B34" s="4">
        <f>B32</f>
        <v>22</v>
      </c>
      <c r="C34" s="4">
        <v>2439</v>
      </c>
      <c r="D34" s="4">
        <v>2</v>
      </c>
      <c r="E34" s="4">
        <v>0</v>
      </c>
      <c r="F34" s="4">
        <v>2</v>
      </c>
      <c r="G34" s="4" t="str">
        <f t="shared" si="3"/>
        <v>insert into game_score (id, matchid, squad, goals, points, time_type) values (91, 22, 2439, 2, 0, 2);</v>
      </c>
    </row>
    <row r="35" spans="1:7" x14ac:dyDescent="0.25">
      <c r="A35" s="4">
        <f t="shared" si="4"/>
        <v>92</v>
      </c>
      <c r="B35" s="4">
        <f t="shared" ref="B35" si="6">B32</f>
        <v>22</v>
      </c>
      <c r="C35" s="4">
        <v>2439</v>
      </c>
      <c r="D35" s="4">
        <v>2</v>
      </c>
      <c r="E35" s="4">
        <v>0</v>
      </c>
      <c r="F35" s="4">
        <v>1</v>
      </c>
      <c r="G35" s="4" t="str">
        <f t="shared" si="3"/>
        <v>insert into game_score (id, matchid, squad, goals, points, time_type) values (92, 22, 2439, 2, 0, 1);</v>
      </c>
    </row>
    <row r="36" spans="1:7" x14ac:dyDescent="0.25">
      <c r="A36" s="3">
        <f t="shared" si="4"/>
        <v>93</v>
      </c>
      <c r="B36" s="3">
        <f>B32+1</f>
        <v>23</v>
      </c>
      <c r="C36" s="3">
        <v>225</v>
      </c>
      <c r="D36" s="3">
        <v>3</v>
      </c>
      <c r="E36" s="3">
        <v>2</v>
      </c>
      <c r="F36" s="3">
        <v>2</v>
      </c>
      <c r="G36" s="3" t="str">
        <f t="shared" si="3"/>
        <v>insert into game_score (id, matchid, squad, goals, points, time_type) values (93, 23, 225, 3, 2, 2);</v>
      </c>
    </row>
    <row r="37" spans="1:7" x14ac:dyDescent="0.25">
      <c r="A37" s="3">
        <f t="shared" si="4"/>
        <v>94</v>
      </c>
      <c r="B37" s="3">
        <f>B36</f>
        <v>23</v>
      </c>
      <c r="C37" s="3">
        <v>225</v>
      </c>
      <c r="D37" s="3">
        <v>1</v>
      </c>
      <c r="E37" s="3">
        <v>0</v>
      </c>
      <c r="F37" s="3">
        <v>1</v>
      </c>
      <c r="G37" s="3" t="str">
        <f t="shared" si="3"/>
        <v>insert into game_score (id, matchid, squad, goals, points, time_type) values (94, 23, 225, 1, 0, 1);</v>
      </c>
    </row>
    <row r="38" spans="1:7" x14ac:dyDescent="0.25">
      <c r="A38" s="3">
        <f t="shared" si="4"/>
        <v>95</v>
      </c>
      <c r="B38" s="3">
        <f>B36</f>
        <v>23</v>
      </c>
      <c r="C38" s="3">
        <v>2439</v>
      </c>
      <c r="D38" s="3">
        <v>0</v>
      </c>
      <c r="E38" s="3">
        <v>0</v>
      </c>
      <c r="F38" s="3">
        <v>2</v>
      </c>
      <c r="G38" s="3" t="str">
        <f t="shared" si="3"/>
        <v>insert into game_score (id, matchid, squad, goals, points, time_type) values (95, 23, 2439, 0, 0, 2);</v>
      </c>
    </row>
    <row r="39" spans="1:7" x14ac:dyDescent="0.25">
      <c r="A39" s="3">
        <f t="shared" si="4"/>
        <v>96</v>
      </c>
      <c r="B39" s="3">
        <f t="shared" ref="B39" si="7">B36</f>
        <v>23</v>
      </c>
      <c r="C39" s="3">
        <v>2439</v>
      </c>
      <c r="D39" s="3">
        <v>0</v>
      </c>
      <c r="E39" s="3">
        <v>0</v>
      </c>
      <c r="F39" s="3">
        <v>1</v>
      </c>
      <c r="G39" s="3" t="str">
        <f t="shared" si="3"/>
        <v>insert into game_score (id, matchid, squad, goals, points, time_type) values (96, 23, 2439, 0, 0, 1);</v>
      </c>
    </row>
    <row r="40" spans="1:7" x14ac:dyDescent="0.25">
      <c r="A40" s="4">
        <f t="shared" si="4"/>
        <v>97</v>
      </c>
      <c r="B40" s="4">
        <f>B36+1</f>
        <v>24</v>
      </c>
      <c r="C40" s="4">
        <v>233</v>
      </c>
      <c r="D40" s="4">
        <v>4</v>
      </c>
      <c r="E40" s="4">
        <v>2</v>
      </c>
      <c r="F40" s="4">
        <v>2</v>
      </c>
      <c r="G40" s="4" t="str">
        <f t="shared" si="3"/>
        <v>insert into game_score (id, matchid, squad, goals, points, time_type) values (97, 24, 233, 4, 2, 2);</v>
      </c>
    </row>
    <row r="41" spans="1:7" x14ac:dyDescent="0.25">
      <c r="A41" s="4">
        <f t="shared" si="4"/>
        <v>98</v>
      </c>
      <c r="B41" s="4">
        <f>B40</f>
        <v>24</v>
      </c>
      <c r="C41" s="4">
        <v>233</v>
      </c>
      <c r="D41" s="4">
        <v>2</v>
      </c>
      <c r="E41" s="4">
        <v>0</v>
      </c>
      <c r="F41" s="4">
        <v>1</v>
      </c>
      <c r="G41" s="4" t="str">
        <f t="shared" si="3"/>
        <v>insert into game_score (id, matchid, squad, goals, points, time_type) values (98, 24, 233, 2, 0, 1);</v>
      </c>
    </row>
    <row r="42" spans="1:7" x14ac:dyDescent="0.25">
      <c r="A42" s="4">
        <f t="shared" si="4"/>
        <v>99</v>
      </c>
      <c r="B42" s="4">
        <f>B40</f>
        <v>24</v>
      </c>
      <c r="C42" s="4">
        <v>225</v>
      </c>
      <c r="D42" s="4">
        <v>1</v>
      </c>
      <c r="E42" s="4">
        <v>0</v>
      </c>
      <c r="F42" s="4">
        <v>2</v>
      </c>
      <c r="G42" s="4" t="str">
        <f t="shared" si="3"/>
        <v>insert into game_score (id, matchid, squad, goals, points, time_type) values (99, 24, 225, 1, 0, 2);</v>
      </c>
    </row>
    <row r="43" spans="1:7" x14ac:dyDescent="0.25">
      <c r="A43" s="4">
        <f t="shared" si="4"/>
        <v>100</v>
      </c>
      <c r="B43" s="4">
        <f t="shared" ref="B43" si="8">B40</f>
        <v>24</v>
      </c>
      <c r="C43" s="4">
        <v>225</v>
      </c>
      <c r="D43" s="4">
        <v>0</v>
      </c>
      <c r="E43" s="4">
        <v>0</v>
      </c>
      <c r="F43" s="4">
        <v>1</v>
      </c>
      <c r="G43" s="4" t="str">
        <f t="shared" si="3"/>
        <v>insert into game_score (id, matchid, squad, goals, points, time_type) values (100, 24, 225, 0, 0, 1);</v>
      </c>
    </row>
    <row r="44" spans="1:7" x14ac:dyDescent="0.25">
      <c r="A44" s="3">
        <f t="shared" si="4"/>
        <v>101</v>
      </c>
      <c r="B44" s="3">
        <f>B40+1</f>
        <v>25</v>
      </c>
      <c r="C44" s="3">
        <v>221</v>
      </c>
      <c r="D44" s="3">
        <v>0</v>
      </c>
      <c r="E44" s="3">
        <v>0</v>
      </c>
      <c r="F44" s="3">
        <v>2</v>
      </c>
      <c r="G44" s="3" t="str">
        <f t="shared" si="3"/>
        <v>insert into game_score (id, matchid, squad, goals, points, time_type) values (101, 25, 221, 0, 0, 2);</v>
      </c>
    </row>
    <row r="45" spans="1:7" x14ac:dyDescent="0.25">
      <c r="A45" s="3">
        <f t="shared" si="4"/>
        <v>102</v>
      </c>
      <c r="B45" s="3">
        <f>B44</f>
        <v>25</v>
      </c>
      <c r="C45" s="3">
        <v>221</v>
      </c>
      <c r="D45" s="3">
        <v>0</v>
      </c>
      <c r="E45" s="3">
        <v>0</v>
      </c>
      <c r="F45" s="3">
        <v>1</v>
      </c>
      <c r="G45" s="3" t="str">
        <f t="shared" si="3"/>
        <v>insert into game_score (id, matchid, squad, goals, points, time_type) values (102, 25, 221, 0, 0, 1);</v>
      </c>
    </row>
    <row r="46" spans="1:7" x14ac:dyDescent="0.25">
      <c r="A46" s="3">
        <f t="shared" si="4"/>
        <v>103</v>
      </c>
      <c r="B46" s="3">
        <f>B44</f>
        <v>25</v>
      </c>
      <c r="C46" s="3">
        <v>225</v>
      </c>
      <c r="D46" s="3">
        <v>1</v>
      </c>
      <c r="E46" s="3">
        <v>2</v>
      </c>
      <c r="F46" s="3">
        <v>2</v>
      </c>
      <c r="G46" s="3" t="str">
        <f t="shared" si="3"/>
        <v>insert into game_score (id, matchid, squad, goals, points, time_type) values (103, 25, 225, 1, 2, 2);</v>
      </c>
    </row>
    <row r="47" spans="1:7" x14ac:dyDescent="0.25">
      <c r="A47" s="3">
        <f t="shared" si="4"/>
        <v>104</v>
      </c>
      <c r="B47" s="3">
        <f t="shared" ref="B47" si="9">B44</f>
        <v>25</v>
      </c>
      <c r="C47" s="3">
        <v>225</v>
      </c>
      <c r="D47" s="3">
        <v>1</v>
      </c>
      <c r="E47" s="3">
        <v>0</v>
      </c>
      <c r="F47" s="3">
        <v>1</v>
      </c>
      <c r="G47" s="3" t="str">
        <f t="shared" si="3"/>
        <v>insert into game_score (id, matchid, squad, goals, points, time_type) values (104, 25, 225, 1, 0, 1);</v>
      </c>
    </row>
    <row r="48" spans="1:7" x14ac:dyDescent="0.25">
      <c r="A48" s="4">
        <f t="shared" si="4"/>
        <v>105</v>
      </c>
      <c r="B48" s="4">
        <f>B44+1</f>
        <v>26</v>
      </c>
      <c r="C48" s="4">
        <v>233</v>
      </c>
      <c r="D48" s="4">
        <v>2</v>
      </c>
      <c r="E48" s="4">
        <v>0</v>
      </c>
      <c r="F48" s="4">
        <v>2</v>
      </c>
      <c r="G48" s="4" t="str">
        <f t="shared" si="3"/>
        <v>insert into game_score (id, matchid, squad, goals, points, time_type) values (105, 26, 233, 2, 0, 2);</v>
      </c>
    </row>
    <row r="49" spans="1:7" x14ac:dyDescent="0.25">
      <c r="A49" s="4">
        <f t="shared" si="4"/>
        <v>106</v>
      </c>
      <c r="B49" s="4">
        <f>B48</f>
        <v>26</v>
      </c>
      <c r="C49" s="4">
        <v>233</v>
      </c>
      <c r="D49" s="4">
        <v>1</v>
      </c>
      <c r="E49" s="4">
        <v>0</v>
      </c>
      <c r="F49" s="4">
        <v>1</v>
      </c>
      <c r="G49" s="4" t="str">
        <f t="shared" si="3"/>
        <v>insert into game_score (id, matchid, squad, goals, points, time_type) values (106, 26, 233, 1, 0, 1);</v>
      </c>
    </row>
    <row r="50" spans="1:7" x14ac:dyDescent="0.25">
      <c r="A50" s="4">
        <f t="shared" si="4"/>
        <v>107</v>
      </c>
      <c r="B50" s="4">
        <f>B48</f>
        <v>26</v>
      </c>
      <c r="C50" s="4">
        <v>216</v>
      </c>
      <c r="D50" s="4">
        <v>2</v>
      </c>
      <c r="E50" s="4">
        <v>0</v>
      </c>
      <c r="F50" s="4">
        <v>2</v>
      </c>
      <c r="G50" s="4" t="str">
        <f t="shared" si="3"/>
        <v>insert into game_score (id, matchid, squad, goals, points, time_type) values (107, 26, 216, 2, 0, 2);</v>
      </c>
    </row>
    <row r="51" spans="1:7" x14ac:dyDescent="0.25">
      <c r="A51" s="4">
        <f t="shared" si="4"/>
        <v>108</v>
      </c>
      <c r="B51" s="4">
        <f t="shared" ref="B51:B55" si="10">B48</f>
        <v>26</v>
      </c>
      <c r="C51" s="4">
        <v>216</v>
      </c>
      <c r="D51" s="4">
        <v>1</v>
      </c>
      <c r="E51" s="4">
        <v>0</v>
      </c>
      <c r="F51" s="4">
        <v>1</v>
      </c>
      <c r="G51" s="4" t="str">
        <f t="shared" si="3"/>
        <v>insert into game_score (id, matchid, squad, goals, points, time_type) values (108, 26, 216, 1, 0, 1);</v>
      </c>
    </row>
    <row r="52" spans="1:7" x14ac:dyDescent="0.25">
      <c r="A52" s="4">
        <f t="shared" si="4"/>
        <v>109</v>
      </c>
      <c r="B52" s="4">
        <f t="shared" si="10"/>
        <v>26</v>
      </c>
      <c r="C52" s="4">
        <v>233</v>
      </c>
      <c r="D52" s="4">
        <v>3</v>
      </c>
      <c r="E52" s="4">
        <v>2</v>
      </c>
      <c r="F52" s="4">
        <v>4</v>
      </c>
      <c r="G52" s="4" t="str">
        <f t="shared" ref="G52:G55" si="11"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(109, 26, 233, 3, 2, 4);</v>
      </c>
    </row>
    <row r="53" spans="1:7" x14ac:dyDescent="0.25">
      <c r="A53" s="4">
        <f t="shared" si="4"/>
        <v>110</v>
      </c>
      <c r="B53" s="4">
        <f t="shared" si="10"/>
        <v>26</v>
      </c>
      <c r="C53" s="4">
        <v>233</v>
      </c>
      <c r="D53" s="4">
        <v>3</v>
      </c>
      <c r="E53" s="4">
        <v>0</v>
      </c>
      <c r="F53" s="4">
        <v>3</v>
      </c>
      <c r="G53" s="4" t="str">
        <f t="shared" si="11"/>
        <v>insert into game_score (id, matchid, squad, goals, points, time_type) values (110, 26, 233, 3, 0, 3);</v>
      </c>
    </row>
    <row r="54" spans="1:7" x14ac:dyDescent="0.25">
      <c r="A54" s="4">
        <f t="shared" si="4"/>
        <v>111</v>
      </c>
      <c r="B54" s="4">
        <f t="shared" si="10"/>
        <v>26</v>
      </c>
      <c r="C54" s="4">
        <v>216</v>
      </c>
      <c r="D54" s="4">
        <v>2</v>
      </c>
      <c r="E54" s="4">
        <v>0</v>
      </c>
      <c r="F54" s="4">
        <v>4</v>
      </c>
      <c r="G54" s="4" t="str">
        <f t="shared" si="11"/>
        <v>insert into game_score (id, matchid, squad, goals, points, time_type) values (111, 26, 216, 2, 0, 4);</v>
      </c>
    </row>
    <row r="55" spans="1:7" x14ac:dyDescent="0.25">
      <c r="A55" s="4">
        <f t="shared" si="4"/>
        <v>112</v>
      </c>
      <c r="B55" s="4">
        <f t="shared" si="10"/>
        <v>26</v>
      </c>
      <c r="C55" s="4">
        <v>216</v>
      </c>
      <c r="D55" s="4">
        <v>2</v>
      </c>
      <c r="E55" s="4">
        <v>0</v>
      </c>
      <c r="F55" s="4">
        <v>3</v>
      </c>
      <c r="G55" s="4" t="str">
        <f t="shared" si="11"/>
        <v>insert into game_score (id, matchid, squad, goals, points, time_type) values (112, 26, 216, 2, 0, 3);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'1965'!A7+1</f>
        <v>13</v>
      </c>
      <c r="B2">
        <v>1968</v>
      </c>
      <c r="C2" t="s">
        <v>12</v>
      </c>
      <c r="D2">
        <v>251</v>
      </c>
      <c r="G2" t="str">
        <f>"insert into group_stage (id, tournament, group_code, squad) values (" &amp; A2 &amp; ", " &amp; B2 &amp; ", '" &amp; C2 &amp; "', " &amp; D2 &amp;  ");"</f>
        <v>insert into group_stage (id, tournament, group_code, squad) values (13, 1968, 'A', 251);</v>
      </c>
    </row>
    <row r="3" spans="1:7" x14ac:dyDescent="0.25">
      <c r="A3">
        <f t="shared" ref="A3:A9" si="0">A2+1</f>
        <v>14</v>
      </c>
      <c r="B3">
        <f t="shared" ref="B3:B9" si="1">B2</f>
        <v>1968</v>
      </c>
      <c r="C3" t="s">
        <v>12</v>
      </c>
      <c r="D3">
        <v>256</v>
      </c>
      <c r="G3" t="str">
        <f>"insert into group_stage (id, tournament, group_code, squad) values (" &amp; A3 &amp; ", " &amp; B3 &amp; ", '" &amp; C3 &amp; "', " &amp; D3 &amp;  ");"</f>
        <v>insert into group_stage (id, tournament, group_code, squad) values (14, 1968, 'A', 256);</v>
      </c>
    </row>
    <row r="4" spans="1:7" x14ac:dyDescent="0.25">
      <c r="A4">
        <f t="shared" si="0"/>
        <v>15</v>
      </c>
      <c r="B4">
        <f t="shared" si="1"/>
        <v>1968</v>
      </c>
      <c r="C4" t="s">
        <v>12</v>
      </c>
      <c r="D4">
        <v>225</v>
      </c>
      <c r="G4" t="str">
        <f>"insert into group_stage (id, tournament, group_code, squad) values (" &amp; A4 &amp; ", " &amp; B4 &amp; ", '" &amp; C4 &amp; "', " &amp; D4 &amp;  ");"</f>
        <v>insert into group_stage (id, tournament, group_code, squad) values (15, 1968, 'A', 225);</v>
      </c>
    </row>
    <row r="5" spans="1:7" x14ac:dyDescent="0.25">
      <c r="A5">
        <f t="shared" si="0"/>
        <v>16</v>
      </c>
      <c r="B5">
        <f t="shared" si="1"/>
        <v>1968</v>
      </c>
      <c r="C5" t="s">
        <v>12</v>
      </c>
      <c r="D5">
        <v>213</v>
      </c>
      <c r="G5" t="str">
        <f>"insert into group_stage (id, tournament, group_code, squad) values (" &amp; A5 &amp; ", " &amp; B5 &amp; ", '" &amp; C5 &amp; "', " &amp; D5 &amp;  ");"</f>
        <v>insert into group_stage (id, tournament, group_code, squad) values (16, 1968, 'A', 213);</v>
      </c>
    </row>
    <row r="6" spans="1:7" x14ac:dyDescent="0.25">
      <c r="A6">
        <f t="shared" si="0"/>
        <v>17</v>
      </c>
      <c r="B6">
        <f t="shared" si="1"/>
        <v>1968</v>
      </c>
      <c r="C6" t="s">
        <v>13</v>
      </c>
      <c r="D6">
        <v>233</v>
      </c>
      <c r="G6" t="str">
        <f>"insert into group_stage (id, tournament, group_code, squad) values (" &amp; A6 &amp; ", " &amp; B6 &amp; ", '" &amp; C6 &amp; "', " &amp; D6 &amp;  ");"</f>
        <v>insert into group_stage (id, tournament, group_code, squad) values (17, 1968, 'B', 233);</v>
      </c>
    </row>
    <row r="7" spans="1:7" x14ac:dyDescent="0.25">
      <c r="A7">
        <f t="shared" si="0"/>
        <v>18</v>
      </c>
      <c r="B7">
        <f t="shared" si="1"/>
        <v>1968</v>
      </c>
      <c r="C7" t="s">
        <v>13</v>
      </c>
      <c r="D7">
        <v>221</v>
      </c>
      <c r="G7" t="str">
        <f>"insert into group_stage (id, tournament, group_code, squad) values (" &amp; A7 &amp; ", " &amp; B7 &amp; ", '" &amp; C7 &amp; "', " &amp; D7 &amp;  ");"</f>
        <v>insert into group_stage (id, tournament, group_code, squad) values (18, 1968, 'B', 221);</v>
      </c>
    </row>
    <row r="8" spans="1:7" x14ac:dyDescent="0.25">
      <c r="A8">
        <f t="shared" si="0"/>
        <v>19</v>
      </c>
      <c r="B8">
        <f t="shared" si="1"/>
        <v>1968</v>
      </c>
      <c r="C8" t="s">
        <v>13</v>
      </c>
      <c r="D8">
        <v>2431</v>
      </c>
      <c r="G8" t="str">
        <f>"insert into group_stage (id, tournament, group_code, squad) values (" &amp; A8 &amp; ", " &amp; B8 &amp; ", '" &amp; C8 &amp; "', " &amp; D8 &amp;  ");"</f>
        <v>insert into group_stage (id, tournament, group_code, squad) values (19, 1968, 'B', 2431);</v>
      </c>
    </row>
    <row r="9" spans="1:7" x14ac:dyDescent="0.25">
      <c r="A9">
        <f t="shared" si="0"/>
        <v>20</v>
      </c>
      <c r="B9">
        <f t="shared" si="1"/>
        <v>1968</v>
      </c>
      <c r="C9" t="s">
        <v>13</v>
      </c>
      <c r="D9">
        <v>2422228</v>
      </c>
      <c r="G9" t="str">
        <f>"insert into group_stage (id, tournament, group_code, squad) values (" &amp; A9 &amp; ", " &amp; B9 &amp; ", '" &amp; C9 &amp; "', " &amp; D9 &amp;  ");"</f>
        <v>insert into group_stage (id, tournament, group_code, squad) values (20, 1968, 'B', 2422228);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'1965'!A17+1</f>
        <v>27</v>
      </c>
      <c r="B12" s="2" t="str">
        <f>"1968-01-12"</f>
        <v>1968-01-12</v>
      </c>
      <c r="C12">
        <v>2</v>
      </c>
      <c r="D12">
        <v>251</v>
      </c>
      <c r="G12" t="str">
        <f t="shared" ref="G12:G27" si="2">"insert into game (matchid, matchdate, game_type, country) values (" &amp; A12 &amp; ", '" &amp; B12 &amp; "', " &amp; C12 &amp; ", " &amp; D12 &amp;  ");"</f>
        <v>insert into game (matchid, matchdate, game_type, country) values (27, '1968-01-12', 2, 251);</v>
      </c>
    </row>
    <row r="13" spans="1:7" x14ac:dyDescent="0.25">
      <c r="A13">
        <f>A12+1</f>
        <v>28</v>
      </c>
      <c r="B13" s="2" t="str">
        <f>"1968-01-12"</f>
        <v>1968-01-12</v>
      </c>
      <c r="C13">
        <v>2</v>
      </c>
      <c r="D13">
        <f t="shared" ref="D13:D27" si="3">D12</f>
        <v>251</v>
      </c>
      <c r="G13" t="str">
        <f t="shared" si="2"/>
        <v>insert into game (matchid, matchdate, game_type, country) values (28, '1968-01-12', 2, 251);</v>
      </c>
    </row>
    <row r="14" spans="1:7" x14ac:dyDescent="0.25">
      <c r="A14">
        <f t="shared" ref="A14:A27" si="4">A13+1</f>
        <v>29</v>
      </c>
      <c r="B14" s="2" t="str">
        <f>"1968-01-14"</f>
        <v>1968-01-14</v>
      </c>
      <c r="C14">
        <v>2</v>
      </c>
      <c r="D14">
        <f t="shared" si="3"/>
        <v>251</v>
      </c>
      <c r="G14" t="str">
        <f t="shared" si="2"/>
        <v>insert into game (matchid, matchdate, game_type, country) values (29, '1968-01-14', 2, 251);</v>
      </c>
    </row>
    <row r="15" spans="1:7" x14ac:dyDescent="0.25">
      <c r="A15">
        <f t="shared" si="4"/>
        <v>30</v>
      </c>
      <c r="B15" s="2" t="str">
        <f>"1968-01-14"</f>
        <v>1968-01-14</v>
      </c>
      <c r="C15">
        <v>2</v>
      </c>
      <c r="D15">
        <f t="shared" si="3"/>
        <v>251</v>
      </c>
      <c r="G15" t="str">
        <f t="shared" si="2"/>
        <v>insert into game (matchid, matchdate, game_type, country) values (30, '1968-01-14', 2, 251);</v>
      </c>
    </row>
    <row r="16" spans="1:7" x14ac:dyDescent="0.25">
      <c r="A16">
        <f t="shared" si="4"/>
        <v>31</v>
      </c>
      <c r="B16" s="2" t="str">
        <f>"1968-01-16"</f>
        <v>1968-01-16</v>
      </c>
      <c r="C16">
        <v>2</v>
      </c>
      <c r="D16">
        <f t="shared" si="3"/>
        <v>251</v>
      </c>
      <c r="G16" t="str">
        <f t="shared" si="2"/>
        <v>insert into game (matchid, matchdate, game_type, country) values (31, '1968-01-16', 2, 251);</v>
      </c>
    </row>
    <row r="17" spans="1:7" x14ac:dyDescent="0.25">
      <c r="A17">
        <f t="shared" si="4"/>
        <v>32</v>
      </c>
      <c r="B17" s="2" t="str">
        <f>"1968-01-16"</f>
        <v>1968-01-16</v>
      </c>
      <c r="C17">
        <v>2</v>
      </c>
      <c r="D17">
        <f t="shared" si="3"/>
        <v>251</v>
      </c>
      <c r="G17" t="str">
        <f t="shared" si="2"/>
        <v>insert into game (matchid, matchdate, game_type, country) values (32, '1968-01-16', 2, 251);</v>
      </c>
    </row>
    <row r="18" spans="1:7" x14ac:dyDescent="0.25">
      <c r="A18">
        <f t="shared" si="4"/>
        <v>33</v>
      </c>
      <c r="B18" s="2" t="str">
        <f>"1968-01-12"</f>
        <v>1968-01-12</v>
      </c>
      <c r="C18">
        <v>2</v>
      </c>
      <c r="D18">
        <f t="shared" si="3"/>
        <v>251</v>
      </c>
      <c r="G18" t="str">
        <f t="shared" si="2"/>
        <v>insert into game (matchid, matchdate, game_type, country) values (33, '1968-01-12', 2, 251);</v>
      </c>
    </row>
    <row r="19" spans="1:7" x14ac:dyDescent="0.25">
      <c r="A19">
        <f t="shared" si="4"/>
        <v>34</v>
      </c>
      <c r="B19" s="2" t="str">
        <f>"1968-01-12"</f>
        <v>1968-01-12</v>
      </c>
      <c r="C19">
        <v>2</v>
      </c>
      <c r="D19">
        <f t="shared" si="3"/>
        <v>251</v>
      </c>
      <c r="G19" t="str">
        <f t="shared" si="2"/>
        <v>insert into game (matchid, matchdate, game_type, country) values (34, '1968-01-12', 2, 251);</v>
      </c>
    </row>
    <row r="20" spans="1:7" x14ac:dyDescent="0.25">
      <c r="A20">
        <f t="shared" si="4"/>
        <v>35</v>
      </c>
      <c r="B20" s="2" t="str">
        <f>"1968-01-14"</f>
        <v>1968-01-14</v>
      </c>
      <c r="C20">
        <v>2</v>
      </c>
      <c r="D20">
        <f t="shared" si="3"/>
        <v>251</v>
      </c>
      <c r="G20" t="str">
        <f t="shared" si="2"/>
        <v>insert into game (matchid, matchdate, game_type, country) values (35, '1968-01-14', 2, 251);</v>
      </c>
    </row>
    <row r="21" spans="1:7" x14ac:dyDescent="0.25">
      <c r="A21">
        <f t="shared" si="4"/>
        <v>36</v>
      </c>
      <c r="B21" s="2" t="str">
        <f>"1968-01-14"</f>
        <v>1968-01-14</v>
      </c>
      <c r="C21">
        <v>2</v>
      </c>
      <c r="D21">
        <f t="shared" si="3"/>
        <v>251</v>
      </c>
      <c r="G21" t="str">
        <f t="shared" si="2"/>
        <v>insert into game (matchid, matchdate, game_type, country) values (36, '1968-01-14', 2, 251);</v>
      </c>
    </row>
    <row r="22" spans="1:7" x14ac:dyDescent="0.25">
      <c r="A22">
        <f t="shared" si="4"/>
        <v>37</v>
      </c>
      <c r="B22" s="2" t="str">
        <f>"1968-01-16"</f>
        <v>1968-01-16</v>
      </c>
      <c r="C22">
        <v>2</v>
      </c>
      <c r="D22">
        <f t="shared" si="3"/>
        <v>251</v>
      </c>
      <c r="G22" t="str">
        <f t="shared" si="2"/>
        <v>insert into game (matchid, matchdate, game_type, country) values (37, '1968-01-16', 2, 251);</v>
      </c>
    </row>
    <row r="23" spans="1:7" x14ac:dyDescent="0.25">
      <c r="A23">
        <f t="shared" si="4"/>
        <v>38</v>
      </c>
      <c r="B23" s="2" t="str">
        <f>"1968-01-16"</f>
        <v>1968-01-16</v>
      </c>
      <c r="C23">
        <v>2</v>
      </c>
      <c r="D23">
        <f t="shared" si="3"/>
        <v>251</v>
      </c>
      <c r="G23" t="str">
        <f t="shared" si="2"/>
        <v>insert into game (matchid, matchdate, game_type, country) values (38, '1968-01-16', 2, 251);</v>
      </c>
    </row>
    <row r="24" spans="1:7" x14ac:dyDescent="0.25">
      <c r="A24">
        <f t="shared" si="4"/>
        <v>39</v>
      </c>
      <c r="B24" s="2" t="str">
        <f>"1968-01-19"</f>
        <v>1968-01-19</v>
      </c>
      <c r="C24">
        <v>4</v>
      </c>
      <c r="D24">
        <f t="shared" si="3"/>
        <v>251</v>
      </c>
      <c r="G24" t="str">
        <f t="shared" si="2"/>
        <v>insert into game (matchid, matchdate, game_type, country) values (39, '1968-01-19', 4, 251);</v>
      </c>
    </row>
    <row r="25" spans="1:7" x14ac:dyDescent="0.25">
      <c r="A25">
        <f t="shared" si="4"/>
        <v>40</v>
      </c>
      <c r="B25" s="2" t="str">
        <f>"1968-01-19"</f>
        <v>1968-01-19</v>
      </c>
      <c r="C25">
        <v>4</v>
      </c>
      <c r="D25">
        <f t="shared" si="3"/>
        <v>251</v>
      </c>
      <c r="G25" t="str">
        <f t="shared" si="2"/>
        <v>insert into game (matchid, matchdate, game_type, country) values (40, '1968-01-19', 4, 251);</v>
      </c>
    </row>
    <row r="26" spans="1:7" x14ac:dyDescent="0.25">
      <c r="A26">
        <f t="shared" si="4"/>
        <v>41</v>
      </c>
      <c r="B26" s="2" t="str">
        <f>"1968-01-21"</f>
        <v>1968-01-21</v>
      </c>
      <c r="C26">
        <v>5</v>
      </c>
      <c r="D26">
        <f t="shared" si="3"/>
        <v>251</v>
      </c>
      <c r="G26" t="str">
        <f t="shared" si="2"/>
        <v>insert into game (matchid, matchdate, game_type, country) values (41, '1968-01-21', 5, 251);</v>
      </c>
    </row>
    <row r="27" spans="1:7" x14ac:dyDescent="0.25">
      <c r="A27">
        <f t="shared" si="4"/>
        <v>42</v>
      </c>
      <c r="B27" s="2" t="str">
        <f>"1968-01-21"</f>
        <v>1968-01-21</v>
      </c>
      <c r="C27">
        <v>6</v>
      </c>
      <c r="D27">
        <f t="shared" si="3"/>
        <v>251</v>
      </c>
      <c r="G27" t="str">
        <f t="shared" si="2"/>
        <v>insert into game (matchid, matchdate, game_type, country) values (42, '1968-01-21', 6, 251);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'1965'!A55 + 1</f>
        <v>113</v>
      </c>
      <c r="B30" s="3">
        <f>A12</f>
        <v>27</v>
      </c>
      <c r="C30" s="3">
        <v>251</v>
      </c>
      <c r="D30" s="3">
        <v>2</v>
      </c>
      <c r="E30" s="3">
        <v>2</v>
      </c>
      <c r="F30" s="3">
        <v>2</v>
      </c>
      <c r="G30" s="3" t="str">
        <f t="shared" ref="G30:G61" si="5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(113, 27, 251, 2, 2, 2);</v>
      </c>
    </row>
    <row r="31" spans="1:7" x14ac:dyDescent="0.25">
      <c r="A31" s="3">
        <f>A30+1</f>
        <v>114</v>
      </c>
      <c r="B31" s="3">
        <f>B30</f>
        <v>27</v>
      </c>
      <c r="C31" s="3">
        <v>251</v>
      </c>
      <c r="D31" s="3" t="s">
        <v>9</v>
      </c>
      <c r="E31" s="3">
        <v>0</v>
      </c>
      <c r="F31" s="3">
        <v>1</v>
      </c>
      <c r="G31" s="3" t="str">
        <f t="shared" si="5"/>
        <v>insert into game_score (id, matchid, squad, goals, points, time_type) values (114, 27, 251, null, 0, 1);</v>
      </c>
    </row>
    <row r="32" spans="1:7" x14ac:dyDescent="0.25">
      <c r="A32" s="3">
        <f t="shared" ref="A32:A101" si="6">A31+1</f>
        <v>115</v>
      </c>
      <c r="B32" s="3">
        <f>B30</f>
        <v>27</v>
      </c>
      <c r="C32" s="3">
        <v>256</v>
      </c>
      <c r="D32" s="3">
        <v>1</v>
      </c>
      <c r="E32" s="3">
        <v>0</v>
      </c>
      <c r="F32" s="3">
        <v>2</v>
      </c>
      <c r="G32" s="3" t="str">
        <f t="shared" si="5"/>
        <v>insert into game_score (id, matchid, squad, goals, points, time_type) values (115, 27, 256, 1, 0, 2);</v>
      </c>
    </row>
    <row r="33" spans="1:7" x14ac:dyDescent="0.25">
      <c r="A33" s="3">
        <f t="shared" si="6"/>
        <v>116</v>
      </c>
      <c r="B33" s="3">
        <f>B30</f>
        <v>27</v>
      </c>
      <c r="C33" s="3">
        <v>256</v>
      </c>
      <c r="D33" s="3" t="s">
        <v>9</v>
      </c>
      <c r="E33" s="3">
        <v>0</v>
      </c>
      <c r="F33" s="3">
        <v>1</v>
      </c>
      <c r="G33" s="3" t="str">
        <f t="shared" si="5"/>
        <v>insert into game_score (id, matchid, squad, goals, points, time_type) values (116, 27, 256, null, 0, 1);</v>
      </c>
    </row>
    <row r="34" spans="1:7" x14ac:dyDescent="0.25">
      <c r="A34" s="4">
        <f>A33+1</f>
        <v>117</v>
      </c>
      <c r="B34" s="4">
        <f>B30+1</f>
        <v>28</v>
      </c>
      <c r="C34" s="4">
        <v>225</v>
      </c>
      <c r="D34" s="4">
        <v>3</v>
      </c>
      <c r="E34" s="4">
        <v>2</v>
      </c>
      <c r="F34" s="4">
        <v>2</v>
      </c>
      <c r="G34" t="str">
        <f t="shared" si="5"/>
        <v>insert into game_score (id, matchid, squad, goals, points, time_type) values (117, 28, 225, 3, 2, 2);</v>
      </c>
    </row>
    <row r="35" spans="1:7" x14ac:dyDescent="0.25">
      <c r="A35" s="4">
        <f t="shared" si="6"/>
        <v>118</v>
      </c>
      <c r="B35" s="4">
        <f>B34</f>
        <v>28</v>
      </c>
      <c r="C35" s="4">
        <v>225</v>
      </c>
      <c r="D35" s="4">
        <v>2</v>
      </c>
      <c r="E35" s="4">
        <v>0</v>
      </c>
      <c r="F35" s="4">
        <v>1</v>
      </c>
      <c r="G35" t="str">
        <f t="shared" si="5"/>
        <v>insert into game_score (id, matchid, squad, goals, points, time_type) values (118, 28, 225, 2, 0, 1);</v>
      </c>
    </row>
    <row r="36" spans="1:7" x14ac:dyDescent="0.25">
      <c r="A36" s="4">
        <f t="shared" si="6"/>
        <v>119</v>
      </c>
      <c r="B36" s="4">
        <f>B34</f>
        <v>28</v>
      </c>
      <c r="C36" s="4">
        <v>213</v>
      </c>
      <c r="D36" s="4">
        <v>0</v>
      </c>
      <c r="E36" s="4">
        <v>0</v>
      </c>
      <c r="F36" s="4">
        <v>2</v>
      </c>
      <c r="G36" t="str">
        <f t="shared" si="5"/>
        <v>insert into game_score (id, matchid, squad, goals, points, time_type) values (119, 28, 213, 0, 0, 2);</v>
      </c>
    </row>
    <row r="37" spans="1:7" x14ac:dyDescent="0.25">
      <c r="A37" s="4">
        <f t="shared" si="6"/>
        <v>120</v>
      </c>
      <c r="B37" s="4">
        <f>B34</f>
        <v>28</v>
      </c>
      <c r="C37" s="4">
        <v>213</v>
      </c>
      <c r="D37" s="4">
        <v>0</v>
      </c>
      <c r="E37" s="4">
        <v>0</v>
      </c>
      <c r="F37" s="4">
        <v>1</v>
      </c>
      <c r="G37" t="str">
        <f t="shared" si="5"/>
        <v>insert into game_score (id, matchid, squad, goals, points, time_type) values (120, 28, 213, 0, 0, 1);</v>
      </c>
    </row>
    <row r="38" spans="1:7" x14ac:dyDescent="0.25">
      <c r="A38" s="3">
        <f t="shared" si="6"/>
        <v>121</v>
      </c>
      <c r="B38" s="3">
        <f>B34+1</f>
        <v>29</v>
      </c>
      <c r="C38" s="3">
        <v>251</v>
      </c>
      <c r="D38" s="3">
        <v>1</v>
      </c>
      <c r="E38" s="3">
        <v>2</v>
      </c>
      <c r="F38" s="3">
        <v>2</v>
      </c>
      <c r="G38" s="3" t="str">
        <f t="shared" si="5"/>
        <v>insert into game_score (id, matchid, squad, goals, points, time_type) values (121, 29, 251, 1, 2, 2);</v>
      </c>
    </row>
    <row r="39" spans="1:7" x14ac:dyDescent="0.25">
      <c r="A39" s="3">
        <f t="shared" si="6"/>
        <v>122</v>
      </c>
      <c r="B39" s="3">
        <f>B38</f>
        <v>29</v>
      </c>
      <c r="C39" s="3">
        <v>251</v>
      </c>
      <c r="D39" s="3">
        <v>0</v>
      </c>
      <c r="E39" s="3">
        <v>0</v>
      </c>
      <c r="F39" s="3">
        <v>1</v>
      </c>
      <c r="G39" s="3" t="str">
        <f t="shared" si="5"/>
        <v>insert into game_score (id, matchid, squad, goals, points, time_type) values (122, 29, 251, 0, 0, 1);</v>
      </c>
    </row>
    <row r="40" spans="1:7" x14ac:dyDescent="0.25">
      <c r="A40" s="3">
        <f t="shared" si="6"/>
        <v>123</v>
      </c>
      <c r="B40" s="3">
        <f>B38</f>
        <v>29</v>
      </c>
      <c r="C40" s="3">
        <v>225</v>
      </c>
      <c r="D40" s="3">
        <v>0</v>
      </c>
      <c r="E40" s="3">
        <v>0</v>
      </c>
      <c r="F40" s="3">
        <v>2</v>
      </c>
      <c r="G40" s="3" t="str">
        <f t="shared" si="5"/>
        <v>insert into game_score (id, matchid, squad, goals, points, time_type) values (123, 29, 225, 0, 0, 2);</v>
      </c>
    </row>
    <row r="41" spans="1:7" x14ac:dyDescent="0.25">
      <c r="A41" s="3">
        <f t="shared" si="6"/>
        <v>124</v>
      </c>
      <c r="B41" s="3">
        <f t="shared" ref="B41" si="7">B38</f>
        <v>29</v>
      </c>
      <c r="C41" s="3">
        <v>225</v>
      </c>
      <c r="D41" s="3">
        <v>0</v>
      </c>
      <c r="E41" s="3">
        <v>0</v>
      </c>
      <c r="F41" s="3">
        <v>1</v>
      </c>
      <c r="G41" s="3" t="str">
        <f t="shared" si="5"/>
        <v>insert into game_score (id, matchid, squad, goals, points, time_type) values (124, 29, 225, 0, 0, 1);</v>
      </c>
    </row>
    <row r="42" spans="1:7" x14ac:dyDescent="0.25">
      <c r="A42" s="4">
        <f t="shared" si="6"/>
        <v>125</v>
      </c>
      <c r="B42" s="4">
        <f>B38+1</f>
        <v>30</v>
      </c>
      <c r="C42" s="4">
        <v>213</v>
      </c>
      <c r="D42" s="4">
        <v>1</v>
      </c>
      <c r="E42" s="4">
        <v>2</v>
      </c>
      <c r="F42" s="4">
        <v>2</v>
      </c>
      <c r="G42" s="4" t="str">
        <f t="shared" si="5"/>
        <v>insert into game_score (id, matchid, squad, goals, points, time_type) values (125, 30, 213, 1, 2, 2);</v>
      </c>
    </row>
    <row r="43" spans="1:7" x14ac:dyDescent="0.25">
      <c r="A43" s="4">
        <f t="shared" si="6"/>
        <v>126</v>
      </c>
      <c r="B43" s="4">
        <f>B42</f>
        <v>30</v>
      </c>
      <c r="C43" s="4">
        <v>213</v>
      </c>
      <c r="D43" s="4">
        <v>0</v>
      </c>
      <c r="E43" s="4">
        <v>0</v>
      </c>
      <c r="F43" s="4">
        <v>1</v>
      </c>
      <c r="G43" s="4" t="str">
        <f t="shared" si="5"/>
        <v>insert into game_score (id, matchid, squad, goals, points, time_type) values (126, 30, 213, 0, 0, 1);</v>
      </c>
    </row>
    <row r="44" spans="1:7" x14ac:dyDescent="0.25">
      <c r="A44" s="4">
        <f t="shared" si="6"/>
        <v>127</v>
      </c>
      <c r="B44" s="4">
        <f>B42</f>
        <v>30</v>
      </c>
      <c r="C44" s="4">
        <v>256</v>
      </c>
      <c r="D44" s="4">
        <v>0</v>
      </c>
      <c r="E44" s="4">
        <v>0</v>
      </c>
      <c r="F44" s="4">
        <v>2</v>
      </c>
      <c r="G44" s="4" t="str">
        <f t="shared" si="5"/>
        <v>insert into game_score (id, matchid, squad, goals, points, time_type) values (127, 30, 256, 0, 0, 2);</v>
      </c>
    </row>
    <row r="45" spans="1:7" x14ac:dyDescent="0.25">
      <c r="A45" s="4">
        <f t="shared" si="6"/>
        <v>128</v>
      </c>
      <c r="B45" s="4">
        <f t="shared" ref="B45" si="8">B42</f>
        <v>30</v>
      </c>
      <c r="C45" s="4">
        <v>256</v>
      </c>
      <c r="D45" s="4">
        <v>0</v>
      </c>
      <c r="E45" s="4">
        <v>0</v>
      </c>
      <c r="F45" s="4">
        <v>1</v>
      </c>
      <c r="G45" s="4" t="str">
        <f t="shared" si="5"/>
        <v>insert into game_score (id, matchid, squad, goals, points, time_type) values (128, 30, 256, 0, 0, 1);</v>
      </c>
    </row>
    <row r="46" spans="1:7" x14ac:dyDescent="0.25">
      <c r="A46" s="3">
        <f t="shared" si="6"/>
        <v>129</v>
      </c>
      <c r="B46" s="3">
        <f>B42+1</f>
        <v>31</v>
      </c>
      <c r="C46" s="3">
        <v>225</v>
      </c>
      <c r="D46" s="3">
        <v>2</v>
      </c>
      <c r="E46" s="3">
        <v>2</v>
      </c>
      <c r="F46" s="3">
        <v>2</v>
      </c>
      <c r="G46" s="3" t="str">
        <f t="shared" si="5"/>
        <v>insert into game_score (id, matchid, squad, goals, points, time_type) values (129, 31, 225, 2, 2, 2);</v>
      </c>
    </row>
    <row r="47" spans="1:7" x14ac:dyDescent="0.25">
      <c r="A47" s="3">
        <f t="shared" si="6"/>
        <v>130</v>
      </c>
      <c r="B47" s="3">
        <f>B46</f>
        <v>31</v>
      </c>
      <c r="C47" s="3">
        <v>225</v>
      </c>
      <c r="D47" s="3" t="s">
        <v>9</v>
      </c>
      <c r="E47" s="3">
        <v>0</v>
      </c>
      <c r="F47" s="3">
        <v>1</v>
      </c>
      <c r="G47" s="3" t="str">
        <f t="shared" si="5"/>
        <v>insert into game_score (id, matchid, squad, goals, points, time_type) values (130, 31, 225, null, 0, 1);</v>
      </c>
    </row>
    <row r="48" spans="1:7" x14ac:dyDescent="0.25">
      <c r="A48" s="3">
        <f t="shared" si="6"/>
        <v>131</v>
      </c>
      <c r="B48" s="3">
        <f>B46</f>
        <v>31</v>
      </c>
      <c r="C48" s="3">
        <v>256</v>
      </c>
      <c r="D48" s="3">
        <v>1</v>
      </c>
      <c r="E48" s="3">
        <v>0</v>
      </c>
      <c r="F48" s="3">
        <v>2</v>
      </c>
      <c r="G48" s="3" t="str">
        <f t="shared" si="5"/>
        <v>insert into game_score (id, matchid, squad, goals, points, time_type) values (131, 31, 256, 1, 0, 2);</v>
      </c>
    </row>
    <row r="49" spans="1:7" x14ac:dyDescent="0.25">
      <c r="A49" s="3">
        <f t="shared" si="6"/>
        <v>132</v>
      </c>
      <c r="B49" s="3">
        <f t="shared" ref="B49" si="9">B46</f>
        <v>31</v>
      </c>
      <c r="C49" s="3">
        <v>256</v>
      </c>
      <c r="D49" s="3" t="s">
        <v>9</v>
      </c>
      <c r="E49" s="3">
        <v>0</v>
      </c>
      <c r="F49" s="3">
        <v>1</v>
      </c>
      <c r="G49" s="3" t="str">
        <f t="shared" si="5"/>
        <v>insert into game_score (id, matchid, squad, goals, points, time_type) values (132, 31, 256, null, 0, 1);</v>
      </c>
    </row>
    <row r="50" spans="1:7" x14ac:dyDescent="0.25">
      <c r="A50" s="4">
        <f t="shared" si="6"/>
        <v>133</v>
      </c>
      <c r="B50" s="4">
        <f>B46+1</f>
        <v>32</v>
      </c>
      <c r="C50" s="4">
        <v>251</v>
      </c>
      <c r="D50" s="4">
        <v>3</v>
      </c>
      <c r="E50" s="4">
        <v>2</v>
      </c>
      <c r="F50" s="4">
        <v>2</v>
      </c>
      <c r="G50" s="4" t="str">
        <f t="shared" si="5"/>
        <v>insert into game_score (id, matchid, squad, goals, points, time_type) values (133, 32, 251, 3, 2, 2);</v>
      </c>
    </row>
    <row r="51" spans="1:7" x14ac:dyDescent="0.25">
      <c r="A51" s="4">
        <f t="shared" si="6"/>
        <v>134</v>
      </c>
      <c r="B51" s="4">
        <f>B50</f>
        <v>32</v>
      </c>
      <c r="C51" s="4">
        <v>251</v>
      </c>
      <c r="D51" s="4">
        <v>3</v>
      </c>
      <c r="E51" s="4">
        <v>0</v>
      </c>
      <c r="F51" s="4">
        <v>1</v>
      </c>
      <c r="G51" s="4" t="str">
        <f t="shared" si="5"/>
        <v>insert into game_score (id, matchid, squad, goals, points, time_type) values (134, 32, 251, 3, 0, 1);</v>
      </c>
    </row>
    <row r="52" spans="1:7" x14ac:dyDescent="0.25">
      <c r="A52" s="4">
        <f t="shared" si="6"/>
        <v>135</v>
      </c>
      <c r="B52" s="4">
        <f>B50</f>
        <v>32</v>
      </c>
      <c r="C52" s="4">
        <v>213</v>
      </c>
      <c r="D52" s="4">
        <v>1</v>
      </c>
      <c r="E52" s="4">
        <v>0</v>
      </c>
      <c r="F52" s="4">
        <v>2</v>
      </c>
      <c r="G52" s="4" t="str">
        <f t="shared" si="5"/>
        <v>insert into game_score (id, matchid, squad, goals, points, time_type) values (135, 32, 213, 1, 0, 2);</v>
      </c>
    </row>
    <row r="53" spans="1:7" x14ac:dyDescent="0.25">
      <c r="A53" s="4">
        <f t="shared" si="6"/>
        <v>136</v>
      </c>
      <c r="B53" s="4">
        <f t="shared" ref="B53" si="10">B50</f>
        <v>32</v>
      </c>
      <c r="C53" s="4">
        <v>213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(136, 32, 213, 0, 0, 1);</v>
      </c>
    </row>
    <row r="54" spans="1:7" x14ac:dyDescent="0.25">
      <c r="A54" s="3">
        <f t="shared" si="6"/>
        <v>137</v>
      </c>
      <c r="B54" s="3">
        <f>B50+1</f>
        <v>33</v>
      </c>
      <c r="C54" s="3">
        <v>233</v>
      </c>
      <c r="D54" s="3">
        <v>2</v>
      </c>
      <c r="E54" s="3">
        <v>1</v>
      </c>
      <c r="F54" s="3">
        <v>2</v>
      </c>
      <c r="G54" s="3" t="str">
        <f t="shared" si="5"/>
        <v>insert into game_score (id, matchid, squad, goals, points, time_type) values (137, 33, 233, 2, 1, 2);</v>
      </c>
    </row>
    <row r="55" spans="1:7" x14ac:dyDescent="0.25">
      <c r="A55" s="3">
        <f t="shared" si="6"/>
        <v>138</v>
      </c>
      <c r="B55" s="3">
        <f>B54</f>
        <v>33</v>
      </c>
      <c r="C55" s="3">
        <v>233</v>
      </c>
      <c r="D55" s="3">
        <v>0</v>
      </c>
      <c r="E55" s="3">
        <v>0</v>
      </c>
      <c r="F55" s="3">
        <v>1</v>
      </c>
      <c r="G55" s="3" t="str">
        <f t="shared" si="5"/>
        <v>insert into game_score (id, matchid, squad, goals, points, time_type) values (138, 33, 233, 0, 0, 1);</v>
      </c>
    </row>
    <row r="56" spans="1:7" x14ac:dyDescent="0.25">
      <c r="A56" s="3">
        <f t="shared" si="6"/>
        <v>139</v>
      </c>
      <c r="B56" s="3">
        <f>B54</f>
        <v>33</v>
      </c>
      <c r="C56" s="3">
        <v>221</v>
      </c>
      <c r="D56" s="3">
        <v>2</v>
      </c>
      <c r="E56" s="3">
        <v>1</v>
      </c>
      <c r="F56" s="3">
        <v>2</v>
      </c>
      <c r="G56" s="3" t="str">
        <f t="shared" si="5"/>
        <v>insert into game_score (id, matchid, squad, goals, points, time_type) values (139, 33, 221, 2, 1, 2);</v>
      </c>
    </row>
    <row r="57" spans="1:7" x14ac:dyDescent="0.25">
      <c r="A57" s="3">
        <f t="shared" si="6"/>
        <v>140</v>
      </c>
      <c r="B57" s="3">
        <f t="shared" ref="B57" si="11">B54</f>
        <v>33</v>
      </c>
      <c r="C57" s="3">
        <v>221</v>
      </c>
      <c r="D57" s="3">
        <v>1</v>
      </c>
      <c r="E57" s="3">
        <v>0</v>
      </c>
      <c r="F57" s="3">
        <v>1</v>
      </c>
      <c r="G57" s="3" t="str">
        <f t="shared" si="5"/>
        <v>insert into game_score (id, matchid, squad, goals, points, time_type) values (140, 33, 221, 1, 0, 1);</v>
      </c>
    </row>
    <row r="58" spans="1:7" x14ac:dyDescent="0.25">
      <c r="A58" s="4">
        <f t="shared" si="6"/>
        <v>141</v>
      </c>
      <c r="B58" s="4">
        <f>B54+1</f>
        <v>34</v>
      </c>
      <c r="C58" s="4">
        <v>2431</v>
      </c>
      <c r="D58" s="4">
        <v>3</v>
      </c>
      <c r="E58" s="4">
        <v>2</v>
      </c>
      <c r="F58" s="4">
        <v>2</v>
      </c>
      <c r="G58" s="4" t="str">
        <f t="shared" si="5"/>
        <v>insert into game_score (id, matchid, squad, goals, points, time_type) values (141, 34, 2431, 3, 2, 2);</v>
      </c>
    </row>
    <row r="59" spans="1:7" x14ac:dyDescent="0.25">
      <c r="A59" s="4">
        <f t="shared" si="6"/>
        <v>142</v>
      </c>
      <c r="B59" s="4">
        <f>B58</f>
        <v>34</v>
      </c>
      <c r="C59" s="4">
        <v>2431</v>
      </c>
      <c r="D59" s="4">
        <v>2</v>
      </c>
      <c r="E59" s="4">
        <v>0</v>
      </c>
      <c r="F59" s="4">
        <v>1</v>
      </c>
      <c r="G59" s="4" t="str">
        <f t="shared" si="5"/>
        <v>insert into game_score (id, matchid, squad, goals, points, time_type) values (142, 34, 2431, 2, 0, 1);</v>
      </c>
    </row>
    <row r="60" spans="1:7" x14ac:dyDescent="0.25">
      <c r="A60" s="4">
        <f t="shared" si="6"/>
        <v>143</v>
      </c>
      <c r="B60" s="4">
        <f>B58</f>
        <v>34</v>
      </c>
      <c r="C60" s="4">
        <v>2422228</v>
      </c>
      <c r="D60" s="4">
        <v>0</v>
      </c>
      <c r="E60" s="4">
        <v>0</v>
      </c>
      <c r="F60" s="4">
        <v>2</v>
      </c>
      <c r="G60" s="4" t="str">
        <f t="shared" si="5"/>
        <v>insert into game_score (id, matchid, squad, goals, points, time_type) values (143, 34, 2422228, 0, 0, 2);</v>
      </c>
    </row>
    <row r="61" spans="1:7" x14ac:dyDescent="0.25">
      <c r="A61" s="4">
        <f t="shared" si="6"/>
        <v>144</v>
      </c>
      <c r="B61" s="4">
        <f t="shared" ref="B61" si="12">B58</f>
        <v>34</v>
      </c>
      <c r="C61" s="4">
        <v>2422228</v>
      </c>
      <c r="D61" s="4">
        <v>0</v>
      </c>
      <c r="E61" s="4">
        <v>0</v>
      </c>
      <c r="F61" s="4">
        <v>1</v>
      </c>
      <c r="G61" s="4" t="str">
        <f t="shared" si="5"/>
        <v>insert into game_score (id, matchid, squad, goals, points, time_type) values (144, 34, 2422228, 0, 0, 1);</v>
      </c>
    </row>
    <row r="62" spans="1:7" x14ac:dyDescent="0.25">
      <c r="A62" s="3">
        <f t="shared" si="6"/>
        <v>145</v>
      </c>
      <c r="B62" s="3">
        <f>B58+1</f>
        <v>35</v>
      </c>
      <c r="C62" s="3">
        <v>221</v>
      </c>
      <c r="D62" s="3">
        <v>2</v>
      </c>
      <c r="E62" s="3">
        <v>2</v>
      </c>
      <c r="F62" s="3">
        <v>2</v>
      </c>
      <c r="G62" s="3" t="str">
        <f t="shared" ref="G62:G101" si="13">"insert into game_score (id, matchid, squad, goals, points, time_type) values (" &amp; A62 &amp; ", " &amp; B62 &amp; ", " &amp; C62 &amp; ", " &amp; D62 &amp; ", " &amp; E62 &amp; ", " &amp; F62 &amp; ");"</f>
        <v>insert into game_score (id, matchid, squad, goals, points, time_type) values (145, 35, 221, 2, 2, 2);</v>
      </c>
    </row>
    <row r="63" spans="1:7" x14ac:dyDescent="0.25">
      <c r="A63" s="3">
        <f t="shared" si="6"/>
        <v>146</v>
      </c>
      <c r="B63" s="3">
        <f>B62</f>
        <v>35</v>
      </c>
      <c r="C63" s="3">
        <v>221</v>
      </c>
      <c r="D63" s="3">
        <v>1</v>
      </c>
      <c r="E63" s="3">
        <v>0</v>
      </c>
      <c r="F63" s="3">
        <v>1</v>
      </c>
      <c r="G63" s="3" t="str">
        <f t="shared" si="13"/>
        <v>insert into game_score (id, matchid, squad, goals, points, time_type) values (146, 35, 221, 1, 0, 1);</v>
      </c>
    </row>
    <row r="64" spans="1:7" x14ac:dyDescent="0.25">
      <c r="A64" s="3">
        <f t="shared" si="6"/>
        <v>147</v>
      </c>
      <c r="B64" s="3">
        <f>B62</f>
        <v>35</v>
      </c>
      <c r="C64" s="3">
        <v>2422228</v>
      </c>
      <c r="D64" s="3">
        <v>1</v>
      </c>
      <c r="E64" s="3">
        <v>0</v>
      </c>
      <c r="F64" s="3">
        <v>2</v>
      </c>
      <c r="G64" s="3" t="str">
        <f t="shared" si="13"/>
        <v>insert into game_score (id, matchid, squad, goals, points, time_type) values (147, 35, 2422228, 1, 0, 2);</v>
      </c>
    </row>
    <row r="65" spans="1:7" x14ac:dyDescent="0.25">
      <c r="A65" s="3">
        <f t="shared" si="6"/>
        <v>148</v>
      </c>
      <c r="B65" s="3">
        <f t="shared" ref="B65" si="14">B62</f>
        <v>35</v>
      </c>
      <c r="C65" s="3">
        <v>2422228</v>
      </c>
      <c r="D65" s="3">
        <v>1</v>
      </c>
      <c r="E65" s="3">
        <v>0</v>
      </c>
      <c r="F65" s="3">
        <v>1</v>
      </c>
      <c r="G65" s="3" t="str">
        <f t="shared" si="13"/>
        <v>insert into game_score (id, matchid, squad, goals, points, time_type) values (148, 35, 2422228, 1, 0, 1);</v>
      </c>
    </row>
    <row r="66" spans="1:7" x14ac:dyDescent="0.25">
      <c r="A66" s="4">
        <f t="shared" si="6"/>
        <v>149</v>
      </c>
      <c r="B66" s="4">
        <f>B62+1</f>
        <v>36</v>
      </c>
      <c r="C66" s="4">
        <v>233</v>
      </c>
      <c r="D66" s="4">
        <v>2</v>
      </c>
      <c r="E66" s="4">
        <v>2</v>
      </c>
      <c r="F66" s="4">
        <v>2</v>
      </c>
      <c r="G66" s="4" t="str">
        <f t="shared" si="13"/>
        <v>insert into game_score (id, matchid, squad, goals, points, time_type) values (149, 36, 233, 2, 2, 2);</v>
      </c>
    </row>
    <row r="67" spans="1:7" x14ac:dyDescent="0.25">
      <c r="A67" s="4">
        <f t="shared" si="6"/>
        <v>150</v>
      </c>
      <c r="B67" s="4">
        <f>B66</f>
        <v>36</v>
      </c>
      <c r="C67" s="4">
        <v>233</v>
      </c>
      <c r="D67" s="4">
        <v>1</v>
      </c>
      <c r="E67" s="4">
        <v>0</v>
      </c>
      <c r="F67" s="4">
        <v>1</v>
      </c>
      <c r="G67" s="4" t="str">
        <f t="shared" si="13"/>
        <v>insert into game_score (id, matchid, squad, goals, points, time_type) values (150, 36, 233, 1, 0, 1);</v>
      </c>
    </row>
    <row r="68" spans="1:7" x14ac:dyDescent="0.25">
      <c r="A68" s="4">
        <f t="shared" si="6"/>
        <v>151</v>
      </c>
      <c r="B68" s="4">
        <f>B66</f>
        <v>36</v>
      </c>
      <c r="C68" s="4">
        <v>2431</v>
      </c>
      <c r="D68" s="4">
        <v>1</v>
      </c>
      <c r="E68" s="4">
        <v>0</v>
      </c>
      <c r="F68" s="4">
        <v>2</v>
      </c>
      <c r="G68" s="4" t="str">
        <f t="shared" si="13"/>
        <v>insert into game_score (id, matchid, squad, goals, points, time_type) values (151, 36, 2431, 1, 0, 2);</v>
      </c>
    </row>
    <row r="69" spans="1:7" x14ac:dyDescent="0.25">
      <c r="A69" s="4">
        <f t="shared" si="6"/>
        <v>152</v>
      </c>
      <c r="B69" s="4">
        <f t="shared" ref="B69" si="15">B66</f>
        <v>36</v>
      </c>
      <c r="C69" s="4">
        <v>2431</v>
      </c>
      <c r="D69" s="4">
        <v>0</v>
      </c>
      <c r="E69" s="4">
        <v>0</v>
      </c>
      <c r="F69" s="4">
        <v>1</v>
      </c>
      <c r="G69" s="4" t="str">
        <f t="shared" si="13"/>
        <v>insert into game_score (id, matchid, squad, goals, points, time_type) values (152, 36, 2431, 0, 0, 1);</v>
      </c>
    </row>
    <row r="70" spans="1:7" x14ac:dyDescent="0.25">
      <c r="A70" s="3">
        <f t="shared" si="6"/>
        <v>153</v>
      </c>
      <c r="B70" s="3">
        <f>B66+1</f>
        <v>37</v>
      </c>
      <c r="C70" s="3">
        <v>2431</v>
      </c>
      <c r="D70" s="3">
        <v>2</v>
      </c>
      <c r="E70" s="3">
        <v>2</v>
      </c>
      <c r="F70" s="3">
        <v>2</v>
      </c>
      <c r="G70" s="3" t="str">
        <f t="shared" si="13"/>
        <v>insert into game_score (id, matchid, squad, goals, points, time_type) values (153, 37, 2431, 2, 2, 2);</v>
      </c>
    </row>
    <row r="71" spans="1:7" x14ac:dyDescent="0.25">
      <c r="A71" s="3">
        <f t="shared" si="6"/>
        <v>154</v>
      </c>
      <c r="B71" s="3">
        <f>B70</f>
        <v>37</v>
      </c>
      <c r="C71" s="3">
        <v>2431</v>
      </c>
      <c r="D71" s="3" t="s">
        <v>9</v>
      </c>
      <c r="E71" s="3">
        <v>0</v>
      </c>
      <c r="F71" s="3">
        <v>1</v>
      </c>
      <c r="G71" s="3" t="str">
        <f t="shared" si="13"/>
        <v>insert into game_score (id, matchid, squad, goals, points, time_type) values (154, 37, 2431, null, 0, 1);</v>
      </c>
    </row>
    <row r="72" spans="1:7" x14ac:dyDescent="0.25">
      <c r="A72" s="3">
        <f t="shared" si="6"/>
        <v>155</v>
      </c>
      <c r="B72" s="3">
        <f>B70</f>
        <v>37</v>
      </c>
      <c r="C72" s="3">
        <v>221</v>
      </c>
      <c r="D72" s="3">
        <v>1</v>
      </c>
      <c r="E72" s="3">
        <v>0</v>
      </c>
      <c r="F72" s="3">
        <v>2</v>
      </c>
      <c r="G72" s="3" t="str">
        <f t="shared" si="13"/>
        <v>insert into game_score (id, matchid, squad, goals, points, time_type) values (155, 37, 221, 1, 0, 2);</v>
      </c>
    </row>
    <row r="73" spans="1:7" x14ac:dyDescent="0.25">
      <c r="A73" s="3">
        <f t="shared" si="6"/>
        <v>156</v>
      </c>
      <c r="B73" s="3">
        <f t="shared" ref="B73" si="16">B70</f>
        <v>37</v>
      </c>
      <c r="C73" s="3">
        <v>221</v>
      </c>
      <c r="D73" s="3" t="s">
        <v>9</v>
      </c>
      <c r="E73" s="3">
        <v>0</v>
      </c>
      <c r="F73" s="3">
        <v>1</v>
      </c>
      <c r="G73" s="3" t="str">
        <f t="shared" si="13"/>
        <v>insert into game_score (id, matchid, squad, goals, points, time_type) values (156, 37, 221, null, 0, 1);</v>
      </c>
    </row>
    <row r="74" spans="1:7" x14ac:dyDescent="0.25">
      <c r="A74" s="4">
        <f t="shared" si="6"/>
        <v>157</v>
      </c>
      <c r="B74" s="4">
        <f>B70+1</f>
        <v>38</v>
      </c>
      <c r="C74" s="4">
        <v>233</v>
      </c>
      <c r="D74" s="4">
        <v>3</v>
      </c>
      <c r="E74" s="4">
        <v>2</v>
      </c>
      <c r="F74" s="4">
        <v>2</v>
      </c>
      <c r="G74" s="4" t="str">
        <f t="shared" si="13"/>
        <v>insert into game_score (id, matchid, squad, goals, points, time_type) values (157, 38, 233, 3, 2, 2);</v>
      </c>
    </row>
    <row r="75" spans="1:7" x14ac:dyDescent="0.25">
      <c r="A75" s="4">
        <f t="shared" si="6"/>
        <v>158</v>
      </c>
      <c r="B75" s="4">
        <f>B74</f>
        <v>38</v>
      </c>
      <c r="C75" s="4">
        <v>233</v>
      </c>
      <c r="D75" s="4" t="s">
        <v>9</v>
      </c>
      <c r="E75" s="4">
        <v>0</v>
      </c>
      <c r="F75" s="4">
        <v>1</v>
      </c>
      <c r="G75" s="4" t="str">
        <f t="shared" si="13"/>
        <v>insert into game_score (id, matchid, squad, goals, points, time_type) values (158, 38, 233, null, 0, 1);</v>
      </c>
    </row>
    <row r="76" spans="1:7" x14ac:dyDescent="0.25">
      <c r="A76" s="4">
        <f t="shared" si="6"/>
        <v>159</v>
      </c>
      <c r="B76" s="4">
        <f>B74</f>
        <v>38</v>
      </c>
      <c r="C76" s="4">
        <v>2422228</v>
      </c>
      <c r="D76" s="4">
        <v>1</v>
      </c>
      <c r="E76" s="4">
        <v>0</v>
      </c>
      <c r="F76" s="4">
        <v>2</v>
      </c>
      <c r="G76" s="4" t="str">
        <f t="shared" si="13"/>
        <v>insert into game_score (id, matchid, squad, goals, points, time_type) values (159, 38, 2422228, 1, 0, 2);</v>
      </c>
    </row>
    <row r="77" spans="1:7" x14ac:dyDescent="0.25">
      <c r="A77" s="4">
        <f t="shared" si="6"/>
        <v>160</v>
      </c>
      <c r="B77" s="4">
        <f t="shared" ref="B77" si="17">B74</f>
        <v>38</v>
      </c>
      <c r="C77" s="4">
        <v>2422228</v>
      </c>
      <c r="D77" s="4" t="s">
        <v>9</v>
      </c>
      <c r="E77" s="4">
        <v>0</v>
      </c>
      <c r="F77" s="4">
        <v>1</v>
      </c>
      <c r="G77" s="4" t="str">
        <f t="shared" si="13"/>
        <v>insert into game_score (id, matchid, squad, goals, points, time_type) values (160, 38, 2422228, null, 0, 1);</v>
      </c>
    </row>
    <row r="78" spans="1:7" x14ac:dyDescent="0.25">
      <c r="A78" s="3">
        <f t="shared" si="6"/>
        <v>161</v>
      </c>
      <c r="B78" s="3">
        <f>B74+1</f>
        <v>39</v>
      </c>
      <c r="C78" s="3">
        <v>251</v>
      </c>
      <c r="D78" s="3">
        <v>2</v>
      </c>
      <c r="E78" s="3">
        <v>0</v>
      </c>
      <c r="F78" s="3">
        <v>2</v>
      </c>
      <c r="G78" s="3" t="str">
        <f t="shared" si="13"/>
        <v>insert into game_score (id, matchid, squad, goals, points, time_type) values (161, 39, 251, 2, 0, 2);</v>
      </c>
    </row>
    <row r="79" spans="1:7" x14ac:dyDescent="0.25">
      <c r="A79" s="3">
        <f t="shared" si="6"/>
        <v>162</v>
      </c>
      <c r="B79" s="3">
        <f>B78</f>
        <v>39</v>
      </c>
      <c r="C79" s="3">
        <v>261</v>
      </c>
      <c r="D79" s="3">
        <v>1</v>
      </c>
      <c r="E79" s="3">
        <v>0</v>
      </c>
      <c r="F79" s="3">
        <v>1</v>
      </c>
      <c r="G79" s="3" t="str">
        <f t="shared" si="13"/>
        <v>insert into game_score (id, matchid, squad, goals, points, time_type) values (162, 39, 261, 1, 0, 1);</v>
      </c>
    </row>
    <row r="80" spans="1:7" x14ac:dyDescent="0.25">
      <c r="A80" s="3">
        <f t="shared" si="6"/>
        <v>163</v>
      </c>
      <c r="B80" s="3">
        <f>B78</f>
        <v>39</v>
      </c>
      <c r="C80" s="3">
        <v>2431</v>
      </c>
      <c r="D80" s="3">
        <v>2</v>
      </c>
      <c r="E80" s="3">
        <v>0</v>
      </c>
      <c r="F80" s="3">
        <v>2</v>
      </c>
      <c r="G80" s="3" t="str">
        <f t="shared" si="13"/>
        <v>insert into game_score (id, matchid, squad, goals, points, time_type) values (163, 39, 2431, 2, 0, 2);</v>
      </c>
    </row>
    <row r="81" spans="1:7" x14ac:dyDescent="0.25">
      <c r="A81" s="3">
        <f t="shared" si="6"/>
        <v>164</v>
      </c>
      <c r="B81" s="3">
        <f t="shared" ref="B81:B85" si="18">B78</f>
        <v>39</v>
      </c>
      <c r="C81" s="3">
        <v>2431</v>
      </c>
      <c r="D81" s="3">
        <v>2</v>
      </c>
      <c r="E81" s="3">
        <v>0</v>
      </c>
      <c r="F81" s="3">
        <v>1</v>
      </c>
      <c r="G81" s="3" t="str">
        <f t="shared" si="13"/>
        <v>insert into game_score (id, matchid, squad, goals, points, time_type) values (164, 39, 2431, 2, 0, 1);</v>
      </c>
    </row>
    <row r="82" spans="1:7" x14ac:dyDescent="0.25">
      <c r="A82" s="3">
        <f t="shared" si="6"/>
        <v>165</v>
      </c>
      <c r="B82" s="3">
        <f t="shared" si="18"/>
        <v>39</v>
      </c>
      <c r="C82" s="3">
        <v>251</v>
      </c>
      <c r="D82" s="3">
        <v>2</v>
      </c>
      <c r="E82" s="3">
        <v>0</v>
      </c>
      <c r="F82" s="3">
        <v>4</v>
      </c>
      <c r="G82" s="3" t="str">
        <f t="shared" si="13"/>
        <v>insert into game_score (id, matchid, squad, goals, points, time_type) values (165, 39, 251, 2, 0, 4);</v>
      </c>
    </row>
    <row r="83" spans="1:7" x14ac:dyDescent="0.25">
      <c r="A83" s="3">
        <f t="shared" si="6"/>
        <v>166</v>
      </c>
      <c r="B83" s="3">
        <f t="shared" si="18"/>
        <v>39</v>
      </c>
      <c r="C83" s="3">
        <v>261</v>
      </c>
      <c r="D83" s="3">
        <v>2</v>
      </c>
      <c r="E83" s="3">
        <v>0</v>
      </c>
      <c r="F83" s="3">
        <v>3</v>
      </c>
      <c r="G83" s="3" t="str">
        <f t="shared" si="13"/>
        <v>insert into game_score (id, matchid, squad, goals, points, time_type) values (166, 39, 261, 2, 0, 3);</v>
      </c>
    </row>
    <row r="84" spans="1:7" x14ac:dyDescent="0.25">
      <c r="A84" s="3">
        <f t="shared" si="6"/>
        <v>167</v>
      </c>
      <c r="B84" s="3">
        <f t="shared" si="18"/>
        <v>39</v>
      </c>
      <c r="C84" s="3">
        <v>2431</v>
      </c>
      <c r="D84" s="3">
        <v>3</v>
      </c>
      <c r="E84" s="3">
        <v>2</v>
      </c>
      <c r="F84" s="3">
        <v>4</v>
      </c>
      <c r="G84" s="3" t="str">
        <f t="shared" si="13"/>
        <v>insert into game_score (id, matchid, squad, goals, points, time_type) values (167, 39, 2431, 3, 2, 4);</v>
      </c>
    </row>
    <row r="85" spans="1:7" x14ac:dyDescent="0.25">
      <c r="A85" s="3">
        <f t="shared" si="6"/>
        <v>168</v>
      </c>
      <c r="B85" s="3">
        <f t="shared" si="18"/>
        <v>39</v>
      </c>
      <c r="C85" s="3">
        <v>2431</v>
      </c>
      <c r="D85" s="3">
        <v>3</v>
      </c>
      <c r="E85" s="3">
        <v>2</v>
      </c>
      <c r="F85" s="3">
        <v>3</v>
      </c>
      <c r="G85" s="3" t="str">
        <f t="shared" si="13"/>
        <v>insert into game_score (id, matchid, squad, goals, points, time_type) values (168, 39, 2431, 3, 2, 3);</v>
      </c>
    </row>
    <row r="86" spans="1:7" x14ac:dyDescent="0.25">
      <c r="A86" s="4">
        <f t="shared" si="6"/>
        <v>169</v>
      </c>
      <c r="B86" s="4">
        <f>B78+1</f>
        <v>40</v>
      </c>
      <c r="C86" s="4">
        <v>233</v>
      </c>
      <c r="D86" s="4" t="s">
        <v>9</v>
      </c>
      <c r="E86" s="4">
        <v>0</v>
      </c>
      <c r="F86" s="4">
        <v>2</v>
      </c>
      <c r="G86" s="4" t="str">
        <f t="shared" si="13"/>
        <v>insert into game_score (id, matchid, squad, goals, points, time_type) values (169, 40, 233, null, 0, 2);</v>
      </c>
    </row>
    <row r="87" spans="1:7" x14ac:dyDescent="0.25">
      <c r="A87" s="4">
        <f t="shared" si="6"/>
        <v>170</v>
      </c>
      <c r="B87" s="4">
        <f>B86</f>
        <v>40</v>
      </c>
      <c r="C87" s="4">
        <v>233</v>
      </c>
      <c r="D87" s="4" t="s">
        <v>9</v>
      </c>
      <c r="E87" s="4">
        <v>0</v>
      </c>
      <c r="F87" s="4">
        <v>1</v>
      </c>
      <c r="G87" s="4" t="str">
        <f t="shared" si="13"/>
        <v>insert into game_score (id, matchid, squad, goals, points, time_type) values (170, 40, 233, null, 0, 1);</v>
      </c>
    </row>
    <row r="88" spans="1:7" x14ac:dyDescent="0.25">
      <c r="A88" s="4">
        <f t="shared" si="6"/>
        <v>171</v>
      </c>
      <c r="B88" s="4">
        <f>B86</f>
        <v>40</v>
      </c>
      <c r="C88" s="4">
        <v>225</v>
      </c>
      <c r="D88" s="4" t="s">
        <v>9</v>
      </c>
      <c r="E88" s="4">
        <v>0</v>
      </c>
      <c r="F88" s="4">
        <v>2</v>
      </c>
      <c r="G88" s="4" t="str">
        <f t="shared" si="13"/>
        <v>insert into game_score (id, matchid, squad, goals, points, time_type) values (171, 40, 225, null, 0, 2);</v>
      </c>
    </row>
    <row r="89" spans="1:7" x14ac:dyDescent="0.25">
      <c r="A89" s="4">
        <f t="shared" si="6"/>
        <v>172</v>
      </c>
      <c r="B89" s="4">
        <f t="shared" ref="B89:B93" si="19">B86</f>
        <v>40</v>
      </c>
      <c r="C89" s="4">
        <v>225</v>
      </c>
      <c r="D89" s="4" t="s">
        <v>9</v>
      </c>
      <c r="E89" s="4">
        <v>0</v>
      </c>
      <c r="F89" s="4">
        <v>1</v>
      </c>
      <c r="G89" s="4" t="str">
        <f t="shared" si="13"/>
        <v>insert into game_score (id, matchid, squad, goals, points, time_type) values (172, 40, 225, null, 0, 1);</v>
      </c>
    </row>
    <row r="90" spans="1:7" x14ac:dyDescent="0.25">
      <c r="A90" s="4">
        <f t="shared" si="6"/>
        <v>173</v>
      </c>
      <c r="B90" s="4">
        <f t="shared" si="19"/>
        <v>40</v>
      </c>
      <c r="C90" s="4">
        <v>233</v>
      </c>
      <c r="D90" s="4">
        <v>4</v>
      </c>
      <c r="E90" s="4">
        <v>2</v>
      </c>
      <c r="F90" s="4">
        <v>4</v>
      </c>
      <c r="G90" s="4" t="str">
        <f t="shared" si="13"/>
        <v>insert into game_score (id, matchid, squad, goals, points, time_type) values (173, 40, 233, 4, 2, 4);</v>
      </c>
    </row>
    <row r="91" spans="1:7" x14ac:dyDescent="0.25">
      <c r="A91" s="4">
        <f t="shared" si="6"/>
        <v>174</v>
      </c>
      <c r="B91" s="4">
        <f t="shared" si="19"/>
        <v>40</v>
      </c>
      <c r="C91" s="4">
        <v>233</v>
      </c>
      <c r="D91" s="4" t="s">
        <v>9</v>
      </c>
      <c r="E91" s="4">
        <v>0</v>
      </c>
      <c r="F91" s="4">
        <v>3</v>
      </c>
      <c r="G91" s="4" t="str">
        <f t="shared" si="13"/>
        <v>insert into game_score (id, matchid, squad, goals, points, time_type) values (174, 40, 233, null, 0, 3);</v>
      </c>
    </row>
    <row r="92" spans="1:7" x14ac:dyDescent="0.25">
      <c r="A92" s="4">
        <f t="shared" si="6"/>
        <v>175</v>
      </c>
      <c r="B92" s="4">
        <f t="shared" si="19"/>
        <v>40</v>
      </c>
      <c r="C92" s="4">
        <v>225</v>
      </c>
      <c r="D92" s="4">
        <v>3</v>
      </c>
      <c r="E92" s="4">
        <v>0</v>
      </c>
      <c r="F92" s="4">
        <v>4</v>
      </c>
      <c r="G92" s="4" t="str">
        <f t="shared" si="13"/>
        <v>insert into game_score (id, matchid, squad, goals, points, time_type) values (175, 40, 225, 3, 0, 4);</v>
      </c>
    </row>
    <row r="93" spans="1:7" x14ac:dyDescent="0.25">
      <c r="A93" s="4">
        <f t="shared" si="6"/>
        <v>176</v>
      </c>
      <c r="B93" s="4">
        <f t="shared" si="19"/>
        <v>40</v>
      </c>
      <c r="C93" s="4">
        <v>225</v>
      </c>
      <c r="D93" s="4" t="s">
        <v>9</v>
      </c>
      <c r="E93" s="4">
        <v>0</v>
      </c>
      <c r="F93" s="4">
        <v>3</v>
      </c>
      <c r="G93" s="4" t="str">
        <f t="shared" si="13"/>
        <v>insert into game_score (id, matchid, squad, goals, points, time_type) values (176, 40, 225, null, 0, 3);</v>
      </c>
    </row>
    <row r="94" spans="1:7" x14ac:dyDescent="0.25">
      <c r="A94" s="3">
        <f t="shared" si="6"/>
        <v>177</v>
      </c>
      <c r="B94" s="3">
        <f>B86+1</f>
        <v>41</v>
      </c>
      <c r="C94" s="3">
        <v>225</v>
      </c>
      <c r="D94" s="3">
        <v>1</v>
      </c>
      <c r="E94" s="3">
        <v>2</v>
      </c>
      <c r="F94" s="3">
        <v>2</v>
      </c>
      <c r="G94" s="3" t="str">
        <f t="shared" si="13"/>
        <v>insert into game_score (id, matchid, squad, goals, points, time_type) values (177, 41, 225, 1, 2, 2);</v>
      </c>
    </row>
    <row r="95" spans="1:7" x14ac:dyDescent="0.25">
      <c r="A95" s="3">
        <f t="shared" si="6"/>
        <v>178</v>
      </c>
      <c r="B95" s="3">
        <f>B94</f>
        <v>41</v>
      </c>
      <c r="C95" s="3">
        <v>225</v>
      </c>
      <c r="D95" s="3">
        <v>1</v>
      </c>
      <c r="E95" s="3">
        <v>0</v>
      </c>
      <c r="F95" s="3">
        <v>1</v>
      </c>
      <c r="G95" s="3" t="str">
        <f t="shared" si="13"/>
        <v>insert into game_score (id, matchid, squad, goals, points, time_type) values (178, 41, 225, 1, 0, 1);</v>
      </c>
    </row>
    <row r="96" spans="1:7" x14ac:dyDescent="0.25">
      <c r="A96" s="3">
        <f t="shared" si="6"/>
        <v>179</v>
      </c>
      <c r="B96" s="3">
        <f>B94</f>
        <v>41</v>
      </c>
      <c r="C96" s="3">
        <v>251</v>
      </c>
      <c r="D96" s="3">
        <v>0</v>
      </c>
      <c r="E96" s="3">
        <v>0</v>
      </c>
      <c r="F96" s="3">
        <v>2</v>
      </c>
      <c r="G96" s="3" t="str">
        <f t="shared" si="13"/>
        <v>insert into game_score (id, matchid, squad, goals, points, time_type) values (179, 41, 251, 0, 0, 2);</v>
      </c>
    </row>
    <row r="97" spans="1:7" x14ac:dyDescent="0.25">
      <c r="A97" s="3">
        <f t="shared" si="6"/>
        <v>180</v>
      </c>
      <c r="B97" s="3">
        <f t="shared" ref="B97" si="20">B94</f>
        <v>41</v>
      </c>
      <c r="C97" s="3">
        <v>251</v>
      </c>
      <c r="D97" s="3">
        <v>0</v>
      </c>
      <c r="E97" s="3">
        <v>0</v>
      </c>
      <c r="F97" s="3">
        <v>1</v>
      </c>
      <c r="G97" s="3" t="str">
        <f t="shared" si="13"/>
        <v>insert into game_score (id, matchid, squad, goals, points, time_type) values (180, 41, 251, 0, 0, 1);</v>
      </c>
    </row>
    <row r="98" spans="1:7" x14ac:dyDescent="0.25">
      <c r="A98" s="4">
        <f t="shared" si="6"/>
        <v>181</v>
      </c>
      <c r="B98" s="4">
        <f>B94+1</f>
        <v>42</v>
      </c>
      <c r="C98" s="4">
        <v>2431</v>
      </c>
      <c r="D98" s="4">
        <v>1</v>
      </c>
      <c r="E98" s="4">
        <v>2</v>
      </c>
      <c r="F98" s="4">
        <v>2</v>
      </c>
      <c r="G98" s="4" t="str">
        <f t="shared" si="13"/>
        <v>insert into game_score (id, matchid, squad, goals, points, time_type) values (181, 42, 2431, 1, 2, 2);</v>
      </c>
    </row>
    <row r="99" spans="1:7" x14ac:dyDescent="0.25">
      <c r="A99" s="4">
        <f t="shared" si="6"/>
        <v>182</v>
      </c>
      <c r="B99" s="4">
        <f>B98</f>
        <v>42</v>
      </c>
      <c r="C99" s="4">
        <v>2431</v>
      </c>
      <c r="D99" s="4">
        <v>0</v>
      </c>
      <c r="E99" s="4">
        <v>0</v>
      </c>
      <c r="F99" s="4">
        <v>1</v>
      </c>
      <c r="G99" s="4" t="str">
        <f t="shared" si="13"/>
        <v>insert into game_score (id, matchid, squad, goals, points, time_type) values (182, 42, 2431, 0, 0, 1);</v>
      </c>
    </row>
    <row r="100" spans="1:7" x14ac:dyDescent="0.25">
      <c r="A100" s="4">
        <f t="shared" si="6"/>
        <v>183</v>
      </c>
      <c r="B100" s="4">
        <f>B98</f>
        <v>42</v>
      </c>
      <c r="C100" s="4">
        <v>233</v>
      </c>
      <c r="D100" s="4">
        <v>0</v>
      </c>
      <c r="E100" s="4">
        <v>0</v>
      </c>
      <c r="F100" s="4">
        <v>2</v>
      </c>
      <c r="G100" s="4" t="str">
        <f t="shared" si="13"/>
        <v>insert into game_score (id, matchid, squad, goals, points, time_type) values (183, 42, 233, 0, 0, 2);</v>
      </c>
    </row>
    <row r="101" spans="1:7" x14ac:dyDescent="0.25">
      <c r="A101" s="4">
        <f t="shared" si="6"/>
        <v>184</v>
      </c>
      <c r="B101" s="4">
        <f t="shared" ref="B101" si="21">B98</f>
        <v>42</v>
      </c>
      <c r="C101" s="4">
        <v>233</v>
      </c>
      <c r="D101" s="4">
        <v>0</v>
      </c>
      <c r="E101" s="4">
        <v>0</v>
      </c>
      <c r="F101" s="4">
        <v>1</v>
      </c>
      <c r="G101" s="4" t="str">
        <f t="shared" si="13"/>
        <v>insert into game_score (id, matchid, squad, goals, points, time_type) values (184, 42, 233,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'1968'!A9+1</f>
        <v>21</v>
      </c>
      <c r="B2">
        <v>1970</v>
      </c>
      <c r="C2" t="s">
        <v>12</v>
      </c>
      <c r="D2">
        <v>237</v>
      </c>
      <c r="G2" t="str">
        <f>"insert into group_stage (id, tournament, group_code, squad) values (" &amp; A2 &amp; ", " &amp; B2 &amp; ", '" &amp; C2 &amp; "', " &amp; D2 &amp;  ");"</f>
        <v>insert into group_stage (id, tournament, group_code, squad) values (21, 1970, 'A', 237);</v>
      </c>
    </row>
    <row r="3" spans="1:7" x14ac:dyDescent="0.25">
      <c r="A3">
        <f t="shared" ref="A3:A9" si="0">A2+1</f>
        <v>22</v>
      </c>
      <c r="B3">
        <f t="shared" ref="B3:B9" si="1">B2</f>
        <v>1970</v>
      </c>
      <c r="C3" t="s">
        <v>12</v>
      </c>
      <c r="D3">
        <v>225</v>
      </c>
      <c r="G3" t="str">
        <f>"insert into group_stage (id, tournament, group_code, squad) values (" &amp; A3 &amp; ", " &amp; B3 &amp; ", '" &amp; C3 &amp; "', " &amp; D3 &amp;  ");"</f>
        <v>insert into group_stage (id, tournament, group_code, squad) values (22, 1970, 'A', 225);</v>
      </c>
    </row>
    <row r="4" spans="1:7" x14ac:dyDescent="0.25">
      <c r="A4">
        <f t="shared" si="0"/>
        <v>23</v>
      </c>
      <c r="B4">
        <f t="shared" si="1"/>
        <v>1970</v>
      </c>
      <c r="C4" t="s">
        <v>12</v>
      </c>
      <c r="D4">
        <v>249</v>
      </c>
      <c r="G4" t="str">
        <f>"insert into group_stage (id, tournament, group_code, squad) values (" &amp; A4 &amp; ", " &amp; B4 &amp; ", '" &amp; C4 &amp; "', " &amp; D4 &amp;  ");"</f>
        <v>insert into group_stage (id, tournament, group_code, squad) values (23, 1970, 'A', 249);</v>
      </c>
    </row>
    <row r="5" spans="1:7" x14ac:dyDescent="0.25">
      <c r="A5">
        <f t="shared" si="0"/>
        <v>24</v>
      </c>
      <c r="B5">
        <f t="shared" si="1"/>
        <v>1970</v>
      </c>
      <c r="C5" t="s">
        <v>12</v>
      </c>
      <c r="D5">
        <v>251</v>
      </c>
      <c r="G5" t="str">
        <f>"insert into group_stage (id, tournament, group_code, squad) values (" &amp; A5 &amp; ", " &amp; B5 &amp; ", '" &amp; C5 &amp; "', " &amp; D5 &amp;  ");"</f>
        <v>insert into group_stage (id, tournament, group_code, squad) values (24, 1970, 'A', 251);</v>
      </c>
    </row>
    <row r="6" spans="1:7" x14ac:dyDescent="0.25">
      <c r="A6">
        <f t="shared" si="0"/>
        <v>25</v>
      </c>
      <c r="B6">
        <f t="shared" si="1"/>
        <v>1970</v>
      </c>
      <c r="C6" t="s">
        <v>13</v>
      </c>
      <c r="D6">
        <v>233</v>
      </c>
      <c r="G6" t="str">
        <f>"insert into group_stage (id, tournament, group_code, squad) values (" &amp; A6 &amp; ", " &amp; B6 &amp; ", '" &amp; C6 &amp; "', " &amp; D6 &amp;  ");"</f>
        <v>insert into group_stage (id, tournament, group_code, squad) values (25, 1970, 'B', 233);</v>
      </c>
    </row>
    <row r="7" spans="1:7" x14ac:dyDescent="0.25">
      <c r="A7">
        <f t="shared" si="0"/>
        <v>26</v>
      </c>
      <c r="B7">
        <f t="shared" si="1"/>
        <v>1970</v>
      </c>
      <c r="C7" t="s">
        <v>13</v>
      </c>
      <c r="D7">
        <v>2431</v>
      </c>
      <c r="G7" t="str">
        <f>"insert into group_stage (id, tournament, group_code, squad) values (" &amp; A7 &amp; ", " &amp; B7 &amp; ", '" &amp; C7 &amp; "', " &amp; D7 &amp;  ");"</f>
        <v>insert into group_stage (id, tournament, group_code, squad) values (26, 1970, 'B', 2431);</v>
      </c>
    </row>
    <row r="8" spans="1:7" x14ac:dyDescent="0.25">
      <c r="A8">
        <f t="shared" si="0"/>
        <v>27</v>
      </c>
      <c r="B8">
        <f t="shared" si="1"/>
        <v>1970</v>
      </c>
      <c r="C8" t="s">
        <v>13</v>
      </c>
      <c r="D8">
        <v>202</v>
      </c>
      <c r="G8" t="str">
        <f>"insert into group_stage (id, tournament, group_code, squad) values (" &amp; A8 &amp; ", " &amp; B8 &amp; ", '" &amp; C8 &amp; "', " &amp; D8 &amp;  ");"</f>
        <v>insert into group_stage (id, tournament, group_code, squad) values (27, 1970, 'B', 202);</v>
      </c>
    </row>
    <row r="9" spans="1:7" x14ac:dyDescent="0.25">
      <c r="A9">
        <f t="shared" si="0"/>
        <v>28</v>
      </c>
      <c r="B9">
        <f t="shared" si="1"/>
        <v>1970</v>
      </c>
      <c r="C9" t="s">
        <v>13</v>
      </c>
      <c r="D9">
        <v>224</v>
      </c>
      <c r="G9" t="str">
        <f>"insert into group_stage (id, tournament, group_code, squad) values (" &amp; A9 &amp; ", " &amp; B9 &amp; ", '" &amp; C9 &amp; "', " &amp; D9 &amp;  ");"</f>
        <v>insert into group_stage (id, tournament, group_code, squad) values (28, 1970, 'B', 224);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'1968'!A27+1</f>
        <v>43</v>
      </c>
      <c r="B12" s="2" t="str">
        <f>"1970-02-06"</f>
        <v>1970-02-06</v>
      </c>
      <c r="C12">
        <v>2</v>
      </c>
      <c r="D12">
        <v>249</v>
      </c>
      <c r="G12" t="str">
        <f t="shared" ref="G12:G27" si="2">"insert into game (matchid, matchdate, game_type, country) values (" &amp; A12 &amp; ", '" &amp; B12 &amp; "', " &amp; C12 &amp; ", " &amp; D12 &amp;  ");"</f>
        <v>insert into game (matchid, matchdate, game_type, country) values (43, '1970-02-06', 2, 249);</v>
      </c>
    </row>
    <row r="13" spans="1:7" x14ac:dyDescent="0.25">
      <c r="A13">
        <f>A12+1</f>
        <v>44</v>
      </c>
      <c r="B13" s="2" t="str">
        <f>"1970-02-06"</f>
        <v>1970-02-06</v>
      </c>
      <c r="C13">
        <v>2</v>
      </c>
      <c r="D13">
        <f t="shared" ref="D13:D27" si="3">D12</f>
        <v>249</v>
      </c>
      <c r="G13" t="str">
        <f t="shared" si="2"/>
        <v>insert into game (matchid, matchdate, game_type, country) values (44, '1970-02-06', 2, 249);</v>
      </c>
    </row>
    <row r="14" spans="1:7" x14ac:dyDescent="0.25">
      <c r="A14">
        <f t="shared" ref="A14:A27" si="4">A13+1</f>
        <v>45</v>
      </c>
      <c r="B14" s="2" t="str">
        <f>"1970-02-08"</f>
        <v>1970-02-08</v>
      </c>
      <c r="C14">
        <v>2</v>
      </c>
      <c r="D14">
        <f t="shared" si="3"/>
        <v>249</v>
      </c>
      <c r="G14" t="str">
        <f t="shared" si="2"/>
        <v>insert into game (matchid, matchdate, game_type, country) values (45, '1970-02-08', 2, 249);</v>
      </c>
    </row>
    <row r="15" spans="1:7" x14ac:dyDescent="0.25">
      <c r="A15">
        <f t="shared" si="4"/>
        <v>46</v>
      </c>
      <c r="B15" s="2" t="str">
        <f>"1970-02-08"</f>
        <v>1970-02-08</v>
      </c>
      <c r="C15">
        <v>2</v>
      </c>
      <c r="D15">
        <f t="shared" si="3"/>
        <v>249</v>
      </c>
      <c r="G15" t="str">
        <f t="shared" si="2"/>
        <v>insert into game (matchid, matchdate, game_type, country) values (46, '1970-02-08', 2, 249);</v>
      </c>
    </row>
    <row r="16" spans="1:7" x14ac:dyDescent="0.25">
      <c r="A16">
        <f t="shared" si="4"/>
        <v>47</v>
      </c>
      <c r="B16" s="2" t="str">
        <f>"1970-02-10"</f>
        <v>1970-02-10</v>
      </c>
      <c r="C16">
        <v>2</v>
      </c>
      <c r="D16">
        <f t="shared" si="3"/>
        <v>249</v>
      </c>
      <c r="G16" t="str">
        <f t="shared" si="2"/>
        <v>insert into game (matchid, matchdate, game_type, country) values (47, '1970-02-10', 2, 249);</v>
      </c>
    </row>
    <row r="17" spans="1:7" x14ac:dyDescent="0.25">
      <c r="A17">
        <f t="shared" si="4"/>
        <v>48</v>
      </c>
      <c r="B17" s="2" t="str">
        <f>"1970-02-10"</f>
        <v>1970-02-10</v>
      </c>
      <c r="C17">
        <v>2</v>
      </c>
      <c r="D17">
        <f t="shared" si="3"/>
        <v>249</v>
      </c>
      <c r="G17" t="str">
        <f t="shared" si="2"/>
        <v>insert into game (matchid, matchdate, game_type, country) values (48, '1970-02-10', 2, 249);</v>
      </c>
    </row>
    <row r="18" spans="1:7" x14ac:dyDescent="0.25">
      <c r="A18">
        <f t="shared" si="4"/>
        <v>49</v>
      </c>
      <c r="B18" s="2" t="str">
        <f>"1970-02-07"</f>
        <v>1970-02-07</v>
      </c>
      <c r="C18">
        <v>2</v>
      </c>
      <c r="D18">
        <f t="shared" si="3"/>
        <v>249</v>
      </c>
      <c r="G18" t="str">
        <f t="shared" si="2"/>
        <v>insert into game (matchid, matchdate, game_type, country) values (49, '1970-02-07', 2, 249);</v>
      </c>
    </row>
    <row r="19" spans="1:7" x14ac:dyDescent="0.25">
      <c r="A19">
        <f t="shared" si="4"/>
        <v>50</v>
      </c>
      <c r="B19" s="2" t="str">
        <f>"1970-02-07"</f>
        <v>1970-02-07</v>
      </c>
      <c r="C19">
        <v>2</v>
      </c>
      <c r="D19">
        <f t="shared" si="3"/>
        <v>249</v>
      </c>
      <c r="G19" t="str">
        <f t="shared" si="2"/>
        <v>insert into game (matchid, matchdate, game_type, country) values (50, '1970-02-07', 2, 249);</v>
      </c>
    </row>
    <row r="20" spans="1:7" x14ac:dyDescent="0.25">
      <c r="A20">
        <f t="shared" si="4"/>
        <v>51</v>
      </c>
      <c r="B20" s="2" t="str">
        <f>"1970-02-09"</f>
        <v>1970-02-09</v>
      </c>
      <c r="C20">
        <v>2</v>
      </c>
      <c r="D20">
        <f t="shared" si="3"/>
        <v>249</v>
      </c>
      <c r="G20" t="str">
        <f t="shared" si="2"/>
        <v>insert into game (matchid, matchdate, game_type, country) values (51, '1970-02-09', 2, 249);</v>
      </c>
    </row>
    <row r="21" spans="1:7" x14ac:dyDescent="0.25">
      <c r="A21">
        <f t="shared" si="4"/>
        <v>52</v>
      </c>
      <c r="B21" s="2" t="str">
        <f>"1970-02-09"</f>
        <v>1970-02-09</v>
      </c>
      <c r="C21">
        <v>2</v>
      </c>
      <c r="D21">
        <f t="shared" si="3"/>
        <v>249</v>
      </c>
      <c r="G21" t="str">
        <f t="shared" si="2"/>
        <v>insert into game (matchid, matchdate, game_type, country) values (52, '1970-02-09', 2, 249);</v>
      </c>
    </row>
    <row r="22" spans="1:7" x14ac:dyDescent="0.25">
      <c r="A22">
        <f t="shared" si="4"/>
        <v>53</v>
      </c>
      <c r="B22" s="2" t="str">
        <f>"1970-02-11"</f>
        <v>1970-02-11</v>
      </c>
      <c r="C22">
        <v>2</v>
      </c>
      <c r="D22">
        <f t="shared" si="3"/>
        <v>249</v>
      </c>
      <c r="G22" t="str">
        <f t="shared" si="2"/>
        <v>insert into game (matchid, matchdate, game_type, country) values (53, '1970-02-11', 2, 249);</v>
      </c>
    </row>
    <row r="23" spans="1:7" x14ac:dyDescent="0.25">
      <c r="A23">
        <f t="shared" si="4"/>
        <v>54</v>
      </c>
      <c r="B23" s="2" t="str">
        <f>"1970-02-11"</f>
        <v>1970-02-11</v>
      </c>
      <c r="C23">
        <v>2</v>
      </c>
      <c r="D23">
        <f t="shared" si="3"/>
        <v>249</v>
      </c>
      <c r="G23" t="str">
        <f t="shared" si="2"/>
        <v>insert into game (matchid, matchdate, game_type, country) values (54, '1970-02-11', 2, 249);</v>
      </c>
    </row>
    <row r="24" spans="1:7" x14ac:dyDescent="0.25">
      <c r="A24">
        <f t="shared" si="4"/>
        <v>55</v>
      </c>
      <c r="B24" s="2" t="str">
        <f>"1970-02-14"</f>
        <v>1970-02-14</v>
      </c>
      <c r="C24">
        <v>4</v>
      </c>
      <c r="D24">
        <f t="shared" si="3"/>
        <v>249</v>
      </c>
      <c r="G24" t="str">
        <f t="shared" si="2"/>
        <v>insert into game (matchid, matchdate, game_type, country) values (55, '1970-02-14', 4, 249);</v>
      </c>
    </row>
    <row r="25" spans="1:7" x14ac:dyDescent="0.25">
      <c r="A25">
        <f t="shared" si="4"/>
        <v>56</v>
      </c>
      <c r="B25" s="2" t="str">
        <f>"1970-02-14"</f>
        <v>1970-02-14</v>
      </c>
      <c r="C25">
        <v>4</v>
      </c>
      <c r="D25">
        <f t="shared" si="3"/>
        <v>249</v>
      </c>
      <c r="G25" t="str">
        <f t="shared" si="2"/>
        <v>insert into game (matchid, matchdate, game_type, country) values (56, '1970-02-14', 4, 249);</v>
      </c>
    </row>
    <row r="26" spans="1:7" x14ac:dyDescent="0.25">
      <c r="A26">
        <f t="shared" si="4"/>
        <v>57</v>
      </c>
      <c r="B26" s="2" t="str">
        <f>"1970-02-16"</f>
        <v>1970-02-16</v>
      </c>
      <c r="C26">
        <v>5</v>
      </c>
      <c r="D26">
        <f t="shared" si="3"/>
        <v>249</v>
      </c>
      <c r="G26" t="str">
        <f t="shared" si="2"/>
        <v>insert into game (matchid, matchdate, game_type, country) values (57, '1970-02-16', 5, 249);</v>
      </c>
    </row>
    <row r="27" spans="1:7" x14ac:dyDescent="0.25">
      <c r="A27">
        <f t="shared" si="4"/>
        <v>58</v>
      </c>
      <c r="B27" s="2" t="str">
        <f>"1970-02-16"</f>
        <v>1970-02-16</v>
      </c>
      <c r="C27">
        <v>6</v>
      </c>
      <c r="D27">
        <f t="shared" si="3"/>
        <v>249</v>
      </c>
      <c r="G27" t="str">
        <f t="shared" si="2"/>
        <v>insert into game (matchid, matchdate, game_type, country) values (58, '1970-02-16', 6, 249);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'1968'!A101 + 1</f>
        <v>185</v>
      </c>
      <c r="B30" s="3">
        <f>A12</f>
        <v>43</v>
      </c>
      <c r="C30" s="3">
        <v>237</v>
      </c>
      <c r="D30" s="3">
        <v>3</v>
      </c>
      <c r="E30" s="3">
        <v>2</v>
      </c>
      <c r="F30" s="3">
        <v>2</v>
      </c>
      <c r="G30" s="3" t="str">
        <f t="shared" ref="G30:G93" si="5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(185, 43, 237, 3, 2, 2);</v>
      </c>
    </row>
    <row r="31" spans="1:7" x14ac:dyDescent="0.25">
      <c r="A31" s="3">
        <f>A30+1</f>
        <v>186</v>
      </c>
      <c r="B31" s="3">
        <f>B30</f>
        <v>43</v>
      </c>
      <c r="C31" s="3">
        <v>237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(186, 43, 237, 0, 0, 1);</v>
      </c>
    </row>
    <row r="32" spans="1:7" x14ac:dyDescent="0.25">
      <c r="A32" s="3">
        <f t="shared" ref="A32:A95" si="6">A31+1</f>
        <v>187</v>
      </c>
      <c r="B32" s="3">
        <f>B30</f>
        <v>43</v>
      </c>
      <c r="C32" s="3">
        <v>225</v>
      </c>
      <c r="D32" s="3">
        <v>2</v>
      </c>
      <c r="E32" s="3">
        <v>0</v>
      </c>
      <c r="F32" s="3">
        <v>2</v>
      </c>
      <c r="G32" s="3" t="str">
        <f t="shared" si="5"/>
        <v>insert into game_score (id, matchid, squad, goals, points, time_type) values (187, 43, 225, 2, 0, 2);</v>
      </c>
    </row>
    <row r="33" spans="1:7" x14ac:dyDescent="0.25">
      <c r="A33" s="3">
        <f t="shared" si="6"/>
        <v>188</v>
      </c>
      <c r="B33" s="3">
        <f>B30</f>
        <v>43</v>
      </c>
      <c r="C33" s="3">
        <v>225</v>
      </c>
      <c r="D33" s="3">
        <v>2</v>
      </c>
      <c r="E33" s="3">
        <v>0</v>
      </c>
      <c r="F33" s="3">
        <v>1</v>
      </c>
      <c r="G33" s="3" t="str">
        <f t="shared" si="5"/>
        <v>insert into game_score (id, matchid, squad, goals, points, time_type) values (188, 43, 225, 2, 0, 1);</v>
      </c>
    </row>
    <row r="34" spans="1:7" x14ac:dyDescent="0.25">
      <c r="A34" s="4">
        <f>A33+1</f>
        <v>189</v>
      </c>
      <c r="B34" s="4">
        <f>B30+1</f>
        <v>44</v>
      </c>
      <c r="C34" s="4">
        <v>249</v>
      </c>
      <c r="D34" s="4">
        <v>3</v>
      </c>
      <c r="E34" s="4">
        <v>2</v>
      </c>
      <c r="F34" s="4">
        <v>2</v>
      </c>
      <c r="G34" t="str">
        <f t="shared" si="5"/>
        <v>insert into game_score (id, matchid, squad, goals, points, time_type) values (189, 44, 249, 3, 2, 2);</v>
      </c>
    </row>
    <row r="35" spans="1:7" x14ac:dyDescent="0.25">
      <c r="A35" s="4">
        <f t="shared" si="6"/>
        <v>190</v>
      </c>
      <c r="B35" s="4">
        <f>B34</f>
        <v>44</v>
      </c>
      <c r="C35" s="4">
        <v>249</v>
      </c>
      <c r="D35" s="4">
        <v>1</v>
      </c>
      <c r="E35" s="4">
        <v>0</v>
      </c>
      <c r="F35" s="4">
        <v>1</v>
      </c>
      <c r="G35" t="str">
        <f t="shared" si="5"/>
        <v>insert into game_score (id, matchid, squad, goals, points, time_type) values (190, 44, 249, 1, 0, 1);</v>
      </c>
    </row>
    <row r="36" spans="1:7" x14ac:dyDescent="0.25">
      <c r="A36" s="4">
        <f t="shared" si="6"/>
        <v>191</v>
      </c>
      <c r="B36" s="4">
        <f>B34</f>
        <v>44</v>
      </c>
      <c r="C36" s="4">
        <v>251</v>
      </c>
      <c r="D36" s="4">
        <v>0</v>
      </c>
      <c r="E36" s="4">
        <v>0</v>
      </c>
      <c r="F36" s="4">
        <v>2</v>
      </c>
      <c r="G36" t="str">
        <f t="shared" si="5"/>
        <v>insert into game_score (id, matchid, squad, goals, points, time_type) values (191, 44, 251, 0, 0, 2);</v>
      </c>
    </row>
    <row r="37" spans="1:7" x14ac:dyDescent="0.25">
      <c r="A37" s="4">
        <f t="shared" si="6"/>
        <v>192</v>
      </c>
      <c r="B37" s="4">
        <f>B34</f>
        <v>44</v>
      </c>
      <c r="C37" s="4">
        <v>251</v>
      </c>
      <c r="D37" s="4">
        <v>0</v>
      </c>
      <c r="E37" s="4">
        <v>0</v>
      </c>
      <c r="F37" s="4">
        <v>1</v>
      </c>
      <c r="G37" t="str">
        <f t="shared" si="5"/>
        <v>insert into game_score (id, matchid, squad, goals, points, time_type) values (192, 44, 251, 0, 0, 1);</v>
      </c>
    </row>
    <row r="38" spans="1:7" x14ac:dyDescent="0.25">
      <c r="A38" s="3">
        <f t="shared" si="6"/>
        <v>193</v>
      </c>
      <c r="B38" s="3">
        <f>B34+1</f>
        <v>45</v>
      </c>
      <c r="C38" s="3">
        <v>237</v>
      </c>
      <c r="D38" s="3">
        <v>3</v>
      </c>
      <c r="E38" s="3">
        <v>2</v>
      </c>
      <c r="F38" s="3">
        <v>2</v>
      </c>
      <c r="G38" s="3" t="str">
        <f t="shared" si="5"/>
        <v>insert into game_score (id, matchid, squad, goals, points, time_type) values (193, 45, 237, 3, 2, 2);</v>
      </c>
    </row>
    <row r="39" spans="1:7" x14ac:dyDescent="0.25">
      <c r="A39" s="3">
        <f t="shared" si="6"/>
        <v>194</v>
      </c>
      <c r="B39" s="3">
        <f>B38</f>
        <v>45</v>
      </c>
      <c r="C39" s="3">
        <v>237</v>
      </c>
      <c r="D39" s="3">
        <v>2</v>
      </c>
      <c r="E39" s="3">
        <v>0</v>
      </c>
      <c r="F39" s="3">
        <v>1</v>
      </c>
      <c r="G39" s="3" t="str">
        <f t="shared" si="5"/>
        <v>insert into game_score (id, matchid, squad, goals, points, time_type) values (194, 45, 237, 2, 0, 1);</v>
      </c>
    </row>
    <row r="40" spans="1:7" x14ac:dyDescent="0.25">
      <c r="A40" s="3">
        <f t="shared" si="6"/>
        <v>195</v>
      </c>
      <c r="B40" s="3">
        <f>B38</f>
        <v>45</v>
      </c>
      <c r="C40" s="3">
        <v>251</v>
      </c>
      <c r="D40" s="3">
        <v>2</v>
      </c>
      <c r="E40" s="3">
        <v>0</v>
      </c>
      <c r="F40" s="3">
        <v>2</v>
      </c>
      <c r="G40" s="3" t="str">
        <f t="shared" si="5"/>
        <v>insert into game_score (id, matchid, squad, goals, points, time_type) values (195, 45, 251, 2, 0, 2);</v>
      </c>
    </row>
    <row r="41" spans="1:7" x14ac:dyDescent="0.25">
      <c r="A41" s="3">
        <f t="shared" si="6"/>
        <v>196</v>
      </c>
      <c r="B41" s="3">
        <f t="shared" ref="B41" si="7">B38</f>
        <v>45</v>
      </c>
      <c r="C41" s="3">
        <v>251</v>
      </c>
      <c r="D41" s="3">
        <v>1</v>
      </c>
      <c r="E41" s="3">
        <v>0</v>
      </c>
      <c r="F41" s="3">
        <v>1</v>
      </c>
      <c r="G41" s="3" t="str">
        <f t="shared" si="5"/>
        <v>insert into game_score (id, matchid, squad, goals, points, time_type) values (196, 45, 251, 1, 0, 1);</v>
      </c>
    </row>
    <row r="42" spans="1:7" x14ac:dyDescent="0.25">
      <c r="A42" s="4">
        <f t="shared" si="6"/>
        <v>197</v>
      </c>
      <c r="B42" s="4">
        <f>B38+1</f>
        <v>46</v>
      </c>
      <c r="C42" s="4">
        <v>225</v>
      </c>
      <c r="D42" s="4">
        <v>1</v>
      </c>
      <c r="E42" s="4">
        <v>2</v>
      </c>
      <c r="F42" s="4">
        <v>2</v>
      </c>
      <c r="G42" s="4" t="str">
        <f t="shared" si="5"/>
        <v>insert into game_score (id, matchid, squad, goals, points, time_type) values (197, 46, 225, 1, 2, 2);</v>
      </c>
    </row>
    <row r="43" spans="1:7" x14ac:dyDescent="0.25">
      <c r="A43" s="4">
        <f t="shared" si="6"/>
        <v>198</v>
      </c>
      <c r="B43" s="4">
        <f>B42</f>
        <v>46</v>
      </c>
      <c r="C43" s="4">
        <v>225</v>
      </c>
      <c r="D43" s="4">
        <v>0</v>
      </c>
      <c r="E43" s="4">
        <v>0</v>
      </c>
      <c r="F43" s="4">
        <v>1</v>
      </c>
      <c r="G43" s="4" t="str">
        <f t="shared" si="5"/>
        <v>insert into game_score (id, matchid, squad, goals, points, time_type) values (198, 46, 225, 0, 0, 1);</v>
      </c>
    </row>
    <row r="44" spans="1:7" x14ac:dyDescent="0.25">
      <c r="A44" s="4">
        <f t="shared" si="6"/>
        <v>199</v>
      </c>
      <c r="B44" s="4">
        <f>B42</f>
        <v>46</v>
      </c>
      <c r="C44" s="4">
        <v>249</v>
      </c>
      <c r="D44" s="4">
        <v>0</v>
      </c>
      <c r="E44" s="4">
        <v>0</v>
      </c>
      <c r="F44" s="4">
        <v>2</v>
      </c>
      <c r="G44" s="4" t="str">
        <f t="shared" si="5"/>
        <v>insert into game_score (id, matchid, squad, goals, points, time_type) values (199, 46, 249, 0, 0, 2);</v>
      </c>
    </row>
    <row r="45" spans="1:7" x14ac:dyDescent="0.25">
      <c r="A45" s="4">
        <f t="shared" si="6"/>
        <v>200</v>
      </c>
      <c r="B45" s="4">
        <f t="shared" ref="B45" si="8">B42</f>
        <v>46</v>
      </c>
      <c r="C45" s="4">
        <v>249</v>
      </c>
      <c r="D45" s="4">
        <v>0</v>
      </c>
      <c r="E45" s="4">
        <v>0</v>
      </c>
      <c r="F45" s="4">
        <v>1</v>
      </c>
      <c r="G45" s="4" t="str">
        <f t="shared" si="5"/>
        <v>insert into game_score (id, matchid, squad, goals, points, time_type) values (200, 46, 249, 0, 0, 1);</v>
      </c>
    </row>
    <row r="46" spans="1:7" x14ac:dyDescent="0.25">
      <c r="A46" s="3">
        <f t="shared" si="6"/>
        <v>201</v>
      </c>
      <c r="B46" s="3">
        <f>B42+1</f>
        <v>47</v>
      </c>
      <c r="C46" s="3">
        <v>225</v>
      </c>
      <c r="D46" s="3">
        <v>6</v>
      </c>
      <c r="E46" s="3">
        <v>2</v>
      </c>
      <c r="F46" s="3">
        <v>2</v>
      </c>
      <c r="G46" s="3" t="str">
        <f t="shared" si="5"/>
        <v>insert into game_score (id, matchid, squad, goals, points, time_type) values (201, 47, 225, 6, 2, 2);</v>
      </c>
    </row>
    <row r="47" spans="1:7" x14ac:dyDescent="0.25">
      <c r="A47" s="3">
        <f t="shared" si="6"/>
        <v>202</v>
      </c>
      <c r="B47" s="3">
        <f>B46</f>
        <v>47</v>
      </c>
      <c r="C47" s="3">
        <v>225</v>
      </c>
      <c r="D47" s="3">
        <v>2</v>
      </c>
      <c r="E47" s="3">
        <v>0</v>
      </c>
      <c r="F47" s="3">
        <v>1</v>
      </c>
      <c r="G47" s="3" t="str">
        <f t="shared" si="5"/>
        <v>insert into game_score (id, matchid, squad, goals, points, time_type) values (202, 47, 225, 2, 0, 1);</v>
      </c>
    </row>
    <row r="48" spans="1:7" x14ac:dyDescent="0.25">
      <c r="A48" s="3">
        <f t="shared" si="6"/>
        <v>203</v>
      </c>
      <c r="B48" s="3">
        <f>B46</f>
        <v>47</v>
      </c>
      <c r="C48" s="3">
        <v>251</v>
      </c>
      <c r="D48" s="3">
        <v>1</v>
      </c>
      <c r="E48" s="3">
        <v>0</v>
      </c>
      <c r="F48" s="3">
        <v>2</v>
      </c>
      <c r="G48" s="3" t="str">
        <f t="shared" si="5"/>
        <v>insert into game_score (id, matchid, squad, goals, points, time_type) values (203, 47, 251, 1, 0, 2);</v>
      </c>
    </row>
    <row r="49" spans="1:7" x14ac:dyDescent="0.25">
      <c r="A49" s="3">
        <f t="shared" si="6"/>
        <v>204</v>
      </c>
      <c r="B49" s="3">
        <f t="shared" ref="B49" si="9">B46</f>
        <v>47</v>
      </c>
      <c r="C49" s="3">
        <v>251</v>
      </c>
      <c r="D49" s="3">
        <v>1</v>
      </c>
      <c r="E49" s="3">
        <v>0</v>
      </c>
      <c r="F49" s="3">
        <v>1</v>
      </c>
      <c r="G49" s="3" t="str">
        <f t="shared" si="5"/>
        <v>insert into game_score (id, matchid, squad, goals, points, time_type) values (204, 47, 251, 1, 0, 1);</v>
      </c>
    </row>
    <row r="50" spans="1:7" x14ac:dyDescent="0.25">
      <c r="A50" s="4">
        <f t="shared" si="6"/>
        <v>205</v>
      </c>
      <c r="B50" s="4">
        <f>B46+1</f>
        <v>48</v>
      </c>
      <c r="C50" s="4">
        <v>249</v>
      </c>
      <c r="D50" s="4">
        <v>2</v>
      </c>
      <c r="E50" s="4">
        <v>2</v>
      </c>
      <c r="F50" s="4">
        <v>2</v>
      </c>
      <c r="G50" s="4" t="str">
        <f t="shared" si="5"/>
        <v>insert into game_score (id, matchid, squad, goals, points, time_type) values (205, 48, 249, 2, 2, 2);</v>
      </c>
    </row>
    <row r="51" spans="1:7" x14ac:dyDescent="0.25">
      <c r="A51" s="4">
        <f t="shared" si="6"/>
        <v>206</v>
      </c>
      <c r="B51" s="4">
        <f>B50</f>
        <v>48</v>
      </c>
      <c r="C51" s="4">
        <v>249</v>
      </c>
      <c r="D51" s="4">
        <v>1</v>
      </c>
      <c r="E51" s="4">
        <v>0</v>
      </c>
      <c r="F51" s="4">
        <v>1</v>
      </c>
      <c r="G51" s="4" t="str">
        <f t="shared" si="5"/>
        <v>insert into game_score (id, matchid, squad, goals, points, time_type) values (206, 48, 249, 1, 0, 1);</v>
      </c>
    </row>
    <row r="52" spans="1:7" x14ac:dyDescent="0.25">
      <c r="A52" s="4">
        <f t="shared" si="6"/>
        <v>207</v>
      </c>
      <c r="B52" s="4">
        <f>B50</f>
        <v>48</v>
      </c>
      <c r="C52" s="4">
        <v>237</v>
      </c>
      <c r="D52" s="4">
        <v>1</v>
      </c>
      <c r="E52" s="4">
        <v>0</v>
      </c>
      <c r="F52" s="4">
        <v>2</v>
      </c>
      <c r="G52" s="4" t="str">
        <f t="shared" si="5"/>
        <v>insert into game_score (id, matchid, squad, goals, points, time_type) values (207, 48, 237, 1, 0, 2);</v>
      </c>
    </row>
    <row r="53" spans="1:7" x14ac:dyDescent="0.25">
      <c r="A53" s="4">
        <f t="shared" si="6"/>
        <v>208</v>
      </c>
      <c r="B53" s="4">
        <f t="shared" ref="B53" si="10">B50</f>
        <v>48</v>
      </c>
      <c r="C53" s="4">
        <v>237</v>
      </c>
      <c r="D53" s="4">
        <v>1</v>
      </c>
      <c r="E53" s="4">
        <v>0</v>
      </c>
      <c r="F53" s="4">
        <v>1</v>
      </c>
      <c r="G53" s="4" t="str">
        <f t="shared" si="5"/>
        <v>insert into game_score (id, matchid, squad, goals, points, time_type) values (208, 48, 237, 1, 0, 1);</v>
      </c>
    </row>
    <row r="54" spans="1:7" x14ac:dyDescent="0.25">
      <c r="A54" s="3">
        <f t="shared" si="6"/>
        <v>209</v>
      </c>
      <c r="B54" s="3">
        <f>B50+1</f>
        <v>49</v>
      </c>
      <c r="C54" s="3">
        <v>233</v>
      </c>
      <c r="D54" s="3">
        <v>2</v>
      </c>
      <c r="E54" s="3">
        <v>2</v>
      </c>
      <c r="F54" s="3">
        <v>2</v>
      </c>
      <c r="G54" s="3" t="str">
        <f t="shared" si="5"/>
        <v>insert into game_score (id, matchid, squad, goals, points, time_type) values (209, 49, 233, 2, 2, 2);</v>
      </c>
    </row>
    <row r="55" spans="1:7" x14ac:dyDescent="0.25">
      <c r="A55" s="3">
        <f t="shared" si="6"/>
        <v>210</v>
      </c>
      <c r="B55" s="3">
        <f>B54</f>
        <v>49</v>
      </c>
      <c r="C55" s="3">
        <v>233</v>
      </c>
      <c r="D55" s="3">
        <v>2</v>
      </c>
      <c r="E55" s="3">
        <v>0</v>
      </c>
      <c r="F55" s="3">
        <v>1</v>
      </c>
      <c r="G55" s="3" t="str">
        <f t="shared" si="5"/>
        <v>insert into game_score (id, matchid, squad, goals, points, time_type) values (210, 49, 233, 2, 0, 1);</v>
      </c>
    </row>
    <row r="56" spans="1:7" x14ac:dyDescent="0.25">
      <c r="A56" s="3">
        <f t="shared" si="6"/>
        <v>211</v>
      </c>
      <c r="B56" s="3">
        <f>B54</f>
        <v>49</v>
      </c>
      <c r="C56" s="3">
        <v>2431</v>
      </c>
      <c r="D56" s="3">
        <v>0</v>
      </c>
      <c r="E56" s="3">
        <v>0</v>
      </c>
      <c r="F56" s="3">
        <v>2</v>
      </c>
      <c r="G56" s="3" t="str">
        <f t="shared" si="5"/>
        <v>insert into game_score (id, matchid, squad, goals, points, time_type) values (211, 49, 2431, 0, 0, 2);</v>
      </c>
    </row>
    <row r="57" spans="1:7" x14ac:dyDescent="0.25">
      <c r="A57" s="3">
        <f t="shared" si="6"/>
        <v>212</v>
      </c>
      <c r="B57" s="3">
        <f t="shared" ref="B57" si="11">B54</f>
        <v>49</v>
      </c>
      <c r="C57" s="3">
        <v>2431</v>
      </c>
      <c r="D57" s="3">
        <v>0</v>
      </c>
      <c r="E57" s="3">
        <v>0</v>
      </c>
      <c r="F57" s="3">
        <v>1</v>
      </c>
      <c r="G57" s="3" t="str">
        <f t="shared" si="5"/>
        <v>insert into game_score (id, matchid, squad, goals, points, time_type) values (212, 49, 2431, 0, 0, 1);</v>
      </c>
    </row>
    <row r="58" spans="1:7" x14ac:dyDescent="0.25">
      <c r="A58" s="4">
        <f t="shared" si="6"/>
        <v>213</v>
      </c>
      <c r="B58" s="4">
        <f>B54+1</f>
        <v>50</v>
      </c>
      <c r="C58" s="6">
        <v>202</v>
      </c>
      <c r="D58" s="6">
        <v>4</v>
      </c>
      <c r="E58" s="6">
        <v>2</v>
      </c>
      <c r="F58" s="4">
        <v>2</v>
      </c>
      <c r="G58" s="4" t="str">
        <f t="shared" si="5"/>
        <v>insert into game_score (id, matchid, squad, goals, points, time_type) values (213, 50, 202, 4, 2, 2);</v>
      </c>
    </row>
    <row r="59" spans="1:7" x14ac:dyDescent="0.25">
      <c r="A59" s="4">
        <f t="shared" si="6"/>
        <v>214</v>
      </c>
      <c r="B59" s="4">
        <f>B58</f>
        <v>50</v>
      </c>
      <c r="C59" s="6">
        <v>202</v>
      </c>
      <c r="D59" s="6">
        <v>2</v>
      </c>
      <c r="E59" s="6">
        <v>0</v>
      </c>
      <c r="F59" s="4">
        <v>1</v>
      </c>
      <c r="G59" s="4" t="str">
        <f t="shared" si="5"/>
        <v>insert into game_score (id, matchid, squad, goals, points, time_type) values (214, 50, 202, 2, 0, 1);</v>
      </c>
    </row>
    <row r="60" spans="1:7" x14ac:dyDescent="0.25">
      <c r="A60" s="4">
        <f t="shared" si="6"/>
        <v>215</v>
      </c>
      <c r="B60" s="4">
        <f>B58</f>
        <v>50</v>
      </c>
      <c r="C60" s="6">
        <v>224</v>
      </c>
      <c r="D60" s="6">
        <v>1</v>
      </c>
      <c r="E60" s="6">
        <v>0</v>
      </c>
      <c r="F60" s="4">
        <v>2</v>
      </c>
      <c r="G60" s="4" t="str">
        <f t="shared" si="5"/>
        <v>insert into game_score (id, matchid, squad, goals, points, time_type) values (215, 50, 224, 1, 0, 2);</v>
      </c>
    </row>
    <row r="61" spans="1:7" x14ac:dyDescent="0.25">
      <c r="A61" s="4">
        <f t="shared" si="6"/>
        <v>216</v>
      </c>
      <c r="B61" s="4">
        <f t="shared" ref="B61" si="12">B58</f>
        <v>50</v>
      </c>
      <c r="C61" s="6">
        <v>224</v>
      </c>
      <c r="D61" s="6">
        <v>1</v>
      </c>
      <c r="E61" s="6">
        <v>0</v>
      </c>
      <c r="F61" s="4">
        <v>1</v>
      </c>
      <c r="G61" s="4" t="str">
        <f t="shared" si="5"/>
        <v>insert into game_score (id, matchid, squad, goals, points, time_type) values (216, 50, 224, 1, 0, 1);</v>
      </c>
    </row>
    <row r="62" spans="1:7" x14ac:dyDescent="0.25">
      <c r="A62" s="3">
        <f t="shared" si="6"/>
        <v>217</v>
      </c>
      <c r="B62" s="3">
        <f>B58+1</f>
        <v>51</v>
      </c>
      <c r="C62" s="3">
        <v>2431</v>
      </c>
      <c r="D62" s="3">
        <v>2</v>
      </c>
      <c r="E62" s="3">
        <v>1</v>
      </c>
      <c r="F62" s="3">
        <v>2</v>
      </c>
      <c r="G62" s="3" t="str">
        <f t="shared" si="5"/>
        <v>insert into game_score (id, matchid, squad, goals, points, time_type) values (217, 51, 2431, 2, 1, 2);</v>
      </c>
    </row>
    <row r="63" spans="1:7" x14ac:dyDescent="0.25">
      <c r="A63" s="3">
        <f t="shared" si="6"/>
        <v>218</v>
      </c>
      <c r="B63" s="3">
        <f>B62</f>
        <v>51</v>
      </c>
      <c r="C63" s="3">
        <v>2431</v>
      </c>
      <c r="D63" s="3">
        <v>0</v>
      </c>
      <c r="E63" s="3">
        <v>0</v>
      </c>
      <c r="F63" s="3">
        <v>1</v>
      </c>
      <c r="G63" s="3" t="str">
        <f t="shared" si="5"/>
        <v>insert into game_score (id, matchid, squad, goals, points, time_type) values (218, 51, 2431, 0, 0, 1);</v>
      </c>
    </row>
    <row r="64" spans="1:7" x14ac:dyDescent="0.25">
      <c r="A64" s="3">
        <f t="shared" si="6"/>
        <v>219</v>
      </c>
      <c r="B64" s="3">
        <f>B62</f>
        <v>51</v>
      </c>
      <c r="C64" s="3">
        <v>224</v>
      </c>
      <c r="D64" s="3">
        <v>2</v>
      </c>
      <c r="E64" s="3">
        <v>1</v>
      </c>
      <c r="F64" s="3">
        <v>2</v>
      </c>
      <c r="G64" s="3" t="str">
        <f t="shared" si="5"/>
        <v>insert into game_score (id, matchid, squad, goals, points, time_type) values (219, 51, 224, 2, 1, 2);</v>
      </c>
    </row>
    <row r="65" spans="1:7" x14ac:dyDescent="0.25">
      <c r="A65" s="3">
        <f t="shared" si="6"/>
        <v>220</v>
      </c>
      <c r="B65" s="3">
        <f t="shared" ref="B65" si="13">B62</f>
        <v>51</v>
      </c>
      <c r="C65" s="3">
        <v>224</v>
      </c>
      <c r="D65" s="3">
        <v>1</v>
      </c>
      <c r="E65" s="3">
        <v>0</v>
      </c>
      <c r="F65" s="3">
        <v>1</v>
      </c>
      <c r="G65" s="3" t="str">
        <f t="shared" si="5"/>
        <v>insert into game_score (id, matchid, squad, goals, points, time_type) values (220, 51, 224, 1, 0, 1);</v>
      </c>
    </row>
    <row r="66" spans="1:7" x14ac:dyDescent="0.25">
      <c r="A66" s="4">
        <f t="shared" si="6"/>
        <v>221</v>
      </c>
      <c r="B66" s="4">
        <f>B62+1</f>
        <v>52</v>
      </c>
      <c r="C66" s="4">
        <v>202</v>
      </c>
      <c r="D66" s="4">
        <v>1</v>
      </c>
      <c r="E66" s="4">
        <v>1</v>
      </c>
      <c r="F66" s="4">
        <v>2</v>
      </c>
      <c r="G66" s="4" t="str">
        <f t="shared" si="5"/>
        <v>insert into game_score (id, matchid, squad, goals, points, time_type) values (221, 52, 202, 1, 1, 2);</v>
      </c>
    </row>
    <row r="67" spans="1:7" x14ac:dyDescent="0.25">
      <c r="A67" s="4">
        <f t="shared" si="6"/>
        <v>222</v>
      </c>
      <c r="B67" s="4">
        <f>B66</f>
        <v>52</v>
      </c>
      <c r="C67" s="4">
        <v>202</v>
      </c>
      <c r="D67" s="4">
        <v>0</v>
      </c>
      <c r="E67" s="4">
        <v>0</v>
      </c>
      <c r="F67" s="4">
        <v>1</v>
      </c>
      <c r="G67" s="4" t="str">
        <f t="shared" si="5"/>
        <v>insert into game_score (id, matchid, squad, goals, points, time_type) values (222, 52, 202, 0, 0, 1);</v>
      </c>
    </row>
    <row r="68" spans="1:7" x14ac:dyDescent="0.25">
      <c r="A68" s="4">
        <f t="shared" si="6"/>
        <v>223</v>
      </c>
      <c r="B68" s="4">
        <f>B66</f>
        <v>52</v>
      </c>
      <c r="C68" s="4">
        <v>233</v>
      </c>
      <c r="D68" s="4">
        <v>1</v>
      </c>
      <c r="E68" s="4">
        <v>1</v>
      </c>
      <c r="F68" s="4">
        <v>2</v>
      </c>
      <c r="G68" s="4" t="str">
        <f t="shared" si="5"/>
        <v>insert into game_score (id, matchid, squad, goals, points, time_type) values (223, 52, 233, 1, 1, 2);</v>
      </c>
    </row>
    <row r="69" spans="1:7" x14ac:dyDescent="0.25">
      <c r="A69" s="4">
        <f t="shared" si="6"/>
        <v>224</v>
      </c>
      <c r="B69" s="4">
        <f t="shared" ref="B69" si="14">B66</f>
        <v>52</v>
      </c>
      <c r="C69" s="4">
        <v>233</v>
      </c>
      <c r="D69" s="4">
        <v>0</v>
      </c>
      <c r="E69" s="4">
        <v>0</v>
      </c>
      <c r="F69" s="4">
        <v>1</v>
      </c>
      <c r="G69" s="4" t="str">
        <f t="shared" si="5"/>
        <v>insert into game_score (id, matchid, squad, goals, points, time_type) values (224, 52, 233, 0, 0, 1);</v>
      </c>
    </row>
    <row r="70" spans="1:7" x14ac:dyDescent="0.25">
      <c r="A70" s="3">
        <f t="shared" si="6"/>
        <v>225</v>
      </c>
      <c r="B70" s="3">
        <f>B66+1</f>
        <v>53</v>
      </c>
      <c r="C70" s="3">
        <v>224</v>
      </c>
      <c r="D70" s="3">
        <v>1</v>
      </c>
      <c r="E70" s="3">
        <v>1</v>
      </c>
      <c r="F70" s="3">
        <v>2</v>
      </c>
      <c r="G70" s="3" t="str">
        <f t="shared" si="5"/>
        <v>insert into game_score (id, matchid, squad, goals, points, time_type) values (225, 53, 224, 1, 1, 2);</v>
      </c>
    </row>
    <row r="71" spans="1:7" x14ac:dyDescent="0.25">
      <c r="A71" s="3">
        <f t="shared" si="6"/>
        <v>226</v>
      </c>
      <c r="B71" s="3">
        <f>B70</f>
        <v>53</v>
      </c>
      <c r="C71" s="3">
        <v>224</v>
      </c>
      <c r="D71" s="3">
        <v>1</v>
      </c>
      <c r="E71" s="3">
        <v>0</v>
      </c>
      <c r="F71" s="3">
        <v>1</v>
      </c>
      <c r="G71" s="3" t="str">
        <f t="shared" si="5"/>
        <v>insert into game_score (id, matchid, squad, goals, points, time_type) values (226, 53, 224, 1, 0, 1);</v>
      </c>
    </row>
    <row r="72" spans="1:7" x14ac:dyDescent="0.25">
      <c r="A72" s="3">
        <f t="shared" si="6"/>
        <v>227</v>
      </c>
      <c r="B72" s="3">
        <f>B70</f>
        <v>53</v>
      </c>
      <c r="C72" s="3">
        <v>233</v>
      </c>
      <c r="D72" s="3">
        <v>1</v>
      </c>
      <c r="E72" s="3">
        <v>1</v>
      </c>
      <c r="F72" s="3">
        <v>2</v>
      </c>
      <c r="G72" s="3" t="str">
        <f t="shared" si="5"/>
        <v>insert into game_score (id, matchid, squad, goals, points, time_type) values (227, 53, 233, 1, 1, 2);</v>
      </c>
    </row>
    <row r="73" spans="1:7" x14ac:dyDescent="0.25">
      <c r="A73" s="3">
        <f t="shared" si="6"/>
        <v>228</v>
      </c>
      <c r="B73" s="3">
        <f t="shared" ref="B73" si="15">B70</f>
        <v>53</v>
      </c>
      <c r="C73" s="3">
        <v>233</v>
      </c>
      <c r="D73" s="3">
        <v>0</v>
      </c>
      <c r="E73" s="3">
        <v>0</v>
      </c>
      <c r="F73" s="3">
        <v>1</v>
      </c>
      <c r="G73" s="3" t="str">
        <f t="shared" si="5"/>
        <v>insert into game_score (id, matchid, squad, goals, points, time_type) values (228, 53, 233, 0, 0, 1);</v>
      </c>
    </row>
    <row r="74" spans="1:7" x14ac:dyDescent="0.25">
      <c r="A74" s="4">
        <f t="shared" si="6"/>
        <v>229</v>
      </c>
      <c r="B74" s="4">
        <f>B70+1</f>
        <v>54</v>
      </c>
      <c r="C74" s="4">
        <v>202</v>
      </c>
      <c r="D74" s="4">
        <v>1</v>
      </c>
      <c r="E74" s="4">
        <v>2</v>
      </c>
      <c r="F74" s="4">
        <v>2</v>
      </c>
      <c r="G74" s="4" t="str">
        <f t="shared" si="5"/>
        <v>insert into game_score (id, matchid, squad, goals, points, time_type) values (229, 54, 202, 1, 2, 2);</v>
      </c>
    </row>
    <row r="75" spans="1:7" x14ac:dyDescent="0.25">
      <c r="A75" s="4">
        <f t="shared" si="6"/>
        <v>230</v>
      </c>
      <c r="B75" s="4">
        <f>B74</f>
        <v>54</v>
      </c>
      <c r="C75" s="4">
        <v>202</v>
      </c>
      <c r="D75" s="4">
        <v>0</v>
      </c>
      <c r="E75" s="4">
        <v>0</v>
      </c>
      <c r="F75" s="4">
        <v>1</v>
      </c>
      <c r="G75" s="4" t="str">
        <f t="shared" si="5"/>
        <v>insert into game_score (id, matchid, squad, goals, points, time_type) values (230, 54, 202, 0, 0, 1);</v>
      </c>
    </row>
    <row r="76" spans="1:7" x14ac:dyDescent="0.25">
      <c r="A76" s="4">
        <f t="shared" si="6"/>
        <v>231</v>
      </c>
      <c r="B76" s="4">
        <f>B74</f>
        <v>54</v>
      </c>
      <c r="C76" s="4">
        <v>2431</v>
      </c>
      <c r="D76" s="4">
        <v>0</v>
      </c>
      <c r="E76" s="4">
        <v>0</v>
      </c>
      <c r="F76" s="4">
        <v>2</v>
      </c>
      <c r="G76" s="4" t="str">
        <f t="shared" si="5"/>
        <v>insert into game_score (id, matchid, squad, goals, points, time_type) values (231, 54, 2431, 0, 0, 2);</v>
      </c>
    </row>
    <row r="77" spans="1:7" x14ac:dyDescent="0.25">
      <c r="A77" s="4">
        <f t="shared" si="6"/>
        <v>232</v>
      </c>
      <c r="B77" s="4">
        <f t="shared" ref="B77" si="16">B74</f>
        <v>54</v>
      </c>
      <c r="C77" s="4">
        <v>2431</v>
      </c>
      <c r="D77" s="4">
        <v>0</v>
      </c>
      <c r="E77" s="4">
        <v>0</v>
      </c>
      <c r="F77" s="4">
        <v>1</v>
      </c>
      <c r="G77" s="4" t="str">
        <f t="shared" si="5"/>
        <v>insert into game_score (id, matchid, squad, goals, points, time_type) values (232, 54, 2431, 0, 0, 1);</v>
      </c>
    </row>
    <row r="78" spans="1:7" x14ac:dyDescent="0.25">
      <c r="A78" s="3">
        <f t="shared" si="6"/>
        <v>233</v>
      </c>
      <c r="B78" s="3">
        <f>B74+1</f>
        <v>55</v>
      </c>
      <c r="C78" s="3">
        <v>225</v>
      </c>
      <c r="D78" s="3">
        <v>1</v>
      </c>
      <c r="E78" s="3">
        <v>0</v>
      </c>
      <c r="F78" s="3">
        <v>2</v>
      </c>
      <c r="G78" s="3" t="str">
        <f t="shared" si="5"/>
        <v>insert into game_score (id, matchid, squad, goals, points, time_type) values (233, 55, 225, 1, 0, 2);</v>
      </c>
    </row>
    <row r="79" spans="1:7" x14ac:dyDescent="0.25">
      <c r="A79" s="3">
        <f t="shared" si="6"/>
        <v>234</v>
      </c>
      <c r="B79" s="3">
        <f>B78</f>
        <v>55</v>
      </c>
      <c r="C79" s="3">
        <v>225</v>
      </c>
      <c r="D79" s="3">
        <v>0</v>
      </c>
      <c r="E79" s="3">
        <v>0</v>
      </c>
      <c r="F79" s="3">
        <v>1</v>
      </c>
      <c r="G79" s="3" t="str">
        <f t="shared" si="5"/>
        <v>insert into game_score (id, matchid, squad, goals, points, time_type) values (234, 55, 225, 0, 0, 1);</v>
      </c>
    </row>
    <row r="80" spans="1:7" x14ac:dyDescent="0.25">
      <c r="A80" s="3">
        <f t="shared" si="6"/>
        <v>235</v>
      </c>
      <c r="B80" s="3">
        <f>B78</f>
        <v>55</v>
      </c>
      <c r="C80" s="3">
        <v>233</v>
      </c>
      <c r="D80" s="3">
        <v>1</v>
      </c>
      <c r="E80" s="3">
        <v>0</v>
      </c>
      <c r="F80" s="3">
        <v>2</v>
      </c>
      <c r="G80" s="3" t="str">
        <f t="shared" si="5"/>
        <v>insert into game_score (id, matchid, squad, goals, points, time_type) values (235, 55, 233, 1, 0, 2);</v>
      </c>
    </row>
    <row r="81" spans="1:7" x14ac:dyDescent="0.25">
      <c r="A81" s="3">
        <f t="shared" si="6"/>
        <v>236</v>
      </c>
      <c r="B81" s="3">
        <f t="shared" ref="B81:B85" si="17">B78</f>
        <v>55</v>
      </c>
      <c r="C81" s="3">
        <v>233</v>
      </c>
      <c r="D81" s="3">
        <v>1</v>
      </c>
      <c r="E81" s="3">
        <v>0</v>
      </c>
      <c r="F81" s="3">
        <v>1</v>
      </c>
      <c r="G81" s="3" t="str">
        <f t="shared" si="5"/>
        <v>insert into game_score (id, matchid, squad, goals, points, time_type) values (236, 55, 233, 1, 0, 1);</v>
      </c>
    </row>
    <row r="82" spans="1:7" x14ac:dyDescent="0.25">
      <c r="A82" s="3">
        <f t="shared" si="6"/>
        <v>237</v>
      </c>
      <c r="B82" s="3">
        <f t="shared" si="17"/>
        <v>55</v>
      </c>
      <c r="C82" s="3">
        <v>225</v>
      </c>
      <c r="D82" s="3">
        <v>2</v>
      </c>
      <c r="E82" s="3">
        <v>2</v>
      </c>
      <c r="F82" s="3">
        <v>4</v>
      </c>
      <c r="G82" s="3" t="str">
        <f t="shared" si="5"/>
        <v>insert into game_score (id, matchid, squad, goals, points, time_type) values (237, 55, 225, 2, 2, 4);</v>
      </c>
    </row>
    <row r="83" spans="1:7" x14ac:dyDescent="0.25">
      <c r="A83" s="3">
        <f t="shared" si="6"/>
        <v>238</v>
      </c>
      <c r="B83" s="3">
        <f t="shared" si="17"/>
        <v>55</v>
      </c>
      <c r="C83" s="3">
        <v>225</v>
      </c>
      <c r="D83" s="3">
        <v>2</v>
      </c>
      <c r="E83" s="3">
        <v>0</v>
      </c>
      <c r="F83" s="3">
        <v>3</v>
      </c>
      <c r="G83" s="3" t="str">
        <f t="shared" si="5"/>
        <v>insert into game_score (id, matchid, squad, goals, points, time_type) values (238, 55, 225, 2, 0, 3);</v>
      </c>
    </row>
    <row r="84" spans="1:7" x14ac:dyDescent="0.25">
      <c r="A84" s="3">
        <f t="shared" si="6"/>
        <v>239</v>
      </c>
      <c r="B84" s="3">
        <f t="shared" si="17"/>
        <v>55</v>
      </c>
      <c r="C84" s="3">
        <v>233</v>
      </c>
      <c r="D84" s="3">
        <v>1</v>
      </c>
      <c r="E84" s="3">
        <v>0</v>
      </c>
      <c r="F84" s="3">
        <v>4</v>
      </c>
      <c r="G84" s="3" t="str">
        <f t="shared" si="5"/>
        <v>insert into game_score (id, matchid, squad, goals, points, time_type) values (239, 55, 233, 1, 0, 4);</v>
      </c>
    </row>
    <row r="85" spans="1:7" x14ac:dyDescent="0.25">
      <c r="A85" s="3">
        <f t="shared" si="6"/>
        <v>240</v>
      </c>
      <c r="B85" s="3">
        <f t="shared" si="17"/>
        <v>55</v>
      </c>
      <c r="C85" s="3">
        <v>233</v>
      </c>
      <c r="D85" s="3">
        <v>1</v>
      </c>
      <c r="E85" s="3">
        <v>0</v>
      </c>
      <c r="F85" s="3">
        <v>3</v>
      </c>
      <c r="G85" s="3" t="str">
        <f t="shared" si="5"/>
        <v>insert into game_score (id, matchid, squad, goals, points, time_type) values (240, 55, 233, 1, 0, 3);</v>
      </c>
    </row>
    <row r="86" spans="1:7" x14ac:dyDescent="0.25">
      <c r="A86" s="4">
        <f t="shared" si="6"/>
        <v>241</v>
      </c>
      <c r="B86" s="4">
        <f>B78+1</f>
        <v>56</v>
      </c>
      <c r="C86" s="4">
        <v>202</v>
      </c>
      <c r="D86" s="4">
        <v>1</v>
      </c>
      <c r="E86" s="4">
        <v>0</v>
      </c>
      <c r="F86" s="4">
        <v>2</v>
      </c>
      <c r="G86" s="4" t="str">
        <f t="shared" si="5"/>
        <v>insert into game_score (id, matchid, squad, goals, points, time_type) values (241, 56, 202, 1, 0, 2);</v>
      </c>
    </row>
    <row r="87" spans="1:7" x14ac:dyDescent="0.25">
      <c r="A87" s="4">
        <f t="shared" si="6"/>
        <v>242</v>
      </c>
      <c r="B87" s="4">
        <f>B86</f>
        <v>56</v>
      </c>
      <c r="C87" s="4">
        <v>202</v>
      </c>
      <c r="D87" s="4">
        <v>0</v>
      </c>
      <c r="E87" s="4">
        <v>0</v>
      </c>
      <c r="F87" s="4">
        <v>1</v>
      </c>
      <c r="G87" s="4" t="str">
        <f t="shared" si="5"/>
        <v>insert into game_score (id, matchid, squad, goals, points, time_type) values (242, 56, 202, 0, 0, 1);</v>
      </c>
    </row>
    <row r="88" spans="1:7" x14ac:dyDescent="0.25">
      <c r="A88" s="4">
        <f t="shared" si="6"/>
        <v>243</v>
      </c>
      <c r="B88" s="4">
        <f>B86</f>
        <v>56</v>
      </c>
      <c r="C88" s="4">
        <v>249</v>
      </c>
      <c r="D88" s="4">
        <v>1</v>
      </c>
      <c r="E88" s="4">
        <v>0</v>
      </c>
      <c r="F88" s="4">
        <v>2</v>
      </c>
      <c r="G88" s="4" t="str">
        <f t="shared" si="5"/>
        <v>insert into game_score (id, matchid, squad, goals, points, time_type) values (243, 56, 249, 1, 0, 2);</v>
      </c>
    </row>
    <row r="89" spans="1:7" x14ac:dyDescent="0.25">
      <c r="A89" s="4">
        <f t="shared" si="6"/>
        <v>244</v>
      </c>
      <c r="B89" s="4">
        <f t="shared" ref="B89:B93" si="18">B86</f>
        <v>56</v>
      </c>
      <c r="C89" s="4">
        <v>249</v>
      </c>
      <c r="D89" s="4">
        <v>0</v>
      </c>
      <c r="E89" s="4">
        <v>0</v>
      </c>
      <c r="F89" s="4">
        <v>1</v>
      </c>
      <c r="G89" s="4" t="str">
        <f t="shared" si="5"/>
        <v>insert into game_score (id, matchid, squad, goals, points, time_type) values (244, 56, 249, 0, 0, 1);</v>
      </c>
    </row>
    <row r="90" spans="1:7" x14ac:dyDescent="0.25">
      <c r="A90" s="4">
        <f t="shared" si="6"/>
        <v>245</v>
      </c>
      <c r="B90" s="4">
        <f t="shared" si="18"/>
        <v>56</v>
      </c>
      <c r="C90" s="4">
        <v>202</v>
      </c>
      <c r="D90" s="4">
        <v>2</v>
      </c>
      <c r="E90" s="4">
        <v>2</v>
      </c>
      <c r="F90" s="4">
        <v>4</v>
      </c>
      <c r="G90" s="4" t="str">
        <f t="shared" si="5"/>
        <v>insert into game_score (id, matchid, squad, goals, points, time_type) values (245, 56, 202, 2, 2, 4);</v>
      </c>
    </row>
    <row r="91" spans="1:7" x14ac:dyDescent="0.25">
      <c r="A91" s="4">
        <f t="shared" si="6"/>
        <v>246</v>
      </c>
      <c r="B91" s="4">
        <f t="shared" si="18"/>
        <v>56</v>
      </c>
      <c r="C91" s="4">
        <v>202</v>
      </c>
      <c r="D91" s="4">
        <v>2</v>
      </c>
      <c r="E91" s="4">
        <v>0</v>
      </c>
      <c r="F91" s="4">
        <v>3</v>
      </c>
      <c r="G91" s="4" t="str">
        <f t="shared" si="5"/>
        <v>insert into game_score (id, matchid, squad, goals, points, time_type) values (246, 56, 202, 2, 0, 3);</v>
      </c>
    </row>
    <row r="92" spans="1:7" x14ac:dyDescent="0.25">
      <c r="A92" s="4">
        <f t="shared" si="6"/>
        <v>247</v>
      </c>
      <c r="B92" s="4">
        <f t="shared" si="18"/>
        <v>56</v>
      </c>
      <c r="C92" s="4">
        <v>249</v>
      </c>
      <c r="D92" s="4">
        <v>1</v>
      </c>
      <c r="E92" s="4">
        <v>0</v>
      </c>
      <c r="F92" s="4">
        <v>4</v>
      </c>
      <c r="G92" s="4" t="str">
        <f t="shared" si="5"/>
        <v>insert into game_score (id, matchid, squad, goals, points, time_type) values (247, 56, 249, 1, 0, 4);</v>
      </c>
    </row>
    <row r="93" spans="1:7" x14ac:dyDescent="0.25">
      <c r="A93" s="4">
        <f t="shared" si="6"/>
        <v>248</v>
      </c>
      <c r="B93" s="4">
        <f t="shared" si="18"/>
        <v>56</v>
      </c>
      <c r="C93" s="4">
        <v>249</v>
      </c>
      <c r="D93" s="4">
        <v>1</v>
      </c>
      <c r="E93" s="4">
        <v>0</v>
      </c>
      <c r="F93" s="4">
        <v>3</v>
      </c>
      <c r="G93" s="4" t="str">
        <f t="shared" si="5"/>
        <v>insert into game_score (id, matchid, squad, goals, points, time_type) values (248, 56, 249, 1, 0, 3);</v>
      </c>
    </row>
    <row r="94" spans="1:7" x14ac:dyDescent="0.25">
      <c r="A94" s="3">
        <f t="shared" si="6"/>
        <v>249</v>
      </c>
      <c r="B94" s="3">
        <f>B86+1</f>
        <v>57</v>
      </c>
      <c r="C94" s="3">
        <v>202</v>
      </c>
      <c r="D94" s="3">
        <v>3</v>
      </c>
      <c r="E94" s="3">
        <v>2</v>
      </c>
      <c r="F94" s="3">
        <v>2</v>
      </c>
      <c r="G94" s="3" t="str">
        <f t="shared" ref="G94:G133" si="19">"insert into game_score (id, matchid, squad, goals, points, time_type) values (" &amp; A94 &amp; ", " &amp; B94 &amp; ", " &amp; C94 &amp; ", " &amp; D94 &amp; ", " &amp; E94 &amp; ", " &amp; F94 &amp; ");"</f>
        <v>insert into game_score (id, matchid, squad, goals, points, time_type) values (249, 57, 202, 3, 2, 2);</v>
      </c>
    </row>
    <row r="95" spans="1:7" x14ac:dyDescent="0.25">
      <c r="A95" s="3">
        <f t="shared" si="6"/>
        <v>250</v>
      </c>
      <c r="B95" s="3">
        <f>B94</f>
        <v>57</v>
      </c>
      <c r="C95" s="3">
        <v>202</v>
      </c>
      <c r="D95" s="3">
        <v>2</v>
      </c>
      <c r="E95" s="3">
        <v>0</v>
      </c>
      <c r="F95" s="3">
        <v>1</v>
      </c>
      <c r="G95" s="3" t="str">
        <f t="shared" si="19"/>
        <v>insert into game_score (id, matchid, squad, goals, points, time_type) values (250, 57, 202, 2, 0, 1);</v>
      </c>
    </row>
    <row r="96" spans="1:7" x14ac:dyDescent="0.25">
      <c r="A96" s="3">
        <f t="shared" ref="A96:A101" si="20">A95+1</f>
        <v>251</v>
      </c>
      <c r="B96" s="3">
        <f>B94</f>
        <v>57</v>
      </c>
      <c r="C96" s="3">
        <v>225</v>
      </c>
      <c r="D96" s="3">
        <v>1</v>
      </c>
      <c r="E96" s="3">
        <v>0</v>
      </c>
      <c r="F96" s="3">
        <v>2</v>
      </c>
      <c r="G96" s="3" t="str">
        <f t="shared" si="19"/>
        <v>insert into game_score (id, matchid, squad, goals, points, time_type) values (251, 57, 225, 1, 0, 2);</v>
      </c>
    </row>
    <row r="97" spans="1:7" x14ac:dyDescent="0.25">
      <c r="A97" s="3">
        <f t="shared" si="20"/>
        <v>252</v>
      </c>
      <c r="B97" s="3">
        <f t="shared" ref="B97" si="21">B94</f>
        <v>57</v>
      </c>
      <c r="C97" s="3">
        <v>225</v>
      </c>
      <c r="D97" s="3">
        <v>0</v>
      </c>
      <c r="E97" s="3">
        <v>0</v>
      </c>
      <c r="F97" s="3">
        <v>1</v>
      </c>
      <c r="G97" s="3" t="str">
        <f t="shared" si="19"/>
        <v>insert into game_score (id, matchid, squad, goals, points, time_type) values (252, 57, 225, 0, 0, 1);</v>
      </c>
    </row>
    <row r="98" spans="1:7" x14ac:dyDescent="0.25">
      <c r="A98" s="4">
        <f t="shared" si="20"/>
        <v>253</v>
      </c>
      <c r="B98" s="4">
        <f>B94+1</f>
        <v>58</v>
      </c>
      <c r="C98" s="4">
        <v>249</v>
      </c>
      <c r="D98" s="4">
        <v>1</v>
      </c>
      <c r="E98" s="4">
        <v>2</v>
      </c>
      <c r="F98" s="4">
        <v>2</v>
      </c>
      <c r="G98" s="4" t="str">
        <f t="shared" si="19"/>
        <v>insert into game_score (id, matchid, squad, goals, points, time_type) values (253, 58, 249, 1, 2, 2);</v>
      </c>
    </row>
    <row r="99" spans="1:7" x14ac:dyDescent="0.25">
      <c r="A99" s="4">
        <f t="shared" si="20"/>
        <v>254</v>
      </c>
      <c r="B99" s="4">
        <f>B98</f>
        <v>58</v>
      </c>
      <c r="C99" s="4">
        <v>249</v>
      </c>
      <c r="D99" s="4">
        <v>1</v>
      </c>
      <c r="E99" s="4">
        <v>0</v>
      </c>
      <c r="F99" s="4">
        <v>1</v>
      </c>
      <c r="G99" s="4" t="str">
        <f t="shared" si="19"/>
        <v>insert into game_score (id, matchid, squad, goals, points, time_type) values (254, 58, 249, 1, 0, 1);</v>
      </c>
    </row>
    <row r="100" spans="1:7" x14ac:dyDescent="0.25">
      <c r="A100" s="4">
        <f t="shared" si="20"/>
        <v>255</v>
      </c>
      <c r="B100" s="4">
        <f>B98</f>
        <v>58</v>
      </c>
      <c r="C100" s="4">
        <v>233</v>
      </c>
      <c r="D100" s="4">
        <v>0</v>
      </c>
      <c r="E100" s="4">
        <v>0</v>
      </c>
      <c r="F100" s="4">
        <v>2</v>
      </c>
      <c r="G100" s="4" t="str">
        <f t="shared" si="19"/>
        <v>insert into game_score (id, matchid, squad, goals, points, time_type) values (255, 58, 233, 0, 0, 2);</v>
      </c>
    </row>
    <row r="101" spans="1:7" x14ac:dyDescent="0.25">
      <c r="A101" s="4">
        <f t="shared" si="20"/>
        <v>256</v>
      </c>
      <c r="B101" s="4">
        <f t="shared" ref="B101" si="22">B98</f>
        <v>58</v>
      </c>
      <c r="C101" s="4">
        <v>233</v>
      </c>
      <c r="D101" s="4">
        <v>0</v>
      </c>
      <c r="E101" s="4">
        <v>0</v>
      </c>
      <c r="F101" s="4">
        <v>1</v>
      </c>
      <c r="G101" s="4" t="str">
        <f t="shared" si="19"/>
        <v>insert into game_score (id, matchid, squad, goals, points, time_type) values (256, 58, 233,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'1970'!A9+1</f>
        <v>29</v>
      </c>
      <c r="B2">
        <v>1972</v>
      </c>
      <c r="C2" t="s">
        <v>12</v>
      </c>
      <c r="D2">
        <v>237</v>
      </c>
      <c r="G2" t="str">
        <f>"insert into group_stage (id, tournament, group_code, squad) values (" &amp; A2 &amp; ", " &amp; B2 &amp; ", '" &amp; C2 &amp; "', " &amp; D2 &amp;  ");"</f>
        <v>insert into group_stage (id, tournament, group_code, squad) values (29, 1972, 'A', 237);</v>
      </c>
    </row>
    <row r="3" spans="1:7" x14ac:dyDescent="0.25">
      <c r="A3">
        <f t="shared" ref="A3:A9" si="0">A2+1</f>
        <v>30</v>
      </c>
      <c r="B3">
        <f t="shared" ref="B3:B9" si="1">B2</f>
        <v>1972</v>
      </c>
      <c r="C3" t="s">
        <v>12</v>
      </c>
      <c r="D3">
        <v>254</v>
      </c>
      <c r="G3" t="str">
        <f>"insert into group_stage (id, tournament, group_code, squad) values (" &amp; A3 &amp; ", " &amp; B3 &amp; ", '" &amp; C3 &amp; "', " &amp; D3 &amp;  ");"</f>
        <v>insert into group_stage (id, tournament, group_code, squad) values (30, 1972, 'A', 254);</v>
      </c>
    </row>
    <row r="4" spans="1:7" x14ac:dyDescent="0.25">
      <c r="A4">
        <f t="shared" si="0"/>
        <v>31</v>
      </c>
      <c r="B4">
        <f t="shared" si="1"/>
        <v>1972</v>
      </c>
      <c r="C4" t="s">
        <v>12</v>
      </c>
      <c r="D4">
        <v>223</v>
      </c>
      <c r="G4" t="str">
        <f>"insert into group_stage (id, tournament, group_code, squad) values (" &amp; A4 &amp; ", " &amp; B4 &amp; ", '" &amp; C4 &amp; "', " &amp; D4 &amp;  ");"</f>
        <v>insert into group_stage (id, tournament, group_code, squad) values (31, 1972, 'A', 223);</v>
      </c>
    </row>
    <row r="5" spans="1:7" x14ac:dyDescent="0.25">
      <c r="A5">
        <f t="shared" si="0"/>
        <v>32</v>
      </c>
      <c r="B5">
        <f t="shared" si="1"/>
        <v>1972</v>
      </c>
      <c r="C5" t="s">
        <v>12</v>
      </c>
      <c r="D5">
        <v>228</v>
      </c>
      <c r="G5" t="str">
        <f>"insert into group_stage (id, tournament, group_code, squad) values (" &amp; A5 &amp; ", " &amp; B5 &amp; ", '" &amp; C5 &amp; "', " &amp; D5 &amp;  ");"</f>
        <v>insert into group_stage (id, tournament, group_code, squad) values (32, 1972, 'A', 228);</v>
      </c>
    </row>
    <row r="6" spans="1:7" x14ac:dyDescent="0.25">
      <c r="A6">
        <f t="shared" si="0"/>
        <v>33</v>
      </c>
      <c r="B6">
        <f t="shared" si="1"/>
        <v>1972</v>
      </c>
      <c r="C6" t="s">
        <v>13</v>
      </c>
      <c r="D6">
        <v>242</v>
      </c>
      <c r="G6" t="str">
        <f>"insert into group_stage (id, tournament, group_code, squad) values (" &amp; A6 &amp; ", " &amp; B6 &amp; ", '" &amp; C6 &amp; "', " &amp; D6 &amp;  ");"</f>
        <v>insert into group_stage (id, tournament, group_code, squad) values (33, 1972, 'B', 242);</v>
      </c>
    </row>
    <row r="7" spans="1:7" x14ac:dyDescent="0.25">
      <c r="A7">
        <f t="shared" si="0"/>
        <v>34</v>
      </c>
      <c r="B7">
        <f t="shared" si="1"/>
        <v>1972</v>
      </c>
      <c r="C7" t="s">
        <v>13</v>
      </c>
      <c r="D7">
        <v>212</v>
      </c>
      <c r="G7" t="str">
        <f>"insert into group_stage (id, tournament, group_code, squad) values (" &amp; A7 &amp; ", " &amp; B7 &amp; ", '" &amp; C7 &amp; "', " &amp; D7 &amp;  ");"</f>
        <v>insert into group_stage (id, tournament, group_code, squad) values (34, 1972, 'B', 212);</v>
      </c>
    </row>
    <row r="8" spans="1:7" x14ac:dyDescent="0.25">
      <c r="A8">
        <f t="shared" si="0"/>
        <v>35</v>
      </c>
      <c r="B8">
        <f t="shared" si="1"/>
        <v>1972</v>
      </c>
      <c r="C8" t="s">
        <v>13</v>
      </c>
      <c r="D8">
        <v>2438</v>
      </c>
      <c r="G8" t="str">
        <f>"insert into group_stage (id, tournament, group_code, squad) values (" &amp; A8 &amp; ", " &amp; B8 &amp; ", '" &amp; C8 &amp; "', " &amp; D8 &amp;  ");"</f>
        <v>insert into group_stage (id, tournament, group_code, squad) values (35, 1972, 'B', 2438);</v>
      </c>
    </row>
    <row r="9" spans="1:7" x14ac:dyDescent="0.25">
      <c r="A9">
        <f t="shared" si="0"/>
        <v>36</v>
      </c>
      <c r="B9">
        <f t="shared" si="1"/>
        <v>1972</v>
      </c>
      <c r="C9" t="s">
        <v>13</v>
      </c>
      <c r="D9">
        <v>242</v>
      </c>
      <c r="G9" t="str">
        <f>"insert into group_stage (id, tournament, group_code, squad) values (" &amp; A9 &amp; ", " &amp; B9 &amp; ", '" &amp; C9 &amp; "', " &amp; D9 &amp;  ");"</f>
        <v>insert into group_stage (id, tournament, group_code, squad) values (36, 1972, 'B', 242);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'1970'!A27+1</f>
        <v>59</v>
      </c>
      <c r="B12" s="2" t="str">
        <f>"1972-02-23"</f>
        <v>1972-02-23</v>
      </c>
      <c r="C12">
        <v>2</v>
      </c>
      <c r="D12">
        <v>237</v>
      </c>
      <c r="G12" t="str">
        <f t="shared" ref="G12:G27" si="2">"insert into game (matchid, matchdate, game_type, country) values (" &amp; A12 &amp; ", '" &amp; B12 &amp; "', " &amp; C12 &amp; ", " &amp; D12 &amp;  ");"</f>
        <v>insert into game (matchid, matchdate, game_type, country) values (59, '1972-02-23', 2, 237);</v>
      </c>
    </row>
    <row r="13" spans="1:7" x14ac:dyDescent="0.25">
      <c r="A13">
        <f>A12+1</f>
        <v>60</v>
      </c>
      <c r="B13" s="2" t="str">
        <f>"1972-02-24"</f>
        <v>1972-02-24</v>
      </c>
      <c r="C13">
        <v>2</v>
      </c>
      <c r="D13">
        <f t="shared" ref="D13:D27" si="3">D12</f>
        <v>237</v>
      </c>
      <c r="G13" t="str">
        <f t="shared" si="2"/>
        <v>insert into game (matchid, matchdate, game_type, country) values (60, '1972-02-24', 2, 237);</v>
      </c>
    </row>
    <row r="14" spans="1:7" x14ac:dyDescent="0.25">
      <c r="A14">
        <f t="shared" ref="A14:A27" si="4">A13+1</f>
        <v>61</v>
      </c>
      <c r="B14" s="2" t="str">
        <f>"1972-02-26"</f>
        <v>1972-02-26</v>
      </c>
      <c r="C14">
        <v>2</v>
      </c>
      <c r="D14">
        <f t="shared" si="3"/>
        <v>237</v>
      </c>
      <c r="G14" t="str">
        <f t="shared" si="2"/>
        <v>insert into game (matchid, matchdate, game_type, country) values (61, '1972-02-26', 2, 237);</v>
      </c>
    </row>
    <row r="15" spans="1:7" x14ac:dyDescent="0.25">
      <c r="A15">
        <f t="shared" si="4"/>
        <v>62</v>
      </c>
      <c r="B15" s="2" t="str">
        <f>"1972-02-26"</f>
        <v>1972-02-26</v>
      </c>
      <c r="C15">
        <v>2</v>
      </c>
      <c r="D15">
        <f t="shared" si="3"/>
        <v>237</v>
      </c>
      <c r="G15" t="str">
        <f t="shared" si="2"/>
        <v>insert into game (matchid, matchdate, game_type, country) values (62, '1972-02-26', 2, 237);</v>
      </c>
    </row>
    <row r="16" spans="1:7" x14ac:dyDescent="0.25">
      <c r="A16">
        <f t="shared" si="4"/>
        <v>63</v>
      </c>
      <c r="B16" s="2" t="str">
        <f>"1972-02-28"</f>
        <v>1972-02-28</v>
      </c>
      <c r="C16">
        <v>2</v>
      </c>
      <c r="D16">
        <f t="shared" si="3"/>
        <v>237</v>
      </c>
      <c r="G16" t="str">
        <f t="shared" si="2"/>
        <v>insert into game (matchid, matchdate, game_type, country) values (63, '1972-02-28', 2, 237);</v>
      </c>
    </row>
    <row r="17" spans="1:7" x14ac:dyDescent="0.25">
      <c r="A17">
        <f t="shared" si="4"/>
        <v>64</v>
      </c>
      <c r="B17" s="2" t="str">
        <f>"1972-02-28"</f>
        <v>1972-02-28</v>
      </c>
      <c r="C17">
        <v>2</v>
      </c>
      <c r="D17">
        <f t="shared" si="3"/>
        <v>237</v>
      </c>
      <c r="G17" t="str">
        <f t="shared" si="2"/>
        <v>insert into game (matchid, matchdate, game_type, country) values (64, '1972-02-28', 2, 237);</v>
      </c>
    </row>
    <row r="18" spans="1:7" x14ac:dyDescent="0.25">
      <c r="A18">
        <f t="shared" si="4"/>
        <v>65</v>
      </c>
      <c r="B18" s="2" t="str">
        <f>"1972-02-25"</f>
        <v>1972-02-25</v>
      </c>
      <c r="C18">
        <v>2</v>
      </c>
      <c r="D18">
        <f t="shared" si="3"/>
        <v>237</v>
      </c>
      <c r="G18" t="str">
        <f t="shared" si="2"/>
        <v>insert into game (matchid, matchdate, game_type, country) values (65, '1972-02-25', 2, 237);</v>
      </c>
    </row>
    <row r="19" spans="1:7" x14ac:dyDescent="0.25">
      <c r="A19">
        <f t="shared" si="4"/>
        <v>66</v>
      </c>
      <c r="B19" s="2" t="str">
        <f>"1972-02-25"</f>
        <v>1972-02-25</v>
      </c>
      <c r="C19">
        <v>2</v>
      </c>
      <c r="D19">
        <f t="shared" si="3"/>
        <v>237</v>
      </c>
      <c r="G19" t="str">
        <f t="shared" si="2"/>
        <v>insert into game (matchid, matchdate, game_type, country) values (66, '1972-02-25', 2, 237);</v>
      </c>
    </row>
    <row r="20" spans="1:7" x14ac:dyDescent="0.25">
      <c r="A20">
        <f t="shared" si="4"/>
        <v>67</v>
      </c>
      <c r="B20" s="2" t="str">
        <f>"1972-02-27"</f>
        <v>1972-02-27</v>
      </c>
      <c r="C20">
        <v>2</v>
      </c>
      <c r="D20">
        <f t="shared" si="3"/>
        <v>237</v>
      </c>
      <c r="G20" t="str">
        <f t="shared" si="2"/>
        <v>insert into game (matchid, matchdate, game_type, country) values (67, '1972-02-27', 2, 237);</v>
      </c>
    </row>
    <row r="21" spans="1:7" x14ac:dyDescent="0.25">
      <c r="A21">
        <f t="shared" si="4"/>
        <v>68</v>
      </c>
      <c r="B21" s="2" t="str">
        <f>"1972-02-27"</f>
        <v>1972-02-27</v>
      </c>
      <c r="C21">
        <v>2</v>
      </c>
      <c r="D21">
        <f t="shared" si="3"/>
        <v>237</v>
      </c>
      <c r="G21" t="str">
        <f t="shared" si="2"/>
        <v>insert into game (matchid, matchdate, game_type, country) values (68, '1972-02-27', 2, 237);</v>
      </c>
    </row>
    <row r="22" spans="1:7" x14ac:dyDescent="0.25">
      <c r="A22">
        <f t="shared" si="4"/>
        <v>69</v>
      </c>
      <c r="B22" s="2" t="str">
        <f>"1972-02-29"</f>
        <v>1972-02-29</v>
      </c>
      <c r="C22">
        <v>2</v>
      </c>
      <c r="D22">
        <f t="shared" si="3"/>
        <v>237</v>
      </c>
      <c r="G22" t="str">
        <f t="shared" si="2"/>
        <v>insert into game (matchid, matchdate, game_type, country) values (69, '1972-02-29', 2, 237);</v>
      </c>
    </row>
    <row r="23" spans="1:7" x14ac:dyDescent="0.25">
      <c r="A23">
        <f t="shared" si="4"/>
        <v>70</v>
      </c>
      <c r="B23" s="2" t="str">
        <f>"1972-02-29"</f>
        <v>1972-02-29</v>
      </c>
      <c r="C23">
        <v>2</v>
      </c>
      <c r="D23">
        <f t="shared" si="3"/>
        <v>237</v>
      </c>
      <c r="G23" t="str">
        <f t="shared" si="2"/>
        <v>insert into game (matchid, matchdate, game_type, country) values (70, '1972-02-29', 2, 237);</v>
      </c>
    </row>
    <row r="24" spans="1:7" x14ac:dyDescent="0.25">
      <c r="A24">
        <f t="shared" si="4"/>
        <v>71</v>
      </c>
      <c r="B24" s="2" t="str">
        <f>"1972-03-02"</f>
        <v>1972-03-02</v>
      </c>
      <c r="C24">
        <v>4</v>
      </c>
      <c r="D24">
        <f t="shared" si="3"/>
        <v>237</v>
      </c>
      <c r="G24" t="str">
        <f t="shared" si="2"/>
        <v>insert into game (matchid, matchdate, game_type, country) values (71, '1972-03-02', 4, 237);</v>
      </c>
    </row>
    <row r="25" spans="1:7" x14ac:dyDescent="0.25">
      <c r="A25">
        <f t="shared" si="4"/>
        <v>72</v>
      </c>
      <c r="B25" s="2" t="str">
        <f>"1972-03-02"</f>
        <v>1972-03-02</v>
      </c>
      <c r="C25">
        <v>4</v>
      </c>
      <c r="D25">
        <f t="shared" si="3"/>
        <v>237</v>
      </c>
      <c r="G25" t="str">
        <f t="shared" si="2"/>
        <v>insert into game (matchid, matchdate, game_type, country) values (72, '1972-03-02', 4, 237);</v>
      </c>
    </row>
    <row r="26" spans="1:7" x14ac:dyDescent="0.25">
      <c r="A26">
        <f t="shared" si="4"/>
        <v>73</v>
      </c>
      <c r="B26" s="2" t="str">
        <f>"1972-03-04"</f>
        <v>1972-03-04</v>
      </c>
      <c r="C26">
        <v>5</v>
      </c>
      <c r="D26">
        <f t="shared" si="3"/>
        <v>237</v>
      </c>
      <c r="G26" t="str">
        <f t="shared" si="2"/>
        <v>insert into game (matchid, matchdate, game_type, country) values (73, '1972-03-04', 5, 237);</v>
      </c>
    </row>
    <row r="27" spans="1:7" x14ac:dyDescent="0.25">
      <c r="A27">
        <f t="shared" si="4"/>
        <v>74</v>
      </c>
      <c r="B27" s="2" t="str">
        <f>"1972-03-05"</f>
        <v>1972-03-05</v>
      </c>
      <c r="C27">
        <v>6</v>
      </c>
      <c r="D27">
        <f t="shared" si="3"/>
        <v>237</v>
      </c>
      <c r="G27" t="str">
        <f t="shared" si="2"/>
        <v>insert into game (matchid, matchdate, game_type, country) values (74, '1972-03-05', 6, 237);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'1970'!A101 + 1</f>
        <v>257</v>
      </c>
      <c r="B30" s="3">
        <f>A12</f>
        <v>59</v>
      </c>
      <c r="C30" s="3">
        <v>237</v>
      </c>
      <c r="D30" s="3">
        <v>2</v>
      </c>
      <c r="E30" s="3">
        <v>2</v>
      </c>
      <c r="F30" s="3">
        <v>2</v>
      </c>
      <c r="G30" s="3" t="str">
        <f t="shared" ref="G30:G89" si="5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(257, 59, 237, 2, 2, 2);</v>
      </c>
    </row>
    <row r="31" spans="1:7" x14ac:dyDescent="0.25">
      <c r="A31" s="3">
        <f>A30+1</f>
        <v>258</v>
      </c>
      <c r="B31" s="3">
        <f>B30</f>
        <v>59</v>
      </c>
      <c r="C31" s="3">
        <v>237</v>
      </c>
      <c r="D31" s="3">
        <v>2</v>
      </c>
      <c r="E31" s="3">
        <v>0</v>
      </c>
      <c r="F31" s="3">
        <v>1</v>
      </c>
      <c r="G31" s="3" t="str">
        <f t="shared" si="5"/>
        <v>insert into game_score (id, matchid, squad, goals, points, time_type) values (258, 59, 237, 2, 0, 1);</v>
      </c>
    </row>
    <row r="32" spans="1:7" x14ac:dyDescent="0.25">
      <c r="A32" s="3">
        <f t="shared" ref="A32:A91" si="6">A31+1</f>
        <v>259</v>
      </c>
      <c r="B32" s="3">
        <f>B30</f>
        <v>59</v>
      </c>
      <c r="C32" s="3">
        <v>254</v>
      </c>
      <c r="D32" s="3">
        <v>1</v>
      </c>
      <c r="E32" s="3">
        <v>0</v>
      </c>
      <c r="F32" s="3">
        <v>2</v>
      </c>
      <c r="G32" s="3" t="str">
        <f t="shared" si="5"/>
        <v>insert into game_score (id, matchid, squad, goals, points, time_type) values (259, 59, 254, 1, 0, 2);</v>
      </c>
    </row>
    <row r="33" spans="1:7" x14ac:dyDescent="0.25">
      <c r="A33" s="3">
        <f t="shared" si="6"/>
        <v>260</v>
      </c>
      <c r="B33" s="3">
        <f>B30</f>
        <v>59</v>
      </c>
      <c r="C33" s="3">
        <v>254</v>
      </c>
      <c r="D33" s="3">
        <v>1</v>
      </c>
      <c r="E33" s="3">
        <v>0</v>
      </c>
      <c r="F33" s="3">
        <v>1</v>
      </c>
      <c r="G33" s="3" t="str">
        <f t="shared" si="5"/>
        <v>insert into game_score (id, matchid, squad, goals, points, time_type) values (260, 59, 254, 1, 0, 1);</v>
      </c>
    </row>
    <row r="34" spans="1:7" x14ac:dyDescent="0.25">
      <c r="A34" s="4">
        <f>A33+1</f>
        <v>261</v>
      </c>
      <c r="B34" s="4">
        <f>B30+1</f>
        <v>60</v>
      </c>
      <c r="C34" s="4">
        <v>223</v>
      </c>
      <c r="D34" s="4">
        <v>3</v>
      </c>
      <c r="E34" s="4">
        <v>1</v>
      </c>
      <c r="F34" s="4">
        <v>2</v>
      </c>
      <c r="G34" t="str">
        <f t="shared" si="5"/>
        <v>insert into game_score (id, matchid, squad, goals, points, time_type) values (261, 60, 223, 3, 1, 2);</v>
      </c>
    </row>
    <row r="35" spans="1:7" x14ac:dyDescent="0.25">
      <c r="A35" s="4">
        <f t="shared" si="6"/>
        <v>262</v>
      </c>
      <c r="B35" s="4">
        <f>B34</f>
        <v>60</v>
      </c>
      <c r="C35" s="4">
        <v>223</v>
      </c>
      <c r="D35" s="4">
        <v>1</v>
      </c>
      <c r="E35" s="4">
        <v>0</v>
      </c>
      <c r="F35" s="4">
        <v>1</v>
      </c>
      <c r="G35" t="str">
        <f t="shared" si="5"/>
        <v>insert into game_score (id, matchid, squad, goals, points, time_type) values (262, 60, 223, 1, 0, 1);</v>
      </c>
    </row>
    <row r="36" spans="1:7" x14ac:dyDescent="0.25">
      <c r="A36" s="4">
        <f t="shared" si="6"/>
        <v>263</v>
      </c>
      <c r="B36" s="4">
        <f>B34</f>
        <v>60</v>
      </c>
      <c r="C36" s="4">
        <v>228</v>
      </c>
      <c r="D36" s="4">
        <v>3</v>
      </c>
      <c r="E36" s="4">
        <v>1</v>
      </c>
      <c r="F36" s="4">
        <v>2</v>
      </c>
      <c r="G36" t="str">
        <f t="shared" si="5"/>
        <v>insert into game_score (id, matchid, squad, goals, points, time_type) values (263, 60, 228, 3, 1, 2);</v>
      </c>
    </row>
    <row r="37" spans="1:7" x14ac:dyDescent="0.25">
      <c r="A37" s="4">
        <f t="shared" si="6"/>
        <v>264</v>
      </c>
      <c r="B37" s="4">
        <f>B34</f>
        <v>60</v>
      </c>
      <c r="C37" s="4">
        <v>228</v>
      </c>
      <c r="D37" s="4">
        <v>1</v>
      </c>
      <c r="E37" s="4">
        <v>0</v>
      </c>
      <c r="F37" s="4">
        <v>1</v>
      </c>
      <c r="G37" t="str">
        <f t="shared" si="5"/>
        <v>insert into game_score (id, matchid, squad, goals, points, time_type) values (264, 60, 228, 1, 0, 1);</v>
      </c>
    </row>
    <row r="38" spans="1:7" x14ac:dyDescent="0.25">
      <c r="A38" s="3">
        <f t="shared" si="6"/>
        <v>265</v>
      </c>
      <c r="B38" s="3">
        <f>B34+1</f>
        <v>61</v>
      </c>
      <c r="C38" s="3">
        <v>223</v>
      </c>
      <c r="D38" s="3">
        <v>1</v>
      </c>
      <c r="E38" s="3">
        <v>1</v>
      </c>
      <c r="F38" s="3">
        <v>2</v>
      </c>
      <c r="G38" s="3" t="str">
        <f t="shared" si="5"/>
        <v>insert into game_score (id, matchid, squad, goals, points, time_type) values (265, 61, 223, 1, 1, 2);</v>
      </c>
    </row>
    <row r="39" spans="1:7" x14ac:dyDescent="0.25">
      <c r="A39" s="3">
        <f t="shared" si="6"/>
        <v>266</v>
      </c>
      <c r="B39" s="3">
        <f>B38</f>
        <v>61</v>
      </c>
      <c r="C39" s="3">
        <v>223</v>
      </c>
      <c r="D39" s="3">
        <v>1</v>
      </c>
      <c r="E39" s="3">
        <v>0</v>
      </c>
      <c r="F39" s="3">
        <v>1</v>
      </c>
      <c r="G39" s="3" t="str">
        <f t="shared" si="5"/>
        <v>insert into game_score (id, matchid, squad, goals, points, time_type) values (266, 61, 223, 1, 0, 1);</v>
      </c>
    </row>
    <row r="40" spans="1:7" x14ac:dyDescent="0.25">
      <c r="A40" s="3">
        <f t="shared" si="6"/>
        <v>267</v>
      </c>
      <c r="B40" s="3">
        <f>B38</f>
        <v>61</v>
      </c>
      <c r="C40" s="3">
        <v>254</v>
      </c>
      <c r="D40" s="3">
        <v>1</v>
      </c>
      <c r="E40" s="3">
        <v>1</v>
      </c>
      <c r="F40" s="3">
        <v>2</v>
      </c>
      <c r="G40" s="3" t="str">
        <f t="shared" si="5"/>
        <v>insert into game_score (id, matchid, squad, goals, points, time_type) values (267, 61, 254, 1, 1, 2);</v>
      </c>
    </row>
    <row r="41" spans="1:7" x14ac:dyDescent="0.25">
      <c r="A41" s="3">
        <f t="shared" si="6"/>
        <v>268</v>
      </c>
      <c r="B41" s="3">
        <f t="shared" ref="B41" si="7">B38</f>
        <v>61</v>
      </c>
      <c r="C41" s="3">
        <v>254</v>
      </c>
      <c r="D41" s="3">
        <v>0</v>
      </c>
      <c r="E41" s="3">
        <v>0</v>
      </c>
      <c r="F41" s="3">
        <v>1</v>
      </c>
      <c r="G41" s="3" t="str">
        <f t="shared" si="5"/>
        <v>insert into game_score (id, matchid, squad, goals, points, time_type) values (268, 61, 254, 0, 0, 1);</v>
      </c>
    </row>
    <row r="42" spans="1:7" x14ac:dyDescent="0.25">
      <c r="A42" s="4">
        <f t="shared" si="6"/>
        <v>269</v>
      </c>
      <c r="B42" s="4">
        <f>B38+1</f>
        <v>62</v>
      </c>
      <c r="C42" s="4">
        <v>237</v>
      </c>
      <c r="D42" s="4">
        <v>2</v>
      </c>
      <c r="E42" s="4">
        <v>2</v>
      </c>
      <c r="F42" s="4">
        <v>2</v>
      </c>
      <c r="G42" s="4" t="str">
        <f t="shared" si="5"/>
        <v>insert into game_score (id, matchid, squad, goals, points, time_type) values (269, 62, 237, 2, 2, 2);</v>
      </c>
    </row>
    <row r="43" spans="1:7" x14ac:dyDescent="0.25">
      <c r="A43" s="4">
        <f t="shared" si="6"/>
        <v>270</v>
      </c>
      <c r="B43" s="4">
        <f>B42</f>
        <v>62</v>
      </c>
      <c r="C43" s="4">
        <v>237</v>
      </c>
      <c r="D43" s="4">
        <v>0</v>
      </c>
      <c r="E43" s="4">
        <v>0</v>
      </c>
      <c r="F43" s="4">
        <v>1</v>
      </c>
      <c r="G43" s="4" t="str">
        <f t="shared" si="5"/>
        <v>insert into game_score (id, matchid, squad, goals, points, time_type) values (270, 62, 237, 0, 0, 1);</v>
      </c>
    </row>
    <row r="44" spans="1:7" x14ac:dyDescent="0.25">
      <c r="A44" s="4">
        <f t="shared" si="6"/>
        <v>271</v>
      </c>
      <c r="B44" s="4">
        <f>B42</f>
        <v>62</v>
      </c>
      <c r="C44" s="4">
        <v>228</v>
      </c>
      <c r="D44" s="4">
        <v>0</v>
      </c>
      <c r="E44" s="4">
        <v>0</v>
      </c>
      <c r="F44" s="4">
        <v>2</v>
      </c>
      <c r="G44" s="4" t="str">
        <f t="shared" si="5"/>
        <v>insert into game_score (id, matchid, squad, goals, points, time_type) values (271, 62, 228, 0, 0, 2);</v>
      </c>
    </row>
    <row r="45" spans="1:7" x14ac:dyDescent="0.25">
      <c r="A45" s="4">
        <f t="shared" si="6"/>
        <v>272</v>
      </c>
      <c r="B45" s="4">
        <f t="shared" ref="B45" si="8">B42</f>
        <v>62</v>
      </c>
      <c r="C45" s="4">
        <v>228</v>
      </c>
      <c r="D45" s="4">
        <v>0</v>
      </c>
      <c r="E45" s="4">
        <v>0</v>
      </c>
      <c r="F45" s="4">
        <v>1</v>
      </c>
      <c r="G45" s="4" t="str">
        <f t="shared" si="5"/>
        <v>insert into game_score (id, matchid, squad, goals, points, time_type) values (272, 62, 228, 0, 0, 1);</v>
      </c>
    </row>
    <row r="46" spans="1:7" x14ac:dyDescent="0.25">
      <c r="A46" s="3">
        <f t="shared" si="6"/>
        <v>273</v>
      </c>
      <c r="B46" s="3">
        <f>B42+1</f>
        <v>63</v>
      </c>
      <c r="C46" s="3">
        <v>228</v>
      </c>
      <c r="D46" s="3">
        <v>1</v>
      </c>
      <c r="E46" s="3">
        <v>1</v>
      </c>
      <c r="F46" s="3">
        <v>2</v>
      </c>
      <c r="G46" s="3" t="str">
        <f t="shared" si="5"/>
        <v>insert into game_score (id, matchid, squad, goals, points, time_type) values (273, 63, 228, 1, 1, 2);</v>
      </c>
    </row>
    <row r="47" spans="1:7" x14ac:dyDescent="0.25">
      <c r="A47" s="3">
        <f t="shared" si="6"/>
        <v>274</v>
      </c>
      <c r="B47" s="3">
        <f>B46</f>
        <v>63</v>
      </c>
      <c r="C47" s="3">
        <v>228</v>
      </c>
      <c r="D47" s="3">
        <v>0</v>
      </c>
      <c r="E47" s="3">
        <v>0</v>
      </c>
      <c r="F47" s="3">
        <v>1</v>
      </c>
      <c r="G47" s="3" t="str">
        <f t="shared" si="5"/>
        <v>insert into game_score (id, matchid, squad, goals, points, time_type) values (274, 63, 228, 0, 0, 1);</v>
      </c>
    </row>
    <row r="48" spans="1:7" x14ac:dyDescent="0.25">
      <c r="A48" s="3">
        <f t="shared" si="6"/>
        <v>275</v>
      </c>
      <c r="B48" s="3">
        <f>B46</f>
        <v>63</v>
      </c>
      <c r="C48" s="3">
        <v>254</v>
      </c>
      <c r="D48" s="3">
        <v>1</v>
      </c>
      <c r="E48" s="3">
        <v>1</v>
      </c>
      <c r="F48" s="3">
        <v>2</v>
      </c>
      <c r="G48" s="3" t="str">
        <f t="shared" si="5"/>
        <v>insert into game_score (id, matchid, squad, goals, points, time_type) values (275, 63, 254, 1, 1, 2);</v>
      </c>
    </row>
    <row r="49" spans="1:7" x14ac:dyDescent="0.25">
      <c r="A49" s="3">
        <f t="shared" si="6"/>
        <v>276</v>
      </c>
      <c r="B49" s="3">
        <f t="shared" ref="B49" si="9">B46</f>
        <v>63</v>
      </c>
      <c r="C49" s="3">
        <v>254</v>
      </c>
      <c r="D49" s="3">
        <v>1</v>
      </c>
      <c r="E49" s="3">
        <v>0</v>
      </c>
      <c r="F49" s="3">
        <v>1</v>
      </c>
      <c r="G49" s="3" t="str">
        <f t="shared" si="5"/>
        <v>insert into game_score (id, matchid, squad, goals, points, time_type) values (276, 63, 254, 1, 0, 1);</v>
      </c>
    </row>
    <row r="50" spans="1:7" x14ac:dyDescent="0.25">
      <c r="A50" s="4">
        <f t="shared" si="6"/>
        <v>277</v>
      </c>
      <c r="B50" s="4">
        <f>B46+1</f>
        <v>64</v>
      </c>
      <c r="C50" s="4">
        <v>237</v>
      </c>
      <c r="D50" s="4">
        <v>1</v>
      </c>
      <c r="E50" s="4">
        <v>1</v>
      </c>
      <c r="F50" s="4">
        <v>2</v>
      </c>
      <c r="G50" s="4" t="str">
        <f t="shared" si="5"/>
        <v>insert into game_score (id, matchid, squad, goals, points, time_type) values (277, 64, 237, 1, 1, 2);</v>
      </c>
    </row>
    <row r="51" spans="1:7" x14ac:dyDescent="0.25">
      <c r="A51" s="4">
        <f t="shared" si="6"/>
        <v>278</v>
      </c>
      <c r="B51" s="4">
        <f>B50</f>
        <v>64</v>
      </c>
      <c r="C51" s="4">
        <v>237</v>
      </c>
      <c r="D51" s="4">
        <v>0</v>
      </c>
      <c r="E51" s="4">
        <v>0</v>
      </c>
      <c r="F51" s="4">
        <v>1</v>
      </c>
      <c r="G51" s="4" t="str">
        <f t="shared" si="5"/>
        <v>insert into game_score (id, matchid, squad, goals, points, time_type) values (278, 64, 237, 0, 0, 1);</v>
      </c>
    </row>
    <row r="52" spans="1:7" x14ac:dyDescent="0.25">
      <c r="A52" s="4">
        <f t="shared" si="6"/>
        <v>279</v>
      </c>
      <c r="B52" s="4">
        <f>B50</f>
        <v>64</v>
      </c>
      <c r="C52" s="4">
        <v>223</v>
      </c>
      <c r="D52" s="4">
        <v>1</v>
      </c>
      <c r="E52" s="4">
        <v>1</v>
      </c>
      <c r="F52" s="4">
        <v>2</v>
      </c>
      <c r="G52" s="4" t="str">
        <f t="shared" si="5"/>
        <v>insert into game_score (id, matchid, squad, goals, points, time_type) values (279, 64, 223, 1, 1, 2);</v>
      </c>
    </row>
    <row r="53" spans="1:7" x14ac:dyDescent="0.25">
      <c r="A53" s="4">
        <f t="shared" si="6"/>
        <v>280</v>
      </c>
      <c r="B53" s="4">
        <f t="shared" ref="B53" si="10">B50</f>
        <v>64</v>
      </c>
      <c r="C53" s="4">
        <v>223</v>
      </c>
      <c r="D53" s="4">
        <v>1</v>
      </c>
      <c r="E53" s="4">
        <v>0</v>
      </c>
      <c r="F53" s="4">
        <v>1</v>
      </c>
      <c r="G53" s="4" t="str">
        <f t="shared" si="5"/>
        <v>insert into game_score (id, matchid, squad, goals, points, time_type) values (280, 64, 223, 1, 0, 1);</v>
      </c>
    </row>
    <row r="54" spans="1:7" x14ac:dyDescent="0.25">
      <c r="A54" s="3">
        <f t="shared" si="6"/>
        <v>281</v>
      </c>
      <c r="B54" s="3">
        <f>B50+1</f>
        <v>65</v>
      </c>
      <c r="C54" s="3">
        <v>242</v>
      </c>
      <c r="D54" s="3">
        <v>1</v>
      </c>
      <c r="E54" s="3">
        <v>1</v>
      </c>
      <c r="F54" s="3">
        <v>2</v>
      </c>
      <c r="G54" s="3" t="str">
        <f t="shared" si="5"/>
        <v>insert into game_score (id, matchid, squad, goals, points, time_type) values (281, 65, 242, 1, 1, 2);</v>
      </c>
    </row>
    <row r="55" spans="1:7" x14ac:dyDescent="0.25">
      <c r="A55" s="3">
        <f t="shared" si="6"/>
        <v>282</v>
      </c>
      <c r="B55" s="3">
        <f>B54</f>
        <v>65</v>
      </c>
      <c r="C55" s="3">
        <v>242</v>
      </c>
      <c r="D55" s="3">
        <v>1</v>
      </c>
      <c r="E55" s="3">
        <v>0</v>
      </c>
      <c r="F55" s="3">
        <v>1</v>
      </c>
      <c r="G55" s="3" t="str">
        <f t="shared" si="5"/>
        <v>insert into game_score (id, matchid, squad, goals, points, time_type) values (282, 65, 242, 1, 0, 1);</v>
      </c>
    </row>
    <row r="56" spans="1:7" x14ac:dyDescent="0.25">
      <c r="A56" s="3">
        <f t="shared" si="6"/>
        <v>283</v>
      </c>
      <c r="B56" s="3">
        <f>B54</f>
        <v>65</v>
      </c>
      <c r="C56" s="3">
        <v>212</v>
      </c>
      <c r="D56" s="3">
        <v>1</v>
      </c>
      <c r="E56" s="3">
        <v>1</v>
      </c>
      <c r="F56" s="3">
        <v>2</v>
      </c>
      <c r="G56" s="3" t="str">
        <f t="shared" si="5"/>
        <v>insert into game_score (id, matchid, squad, goals, points, time_type) values (283, 65, 212, 1, 1, 2);</v>
      </c>
    </row>
    <row r="57" spans="1:7" x14ac:dyDescent="0.25">
      <c r="A57" s="3">
        <f t="shared" si="6"/>
        <v>284</v>
      </c>
      <c r="B57" s="3">
        <f t="shared" ref="B57" si="11">B54</f>
        <v>65</v>
      </c>
      <c r="C57" s="3">
        <v>212</v>
      </c>
      <c r="D57" s="3">
        <v>1</v>
      </c>
      <c r="E57" s="3">
        <v>0</v>
      </c>
      <c r="F57" s="3">
        <v>1</v>
      </c>
      <c r="G57" s="3" t="str">
        <f t="shared" si="5"/>
        <v>insert into game_score (id, matchid, squad, goals, points, time_type) values (284, 65, 212, 1, 0, 1);</v>
      </c>
    </row>
    <row r="58" spans="1:7" x14ac:dyDescent="0.25">
      <c r="A58" s="4">
        <f t="shared" si="6"/>
        <v>285</v>
      </c>
      <c r="B58" s="4">
        <f>B54+1</f>
        <v>66</v>
      </c>
      <c r="C58" s="6">
        <v>2438</v>
      </c>
      <c r="D58" s="6">
        <v>1</v>
      </c>
      <c r="E58" s="6">
        <v>1</v>
      </c>
      <c r="F58" s="4">
        <v>2</v>
      </c>
      <c r="G58" s="4" t="str">
        <f t="shared" si="5"/>
        <v>insert into game_score (id, matchid, squad, goals, points, time_type) values (285, 66, 2438, 1, 1, 2);</v>
      </c>
    </row>
    <row r="59" spans="1:7" x14ac:dyDescent="0.25">
      <c r="A59" s="4">
        <f t="shared" si="6"/>
        <v>286</v>
      </c>
      <c r="B59" s="4">
        <f>B58</f>
        <v>66</v>
      </c>
      <c r="C59" s="6">
        <v>2438</v>
      </c>
      <c r="D59" s="6">
        <v>0</v>
      </c>
      <c r="E59" s="6">
        <v>0</v>
      </c>
      <c r="F59" s="4">
        <v>1</v>
      </c>
      <c r="G59" s="4" t="str">
        <f t="shared" si="5"/>
        <v>insert into game_score (id, matchid, squad, goals, points, time_type) values (286, 66, 2438, 0, 0, 1);</v>
      </c>
    </row>
    <row r="60" spans="1:7" x14ac:dyDescent="0.25">
      <c r="A60" s="4">
        <f t="shared" si="6"/>
        <v>287</v>
      </c>
      <c r="B60" s="4">
        <f>B58</f>
        <v>66</v>
      </c>
      <c r="C60" s="6">
        <v>249</v>
      </c>
      <c r="D60" s="6">
        <v>1</v>
      </c>
      <c r="E60" s="6">
        <v>1</v>
      </c>
      <c r="F60" s="4">
        <v>2</v>
      </c>
      <c r="G60" s="4" t="str">
        <f t="shared" si="5"/>
        <v>insert into game_score (id, matchid, squad, goals, points, time_type) values (287, 66, 249, 1, 1, 2);</v>
      </c>
    </row>
    <row r="61" spans="1:7" x14ac:dyDescent="0.25">
      <c r="A61" s="4">
        <f t="shared" si="6"/>
        <v>288</v>
      </c>
      <c r="B61" s="4">
        <f t="shared" ref="B61" si="12">B58</f>
        <v>66</v>
      </c>
      <c r="C61" s="6">
        <v>249</v>
      </c>
      <c r="D61" s="6">
        <v>0</v>
      </c>
      <c r="E61" s="6">
        <v>0</v>
      </c>
      <c r="F61" s="4">
        <v>1</v>
      </c>
      <c r="G61" s="4" t="str">
        <f t="shared" si="5"/>
        <v>insert into game_score (id, matchid, squad, goals, points, time_type) values (288, 66, 249, 0, 0, 1);</v>
      </c>
    </row>
    <row r="62" spans="1:7" x14ac:dyDescent="0.25">
      <c r="A62" s="3">
        <f t="shared" si="6"/>
        <v>289</v>
      </c>
      <c r="B62" s="3">
        <f>B58+1</f>
        <v>67</v>
      </c>
      <c r="C62" s="3">
        <v>212</v>
      </c>
      <c r="D62" s="3">
        <v>1</v>
      </c>
      <c r="E62" s="3">
        <v>1</v>
      </c>
      <c r="F62" s="3">
        <v>2</v>
      </c>
      <c r="G62" s="3" t="str">
        <f t="shared" si="5"/>
        <v>insert into game_score (id, matchid, squad, goals, points, time_type) values (289, 67, 212, 1, 1, 2);</v>
      </c>
    </row>
    <row r="63" spans="1:7" x14ac:dyDescent="0.25">
      <c r="A63" s="3">
        <f t="shared" si="6"/>
        <v>290</v>
      </c>
      <c r="B63" s="3">
        <f>B62</f>
        <v>67</v>
      </c>
      <c r="C63" s="3">
        <v>212</v>
      </c>
      <c r="D63" s="3">
        <v>1</v>
      </c>
      <c r="E63" s="3">
        <v>0</v>
      </c>
      <c r="F63" s="3">
        <v>1</v>
      </c>
      <c r="G63" s="3" t="str">
        <f t="shared" si="5"/>
        <v>insert into game_score (id, matchid, squad, goals, points, time_type) values (290, 67, 212, 1, 0, 1);</v>
      </c>
    </row>
    <row r="64" spans="1:7" x14ac:dyDescent="0.25">
      <c r="A64" s="3">
        <f t="shared" si="6"/>
        <v>291</v>
      </c>
      <c r="B64" s="3">
        <f>B62</f>
        <v>67</v>
      </c>
      <c r="C64" s="3">
        <v>254</v>
      </c>
      <c r="D64" s="3">
        <v>1</v>
      </c>
      <c r="E64" s="3">
        <v>1</v>
      </c>
      <c r="F64" s="3">
        <v>2</v>
      </c>
      <c r="G64" s="3" t="str">
        <f t="shared" si="5"/>
        <v>insert into game_score (id, matchid, squad, goals, points, time_type) values (291, 67, 254, 1, 1, 2);</v>
      </c>
    </row>
    <row r="65" spans="1:7" x14ac:dyDescent="0.25">
      <c r="A65" s="3">
        <f t="shared" si="6"/>
        <v>292</v>
      </c>
      <c r="B65" s="3">
        <f t="shared" ref="B65" si="13">B62</f>
        <v>67</v>
      </c>
      <c r="C65" s="3">
        <v>254</v>
      </c>
      <c r="D65" s="3">
        <v>0</v>
      </c>
      <c r="E65" s="3">
        <v>0</v>
      </c>
      <c r="F65" s="3">
        <v>1</v>
      </c>
      <c r="G65" s="3" t="str">
        <f t="shared" si="5"/>
        <v>insert into game_score (id, matchid, squad, goals, points, time_type) values (292, 67, 254, 0, 0, 1);</v>
      </c>
    </row>
    <row r="66" spans="1:7" x14ac:dyDescent="0.25">
      <c r="A66" s="4">
        <f t="shared" si="6"/>
        <v>293</v>
      </c>
      <c r="B66" s="4">
        <f>B62+1</f>
        <v>68</v>
      </c>
      <c r="C66" s="4">
        <v>2438</v>
      </c>
      <c r="D66" s="4">
        <v>2</v>
      </c>
      <c r="E66" s="4">
        <v>2</v>
      </c>
      <c r="F66" s="4">
        <v>2</v>
      </c>
      <c r="G66" s="4" t="str">
        <f t="shared" si="5"/>
        <v>insert into game_score (id, matchid, squad, goals, points, time_type) values (293, 68, 2438, 2, 2, 2);</v>
      </c>
    </row>
    <row r="67" spans="1:7" x14ac:dyDescent="0.25">
      <c r="A67" s="4">
        <f t="shared" si="6"/>
        <v>294</v>
      </c>
      <c r="B67" s="4">
        <f>B66</f>
        <v>68</v>
      </c>
      <c r="C67" s="4">
        <v>2438</v>
      </c>
      <c r="D67" s="4">
        <v>1</v>
      </c>
      <c r="E67" s="4">
        <v>0</v>
      </c>
      <c r="F67" s="4">
        <v>1</v>
      </c>
      <c r="G67" s="4" t="str">
        <f t="shared" si="5"/>
        <v>insert into game_score (id, matchid, squad, goals, points, time_type) values (294, 68, 2438, 1, 0, 1);</v>
      </c>
    </row>
    <row r="68" spans="1:7" x14ac:dyDescent="0.25">
      <c r="A68" s="4">
        <f t="shared" si="6"/>
        <v>295</v>
      </c>
      <c r="B68" s="4">
        <f>B66</f>
        <v>68</v>
      </c>
      <c r="C68" s="4">
        <v>242</v>
      </c>
      <c r="D68" s="4">
        <v>0</v>
      </c>
      <c r="E68" s="4">
        <v>0</v>
      </c>
      <c r="F68" s="4">
        <v>2</v>
      </c>
      <c r="G68" s="4" t="str">
        <f t="shared" si="5"/>
        <v>insert into game_score (id, matchid, squad, goals, points, time_type) values (295, 68, 242, 0, 0, 2);</v>
      </c>
    </row>
    <row r="69" spans="1:7" x14ac:dyDescent="0.25">
      <c r="A69" s="4">
        <f t="shared" si="6"/>
        <v>296</v>
      </c>
      <c r="B69" s="4">
        <f t="shared" ref="B69" si="14">B66</f>
        <v>68</v>
      </c>
      <c r="C69" s="4">
        <v>242</v>
      </c>
      <c r="D69" s="4">
        <v>0</v>
      </c>
      <c r="E69" s="4">
        <v>0</v>
      </c>
      <c r="F69" s="4">
        <v>1</v>
      </c>
      <c r="G69" s="4" t="str">
        <f t="shared" si="5"/>
        <v>insert into game_score (id, matchid, squad, goals, points, time_type) values (296, 68, 242, 0, 0, 1);</v>
      </c>
    </row>
    <row r="70" spans="1:7" x14ac:dyDescent="0.25">
      <c r="A70" s="3">
        <f t="shared" si="6"/>
        <v>297</v>
      </c>
      <c r="B70" s="3">
        <f>B66+1</f>
        <v>69</v>
      </c>
      <c r="C70" s="3">
        <v>212</v>
      </c>
      <c r="D70" s="3">
        <v>1</v>
      </c>
      <c r="E70" s="3">
        <v>1</v>
      </c>
      <c r="F70" s="3">
        <v>2</v>
      </c>
      <c r="G70" s="3" t="str">
        <f t="shared" si="5"/>
        <v>insert into game_score (id, matchid, squad, goals, points, time_type) values (297, 69, 212, 1, 1, 2);</v>
      </c>
    </row>
    <row r="71" spans="1:7" x14ac:dyDescent="0.25">
      <c r="A71" s="3">
        <f t="shared" si="6"/>
        <v>298</v>
      </c>
      <c r="B71" s="3">
        <f>B70</f>
        <v>69</v>
      </c>
      <c r="C71" s="3">
        <v>212</v>
      </c>
      <c r="D71" s="3">
        <v>1</v>
      </c>
      <c r="E71" s="3">
        <v>0</v>
      </c>
      <c r="F71" s="3">
        <v>1</v>
      </c>
      <c r="G71" s="3" t="str">
        <f t="shared" si="5"/>
        <v>insert into game_score (id, matchid, squad, goals, points, time_type) values (298, 69, 212, 1, 0, 1);</v>
      </c>
    </row>
    <row r="72" spans="1:7" x14ac:dyDescent="0.25">
      <c r="A72" s="3">
        <f t="shared" si="6"/>
        <v>299</v>
      </c>
      <c r="B72" s="3">
        <f>B70</f>
        <v>69</v>
      </c>
      <c r="C72" s="3">
        <v>2438</v>
      </c>
      <c r="D72" s="3">
        <v>1</v>
      </c>
      <c r="E72" s="3">
        <v>1</v>
      </c>
      <c r="F72" s="3">
        <v>2</v>
      </c>
      <c r="G72" s="3" t="str">
        <f t="shared" si="5"/>
        <v>insert into game_score (id, matchid, squad, goals, points, time_type) values (299, 69, 2438, 1, 1, 2);</v>
      </c>
    </row>
    <row r="73" spans="1:7" x14ac:dyDescent="0.25">
      <c r="A73" s="3">
        <f t="shared" si="6"/>
        <v>300</v>
      </c>
      <c r="B73" s="3">
        <f t="shared" ref="B73" si="15">B70</f>
        <v>69</v>
      </c>
      <c r="C73" s="3">
        <v>2438</v>
      </c>
      <c r="D73" s="3">
        <v>1</v>
      </c>
      <c r="E73" s="3">
        <v>0</v>
      </c>
      <c r="F73" s="3">
        <v>1</v>
      </c>
      <c r="G73" s="3" t="str">
        <f t="shared" si="5"/>
        <v>insert into game_score (id, matchid, squad, goals, points, time_type) values (300, 69, 2438, 1, 0, 1);</v>
      </c>
    </row>
    <row r="74" spans="1:7" x14ac:dyDescent="0.25">
      <c r="A74" s="4">
        <f t="shared" si="6"/>
        <v>301</v>
      </c>
      <c r="B74" s="4">
        <f>B70+1</f>
        <v>70</v>
      </c>
      <c r="C74" s="4">
        <v>242</v>
      </c>
      <c r="D74" s="4">
        <v>4</v>
      </c>
      <c r="E74" s="4">
        <v>2</v>
      </c>
      <c r="F74" s="4">
        <v>2</v>
      </c>
      <c r="G74" s="4" t="str">
        <f t="shared" si="5"/>
        <v>insert into game_score (id, matchid, squad, goals, points, time_type) values (301, 70, 242, 4, 2, 2);</v>
      </c>
    </row>
    <row r="75" spans="1:7" x14ac:dyDescent="0.25">
      <c r="A75" s="4">
        <f t="shared" si="6"/>
        <v>302</v>
      </c>
      <c r="B75" s="4">
        <f>B74</f>
        <v>70</v>
      </c>
      <c r="C75" s="4">
        <v>242</v>
      </c>
      <c r="D75" s="4">
        <v>2</v>
      </c>
      <c r="E75" s="4">
        <v>0</v>
      </c>
      <c r="F75" s="4">
        <v>1</v>
      </c>
      <c r="G75" s="4" t="str">
        <f t="shared" si="5"/>
        <v>insert into game_score (id, matchid, squad, goals, points, time_type) values (302, 70, 242, 2, 0, 1);</v>
      </c>
    </row>
    <row r="76" spans="1:7" x14ac:dyDescent="0.25">
      <c r="A76" s="4">
        <f t="shared" si="6"/>
        <v>303</v>
      </c>
      <c r="B76" s="4">
        <f>B74</f>
        <v>70</v>
      </c>
      <c r="C76" s="4">
        <v>249</v>
      </c>
      <c r="D76" s="4">
        <v>2</v>
      </c>
      <c r="E76" s="4">
        <v>0</v>
      </c>
      <c r="F76" s="4">
        <v>2</v>
      </c>
      <c r="G76" s="4" t="str">
        <f t="shared" si="5"/>
        <v>insert into game_score (id, matchid, squad, goals, points, time_type) values (303, 70, 249, 2, 0, 2);</v>
      </c>
    </row>
    <row r="77" spans="1:7" x14ac:dyDescent="0.25">
      <c r="A77" s="4">
        <f t="shared" si="6"/>
        <v>304</v>
      </c>
      <c r="B77" s="4">
        <f t="shared" ref="B77" si="16">B74</f>
        <v>70</v>
      </c>
      <c r="C77" s="4">
        <v>249</v>
      </c>
      <c r="D77" s="4">
        <v>2</v>
      </c>
      <c r="E77" s="4">
        <v>0</v>
      </c>
      <c r="F77" s="4">
        <v>1</v>
      </c>
      <c r="G77" s="4" t="str">
        <f t="shared" si="5"/>
        <v>insert into game_score (id, matchid, squad, goals, points, time_type) values (304, 70, 249, 2, 0, 1);</v>
      </c>
    </row>
    <row r="78" spans="1:7" x14ac:dyDescent="0.25">
      <c r="A78" s="3">
        <f t="shared" si="6"/>
        <v>305</v>
      </c>
      <c r="B78" s="3">
        <f>B74+1</f>
        <v>71</v>
      </c>
      <c r="C78" s="3">
        <v>237</v>
      </c>
      <c r="D78" s="3">
        <v>0</v>
      </c>
      <c r="E78" s="3">
        <v>0</v>
      </c>
      <c r="F78" s="3">
        <v>2</v>
      </c>
      <c r="G78" s="3" t="str">
        <f t="shared" si="5"/>
        <v>insert into game_score (id, matchid, squad, goals, points, time_type) values (305, 71, 237, 0, 0, 2);</v>
      </c>
    </row>
    <row r="79" spans="1:7" x14ac:dyDescent="0.25">
      <c r="A79" s="3">
        <f t="shared" si="6"/>
        <v>306</v>
      </c>
      <c r="B79" s="3">
        <f>B78</f>
        <v>71</v>
      </c>
      <c r="C79" s="3">
        <v>237</v>
      </c>
      <c r="D79" s="3">
        <v>0</v>
      </c>
      <c r="E79" s="3">
        <v>0</v>
      </c>
      <c r="F79" s="3">
        <v>1</v>
      </c>
      <c r="G79" s="3" t="str">
        <f t="shared" si="5"/>
        <v>insert into game_score (id, matchid, squad, goals, points, time_type) values (306, 71, 237, 0, 0, 1);</v>
      </c>
    </row>
    <row r="80" spans="1:7" x14ac:dyDescent="0.25">
      <c r="A80" s="3">
        <f t="shared" si="6"/>
        <v>307</v>
      </c>
      <c r="B80" s="3">
        <f>B78</f>
        <v>71</v>
      </c>
      <c r="C80" s="3">
        <v>242</v>
      </c>
      <c r="D80" s="3">
        <v>1</v>
      </c>
      <c r="E80" s="3">
        <v>2</v>
      </c>
      <c r="F80" s="3">
        <v>2</v>
      </c>
      <c r="G80" s="3" t="str">
        <f t="shared" si="5"/>
        <v>insert into game_score (id, matchid, squad, goals, points, time_type) values (307, 71, 242, 1, 2, 2);</v>
      </c>
    </row>
    <row r="81" spans="1:7" x14ac:dyDescent="0.25">
      <c r="A81" s="3">
        <f t="shared" si="6"/>
        <v>308</v>
      </c>
      <c r="B81" s="3">
        <f t="shared" ref="B81" si="17">B78</f>
        <v>71</v>
      </c>
      <c r="C81" s="3">
        <v>242</v>
      </c>
      <c r="D81" s="3">
        <v>1</v>
      </c>
      <c r="E81" s="3">
        <v>0</v>
      </c>
      <c r="F81" s="3">
        <v>1</v>
      </c>
      <c r="G81" s="3" t="str">
        <f t="shared" si="5"/>
        <v>insert into game_score (id, matchid, squad, goals, points, time_type) values (308, 71, 242, 1, 0, 1);</v>
      </c>
    </row>
    <row r="82" spans="1:7" x14ac:dyDescent="0.25">
      <c r="A82" s="4">
        <f t="shared" si="6"/>
        <v>309</v>
      </c>
      <c r="B82" s="4">
        <f>B78+1</f>
        <v>72</v>
      </c>
      <c r="C82" s="4">
        <v>2438</v>
      </c>
      <c r="D82" s="4">
        <v>3</v>
      </c>
      <c r="E82" s="4">
        <v>0</v>
      </c>
      <c r="F82" s="4">
        <v>2</v>
      </c>
      <c r="G82" s="4" t="str">
        <f t="shared" si="5"/>
        <v>insert into game_score (id, matchid, squad, goals, points, time_type) values (309, 72, 2438, 3, 0, 2);</v>
      </c>
    </row>
    <row r="83" spans="1:7" x14ac:dyDescent="0.25">
      <c r="A83" s="4">
        <f t="shared" si="6"/>
        <v>310</v>
      </c>
      <c r="B83" s="4">
        <f>B82</f>
        <v>72</v>
      </c>
      <c r="C83" s="4">
        <v>2438</v>
      </c>
      <c r="D83" s="4">
        <v>1</v>
      </c>
      <c r="E83" s="4">
        <v>0</v>
      </c>
      <c r="F83" s="4">
        <v>1</v>
      </c>
      <c r="G83" s="4" t="str">
        <f t="shared" si="5"/>
        <v>insert into game_score (id, matchid, squad, goals, points, time_type) values (310, 72, 2438, 1, 0, 1);</v>
      </c>
    </row>
    <row r="84" spans="1:7" x14ac:dyDescent="0.25">
      <c r="A84" s="4">
        <f t="shared" si="6"/>
        <v>311</v>
      </c>
      <c r="B84" s="4">
        <f>B82</f>
        <v>72</v>
      </c>
      <c r="C84" s="4">
        <v>223</v>
      </c>
      <c r="D84" s="4">
        <v>3</v>
      </c>
      <c r="E84" s="4">
        <v>0</v>
      </c>
      <c r="F84" s="4">
        <v>2</v>
      </c>
      <c r="G84" s="4" t="str">
        <f t="shared" si="5"/>
        <v>insert into game_score (id, matchid, squad, goals, points, time_type) values (311, 72, 223, 3, 0, 2);</v>
      </c>
    </row>
    <row r="85" spans="1:7" x14ac:dyDescent="0.25">
      <c r="A85" s="4">
        <f t="shared" si="6"/>
        <v>312</v>
      </c>
      <c r="B85" s="4">
        <f t="shared" ref="B85:B89" si="18">B82</f>
        <v>72</v>
      </c>
      <c r="C85" s="4">
        <v>223</v>
      </c>
      <c r="D85" s="4">
        <v>1</v>
      </c>
      <c r="E85" s="4">
        <v>0</v>
      </c>
      <c r="F85" s="4">
        <v>1</v>
      </c>
      <c r="G85" s="4" t="str">
        <f t="shared" si="5"/>
        <v>insert into game_score (id, matchid, squad, goals, points, time_type) values (312, 72, 223, 1, 0, 1);</v>
      </c>
    </row>
    <row r="86" spans="1:7" x14ac:dyDescent="0.25">
      <c r="A86" s="4">
        <f t="shared" si="6"/>
        <v>313</v>
      </c>
      <c r="B86" s="4">
        <f t="shared" si="18"/>
        <v>72</v>
      </c>
      <c r="C86" s="4">
        <v>2438</v>
      </c>
      <c r="D86" s="4">
        <v>3</v>
      </c>
      <c r="E86" s="4">
        <v>0</v>
      </c>
      <c r="F86" s="4">
        <v>4</v>
      </c>
      <c r="G86" s="4" t="str">
        <f t="shared" si="5"/>
        <v>insert into game_score (id, matchid, squad, goals, points, time_type) values (313, 72, 2438, 3, 0, 4);</v>
      </c>
    </row>
    <row r="87" spans="1:7" x14ac:dyDescent="0.25">
      <c r="A87" s="4">
        <f t="shared" si="6"/>
        <v>314</v>
      </c>
      <c r="B87" s="4">
        <f t="shared" si="18"/>
        <v>72</v>
      </c>
      <c r="C87" s="4">
        <v>2438</v>
      </c>
      <c r="D87" s="4">
        <v>3</v>
      </c>
      <c r="E87" s="4">
        <v>0</v>
      </c>
      <c r="F87" s="4">
        <v>3</v>
      </c>
      <c r="G87" s="4" t="str">
        <f t="shared" si="5"/>
        <v>insert into game_score (id, matchid, squad, goals, points, time_type) values (314, 72, 2438, 3, 0, 3);</v>
      </c>
    </row>
    <row r="88" spans="1:7" x14ac:dyDescent="0.25">
      <c r="A88" s="4">
        <f t="shared" si="6"/>
        <v>315</v>
      </c>
      <c r="B88" s="4">
        <f t="shared" si="18"/>
        <v>72</v>
      </c>
      <c r="C88" s="4">
        <v>223</v>
      </c>
      <c r="D88" s="4">
        <v>4</v>
      </c>
      <c r="E88" s="4">
        <v>2</v>
      </c>
      <c r="F88" s="4">
        <v>4</v>
      </c>
      <c r="G88" s="4" t="str">
        <f t="shared" si="5"/>
        <v>insert into game_score (id, matchid, squad, goals, points, time_type) values (315, 72, 223, 4, 2, 4);</v>
      </c>
    </row>
    <row r="89" spans="1:7" x14ac:dyDescent="0.25">
      <c r="A89" s="4">
        <f t="shared" si="6"/>
        <v>316</v>
      </c>
      <c r="B89" s="4">
        <f t="shared" si="18"/>
        <v>72</v>
      </c>
      <c r="C89" s="4">
        <v>223</v>
      </c>
      <c r="D89" s="4">
        <v>4</v>
      </c>
      <c r="E89" s="4">
        <v>0</v>
      </c>
      <c r="F89" s="4">
        <v>3</v>
      </c>
      <c r="G89" s="4" t="str">
        <f t="shared" si="5"/>
        <v>insert into game_score (id, matchid, squad, goals, points, time_type) values (316, 72, 223, 4, 0, 3);</v>
      </c>
    </row>
    <row r="90" spans="1:7" x14ac:dyDescent="0.25">
      <c r="A90" s="3">
        <f t="shared" si="6"/>
        <v>317</v>
      </c>
      <c r="B90" s="3">
        <f>B82+1</f>
        <v>73</v>
      </c>
      <c r="C90" s="3">
        <v>237</v>
      </c>
      <c r="D90" s="3">
        <v>5</v>
      </c>
      <c r="E90" s="3">
        <v>2</v>
      </c>
      <c r="F90" s="3">
        <v>2</v>
      </c>
      <c r="G90" s="3" t="str">
        <f t="shared" ref="G90:G129" si="19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(317, 73, 237, 5, 2, 2);</v>
      </c>
    </row>
    <row r="91" spans="1:7" x14ac:dyDescent="0.25">
      <c r="A91" s="3">
        <f t="shared" si="6"/>
        <v>318</v>
      </c>
      <c r="B91" s="3">
        <f>B90</f>
        <v>73</v>
      </c>
      <c r="C91" s="3">
        <v>237</v>
      </c>
      <c r="D91" s="3">
        <v>5</v>
      </c>
      <c r="E91" s="3">
        <v>0</v>
      </c>
      <c r="F91" s="3">
        <v>1</v>
      </c>
      <c r="G91" s="3" t="str">
        <f t="shared" si="19"/>
        <v>insert into game_score (id, matchid, squad, goals, points, time_type) values (318, 73, 237, 5, 0, 1);</v>
      </c>
    </row>
    <row r="92" spans="1:7" x14ac:dyDescent="0.25">
      <c r="A92" s="3">
        <f t="shared" ref="A92:A97" si="20">A91+1</f>
        <v>319</v>
      </c>
      <c r="B92" s="3">
        <f>B90</f>
        <v>73</v>
      </c>
      <c r="C92" s="3">
        <v>242</v>
      </c>
      <c r="D92" s="3">
        <v>2</v>
      </c>
      <c r="E92" s="3">
        <v>0</v>
      </c>
      <c r="F92" s="3">
        <v>2</v>
      </c>
      <c r="G92" s="3" t="str">
        <f t="shared" si="19"/>
        <v>insert into game_score (id, matchid, squad, goals, points, time_type) values (319, 73, 242, 2, 0, 2);</v>
      </c>
    </row>
    <row r="93" spans="1:7" x14ac:dyDescent="0.25">
      <c r="A93" s="3">
        <f t="shared" si="20"/>
        <v>320</v>
      </c>
      <c r="B93" s="3">
        <f t="shared" ref="B93" si="21">B90</f>
        <v>73</v>
      </c>
      <c r="C93" s="3">
        <v>242</v>
      </c>
      <c r="D93" s="3">
        <v>2</v>
      </c>
      <c r="E93" s="3">
        <v>0</v>
      </c>
      <c r="F93" s="3">
        <v>1</v>
      </c>
      <c r="G93" s="3" t="str">
        <f t="shared" si="19"/>
        <v>insert into game_score (id, matchid, squad, goals, points, time_type) values (320, 73, 242, 2, 0, 1);</v>
      </c>
    </row>
    <row r="94" spans="1:7" x14ac:dyDescent="0.25">
      <c r="A94" s="4">
        <f t="shared" si="20"/>
        <v>321</v>
      </c>
      <c r="B94" s="4">
        <f>B90+1</f>
        <v>74</v>
      </c>
      <c r="C94" s="4">
        <v>242</v>
      </c>
      <c r="D94" s="4">
        <v>3</v>
      </c>
      <c r="E94" s="4">
        <v>2</v>
      </c>
      <c r="F94" s="4">
        <v>2</v>
      </c>
      <c r="G94" s="4" t="str">
        <f t="shared" si="19"/>
        <v>insert into game_score (id, matchid, squad, goals, points, time_type) values (321, 74, 242, 3, 2, 2);</v>
      </c>
    </row>
    <row r="95" spans="1:7" x14ac:dyDescent="0.25">
      <c r="A95" s="4">
        <f t="shared" si="20"/>
        <v>322</v>
      </c>
      <c r="B95" s="4">
        <f>B94</f>
        <v>74</v>
      </c>
      <c r="C95" s="4">
        <v>242</v>
      </c>
      <c r="D95" s="4">
        <v>0</v>
      </c>
      <c r="E95" s="4">
        <v>0</v>
      </c>
      <c r="F95" s="4">
        <v>1</v>
      </c>
      <c r="G95" s="4" t="str">
        <f t="shared" si="19"/>
        <v>insert into game_score (id, matchid, squad, goals, points, time_type) values (322, 74, 242, 0, 0, 1);</v>
      </c>
    </row>
    <row r="96" spans="1:7" x14ac:dyDescent="0.25">
      <c r="A96" s="4">
        <f t="shared" si="20"/>
        <v>323</v>
      </c>
      <c r="B96" s="4">
        <f>B94</f>
        <v>74</v>
      </c>
      <c r="C96" s="4">
        <v>223</v>
      </c>
      <c r="D96" s="4">
        <v>2</v>
      </c>
      <c r="E96" s="4">
        <v>0</v>
      </c>
      <c r="F96" s="4">
        <v>2</v>
      </c>
      <c r="G96" s="4" t="str">
        <f t="shared" si="19"/>
        <v>insert into game_score (id, matchid, squad, goals, points, time_type) values (323, 74, 223, 2, 0, 2);</v>
      </c>
    </row>
    <row r="97" spans="1:7" x14ac:dyDescent="0.25">
      <c r="A97" s="4">
        <f t="shared" si="20"/>
        <v>324</v>
      </c>
      <c r="B97" s="4">
        <f t="shared" ref="B97" si="22">B94</f>
        <v>74</v>
      </c>
      <c r="C97" s="4">
        <v>223</v>
      </c>
      <c r="D97" s="4">
        <v>1</v>
      </c>
      <c r="E97" s="4">
        <v>0</v>
      </c>
      <c r="F97" s="4">
        <v>1</v>
      </c>
      <c r="G97" s="4" t="str">
        <f t="shared" si="19"/>
        <v>insert into game_score (id, matchid, squad, goals, points, time_type) values (324, 74, 223, 1,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abSelected="1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'1972'!A9+1</f>
        <v>37</v>
      </c>
      <c r="B2">
        <v>1974</v>
      </c>
      <c r="C2" t="s">
        <v>12</v>
      </c>
      <c r="D2">
        <v>20</v>
      </c>
      <c r="G2" t="str">
        <f>"insert into group_stage (id, tournament, group_code, squad) values (" &amp; A2 &amp; ", " &amp; B2 &amp; ", '" &amp; C2 &amp; "', " &amp; D2 &amp;  ");"</f>
        <v>insert into group_stage (id, tournament, group_code, squad) values (37, 1974, 'A', 20);</v>
      </c>
    </row>
    <row r="3" spans="1:7" x14ac:dyDescent="0.25">
      <c r="A3">
        <f t="shared" ref="A3:A9" si="0">A2+1</f>
        <v>38</v>
      </c>
      <c r="B3">
        <f t="shared" ref="B3:B9" si="1">B2</f>
        <v>1974</v>
      </c>
      <c r="C3" t="s">
        <v>12</v>
      </c>
      <c r="D3">
        <v>256</v>
      </c>
      <c r="G3" t="str">
        <f>"insert into group_stage (id, tournament, group_code, squad) values (" &amp; A3 &amp; ", " &amp; B3 &amp; ", '" &amp; C3 &amp; "', " &amp; D3 &amp;  ");"</f>
        <v>insert into group_stage (id, tournament, group_code, squad) values (38, 1974, 'A', 256);</v>
      </c>
    </row>
    <row r="4" spans="1:7" x14ac:dyDescent="0.25">
      <c r="A4">
        <f t="shared" si="0"/>
        <v>39</v>
      </c>
      <c r="B4">
        <f t="shared" si="1"/>
        <v>1974</v>
      </c>
      <c r="C4" t="s">
        <v>12</v>
      </c>
      <c r="D4">
        <v>260</v>
      </c>
      <c r="G4" t="str">
        <f>"insert into group_stage (id, tournament, group_code, squad) values (" &amp; A4 &amp; ", " &amp; B4 &amp; ", '" &amp; C4 &amp; "', " &amp; D4 &amp;  ");"</f>
        <v>insert into group_stage (id, tournament, group_code, squad) values (39, 1974, 'A', 260);</v>
      </c>
    </row>
    <row r="5" spans="1:7" x14ac:dyDescent="0.25">
      <c r="A5">
        <f t="shared" si="0"/>
        <v>40</v>
      </c>
      <c r="B5">
        <f t="shared" si="1"/>
        <v>1974</v>
      </c>
      <c r="C5" t="s">
        <v>12</v>
      </c>
      <c r="D5">
        <v>225</v>
      </c>
      <c r="G5" t="str">
        <f>"insert into group_stage (id, tournament, group_code, squad) values (" &amp; A5 &amp; ", " &amp; B5 &amp; ", '" &amp; C5 &amp; "', " &amp; D5 &amp;  ");"</f>
        <v>insert into group_stage (id, tournament, group_code, squad) values (40, 1974, 'A', 225);</v>
      </c>
    </row>
    <row r="6" spans="1:7" x14ac:dyDescent="0.25">
      <c r="A6">
        <f t="shared" si="0"/>
        <v>41</v>
      </c>
      <c r="B6">
        <f t="shared" si="1"/>
        <v>1974</v>
      </c>
      <c r="C6" t="s">
        <v>13</v>
      </c>
      <c r="D6">
        <v>2438</v>
      </c>
      <c r="G6" t="str">
        <f>"insert into group_stage (id, tournament, group_code, squad) values (" &amp; A6 &amp; ", " &amp; B6 &amp; ", '" &amp; C6 &amp; "', " &amp; D6 &amp;  ");"</f>
        <v>insert into group_stage (id, tournament, group_code, squad) values (41, 1974, 'B', 2438);</v>
      </c>
    </row>
    <row r="7" spans="1:7" x14ac:dyDescent="0.25">
      <c r="A7">
        <f t="shared" si="0"/>
        <v>42</v>
      </c>
      <c r="B7">
        <f t="shared" si="1"/>
        <v>1974</v>
      </c>
      <c r="C7" t="s">
        <v>13</v>
      </c>
      <c r="D7">
        <v>224</v>
      </c>
      <c r="G7" t="str">
        <f>"insert into group_stage (id, tournament, group_code, squad) values (" &amp; A7 &amp; ", " &amp; B7 &amp; ", '" &amp; C7 &amp; "', " &amp; D7 &amp;  ");"</f>
        <v>insert into group_stage (id, tournament, group_code, squad) values (42, 1974, 'B', 224);</v>
      </c>
    </row>
    <row r="8" spans="1:7" x14ac:dyDescent="0.25">
      <c r="A8">
        <f t="shared" si="0"/>
        <v>43</v>
      </c>
      <c r="B8">
        <f t="shared" si="1"/>
        <v>1974</v>
      </c>
      <c r="C8" t="s">
        <v>13</v>
      </c>
      <c r="D8">
        <v>242</v>
      </c>
      <c r="G8" t="str">
        <f>"insert into group_stage (id, tournament, group_code, squad) values (" &amp; A8 &amp; ", " &amp; B8 &amp; ", '" &amp; C8 &amp; "', " &amp; D8 &amp;  ");"</f>
        <v>insert into group_stage (id, tournament, group_code, squad) values (43, 1974, 'B', 242);</v>
      </c>
    </row>
    <row r="9" spans="1:7" x14ac:dyDescent="0.25">
      <c r="A9">
        <f t="shared" si="0"/>
        <v>44</v>
      </c>
      <c r="B9">
        <f t="shared" si="1"/>
        <v>1974</v>
      </c>
      <c r="C9" t="s">
        <v>13</v>
      </c>
      <c r="D9">
        <v>230</v>
      </c>
      <c r="G9" t="str">
        <f>"insert into group_stage (id, tournament, group_code, squad) values (" &amp; A9 &amp; ", " &amp; B9 &amp; ", '" &amp; C9 &amp; "', " &amp; D9 &amp;  ");"</f>
        <v>insert into group_stage (id, tournament, group_code, squad) values (44, 1974, 'B', 230);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'1972'!A27+1</f>
        <v>75</v>
      </c>
      <c r="B12" s="2" t="str">
        <f>"1974-03-01"</f>
        <v>1974-03-01</v>
      </c>
      <c r="C12">
        <v>2</v>
      </c>
      <c r="D12">
        <v>20</v>
      </c>
      <c r="G12" t="str">
        <f t="shared" ref="G12:G28" si="2">"insert into game (matchid, matchdate, game_type, country) values (" &amp; A12 &amp; ", '" &amp; B12 &amp; "', " &amp; C12 &amp; ", " &amp; D12 &amp;  ");"</f>
        <v>insert into game (matchid, matchdate, game_type, country) values (75, '1974-03-01', 2, 20);</v>
      </c>
    </row>
    <row r="13" spans="1:7" x14ac:dyDescent="0.25">
      <c r="A13">
        <f>A12+1</f>
        <v>76</v>
      </c>
      <c r="B13" s="2" t="str">
        <f>"1974-03-02"</f>
        <v>1974-03-02</v>
      </c>
      <c r="C13">
        <v>2</v>
      </c>
      <c r="D13">
        <f t="shared" ref="D13:D27" si="3">D12</f>
        <v>20</v>
      </c>
      <c r="G13" t="str">
        <f t="shared" si="2"/>
        <v>insert into game (matchid, matchdate, game_type, country) values (76, '1974-03-02', 2, 20);</v>
      </c>
    </row>
    <row r="14" spans="1:7" x14ac:dyDescent="0.25">
      <c r="A14">
        <f t="shared" ref="A14:A28" si="4">A13+1</f>
        <v>77</v>
      </c>
      <c r="B14" s="2" t="str">
        <f>"1974-03-04"</f>
        <v>1974-03-04</v>
      </c>
      <c r="C14">
        <v>2</v>
      </c>
      <c r="D14">
        <f t="shared" si="3"/>
        <v>20</v>
      </c>
      <c r="G14" t="str">
        <f t="shared" si="2"/>
        <v>insert into game (matchid, matchdate, game_type, country) values (77, '1974-03-04', 2, 20);</v>
      </c>
    </row>
    <row r="15" spans="1:7" x14ac:dyDescent="0.25">
      <c r="A15">
        <f t="shared" si="4"/>
        <v>78</v>
      </c>
      <c r="B15" s="2" t="str">
        <f>"1974-03-04"</f>
        <v>1974-03-04</v>
      </c>
      <c r="C15">
        <v>2</v>
      </c>
      <c r="D15">
        <f t="shared" si="3"/>
        <v>20</v>
      </c>
      <c r="G15" t="str">
        <f t="shared" si="2"/>
        <v>insert into game (matchid, matchdate, game_type, country) values (78, '1974-03-04', 2, 20);</v>
      </c>
    </row>
    <row r="16" spans="1:7" x14ac:dyDescent="0.25">
      <c r="A16">
        <f t="shared" si="4"/>
        <v>79</v>
      </c>
      <c r="B16" s="2" t="str">
        <f>"1974-03-06"</f>
        <v>1974-03-06</v>
      </c>
      <c r="C16">
        <v>2</v>
      </c>
      <c r="D16">
        <f t="shared" si="3"/>
        <v>20</v>
      </c>
      <c r="G16" t="str">
        <f t="shared" si="2"/>
        <v>insert into game (matchid, matchdate, game_type, country) values (79, '1974-03-06', 2, 20);</v>
      </c>
    </row>
    <row r="17" spans="1:7" x14ac:dyDescent="0.25">
      <c r="A17">
        <f t="shared" si="4"/>
        <v>80</v>
      </c>
      <c r="B17" s="2" t="str">
        <f>"1974-03-06"</f>
        <v>1974-03-06</v>
      </c>
      <c r="C17">
        <v>2</v>
      </c>
      <c r="D17">
        <f t="shared" si="3"/>
        <v>20</v>
      </c>
      <c r="G17" t="str">
        <f t="shared" si="2"/>
        <v>insert into game (matchid, matchdate, game_type, country) values (80, '1974-03-06', 2, 20);</v>
      </c>
    </row>
    <row r="18" spans="1:7" x14ac:dyDescent="0.25">
      <c r="A18">
        <f t="shared" si="4"/>
        <v>81</v>
      </c>
      <c r="B18" s="2" t="str">
        <f>"1974-03-03"</f>
        <v>1974-03-03</v>
      </c>
      <c r="C18">
        <v>2</v>
      </c>
      <c r="D18">
        <f t="shared" si="3"/>
        <v>20</v>
      </c>
      <c r="G18" t="str">
        <f t="shared" si="2"/>
        <v>insert into game (matchid, matchdate, game_type, country) values (81, '1974-03-03', 2, 20);</v>
      </c>
    </row>
    <row r="19" spans="1:7" x14ac:dyDescent="0.25">
      <c r="A19">
        <f t="shared" si="4"/>
        <v>82</v>
      </c>
      <c r="B19" s="2" t="str">
        <f>"1974-03-03"</f>
        <v>1974-03-03</v>
      </c>
      <c r="C19">
        <v>2</v>
      </c>
      <c r="D19">
        <f t="shared" si="3"/>
        <v>20</v>
      </c>
      <c r="G19" t="str">
        <f t="shared" si="2"/>
        <v>insert into game (matchid, matchdate, game_type, country) values (82, '1974-03-03', 2, 20);</v>
      </c>
    </row>
    <row r="20" spans="1:7" x14ac:dyDescent="0.25">
      <c r="A20">
        <f t="shared" si="4"/>
        <v>83</v>
      </c>
      <c r="B20" s="2" t="str">
        <f>"1974-03-05"</f>
        <v>1974-03-05</v>
      </c>
      <c r="C20">
        <v>2</v>
      </c>
      <c r="D20">
        <f t="shared" si="3"/>
        <v>20</v>
      </c>
      <c r="G20" t="str">
        <f t="shared" si="2"/>
        <v>insert into game (matchid, matchdate, game_type, country) values (83, '1974-03-05', 2, 20);</v>
      </c>
    </row>
    <row r="21" spans="1:7" x14ac:dyDescent="0.25">
      <c r="A21">
        <f t="shared" si="4"/>
        <v>84</v>
      </c>
      <c r="B21" s="2" t="str">
        <f>"1974-03-05"</f>
        <v>1974-03-05</v>
      </c>
      <c r="C21">
        <v>2</v>
      </c>
      <c r="D21">
        <f t="shared" si="3"/>
        <v>20</v>
      </c>
      <c r="G21" t="str">
        <f t="shared" si="2"/>
        <v>insert into game (matchid, matchdate, game_type, country) values (84, '1974-03-05', 2, 20);</v>
      </c>
    </row>
    <row r="22" spans="1:7" x14ac:dyDescent="0.25">
      <c r="A22">
        <f t="shared" si="4"/>
        <v>85</v>
      </c>
      <c r="B22" s="2" t="str">
        <f>"1974-03-07"</f>
        <v>1974-03-07</v>
      </c>
      <c r="C22">
        <v>2</v>
      </c>
      <c r="D22">
        <f t="shared" si="3"/>
        <v>20</v>
      </c>
      <c r="G22" t="str">
        <f t="shared" si="2"/>
        <v>insert into game (matchid, matchdate, game_type, country) values (85, '1974-03-07', 2, 20);</v>
      </c>
    </row>
    <row r="23" spans="1:7" x14ac:dyDescent="0.25">
      <c r="A23">
        <f t="shared" si="4"/>
        <v>86</v>
      </c>
      <c r="B23" s="2" t="str">
        <f>"1974-03-07"</f>
        <v>1974-03-07</v>
      </c>
      <c r="C23">
        <v>2</v>
      </c>
      <c r="D23">
        <f t="shared" si="3"/>
        <v>20</v>
      </c>
      <c r="G23" t="str">
        <f t="shared" si="2"/>
        <v>insert into game (matchid, matchdate, game_type, country) values (86, '1974-03-07', 2, 20);</v>
      </c>
    </row>
    <row r="24" spans="1:7" x14ac:dyDescent="0.25">
      <c r="A24">
        <f t="shared" si="4"/>
        <v>87</v>
      </c>
      <c r="B24" s="2" t="str">
        <f>"1974-03-09"</f>
        <v>1974-03-09</v>
      </c>
      <c r="C24">
        <v>4</v>
      </c>
      <c r="D24">
        <f t="shared" si="3"/>
        <v>20</v>
      </c>
      <c r="G24" t="str">
        <f t="shared" si="2"/>
        <v>insert into game (matchid, matchdate, game_type, country) values (87, '1974-03-09', 4, 20);</v>
      </c>
    </row>
    <row r="25" spans="1:7" x14ac:dyDescent="0.25">
      <c r="A25">
        <f t="shared" si="4"/>
        <v>88</v>
      </c>
      <c r="B25" s="2" t="str">
        <f>"1974-03-09"</f>
        <v>1974-03-09</v>
      </c>
      <c r="C25">
        <v>4</v>
      </c>
      <c r="D25">
        <f t="shared" si="3"/>
        <v>20</v>
      </c>
      <c r="G25" t="str">
        <f t="shared" si="2"/>
        <v>insert into game (matchid, matchdate, game_type, country) values (88, '1974-03-09', 4, 20);</v>
      </c>
    </row>
    <row r="26" spans="1:7" x14ac:dyDescent="0.25">
      <c r="A26">
        <f t="shared" si="4"/>
        <v>89</v>
      </c>
      <c r="B26" s="2" t="str">
        <f>"1974-03-11"</f>
        <v>1974-03-11</v>
      </c>
      <c r="C26">
        <v>5</v>
      </c>
      <c r="D26">
        <f t="shared" si="3"/>
        <v>20</v>
      </c>
      <c r="G26" t="str">
        <f t="shared" si="2"/>
        <v>insert into game (matchid, matchdate, game_type, country) values (89, '1974-03-11', 5, 20);</v>
      </c>
    </row>
    <row r="27" spans="1:7" x14ac:dyDescent="0.25">
      <c r="A27">
        <f t="shared" si="4"/>
        <v>90</v>
      </c>
      <c r="B27" s="2" t="str">
        <f>"1974-03-12"</f>
        <v>1974-03-12</v>
      </c>
      <c r="C27">
        <v>6</v>
      </c>
      <c r="D27">
        <f t="shared" si="3"/>
        <v>20</v>
      </c>
      <c r="G27" t="str">
        <f t="shared" si="2"/>
        <v>insert into game (matchid, matchdate, game_type, country) values (90, '1974-03-12', 6, 20);</v>
      </c>
    </row>
    <row r="28" spans="1:7" x14ac:dyDescent="0.25">
      <c r="A28">
        <f t="shared" si="4"/>
        <v>91</v>
      </c>
      <c r="B28" s="2" t="str">
        <f>"1974-03-14"</f>
        <v>1974-03-14</v>
      </c>
      <c r="C28">
        <v>7</v>
      </c>
      <c r="D28">
        <v>20</v>
      </c>
      <c r="G28" t="str">
        <f t="shared" si="2"/>
        <v>insert into game (matchid, matchdate, game_type, country) values (91, '1974-03-14', 7, 20);</v>
      </c>
    </row>
    <row r="30" spans="1:7" x14ac:dyDescent="0.25">
      <c r="A30" s="1" t="s">
        <v>0</v>
      </c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t="str">
        <f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(id, matchid, squad, goals, points, time_type);</v>
      </c>
    </row>
    <row r="31" spans="1:7" x14ac:dyDescent="0.25">
      <c r="A31" s="3">
        <f>'1970'!A97 + 1</f>
        <v>253</v>
      </c>
      <c r="B31" s="3">
        <f>A12</f>
        <v>75</v>
      </c>
      <c r="C31" s="3">
        <v>20</v>
      </c>
      <c r="D31" s="3">
        <v>2</v>
      </c>
      <c r="E31" s="3">
        <v>2</v>
      </c>
      <c r="F31" s="3">
        <v>2</v>
      </c>
      <c r="G31" s="3" t="str">
        <f t="shared" ref="G31:G94" si="5"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(253, 75, 20, 2, 2, 2);</v>
      </c>
    </row>
    <row r="32" spans="1:7" x14ac:dyDescent="0.25">
      <c r="A32" s="3">
        <f>A31+1</f>
        <v>254</v>
      </c>
      <c r="B32" s="3">
        <f>B31</f>
        <v>75</v>
      </c>
      <c r="C32" s="3">
        <v>20</v>
      </c>
      <c r="D32" s="3">
        <v>1</v>
      </c>
      <c r="E32" s="3">
        <v>0</v>
      </c>
      <c r="F32" s="3">
        <v>1</v>
      </c>
      <c r="G32" s="3" t="str">
        <f t="shared" si="5"/>
        <v>insert into game_score (id, matchid, squad, goals, points, time_type) values (254, 75, 20, 1, 0, 1);</v>
      </c>
    </row>
    <row r="33" spans="1:7" x14ac:dyDescent="0.25">
      <c r="A33" s="3">
        <f t="shared" ref="A33:A96" si="6">A32+1</f>
        <v>255</v>
      </c>
      <c r="B33" s="3">
        <f>B31</f>
        <v>75</v>
      </c>
      <c r="C33" s="3">
        <v>256</v>
      </c>
      <c r="D33" s="3">
        <v>1</v>
      </c>
      <c r="E33" s="3">
        <v>0</v>
      </c>
      <c r="F33" s="3">
        <v>2</v>
      </c>
      <c r="G33" s="3" t="str">
        <f t="shared" si="5"/>
        <v>insert into game_score (id, matchid, squad, goals, points, time_type) values (255, 75, 256, 1, 0, 2);</v>
      </c>
    </row>
    <row r="34" spans="1:7" x14ac:dyDescent="0.25">
      <c r="A34" s="3">
        <f t="shared" si="6"/>
        <v>256</v>
      </c>
      <c r="B34" s="3">
        <f>B31</f>
        <v>75</v>
      </c>
      <c r="C34" s="3">
        <v>256</v>
      </c>
      <c r="D34" s="3">
        <v>1</v>
      </c>
      <c r="E34" s="3">
        <v>0</v>
      </c>
      <c r="F34" s="3">
        <v>1</v>
      </c>
      <c r="G34" s="3" t="str">
        <f t="shared" si="5"/>
        <v>insert into game_score (id, matchid, squad, goals, points, time_type) values (256, 75, 256, 1, 0, 1);</v>
      </c>
    </row>
    <row r="35" spans="1:7" x14ac:dyDescent="0.25">
      <c r="A35" s="4">
        <f>A34+1</f>
        <v>257</v>
      </c>
      <c r="B35" s="4">
        <f>B31+1</f>
        <v>76</v>
      </c>
      <c r="C35" s="4">
        <v>260</v>
      </c>
      <c r="D35" s="4">
        <v>1</v>
      </c>
      <c r="E35" s="4">
        <v>2</v>
      </c>
      <c r="F35" s="4">
        <v>2</v>
      </c>
      <c r="G35" t="str">
        <f t="shared" si="5"/>
        <v>insert into game_score (id, matchid, squad, goals, points, time_type) values (257, 76, 260, 1, 2, 2);</v>
      </c>
    </row>
    <row r="36" spans="1:7" x14ac:dyDescent="0.25">
      <c r="A36" s="4">
        <f t="shared" si="6"/>
        <v>258</v>
      </c>
      <c r="B36" s="4">
        <f>B35</f>
        <v>76</v>
      </c>
      <c r="C36" s="4">
        <v>260</v>
      </c>
      <c r="D36" s="4" t="s">
        <v>9</v>
      </c>
      <c r="E36" s="4">
        <v>0</v>
      </c>
      <c r="F36" s="4">
        <v>1</v>
      </c>
      <c r="G36" t="str">
        <f t="shared" si="5"/>
        <v>insert into game_score (id, matchid, squad, goals, points, time_type) values (258, 76, 260, null, 0, 1);</v>
      </c>
    </row>
    <row r="37" spans="1:7" x14ac:dyDescent="0.25">
      <c r="A37" s="4">
        <f t="shared" si="6"/>
        <v>259</v>
      </c>
      <c r="B37" s="4">
        <f>B35</f>
        <v>76</v>
      </c>
      <c r="C37" s="4">
        <v>225</v>
      </c>
      <c r="D37" s="4">
        <v>0</v>
      </c>
      <c r="E37" s="4">
        <v>0</v>
      </c>
      <c r="F37" s="4">
        <v>2</v>
      </c>
      <c r="G37" t="str">
        <f t="shared" si="5"/>
        <v>insert into game_score (id, matchid, squad, goals, points, time_type) values (259, 76, 225, 0, 0, 2);</v>
      </c>
    </row>
    <row r="38" spans="1:7" x14ac:dyDescent="0.25">
      <c r="A38" s="4">
        <f t="shared" si="6"/>
        <v>260</v>
      </c>
      <c r="B38" s="4">
        <f>B35</f>
        <v>76</v>
      </c>
      <c r="C38" s="4">
        <v>225</v>
      </c>
      <c r="D38" s="4" t="s">
        <v>9</v>
      </c>
      <c r="E38" s="4">
        <v>0</v>
      </c>
      <c r="F38" s="4">
        <v>1</v>
      </c>
      <c r="G38" t="str">
        <f t="shared" si="5"/>
        <v>insert into game_score (id, matchid, squad, goals, points, time_type) values (260, 76, 225, null, 0, 1);</v>
      </c>
    </row>
    <row r="39" spans="1:7" x14ac:dyDescent="0.25">
      <c r="A39" s="3">
        <f t="shared" si="6"/>
        <v>261</v>
      </c>
      <c r="B39" s="3">
        <f>B35+1</f>
        <v>77</v>
      </c>
      <c r="C39" s="3">
        <v>20</v>
      </c>
      <c r="D39" s="3">
        <v>3</v>
      </c>
      <c r="E39" s="3">
        <v>2</v>
      </c>
      <c r="F39" s="3">
        <v>2</v>
      </c>
      <c r="G39" s="3" t="str">
        <f t="shared" si="5"/>
        <v>insert into game_score (id, matchid, squad, goals, points, time_type) values (261, 77, 20, 3, 2, 2);</v>
      </c>
    </row>
    <row r="40" spans="1:7" x14ac:dyDescent="0.25">
      <c r="A40" s="3">
        <f t="shared" si="6"/>
        <v>262</v>
      </c>
      <c r="B40" s="3">
        <f>B39</f>
        <v>77</v>
      </c>
      <c r="C40" s="3">
        <v>20</v>
      </c>
      <c r="D40" s="3">
        <v>2</v>
      </c>
      <c r="E40" s="3">
        <v>0</v>
      </c>
      <c r="F40" s="3">
        <v>1</v>
      </c>
      <c r="G40" s="3" t="str">
        <f t="shared" si="5"/>
        <v>insert into game_score (id, matchid, squad, goals, points, time_type) values (262, 77, 20, 2, 0, 1);</v>
      </c>
    </row>
    <row r="41" spans="1:7" x14ac:dyDescent="0.25">
      <c r="A41" s="3">
        <f t="shared" si="6"/>
        <v>263</v>
      </c>
      <c r="B41" s="3">
        <f>B39</f>
        <v>77</v>
      </c>
      <c r="C41" s="3">
        <v>260</v>
      </c>
      <c r="D41" s="3">
        <v>1</v>
      </c>
      <c r="E41" s="3">
        <v>0</v>
      </c>
      <c r="F41" s="3">
        <v>2</v>
      </c>
      <c r="G41" s="3" t="str">
        <f t="shared" si="5"/>
        <v>insert into game_score (id, matchid, squad, goals, points, time_type) values (263, 77, 260, 1, 0, 2);</v>
      </c>
    </row>
    <row r="42" spans="1:7" x14ac:dyDescent="0.25">
      <c r="A42" s="3">
        <f t="shared" si="6"/>
        <v>264</v>
      </c>
      <c r="B42" s="3">
        <f t="shared" ref="B42" si="7">B39</f>
        <v>77</v>
      </c>
      <c r="C42" s="3">
        <v>260</v>
      </c>
      <c r="D42" s="3">
        <v>1</v>
      </c>
      <c r="E42" s="3">
        <v>0</v>
      </c>
      <c r="F42" s="3">
        <v>1</v>
      </c>
      <c r="G42" s="3" t="str">
        <f t="shared" si="5"/>
        <v>insert into game_score (id, matchid, squad, goals, points, time_type) values (264, 77, 260, 1, 0, 1);</v>
      </c>
    </row>
    <row r="43" spans="1:7" x14ac:dyDescent="0.25">
      <c r="A43" s="4">
        <f t="shared" si="6"/>
        <v>265</v>
      </c>
      <c r="B43" s="4">
        <f>B39+1</f>
        <v>78</v>
      </c>
      <c r="C43" s="4">
        <v>225</v>
      </c>
      <c r="D43" s="4">
        <v>2</v>
      </c>
      <c r="E43" s="4">
        <v>1</v>
      </c>
      <c r="F43" s="4">
        <v>2</v>
      </c>
      <c r="G43" s="4" t="str">
        <f t="shared" si="5"/>
        <v>insert into game_score (id, matchid, squad, goals, points, time_type) values (265, 78, 225, 2, 1, 2);</v>
      </c>
    </row>
    <row r="44" spans="1:7" x14ac:dyDescent="0.25">
      <c r="A44" s="4">
        <f t="shared" si="6"/>
        <v>266</v>
      </c>
      <c r="B44" s="4">
        <f>B43</f>
        <v>78</v>
      </c>
      <c r="C44" s="4">
        <v>225</v>
      </c>
      <c r="D44" s="4" t="s">
        <v>9</v>
      </c>
      <c r="E44" s="4">
        <v>0</v>
      </c>
      <c r="F44" s="4">
        <v>1</v>
      </c>
      <c r="G44" s="4" t="str">
        <f t="shared" si="5"/>
        <v>insert into game_score (id, matchid, squad, goals, points, time_type) values (266, 78, 225, null, 0, 1);</v>
      </c>
    </row>
    <row r="45" spans="1:7" x14ac:dyDescent="0.25">
      <c r="A45" s="4">
        <f t="shared" si="6"/>
        <v>267</v>
      </c>
      <c r="B45" s="4">
        <f>B43</f>
        <v>78</v>
      </c>
      <c r="C45" s="4">
        <v>256</v>
      </c>
      <c r="D45" s="4">
        <v>2</v>
      </c>
      <c r="E45" s="4">
        <v>1</v>
      </c>
      <c r="F45" s="4">
        <v>2</v>
      </c>
      <c r="G45" s="4" t="str">
        <f t="shared" si="5"/>
        <v>insert into game_score (id, matchid, squad, goals, points, time_type) values (267, 78, 256, 2, 1, 2);</v>
      </c>
    </row>
    <row r="46" spans="1:7" x14ac:dyDescent="0.25">
      <c r="A46" s="4">
        <f t="shared" si="6"/>
        <v>268</v>
      </c>
      <c r="B46" s="4">
        <f t="shared" ref="B46" si="8">B43</f>
        <v>78</v>
      </c>
      <c r="C46" s="4">
        <v>256</v>
      </c>
      <c r="D46" s="4" t="s">
        <v>9</v>
      </c>
      <c r="E46" s="4">
        <v>0</v>
      </c>
      <c r="F46" s="4">
        <v>1</v>
      </c>
      <c r="G46" s="4" t="str">
        <f t="shared" si="5"/>
        <v>insert into game_score (id, matchid, squad, goals, points, time_type) values (268, 78, 256, null, 0, 1);</v>
      </c>
    </row>
    <row r="47" spans="1:7" x14ac:dyDescent="0.25">
      <c r="A47" s="3">
        <f t="shared" si="6"/>
        <v>269</v>
      </c>
      <c r="B47" s="3">
        <f>B43+1</f>
        <v>79</v>
      </c>
      <c r="C47" s="3">
        <v>20</v>
      </c>
      <c r="D47" s="3">
        <v>2</v>
      </c>
      <c r="E47" s="3">
        <v>2</v>
      </c>
      <c r="F47" s="3">
        <v>2</v>
      </c>
      <c r="G47" s="3" t="str">
        <f t="shared" si="5"/>
        <v>insert into game_score (id, matchid, squad, goals, points, time_type) values (269, 79, 20, 2, 2, 2);</v>
      </c>
    </row>
    <row r="48" spans="1:7" x14ac:dyDescent="0.25">
      <c r="A48" s="3">
        <f t="shared" si="6"/>
        <v>270</v>
      </c>
      <c r="B48" s="3">
        <f>B47</f>
        <v>79</v>
      </c>
      <c r="C48" s="3">
        <v>20</v>
      </c>
      <c r="D48" s="3">
        <v>2</v>
      </c>
      <c r="E48" s="3">
        <v>0</v>
      </c>
      <c r="F48" s="3">
        <v>1</v>
      </c>
      <c r="G48" s="3" t="str">
        <f t="shared" si="5"/>
        <v>insert into game_score (id, matchid, squad, goals, points, time_type) values (270, 79, 20, 2, 0, 1);</v>
      </c>
    </row>
    <row r="49" spans="1:7" x14ac:dyDescent="0.25">
      <c r="A49" s="3">
        <f t="shared" si="6"/>
        <v>271</v>
      </c>
      <c r="B49" s="3">
        <f>B47</f>
        <v>79</v>
      </c>
      <c r="C49" s="3">
        <v>225</v>
      </c>
      <c r="D49" s="3">
        <v>0</v>
      </c>
      <c r="E49" s="3">
        <v>0</v>
      </c>
      <c r="F49" s="3">
        <v>2</v>
      </c>
      <c r="G49" s="3" t="str">
        <f t="shared" si="5"/>
        <v>insert into game_score (id, matchid, squad, goals, points, time_type) values (271, 79, 225, 0, 0, 2);</v>
      </c>
    </row>
    <row r="50" spans="1:7" x14ac:dyDescent="0.25">
      <c r="A50" s="3">
        <f t="shared" si="6"/>
        <v>272</v>
      </c>
      <c r="B50" s="3">
        <f t="shared" ref="B50" si="9">B47</f>
        <v>79</v>
      </c>
      <c r="C50" s="3">
        <v>225</v>
      </c>
      <c r="D50" s="3">
        <v>0</v>
      </c>
      <c r="E50" s="3">
        <v>0</v>
      </c>
      <c r="F50" s="3">
        <v>1</v>
      </c>
      <c r="G50" s="3" t="str">
        <f t="shared" si="5"/>
        <v>insert into game_score (id, matchid, squad, goals, points, time_type) values (272, 79, 225, 0, 0, 1);</v>
      </c>
    </row>
    <row r="51" spans="1:7" x14ac:dyDescent="0.25">
      <c r="A51" s="4">
        <f t="shared" si="6"/>
        <v>273</v>
      </c>
      <c r="B51" s="4">
        <f>B47+1</f>
        <v>80</v>
      </c>
      <c r="C51" s="4">
        <v>260</v>
      </c>
      <c r="D51" s="4">
        <v>1</v>
      </c>
      <c r="E51" s="4">
        <v>2</v>
      </c>
      <c r="F51" s="4">
        <v>2</v>
      </c>
      <c r="G51" s="4" t="str">
        <f t="shared" si="5"/>
        <v>insert into game_score (id, matchid, squad, goals, points, time_type) values (273, 80, 260, 1, 2, 2);</v>
      </c>
    </row>
    <row r="52" spans="1:7" x14ac:dyDescent="0.25">
      <c r="A52" s="4">
        <f t="shared" si="6"/>
        <v>274</v>
      </c>
      <c r="B52" s="4">
        <f>B51</f>
        <v>80</v>
      </c>
      <c r="C52" s="4">
        <v>260</v>
      </c>
      <c r="D52" s="4" t="s">
        <v>9</v>
      </c>
      <c r="E52" s="4">
        <v>0</v>
      </c>
      <c r="F52" s="4">
        <v>1</v>
      </c>
      <c r="G52" s="4" t="str">
        <f t="shared" si="5"/>
        <v>insert into game_score (id, matchid, squad, goals, points, time_type) values (274, 80, 260, null, 0, 1);</v>
      </c>
    </row>
    <row r="53" spans="1:7" x14ac:dyDescent="0.25">
      <c r="A53" s="4">
        <f t="shared" si="6"/>
        <v>275</v>
      </c>
      <c r="B53" s="4">
        <f>B51</f>
        <v>80</v>
      </c>
      <c r="C53" s="4">
        <v>256</v>
      </c>
      <c r="D53" s="4">
        <v>0</v>
      </c>
      <c r="E53" s="4">
        <v>0</v>
      </c>
      <c r="F53" s="4">
        <v>2</v>
      </c>
      <c r="G53" s="4" t="str">
        <f t="shared" si="5"/>
        <v>insert into game_score (id, matchid, squad, goals, points, time_type) values (275, 80, 256, 0, 0, 2);</v>
      </c>
    </row>
    <row r="54" spans="1:7" x14ac:dyDescent="0.25">
      <c r="A54" s="4">
        <f t="shared" si="6"/>
        <v>276</v>
      </c>
      <c r="B54" s="4">
        <f t="shared" ref="B54" si="10">B51</f>
        <v>80</v>
      </c>
      <c r="C54" s="4">
        <v>256</v>
      </c>
      <c r="D54" s="4" t="s">
        <v>9</v>
      </c>
      <c r="E54" s="4">
        <v>0</v>
      </c>
      <c r="F54" s="4">
        <v>1</v>
      </c>
      <c r="G54" s="4" t="str">
        <f t="shared" si="5"/>
        <v>insert into game_score (id, matchid, squad, goals, points, time_type) values (276, 80, 256, null, 0, 1);</v>
      </c>
    </row>
    <row r="55" spans="1:7" x14ac:dyDescent="0.25">
      <c r="A55" s="3">
        <f t="shared" si="6"/>
        <v>277</v>
      </c>
      <c r="B55" s="3">
        <f>B51+1</f>
        <v>81</v>
      </c>
      <c r="C55" s="3">
        <v>2438</v>
      </c>
      <c r="D55" s="3">
        <v>2</v>
      </c>
      <c r="E55" s="3">
        <v>2</v>
      </c>
      <c r="F55" s="3">
        <v>2</v>
      </c>
      <c r="G55" s="3" t="str">
        <f t="shared" si="5"/>
        <v>insert into game_score (id, matchid, squad, goals, points, time_type) values (277, 81, 2438, 2, 2, 2);</v>
      </c>
    </row>
    <row r="56" spans="1:7" x14ac:dyDescent="0.25">
      <c r="A56" s="3">
        <f t="shared" si="6"/>
        <v>278</v>
      </c>
      <c r="B56" s="3">
        <f>B55</f>
        <v>81</v>
      </c>
      <c r="C56" s="3">
        <v>2438</v>
      </c>
      <c r="D56" s="3">
        <v>1</v>
      </c>
      <c r="E56" s="3">
        <v>0</v>
      </c>
      <c r="F56" s="3">
        <v>1</v>
      </c>
      <c r="G56" s="3" t="str">
        <f t="shared" si="5"/>
        <v>insert into game_score (id, matchid, squad, goals, points, time_type) values (278, 81, 2438, 1, 0, 1);</v>
      </c>
    </row>
    <row r="57" spans="1:7" x14ac:dyDescent="0.25">
      <c r="A57" s="3">
        <f t="shared" si="6"/>
        <v>279</v>
      </c>
      <c r="B57" s="3">
        <f>B55</f>
        <v>81</v>
      </c>
      <c r="C57" s="3">
        <v>224</v>
      </c>
      <c r="D57" s="3">
        <v>1</v>
      </c>
      <c r="E57" s="3">
        <v>0</v>
      </c>
      <c r="F57" s="3">
        <v>2</v>
      </c>
      <c r="G57" s="3" t="str">
        <f t="shared" si="5"/>
        <v>insert into game_score (id, matchid, squad, goals, points, time_type) values (279, 81, 224, 1, 0, 2);</v>
      </c>
    </row>
    <row r="58" spans="1:7" x14ac:dyDescent="0.25">
      <c r="A58" s="3">
        <f t="shared" si="6"/>
        <v>280</v>
      </c>
      <c r="B58" s="3">
        <f t="shared" ref="B58" si="11">B55</f>
        <v>81</v>
      </c>
      <c r="C58" s="3">
        <v>224</v>
      </c>
      <c r="D58" s="3">
        <v>1</v>
      </c>
      <c r="E58" s="3">
        <v>0</v>
      </c>
      <c r="F58" s="3">
        <v>1</v>
      </c>
      <c r="G58" s="3" t="str">
        <f t="shared" si="5"/>
        <v>insert into game_score (id, matchid, squad, goals, points, time_type) values (280, 81, 224, 1, 0, 1);</v>
      </c>
    </row>
    <row r="59" spans="1:7" x14ac:dyDescent="0.25">
      <c r="A59" s="4">
        <f t="shared" si="6"/>
        <v>281</v>
      </c>
      <c r="B59" s="4">
        <f>B55+1</f>
        <v>82</v>
      </c>
      <c r="C59" s="6">
        <v>242</v>
      </c>
      <c r="D59" s="6">
        <v>2</v>
      </c>
      <c r="E59" s="6">
        <v>2</v>
      </c>
      <c r="F59" s="4">
        <v>2</v>
      </c>
      <c r="G59" s="4" t="str">
        <f t="shared" si="5"/>
        <v>insert into game_score (id, matchid, squad, goals, points, time_type) values (281, 82, 242, 2, 2, 2);</v>
      </c>
    </row>
    <row r="60" spans="1:7" x14ac:dyDescent="0.25">
      <c r="A60" s="4">
        <f t="shared" si="6"/>
        <v>282</v>
      </c>
      <c r="B60" s="4">
        <f>B59</f>
        <v>82</v>
      </c>
      <c r="C60" s="6">
        <v>242</v>
      </c>
      <c r="D60" s="6" t="s">
        <v>9</v>
      </c>
      <c r="E60" s="6">
        <v>0</v>
      </c>
      <c r="F60" s="4">
        <v>1</v>
      </c>
      <c r="G60" s="4" t="str">
        <f t="shared" si="5"/>
        <v>insert into game_score (id, matchid, squad, goals, points, time_type) values (282, 82, 242, null, 0, 1);</v>
      </c>
    </row>
    <row r="61" spans="1:7" x14ac:dyDescent="0.25">
      <c r="A61" s="4">
        <f t="shared" si="6"/>
        <v>283</v>
      </c>
      <c r="B61" s="4">
        <f>B59</f>
        <v>82</v>
      </c>
      <c r="C61" s="6">
        <v>230</v>
      </c>
      <c r="D61" s="6">
        <v>0</v>
      </c>
      <c r="E61" s="6">
        <v>0</v>
      </c>
      <c r="F61" s="4">
        <v>2</v>
      </c>
      <c r="G61" s="4" t="str">
        <f t="shared" si="5"/>
        <v>insert into game_score (id, matchid, squad, goals, points, time_type) values (283, 82, 230, 0, 0, 2);</v>
      </c>
    </row>
    <row r="62" spans="1:7" x14ac:dyDescent="0.25">
      <c r="A62" s="4">
        <f t="shared" si="6"/>
        <v>284</v>
      </c>
      <c r="B62" s="4">
        <f t="shared" ref="B62" si="12">B59</f>
        <v>82</v>
      </c>
      <c r="C62" s="6">
        <v>230</v>
      </c>
      <c r="D62" s="6" t="s">
        <v>9</v>
      </c>
      <c r="E62" s="6">
        <v>0</v>
      </c>
      <c r="F62" s="4">
        <v>1</v>
      </c>
      <c r="G62" s="4" t="str">
        <f t="shared" si="5"/>
        <v>insert into game_score (id, matchid, squad, goals, points, time_type) values (284, 82, 230, null, 0, 1);</v>
      </c>
    </row>
    <row r="63" spans="1:7" x14ac:dyDescent="0.25">
      <c r="A63" s="3">
        <f t="shared" si="6"/>
        <v>285</v>
      </c>
      <c r="B63" s="3">
        <f>B59+1</f>
        <v>83</v>
      </c>
      <c r="C63" s="3">
        <v>224</v>
      </c>
      <c r="D63" s="3">
        <v>2</v>
      </c>
      <c r="E63" s="3">
        <v>2</v>
      </c>
      <c r="F63" s="3">
        <v>2</v>
      </c>
      <c r="G63" s="3" t="str">
        <f t="shared" si="5"/>
        <v>insert into game_score (id, matchid, squad, goals, points, time_type) values (285, 83, 224, 2, 2, 2);</v>
      </c>
    </row>
    <row r="64" spans="1:7" x14ac:dyDescent="0.25">
      <c r="A64" s="3">
        <f t="shared" si="6"/>
        <v>286</v>
      </c>
      <c r="B64" s="3">
        <f>B63</f>
        <v>83</v>
      </c>
      <c r="C64" s="3">
        <v>224</v>
      </c>
      <c r="D64" s="3" t="s">
        <v>9</v>
      </c>
      <c r="E64" s="3">
        <v>0</v>
      </c>
      <c r="F64" s="3">
        <v>1</v>
      </c>
      <c r="G64" s="3" t="str">
        <f t="shared" si="5"/>
        <v>insert into game_score (id, matchid, squad, goals, points, time_type) values (286, 83, 224, null, 0, 1);</v>
      </c>
    </row>
    <row r="65" spans="1:7" x14ac:dyDescent="0.25">
      <c r="A65" s="3">
        <f t="shared" si="6"/>
        <v>287</v>
      </c>
      <c r="B65" s="3">
        <f>B63</f>
        <v>83</v>
      </c>
      <c r="C65" s="3">
        <v>230</v>
      </c>
      <c r="D65" s="3">
        <v>1</v>
      </c>
      <c r="E65" s="3">
        <v>0</v>
      </c>
      <c r="F65" s="3">
        <v>2</v>
      </c>
      <c r="G65" s="3" t="str">
        <f t="shared" si="5"/>
        <v>insert into game_score (id, matchid, squad, goals, points, time_type) values (287, 83, 230, 1, 0, 2);</v>
      </c>
    </row>
    <row r="66" spans="1:7" x14ac:dyDescent="0.25">
      <c r="A66" s="3">
        <f t="shared" si="6"/>
        <v>288</v>
      </c>
      <c r="B66" s="3">
        <f t="shared" ref="B66" si="13">B63</f>
        <v>83</v>
      </c>
      <c r="C66" s="3">
        <v>230</v>
      </c>
      <c r="D66" s="3" t="s">
        <v>9</v>
      </c>
      <c r="E66" s="3">
        <v>0</v>
      </c>
      <c r="F66" s="3">
        <v>1</v>
      </c>
      <c r="G66" s="3" t="str">
        <f t="shared" si="5"/>
        <v>insert into game_score (id, matchid, squad, goals, points, time_type) values (288, 83, 230, null, 0, 1);</v>
      </c>
    </row>
    <row r="67" spans="1:7" x14ac:dyDescent="0.25">
      <c r="A67" s="4">
        <f t="shared" si="6"/>
        <v>289</v>
      </c>
      <c r="B67" s="4">
        <f>B63+1</f>
        <v>84</v>
      </c>
      <c r="C67" s="4">
        <v>242</v>
      </c>
      <c r="D67" s="4">
        <v>2</v>
      </c>
      <c r="E67" s="4">
        <v>2</v>
      </c>
      <c r="F67" s="4">
        <v>2</v>
      </c>
      <c r="G67" s="4" t="str">
        <f t="shared" si="5"/>
        <v>insert into game_score (id, matchid, squad, goals, points, time_type) values (289, 84, 242, 2, 2, 2);</v>
      </c>
    </row>
    <row r="68" spans="1:7" x14ac:dyDescent="0.25">
      <c r="A68" s="4">
        <f t="shared" si="6"/>
        <v>290</v>
      </c>
      <c r="B68" s="4">
        <f>B67</f>
        <v>84</v>
      </c>
      <c r="C68" s="4">
        <v>242</v>
      </c>
      <c r="D68" s="4">
        <v>0</v>
      </c>
      <c r="E68" s="4">
        <v>0</v>
      </c>
      <c r="F68" s="4">
        <v>1</v>
      </c>
      <c r="G68" s="4" t="str">
        <f t="shared" si="5"/>
        <v>insert into game_score (id, matchid, squad, goals, points, time_type) values (290, 84, 242, 0, 0, 1);</v>
      </c>
    </row>
    <row r="69" spans="1:7" x14ac:dyDescent="0.25">
      <c r="A69" s="4">
        <f t="shared" si="6"/>
        <v>291</v>
      </c>
      <c r="B69" s="4">
        <f>B67</f>
        <v>84</v>
      </c>
      <c r="C69" s="4">
        <v>2438</v>
      </c>
      <c r="D69" s="4">
        <v>1</v>
      </c>
      <c r="E69" s="4">
        <v>0</v>
      </c>
      <c r="F69" s="4">
        <v>2</v>
      </c>
      <c r="G69" s="4" t="str">
        <f t="shared" si="5"/>
        <v>insert into game_score (id, matchid, squad, goals, points, time_type) values (291, 84, 2438, 1, 0, 2);</v>
      </c>
    </row>
    <row r="70" spans="1:7" x14ac:dyDescent="0.25">
      <c r="A70" s="4">
        <f t="shared" si="6"/>
        <v>292</v>
      </c>
      <c r="B70" s="4">
        <f t="shared" ref="B70" si="14">B67</f>
        <v>84</v>
      </c>
      <c r="C70" s="4">
        <v>2438</v>
      </c>
      <c r="D70" s="4">
        <v>1</v>
      </c>
      <c r="E70" s="4">
        <v>0</v>
      </c>
      <c r="F70" s="4">
        <v>1</v>
      </c>
      <c r="G70" s="4" t="str">
        <f t="shared" si="5"/>
        <v>insert into game_score (id, matchid, squad, goals, points, time_type) values (292, 84, 2438, 1, 0, 1);</v>
      </c>
    </row>
    <row r="71" spans="1:7" x14ac:dyDescent="0.25">
      <c r="A71" s="3">
        <f t="shared" si="6"/>
        <v>293</v>
      </c>
      <c r="B71" s="3">
        <f>B67+1</f>
        <v>85</v>
      </c>
      <c r="C71" s="3">
        <v>242</v>
      </c>
      <c r="D71" s="3">
        <v>1</v>
      </c>
      <c r="E71" s="3">
        <v>1</v>
      </c>
      <c r="F71" s="3">
        <v>2</v>
      </c>
      <c r="G71" s="3" t="str">
        <f t="shared" si="5"/>
        <v>insert into game_score (id, matchid, squad, goals, points, time_type) values (293, 85, 242, 1, 1, 2);</v>
      </c>
    </row>
    <row r="72" spans="1:7" x14ac:dyDescent="0.25">
      <c r="A72" s="3">
        <f t="shared" si="6"/>
        <v>294</v>
      </c>
      <c r="B72" s="3">
        <f>B71</f>
        <v>85</v>
      </c>
      <c r="C72" s="3">
        <v>242</v>
      </c>
      <c r="D72" s="3">
        <v>0</v>
      </c>
      <c r="E72" s="3">
        <v>0</v>
      </c>
      <c r="F72" s="3">
        <v>1</v>
      </c>
      <c r="G72" s="3" t="str">
        <f t="shared" si="5"/>
        <v>insert into game_score (id, matchid, squad, goals, points, time_type) values (294, 85, 242, 0, 0, 1);</v>
      </c>
    </row>
    <row r="73" spans="1:7" x14ac:dyDescent="0.25">
      <c r="A73" s="3">
        <f t="shared" si="6"/>
        <v>295</v>
      </c>
      <c r="B73" s="3">
        <f>B71</f>
        <v>85</v>
      </c>
      <c r="C73" s="3">
        <v>224</v>
      </c>
      <c r="D73" s="3">
        <v>1</v>
      </c>
      <c r="E73" s="3">
        <v>1</v>
      </c>
      <c r="F73" s="3">
        <v>2</v>
      </c>
      <c r="G73" s="3" t="str">
        <f t="shared" si="5"/>
        <v>insert into game_score (id, matchid, squad, goals, points, time_type) values (295, 85, 224, 1, 1, 2);</v>
      </c>
    </row>
    <row r="74" spans="1:7" x14ac:dyDescent="0.25">
      <c r="A74" s="3">
        <f t="shared" si="6"/>
        <v>296</v>
      </c>
      <c r="B74" s="3">
        <f t="shared" ref="B74" si="15">B71</f>
        <v>85</v>
      </c>
      <c r="C74" s="3">
        <v>224</v>
      </c>
      <c r="D74" s="3">
        <v>0</v>
      </c>
      <c r="E74" s="3">
        <v>0</v>
      </c>
      <c r="F74" s="3">
        <v>1</v>
      </c>
      <c r="G74" s="3" t="str">
        <f t="shared" si="5"/>
        <v>insert into game_score (id, matchid, squad, goals, points, time_type) values (296, 85, 224, 0, 0, 1);</v>
      </c>
    </row>
    <row r="75" spans="1:7" x14ac:dyDescent="0.25">
      <c r="A75" s="4">
        <f t="shared" si="6"/>
        <v>297</v>
      </c>
      <c r="B75" s="4">
        <f>B71+1</f>
        <v>86</v>
      </c>
      <c r="C75" s="4">
        <v>2438</v>
      </c>
      <c r="D75" s="4">
        <v>4</v>
      </c>
      <c r="E75" s="4">
        <v>2</v>
      </c>
      <c r="F75" s="4">
        <v>2</v>
      </c>
      <c r="G75" s="4" t="str">
        <f t="shared" si="5"/>
        <v>insert into game_score (id, matchid, squad, goals, points, time_type) values (297, 86, 2438, 4, 2, 2);</v>
      </c>
    </row>
    <row r="76" spans="1:7" x14ac:dyDescent="0.25">
      <c r="A76" s="4">
        <f t="shared" si="6"/>
        <v>298</v>
      </c>
      <c r="B76" s="4">
        <f>B75</f>
        <v>86</v>
      </c>
      <c r="C76" s="4">
        <v>2438</v>
      </c>
      <c r="D76" s="4" t="s">
        <v>9</v>
      </c>
      <c r="E76" s="4">
        <v>0</v>
      </c>
      <c r="F76" s="4">
        <v>1</v>
      </c>
      <c r="G76" s="4" t="str">
        <f t="shared" si="5"/>
        <v>insert into game_score (id, matchid, squad, goals, points, time_type) values (298, 86, 2438, null, 0, 1);</v>
      </c>
    </row>
    <row r="77" spans="1:7" x14ac:dyDescent="0.25">
      <c r="A77" s="4">
        <f t="shared" si="6"/>
        <v>299</v>
      </c>
      <c r="B77" s="4">
        <f>B75</f>
        <v>86</v>
      </c>
      <c r="C77" s="4">
        <v>230</v>
      </c>
      <c r="D77" s="4">
        <v>1</v>
      </c>
      <c r="E77" s="4">
        <v>0</v>
      </c>
      <c r="F77" s="4">
        <v>2</v>
      </c>
      <c r="G77" s="4" t="str">
        <f t="shared" si="5"/>
        <v>insert into game_score (id, matchid, squad, goals, points, time_type) values (299, 86, 230, 1, 0, 2);</v>
      </c>
    </row>
    <row r="78" spans="1:7" x14ac:dyDescent="0.25">
      <c r="A78" s="4">
        <f t="shared" si="6"/>
        <v>300</v>
      </c>
      <c r="B78" s="4">
        <f t="shared" ref="B78" si="16">B75</f>
        <v>86</v>
      </c>
      <c r="C78" s="4">
        <v>230</v>
      </c>
      <c r="D78" s="4" t="s">
        <v>9</v>
      </c>
      <c r="E78" s="4">
        <v>0</v>
      </c>
      <c r="F78" s="4">
        <v>1</v>
      </c>
      <c r="G78" s="4" t="str">
        <f t="shared" si="5"/>
        <v>insert into game_score (id, matchid, squad, goals, points, time_type) values (300, 86, 230, null, 0, 1);</v>
      </c>
    </row>
    <row r="79" spans="1:7" x14ac:dyDescent="0.25">
      <c r="A79" s="3">
        <f t="shared" si="6"/>
        <v>301</v>
      </c>
      <c r="B79" s="3">
        <f>B75+1</f>
        <v>87</v>
      </c>
      <c r="C79" s="3">
        <v>20</v>
      </c>
      <c r="D79" s="3">
        <v>2</v>
      </c>
      <c r="E79" s="3">
        <v>2</v>
      </c>
      <c r="F79" s="3">
        <v>2</v>
      </c>
      <c r="G79" s="3" t="str">
        <f t="shared" si="5"/>
        <v>insert into game_score (id, matchid, squad, goals, points, time_type) values (301, 87, 20, 2, 2, 2);</v>
      </c>
    </row>
    <row r="80" spans="1:7" x14ac:dyDescent="0.25">
      <c r="A80" s="3">
        <f t="shared" si="6"/>
        <v>302</v>
      </c>
      <c r="B80" s="3">
        <f>B79</f>
        <v>87</v>
      </c>
      <c r="C80" s="3">
        <v>20</v>
      </c>
      <c r="D80" s="3">
        <v>1</v>
      </c>
      <c r="E80" s="3">
        <v>0</v>
      </c>
      <c r="F80" s="3">
        <v>1</v>
      </c>
      <c r="G80" s="3" t="str">
        <f t="shared" si="5"/>
        <v>insert into game_score (id, matchid, squad, goals, points, time_type) values (302, 87, 20, 1, 0, 1);</v>
      </c>
    </row>
    <row r="81" spans="1:7" x14ac:dyDescent="0.25">
      <c r="A81" s="3">
        <f t="shared" si="6"/>
        <v>303</v>
      </c>
      <c r="B81" s="3">
        <f>B79</f>
        <v>87</v>
      </c>
      <c r="C81" s="3">
        <v>2438</v>
      </c>
      <c r="D81" s="3">
        <v>3</v>
      </c>
      <c r="E81" s="3">
        <v>0</v>
      </c>
      <c r="F81" s="3">
        <v>2</v>
      </c>
      <c r="G81" s="3" t="str">
        <f t="shared" si="5"/>
        <v>insert into game_score (id, matchid, squad, goals, points, time_type) values (303, 87, 2438, 3, 0, 2);</v>
      </c>
    </row>
    <row r="82" spans="1:7" x14ac:dyDescent="0.25">
      <c r="A82" s="3">
        <f t="shared" si="6"/>
        <v>304</v>
      </c>
      <c r="B82" s="3">
        <f t="shared" ref="B82" si="17">B79</f>
        <v>87</v>
      </c>
      <c r="C82" s="3">
        <v>2438</v>
      </c>
      <c r="D82" s="3">
        <v>0</v>
      </c>
      <c r="E82" s="3">
        <v>0</v>
      </c>
      <c r="F82" s="3">
        <v>1</v>
      </c>
      <c r="G82" s="3" t="str">
        <f t="shared" si="5"/>
        <v>insert into game_score (id, matchid, squad, goals, points, time_type) values (304, 87, 2438, 0, 0, 1);</v>
      </c>
    </row>
    <row r="83" spans="1:7" x14ac:dyDescent="0.25">
      <c r="A83" s="4">
        <f t="shared" si="6"/>
        <v>305</v>
      </c>
      <c r="B83" s="4">
        <f>B79+1</f>
        <v>88</v>
      </c>
      <c r="C83" s="4">
        <v>242</v>
      </c>
      <c r="D83" s="4" t="s">
        <v>9</v>
      </c>
      <c r="E83" s="4">
        <v>0</v>
      </c>
      <c r="F83" s="4">
        <v>2</v>
      </c>
      <c r="G83" s="4" t="str">
        <f t="shared" si="5"/>
        <v>insert into game_score (id, matchid, squad, goals, points, time_type) values (305, 88, 242, null, 0, 2);</v>
      </c>
    </row>
    <row r="84" spans="1:7" x14ac:dyDescent="0.25">
      <c r="A84" s="4">
        <f t="shared" si="6"/>
        <v>306</v>
      </c>
      <c r="B84" s="4">
        <f>B83</f>
        <v>88</v>
      </c>
      <c r="C84" s="4">
        <v>242</v>
      </c>
      <c r="D84" s="4" t="s">
        <v>9</v>
      </c>
      <c r="E84" s="4">
        <v>0</v>
      </c>
      <c r="F84" s="4">
        <v>1</v>
      </c>
      <c r="G84" s="4" t="str">
        <f t="shared" si="5"/>
        <v>insert into game_score (id, matchid, squad, goals, points, time_type) values (306, 88, 242, null, 0, 1);</v>
      </c>
    </row>
    <row r="85" spans="1:7" x14ac:dyDescent="0.25">
      <c r="A85" s="4">
        <f t="shared" si="6"/>
        <v>307</v>
      </c>
      <c r="B85" s="4">
        <f>B83</f>
        <v>88</v>
      </c>
      <c r="C85" s="4">
        <v>260</v>
      </c>
      <c r="D85" s="4" t="s">
        <v>9</v>
      </c>
      <c r="E85" s="4">
        <v>0</v>
      </c>
      <c r="F85" s="4">
        <v>2</v>
      </c>
      <c r="G85" s="4" t="str">
        <f t="shared" si="5"/>
        <v>insert into game_score (id, matchid, squad, goals, points, time_type) values (307, 88, 260, null, 0, 2);</v>
      </c>
    </row>
    <row r="86" spans="1:7" x14ac:dyDescent="0.25">
      <c r="A86" s="4">
        <f t="shared" si="6"/>
        <v>308</v>
      </c>
      <c r="B86" s="4">
        <f t="shared" ref="B86:B90" si="18">B83</f>
        <v>88</v>
      </c>
      <c r="C86" s="4">
        <v>260</v>
      </c>
      <c r="D86" s="4" t="s">
        <v>9</v>
      </c>
      <c r="E86" s="4">
        <v>0</v>
      </c>
      <c r="F86" s="4">
        <v>1</v>
      </c>
      <c r="G86" s="4" t="str">
        <f t="shared" si="5"/>
        <v>insert into game_score (id, matchid, squad, goals, points, time_type) values (308, 88, 260, null, 0, 1);</v>
      </c>
    </row>
    <row r="87" spans="1:7" x14ac:dyDescent="0.25">
      <c r="A87" s="4">
        <f t="shared" si="6"/>
        <v>309</v>
      </c>
      <c r="B87" s="4">
        <f t="shared" si="18"/>
        <v>88</v>
      </c>
      <c r="C87" s="4">
        <v>242</v>
      </c>
      <c r="D87" s="4">
        <v>2</v>
      </c>
      <c r="E87" s="4">
        <v>0</v>
      </c>
      <c r="F87" s="4">
        <v>4</v>
      </c>
      <c r="G87" s="4" t="str">
        <f t="shared" si="5"/>
        <v>insert into game_score (id, matchid, squad, goals, points, time_type) values (309, 88, 242, 2, 0, 4);</v>
      </c>
    </row>
    <row r="88" spans="1:7" x14ac:dyDescent="0.25">
      <c r="A88" s="4">
        <f t="shared" si="6"/>
        <v>310</v>
      </c>
      <c r="B88" s="4">
        <f t="shared" si="18"/>
        <v>88</v>
      </c>
      <c r="C88" s="4">
        <v>242</v>
      </c>
      <c r="D88" s="4" t="s">
        <v>9</v>
      </c>
      <c r="E88" s="4">
        <v>0</v>
      </c>
      <c r="F88" s="4">
        <v>3</v>
      </c>
      <c r="G88" s="4" t="str">
        <f t="shared" si="5"/>
        <v>insert into game_score (id, matchid, squad, goals, points, time_type) values (310, 88, 242, null, 0, 3);</v>
      </c>
    </row>
    <row r="89" spans="1:7" x14ac:dyDescent="0.25">
      <c r="A89" s="4">
        <f t="shared" si="6"/>
        <v>311</v>
      </c>
      <c r="B89" s="4">
        <f t="shared" si="18"/>
        <v>88</v>
      </c>
      <c r="C89" s="4">
        <v>260</v>
      </c>
      <c r="D89" s="4">
        <v>4</v>
      </c>
      <c r="E89" s="4">
        <v>2</v>
      </c>
      <c r="F89" s="4">
        <v>4</v>
      </c>
      <c r="G89" s="4" t="str">
        <f t="shared" si="5"/>
        <v>insert into game_score (id, matchid, squad, goals, points, time_type) values (311, 88, 260, 4, 2, 4);</v>
      </c>
    </row>
    <row r="90" spans="1:7" x14ac:dyDescent="0.25">
      <c r="A90" s="4">
        <f t="shared" si="6"/>
        <v>312</v>
      </c>
      <c r="B90" s="4">
        <f t="shared" si="18"/>
        <v>88</v>
      </c>
      <c r="C90" s="4">
        <v>260</v>
      </c>
      <c r="D90" s="4" t="s">
        <v>9</v>
      </c>
      <c r="E90" s="4">
        <v>0</v>
      </c>
      <c r="F90" s="4">
        <v>3</v>
      </c>
      <c r="G90" s="4" t="str">
        <f t="shared" si="5"/>
        <v>insert into game_score (id, matchid, squad, goals, points, time_type) values (312, 88, 260, null, 0, 3);</v>
      </c>
    </row>
    <row r="91" spans="1:7" x14ac:dyDescent="0.25">
      <c r="A91" s="3">
        <f t="shared" si="6"/>
        <v>313</v>
      </c>
      <c r="B91" s="3">
        <f>B83+1</f>
        <v>89</v>
      </c>
      <c r="C91" s="3">
        <v>242</v>
      </c>
      <c r="D91" s="3">
        <v>0</v>
      </c>
      <c r="E91" s="3">
        <v>0</v>
      </c>
      <c r="F91" s="3">
        <v>2</v>
      </c>
      <c r="G91" s="3" t="str">
        <f t="shared" si="5"/>
        <v>insert into game_score (id, matchid, squad, goals, points, time_type) values (313, 89, 242, 0, 0, 2);</v>
      </c>
    </row>
    <row r="92" spans="1:7" x14ac:dyDescent="0.25">
      <c r="A92" s="3">
        <f t="shared" si="6"/>
        <v>314</v>
      </c>
      <c r="B92" s="3">
        <f>B91</f>
        <v>89</v>
      </c>
      <c r="C92" s="3">
        <v>242</v>
      </c>
      <c r="D92" s="3">
        <v>0</v>
      </c>
      <c r="E92" s="3">
        <v>0</v>
      </c>
      <c r="F92" s="3">
        <v>1</v>
      </c>
      <c r="G92" s="3" t="str">
        <f t="shared" si="5"/>
        <v>insert into game_score (id, matchid, squad, goals, points, time_type) values (314, 89, 242, 0, 0, 1);</v>
      </c>
    </row>
    <row r="93" spans="1:7" x14ac:dyDescent="0.25">
      <c r="A93" s="3">
        <f t="shared" si="6"/>
        <v>315</v>
      </c>
      <c r="B93" s="3">
        <f>B91</f>
        <v>89</v>
      </c>
      <c r="C93" s="3">
        <v>20</v>
      </c>
      <c r="D93" s="3">
        <v>4</v>
      </c>
      <c r="E93" s="3">
        <v>2</v>
      </c>
      <c r="F93" s="3">
        <v>2</v>
      </c>
      <c r="G93" s="3" t="str">
        <f t="shared" si="5"/>
        <v>insert into game_score (id, matchid, squad, goals, points, time_type) values (315, 89, 20, 4, 2, 2);</v>
      </c>
    </row>
    <row r="94" spans="1:7" x14ac:dyDescent="0.25">
      <c r="A94" s="3">
        <f t="shared" si="6"/>
        <v>316</v>
      </c>
      <c r="B94" s="3">
        <f t="shared" ref="B94" si="19">B91</f>
        <v>89</v>
      </c>
      <c r="C94" s="3">
        <v>20</v>
      </c>
      <c r="D94" s="3">
        <v>2</v>
      </c>
      <c r="E94" s="3">
        <v>0</v>
      </c>
      <c r="F94" s="3">
        <v>1</v>
      </c>
      <c r="G94" s="3" t="str">
        <f t="shared" si="5"/>
        <v>insert into game_score (id, matchid, squad, goals, points, time_type) values (316, 89, 20, 2, 0, 1);</v>
      </c>
    </row>
    <row r="95" spans="1:7" x14ac:dyDescent="0.25">
      <c r="A95" s="4">
        <f t="shared" si="6"/>
        <v>317</v>
      </c>
      <c r="B95" s="4">
        <f>B91+1</f>
        <v>90</v>
      </c>
      <c r="C95" s="4">
        <v>2438</v>
      </c>
      <c r="D95" s="4">
        <v>1</v>
      </c>
      <c r="E95" s="4">
        <v>0</v>
      </c>
      <c r="F95" s="4">
        <v>2</v>
      </c>
      <c r="G95" s="4" t="str">
        <f t="shared" ref="G95:G134" si="20">"insert into game_score (id, matchid, squad, goals, points, time_type) values (" &amp; A95 &amp; ", " &amp; B95 &amp; ", " &amp; C95 &amp; ", " &amp; D95 &amp; ", " &amp; E95 &amp; ", " &amp; F95 &amp; ");"</f>
        <v>insert into game_score (id, matchid, squad, goals, points, time_type) values (317, 90, 2438, 1, 0, 2);</v>
      </c>
    </row>
    <row r="96" spans="1:7" x14ac:dyDescent="0.25">
      <c r="A96" s="4">
        <f t="shared" si="6"/>
        <v>318</v>
      </c>
      <c r="B96" s="4">
        <f>B95</f>
        <v>90</v>
      </c>
      <c r="C96" s="4">
        <v>2438</v>
      </c>
      <c r="D96" s="4">
        <v>0</v>
      </c>
      <c r="E96" s="4">
        <v>0</v>
      </c>
      <c r="F96" s="4">
        <v>1</v>
      </c>
      <c r="G96" s="4" t="str">
        <f t="shared" si="20"/>
        <v>insert into game_score (id, matchid, squad, goals, points, time_type) values (318, 90, 2438, 0, 0, 1);</v>
      </c>
    </row>
    <row r="97" spans="1:7" x14ac:dyDescent="0.25">
      <c r="A97" s="4">
        <f t="shared" ref="A97:A106" si="21">A96+1</f>
        <v>319</v>
      </c>
      <c r="B97" s="4">
        <f>B95</f>
        <v>90</v>
      </c>
      <c r="C97" s="4">
        <v>260</v>
      </c>
      <c r="D97" s="4">
        <v>1</v>
      </c>
      <c r="E97" s="4">
        <v>0</v>
      </c>
      <c r="F97" s="4">
        <v>2</v>
      </c>
      <c r="G97" s="4" t="str">
        <f t="shared" si="20"/>
        <v>insert into game_score (id, matchid, squad, goals, points, time_type) values (319, 90, 260, 1, 0, 2);</v>
      </c>
    </row>
    <row r="98" spans="1:7" x14ac:dyDescent="0.25">
      <c r="A98" s="4">
        <f t="shared" si="21"/>
        <v>320</v>
      </c>
      <c r="B98" s="4">
        <f t="shared" ref="B98:B102" si="22">B95</f>
        <v>90</v>
      </c>
      <c r="C98" s="4">
        <v>260</v>
      </c>
      <c r="D98" s="4">
        <v>1</v>
      </c>
      <c r="E98" s="4">
        <v>0</v>
      </c>
      <c r="F98" s="4">
        <v>1</v>
      </c>
      <c r="G98" s="4" t="str">
        <f t="shared" si="20"/>
        <v>insert into game_score (id, matchid, squad, goals, points, time_type) values (320, 90, 260, 1, 0, 1);</v>
      </c>
    </row>
    <row r="99" spans="1:7" x14ac:dyDescent="0.25">
      <c r="A99" s="4">
        <f t="shared" si="21"/>
        <v>321</v>
      </c>
      <c r="B99" s="4">
        <f t="shared" si="22"/>
        <v>90</v>
      </c>
      <c r="C99" s="4">
        <v>2438</v>
      </c>
      <c r="D99" s="4">
        <v>2</v>
      </c>
      <c r="E99" s="4">
        <v>1</v>
      </c>
      <c r="F99" s="4">
        <v>4</v>
      </c>
      <c r="G99" s="4" t="str">
        <f t="shared" si="20"/>
        <v>insert into game_score (id, matchid, squad, goals, points, time_type) values (321, 90, 2438, 2, 1, 4);</v>
      </c>
    </row>
    <row r="100" spans="1:7" x14ac:dyDescent="0.25">
      <c r="A100" s="4">
        <f t="shared" si="21"/>
        <v>322</v>
      </c>
      <c r="B100" s="4">
        <f t="shared" si="22"/>
        <v>90</v>
      </c>
      <c r="C100" s="4">
        <v>2438</v>
      </c>
      <c r="D100" s="4">
        <v>1</v>
      </c>
      <c r="E100" s="4">
        <v>0</v>
      </c>
      <c r="F100" s="4">
        <v>3</v>
      </c>
      <c r="G100" s="4" t="str">
        <f t="shared" si="20"/>
        <v>insert into game_score (id, matchid, squad, goals, points, time_type) values (322, 90, 2438, 1, 0, 3);</v>
      </c>
    </row>
    <row r="101" spans="1:7" x14ac:dyDescent="0.25">
      <c r="A101" s="4">
        <f t="shared" si="21"/>
        <v>323</v>
      </c>
      <c r="B101" s="4">
        <f t="shared" si="22"/>
        <v>90</v>
      </c>
      <c r="C101" s="4">
        <v>260</v>
      </c>
      <c r="D101" s="4">
        <v>2</v>
      </c>
      <c r="E101" s="4">
        <v>1</v>
      </c>
      <c r="F101" s="4">
        <v>4</v>
      </c>
      <c r="G101" s="4" t="str">
        <f t="shared" si="20"/>
        <v>insert into game_score (id, matchid, squad, goals, points, time_type) values (323, 90, 260, 2, 1, 4);</v>
      </c>
    </row>
    <row r="102" spans="1:7" x14ac:dyDescent="0.25">
      <c r="A102" s="4">
        <f t="shared" si="21"/>
        <v>324</v>
      </c>
      <c r="B102" s="4">
        <f t="shared" si="22"/>
        <v>90</v>
      </c>
      <c r="C102" s="4">
        <v>260</v>
      </c>
      <c r="D102" s="4">
        <v>1</v>
      </c>
      <c r="E102" s="4">
        <v>0</v>
      </c>
      <c r="F102" s="4">
        <v>3</v>
      </c>
      <c r="G102" s="4" t="str">
        <f t="shared" si="20"/>
        <v>insert into game_score (id, matchid, squad, goals, points, time_type) values (324, 90, 260, 1, 0, 3);</v>
      </c>
    </row>
    <row r="103" spans="1:7" x14ac:dyDescent="0.25">
      <c r="A103" s="3">
        <f t="shared" si="21"/>
        <v>325</v>
      </c>
      <c r="B103" s="3">
        <f>B99+1</f>
        <v>91</v>
      </c>
      <c r="C103" s="3">
        <v>2438</v>
      </c>
      <c r="D103" s="3">
        <v>2</v>
      </c>
      <c r="E103" s="3">
        <v>2</v>
      </c>
      <c r="F103" s="3">
        <v>2</v>
      </c>
      <c r="G103" s="3" t="str">
        <f t="shared" si="20"/>
        <v>insert into game_score (id, matchid, squad, goals, points, time_type) values (325, 91, 2438, 2, 2, 2);</v>
      </c>
    </row>
    <row r="104" spans="1:7" x14ac:dyDescent="0.25">
      <c r="A104" s="3">
        <f t="shared" si="21"/>
        <v>326</v>
      </c>
      <c r="B104" s="3">
        <f>B103</f>
        <v>91</v>
      </c>
      <c r="C104" s="3">
        <v>2438</v>
      </c>
      <c r="D104" s="3">
        <v>1</v>
      </c>
      <c r="E104" s="3">
        <v>0</v>
      </c>
      <c r="F104" s="3">
        <v>1</v>
      </c>
      <c r="G104" s="3" t="str">
        <f t="shared" si="20"/>
        <v>insert into game_score (id, matchid, squad, goals, points, time_type) values (326, 91, 2438, 1, 0, 1);</v>
      </c>
    </row>
    <row r="105" spans="1:7" x14ac:dyDescent="0.25">
      <c r="A105" s="3">
        <f t="shared" si="21"/>
        <v>327</v>
      </c>
      <c r="B105" s="3">
        <f>B104</f>
        <v>91</v>
      </c>
      <c r="C105" s="3">
        <v>260</v>
      </c>
      <c r="D105" s="3">
        <v>0</v>
      </c>
      <c r="E105" s="3">
        <v>0</v>
      </c>
      <c r="F105" s="3">
        <v>2</v>
      </c>
      <c r="G105" s="3" t="str">
        <f t="shared" si="20"/>
        <v>insert into game_score (id, matchid, squad, goals, points, time_type) values (327, 91, 260, 0, 0, 2);</v>
      </c>
    </row>
    <row r="106" spans="1:7" x14ac:dyDescent="0.25">
      <c r="A106" s="3">
        <f t="shared" si="21"/>
        <v>328</v>
      </c>
      <c r="B106" s="3">
        <f>B105</f>
        <v>91</v>
      </c>
      <c r="C106" s="3">
        <v>260</v>
      </c>
      <c r="D106" s="3">
        <v>0</v>
      </c>
      <c r="E106" s="3">
        <v>0</v>
      </c>
      <c r="F106" s="3">
        <v>1</v>
      </c>
      <c r="G106" s="3" t="str">
        <f t="shared" si="20"/>
        <v>insert into game_score (id, matchid, squad, goals, points, time_type) values (328, 91, 260, 0,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1957</vt:lpstr>
      <vt:lpstr>1959</vt:lpstr>
      <vt:lpstr>1962</vt:lpstr>
      <vt:lpstr>1963</vt:lpstr>
      <vt:lpstr>1965</vt:lpstr>
      <vt:lpstr>1968</vt:lpstr>
      <vt:lpstr>1970</vt:lpstr>
      <vt:lpstr>1972</vt:lpstr>
      <vt:lpstr>1974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2016-09-12T05:06:04Z</dcterms:modified>
</cp:coreProperties>
</file>