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5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</sheets>
  <calcPr calcId="145621"/>
</workbook>
</file>

<file path=xl/calcChain.xml><?xml version="1.0" encoding="utf-8"?>
<calcChain xmlns="http://schemas.openxmlformats.org/spreadsheetml/2006/main">
  <c r="G323" i="96" l="1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B18" i="96" l="1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B98" i="96" l="1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95" i="96" l="1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G35" i="96" l="1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B110" i="96" l="1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G37" i="96" l="1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B118" i="96" l="1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G39" i="96" l="1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101" i="96" l="1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G41" i="96" l="1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103" i="96" l="1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G43" i="96" l="1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B142" i="96" l="1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G45" i="96" l="1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107" i="96" l="1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G47" i="96" l="1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109" i="96" l="1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G49" i="96" l="1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B165" i="96" l="1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G51" i="96" l="1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113" i="96" l="1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G53" i="96" l="1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15" i="96" l="1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57" i="96" l="1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58" i="96" l="1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59" i="96" l="1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G59" i="96" l="1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G60" i="96" l="1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62" i="96" l="1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63" i="96" l="1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64" i="96" l="1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G64" i="96" l="1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66" i="96" l="1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G66" i="96" l="1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G67" i="96" l="1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69" i="96" l="1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70" i="96" l="1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G70" i="96" l="1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72" i="96" l="1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B254" i="96" l="1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G73" i="96" l="1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G74" i="96" l="1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B266" i="96" l="1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G76" i="96" l="1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B274" i="96" l="1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G78" i="96" l="1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B282" i="96" l="1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81" i="96" l="1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B290" i="96" l="1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83" i="96" l="1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B298" i="96" l="1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85" i="96" l="1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B310" i="96" l="1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B314" i="96" l="1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B317" i="96" l="1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G147" i="96" l="1"/>
  <c r="A148" i="96"/>
  <c r="A126" i="95"/>
  <c r="G125" i="95"/>
  <c r="G127" i="94"/>
  <c r="A128" i="94"/>
  <c r="A128" i="93"/>
  <c r="G127" i="93"/>
  <c r="A128" i="92"/>
  <c r="G127" i="92"/>
  <c r="G201" i="91"/>
  <c r="A149" i="96" l="1"/>
  <c r="G148" i="96"/>
  <c r="G126" i="95"/>
  <c r="A127" i="95"/>
  <c r="A129" i="94"/>
  <c r="G128" i="94"/>
  <c r="G128" i="93"/>
  <c r="A129" i="93"/>
  <c r="G128" i="92"/>
  <c r="A129" i="92"/>
  <c r="G202" i="91"/>
  <c r="G149" i="96" l="1"/>
  <c r="A150" i="96"/>
  <c r="A128" i="95"/>
  <c r="G127" i="95"/>
  <c r="G129" i="94"/>
  <c r="A130" i="94"/>
  <c r="A130" i="93"/>
  <c r="G129" i="93"/>
  <c r="A130" i="92"/>
  <c r="G129" i="92"/>
  <c r="G203" i="91"/>
  <c r="A151" i="96" l="1"/>
  <c r="G150" i="96"/>
  <c r="G128" i="95"/>
  <c r="A129" i="95"/>
  <c r="A131" i="94"/>
  <c r="G130" i="94"/>
  <c r="G130" i="93"/>
  <c r="A131" i="93"/>
  <c r="G130" i="92"/>
  <c r="A131" i="92"/>
  <c r="G204" i="91"/>
  <c r="G151" i="96" l="1"/>
  <c r="A152" i="96"/>
  <c r="A130" i="95"/>
  <c r="G129" i="95"/>
  <c r="G131" i="94"/>
  <c r="A132" i="94"/>
  <c r="A132" i="93"/>
  <c r="G131" i="93"/>
  <c r="A132" i="92"/>
  <c r="G131" i="92"/>
  <c r="G205" i="91"/>
  <c r="A153" i="96" l="1"/>
  <c r="G152" i="96"/>
  <c r="G130" i="95"/>
  <c r="A131" i="95"/>
  <c r="A133" i="94"/>
  <c r="G132" i="94"/>
  <c r="G132" i="93"/>
  <c r="A133" i="93"/>
  <c r="G132" i="92"/>
  <c r="A133" i="92"/>
  <c r="G206" i="91"/>
  <c r="G153" i="96" l="1"/>
  <c r="A154" i="96"/>
  <c r="A132" i="95"/>
  <c r="G131" i="95"/>
  <c r="G133" i="94"/>
  <c r="A134" i="94"/>
  <c r="A134" i="93"/>
  <c r="G133" i="93"/>
  <c r="A134" i="92"/>
  <c r="G133" i="92"/>
  <c r="G207" i="91"/>
  <c r="A155" i="96" l="1"/>
  <c r="G154" i="96"/>
  <c r="G132" i="95"/>
  <c r="A133" i="95"/>
  <c r="A135" i="94"/>
  <c r="G134" i="94"/>
  <c r="G134" i="93"/>
  <c r="A135" i="93"/>
  <c r="G134" i="92"/>
  <c r="A135" i="92"/>
  <c r="G208" i="91"/>
  <c r="G155" i="96" l="1"/>
  <c r="A156" i="96"/>
  <c r="A134" i="95"/>
  <c r="G133" i="95"/>
  <c r="G135" i="94"/>
  <c r="A136" i="94"/>
  <c r="A136" i="93"/>
  <c r="G135" i="93"/>
  <c r="A136" i="92"/>
  <c r="G135" i="92"/>
  <c r="G209" i="91"/>
  <c r="A157" i="96" l="1"/>
  <c r="G156" i="96"/>
  <c r="G134" i="95"/>
  <c r="A135" i="95"/>
  <c r="A137" i="94"/>
  <c r="G136" i="94"/>
  <c r="G136" i="93"/>
  <c r="A137" i="93"/>
  <c r="G136" i="92"/>
  <c r="A137" i="92"/>
  <c r="G210" i="91"/>
  <c r="G157" i="96" l="1"/>
  <c r="A158" i="96"/>
  <c r="A136" i="95"/>
  <c r="G135" i="95"/>
  <c r="G137" i="94"/>
  <c r="A138" i="94"/>
  <c r="A138" i="93"/>
  <c r="G137" i="93"/>
  <c r="A138" i="92"/>
  <c r="G137" i="92"/>
  <c r="G211" i="91"/>
  <c r="A159" i="96" l="1"/>
  <c r="G158" i="96"/>
  <c r="G136" i="95"/>
  <c r="A137" i="95"/>
  <c r="A139" i="94"/>
  <c r="G138" i="94"/>
  <c r="G138" i="93"/>
  <c r="A139" i="93"/>
  <c r="G138" i="92"/>
  <c r="A139" i="92"/>
  <c r="G212" i="91"/>
  <c r="G159" i="96" l="1"/>
  <c r="A160" i="96"/>
  <c r="A138" i="95"/>
  <c r="G137" i="95"/>
  <c r="G139" i="94"/>
  <c r="A140" i="94"/>
  <c r="A140" i="93"/>
  <c r="G139" i="93"/>
  <c r="A140" i="92"/>
  <c r="G139" i="92"/>
  <c r="G213" i="91"/>
  <c r="A161" i="96" l="1"/>
  <c r="G160" i="96"/>
  <c r="G138" i="95"/>
  <c r="A139" i="95"/>
  <c r="A141" i="94"/>
  <c r="G140" i="94"/>
  <c r="G140" i="93"/>
  <c r="A141" i="93"/>
  <c r="G140" i="92"/>
  <c r="A141" i="92"/>
  <c r="G214" i="91"/>
  <c r="G161" i="96" l="1"/>
  <c r="A162" i="96"/>
  <c r="A140" i="95"/>
  <c r="G139" i="95"/>
  <c r="G141" i="94"/>
  <c r="A142" i="94"/>
  <c r="A142" i="93"/>
  <c r="G141" i="93"/>
  <c r="A142" i="92"/>
  <c r="G141" i="92"/>
  <c r="G215" i="91"/>
  <c r="A163" i="96" l="1"/>
  <c r="G162" i="96"/>
  <c r="G140" i="95"/>
  <c r="A141" i="95"/>
  <c r="A143" i="94"/>
  <c r="G142" i="94"/>
  <c r="G142" i="93"/>
  <c r="A143" i="93"/>
  <c r="G142" i="92"/>
  <c r="A143" i="92"/>
  <c r="G216" i="91"/>
  <c r="G163" i="96" l="1"/>
  <c r="A164" i="96"/>
  <c r="A142" i="95"/>
  <c r="G141" i="95"/>
  <c r="G143" i="94"/>
  <c r="A144" i="94"/>
  <c r="A144" i="93"/>
  <c r="G143" i="93"/>
  <c r="A144" i="92"/>
  <c r="G143" i="92"/>
  <c r="G217" i="91"/>
  <c r="G164" i="96" l="1"/>
  <c r="A165" i="96"/>
  <c r="G142" i="95"/>
  <c r="A143" i="95"/>
  <c r="A145" i="94"/>
  <c r="G144" i="94"/>
  <c r="G144" i="93"/>
  <c r="A145" i="93"/>
  <c r="G144" i="92"/>
  <c r="A145" i="92"/>
  <c r="G224" i="91"/>
  <c r="A166" i="96" l="1"/>
  <c r="G165" i="96"/>
  <c r="A144" i="95"/>
  <c r="G143" i="95"/>
  <c r="G145" i="94"/>
  <c r="A146" i="94"/>
  <c r="A146" i="93"/>
  <c r="G145" i="93"/>
  <c r="A146" i="92"/>
  <c r="G145" i="92"/>
  <c r="G225" i="91"/>
  <c r="G166" i="96" l="1"/>
  <c r="A167" i="96"/>
  <c r="G144" i="95"/>
  <c r="A145" i="95"/>
  <c r="A147" i="94"/>
  <c r="G146" i="94"/>
  <c r="G146" i="93"/>
  <c r="A147" i="93"/>
  <c r="G146" i="92"/>
  <c r="A147" i="92"/>
  <c r="G226" i="91"/>
  <c r="A168" i="96" l="1"/>
  <c r="G167" i="96"/>
  <c r="A146" i="95"/>
  <c r="G145" i="95"/>
  <c r="G147" i="94"/>
  <c r="A148" i="94"/>
  <c r="A148" i="93"/>
  <c r="G147" i="93"/>
  <c r="A148" i="92"/>
  <c r="G147" i="92"/>
  <c r="G227" i="91"/>
  <c r="G168" i="96" l="1"/>
  <c r="A169" i="96"/>
  <c r="G146" i="95"/>
  <c r="A147" i="95"/>
  <c r="A149" i="94"/>
  <c r="G148" i="94"/>
  <c r="G148" i="93"/>
  <c r="A149" i="93"/>
  <c r="G148" i="92"/>
  <c r="A149" i="92"/>
  <c r="G228" i="91"/>
  <c r="A170" i="96" l="1"/>
  <c r="G169" i="96"/>
  <c r="A148" i="95"/>
  <c r="G147" i="95"/>
  <c r="G149" i="94"/>
  <c r="A150" i="94"/>
  <c r="A150" i="93"/>
  <c r="G149" i="93"/>
  <c r="A150" i="92"/>
  <c r="G149" i="92"/>
  <c r="G229" i="91"/>
  <c r="G170" i="96" l="1"/>
  <c r="A171" i="96"/>
  <c r="G148" i="95"/>
  <c r="A149" i="95"/>
  <c r="A151" i="94"/>
  <c r="G150" i="94"/>
  <c r="G150" i="93"/>
  <c r="A151" i="93"/>
  <c r="G150" i="92"/>
  <c r="A151" i="92"/>
  <c r="G230" i="91"/>
  <c r="A172" i="96" l="1"/>
  <c r="G171" i="96"/>
  <c r="A150" i="95"/>
  <c r="G149" i="95"/>
  <c r="G151" i="94"/>
  <c r="A152" i="94"/>
  <c r="A152" i="93"/>
  <c r="G151" i="93"/>
  <c r="A152" i="92"/>
  <c r="G151" i="92"/>
  <c r="G231" i="91"/>
  <c r="G172" i="96" l="1"/>
  <c r="A173" i="96"/>
  <c r="G150" i="95"/>
  <c r="A151" i="95"/>
  <c r="A153" i="94"/>
  <c r="G152" i="94"/>
  <c r="G152" i="93"/>
  <c r="A153" i="93"/>
  <c r="G152" i="92"/>
  <c r="A153" i="92"/>
  <c r="G236" i="91"/>
  <c r="A174" i="96" l="1"/>
  <c r="G173" i="96"/>
  <c r="A152" i="95"/>
  <c r="G151" i="95"/>
  <c r="G153" i="94"/>
  <c r="A154" i="94"/>
  <c r="A154" i="93"/>
  <c r="G153" i="93"/>
  <c r="A154" i="92"/>
  <c r="G153" i="92"/>
  <c r="G237" i="91"/>
  <c r="G174" i="96" l="1"/>
  <c r="A175" i="96"/>
  <c r="G152" i="95"/>
  <c r="A153" i="95"/>
  <c r="A155" i="94"/>
  <c r="G154" i="94"/>
  <c r="G154" i="93"/>
  <c r="A155" i="93"/>
  <c r="G154" i="92"/>
  <c r="A155" i="92"/>
  <c r="G239" i="91"/>
  <c r="G238" i="91"/>
  <c r="A176" i="96" l="1"/>
  <c r="G175" i="96"/>
  <c r="A154" i="95"/>
  <c r="G153" i="95"/>
  <c r="G155" i="94"/>
  <c r="A156" i="94"/>
  <c r="A156" i="93"/>
  <c r="G155" i="93"/>
  <c r="A156" i="92"/>
  <c r="G155" i="92"/>
  <c r="G176" i="96" l="1"/>
  <c r="A177" i="96"/>
  <c r="G154" i="95"/>
  <c r="A155" i="95"/>
  <c r="A157" i="94"/>
  <c r="G156" i="94"/>
  <c r="G156" i="93"/>
  <c r="A157" i="93"/>
  <c r="G156" i="92"/>
  <c r="A157" i="92"/>
  <c r="A178" i="96" l="1"/>
  <c r="G177" i="96"/>
  <c r="A156" i="95"/>
  <c r="G155" i="95"/>
  <c r="G157" i="94"/>
  <c r="A158" i="94"/>
  <c r="A158" i="93"/>
  <c r="G157" i="93"/>
  <c r="A158" i="92"/>
  <c r="G157" i="92"/>
  <c r="G178" i="96" l="1"/>
  <c r="A179" i="96"/>
  <c r="G156" i="95"/>
  <c r="A157" i="95"/>
  <c r="A159" i="94"/>
  <c r="G158" i="94"/>
  <c r="G158" i="93"/>
  <c r="A159" i="93"/>
  <c r="G158" i="92"/>
  <c r="A159" i="92"/>
  <c r="A180" i="96" l="1"/>
  <c r="G179" i="96"/>
  <c r="A158" i="95"/>
  <c r="G157" i="95"/>
  <c r="G159" i="94"/>
  <c r="A160" i="94"/>
  <c r="A160" i="93"/>
  <c r="G159" i="93"/>
  <c r="A160" i="92"/>
  <c r="G159" i="92"/>
  <c r="G180" i="96" l="1"/>
  <c r="A181" i="96"/>
  <c r="G158" i="95"/>
  <c r="A159" i="95"/>
  <c r="A161" i="94"/>
  <c r="G160" i="94"/>
  <c r="G160" i="93"/>
  <c r="A161" i="93"/>
  <c r="G160" i="92"/>
  <c r="A161" i="92"/>
  <c r="A182" i="96" l="1"/>
  <c r="G181" i="96"/>
  <c r="A160" i="95"/>
  <c r="G159" i="95"/>
  <c r="G161" i="94"/>
  <c r="A162" i="94"/>
  <c r="A162" i="93"/>
  <c r="G161" i="93"/>
  <c r="A162" i="92"/>
  <c r="G161" i="92"/>
  <c r="G182" i="96" l="1"/>
  <c r="A183" i="96"/>
  <c r="G160" i="95"/>
  <c r="A161" i="95"/>
  <c r="A163" i="94"/>
  <c r="G162" i="94"/>
  <c r="G162" i="93"/>
  <c r="A163" i="93"/>
  <c r="G162" i="92"/>
  <c r="A163" i="92"/>
  <c r="A184" i="96" l="1"/>
  <c r="G183" i="96"/>
  <c r="A162" i="95"/>
  <c r="G161" i="95"/>
  <c r="G163" i="94"/>
  <c r="A164" i="94"/>
  <c r="A164" i="93"/>
  <c r="G163" i="93"/>
  <c r="A164" i="92"/>
  <c r="G163" i="92"/>
  <c r="G184" i="96" l="1"/>
  <c r="A185" i="96"/>
  <c r="G162" i="95"/>
  <c r="A163" i="95"/>
  <c r="A165" i="94"/>
  <c r="G164" i="94"/>
  <c r="G164" i="93"/>
  <c r="A165" i="93"/>
  <c r="G164" i="92"/>
  <c r="A165" i="92"/>
  <c r="A186" i="96" l="1"/>
  <c r="G185" i="96"/>
  <c r="A164" i="95"/>
  <c r="G163" i="95"/>
  <c r="G165" i="94"/>
  <c r="A166" i="94"/>
  <c r="A166" i="93"/>
  <c r="G165" i="93"/>
  <c r="A166" i="92"/>
  <c r="G165" i="92"/>
  <c r="G186" i="96" l="1"/>
  <c r="A187" i="96"/>
  <c r="G164" i="95"/>
  <c r="A165" i="95"/>
  <c r="A167" i="94"/>
  <c r="G166" i="94"/>
  <c r="G166" i="93"/>
  <c r="A167" i="93"/>
  <c r="G166" i="92"/>
  <c r="A167" i="92"/>
  <c r="A188" i="96" l="1"/>
  <c r="G187" i="96"/>
  <c r="A166" i="95"/>
  <c r="G165" i="95"/>
  <c r="G167" i="94"/>
  <c r="A168" i="94"/>
  <c r="A168" i="93"/>
  <c r="G167" i="93"/>
  <c r="A168" i="92"/>
  <c r="G167" i="92"/>
  <c r="G188" i="96" l="1"/>
  <c r="A189" i="96"/>
  <c r="G166" i="95"/>
  <c r="A167" i="95"/>
  <c r="A169" i="94"/>
  <c r="G168" i="94"/>
  <c r="G168" i="93"/>
  <c r="A169" i="93"/>
  <c r="G168" i="92"/>
  <c r="A169" i="92"/>
  <c r="A190" i="96" l="1"/>
  <c r="G189" i="96"/>
  <c r="A168" i="95"/>
  <c r="G167" i="95"/>
  <c r="G169" i="94"/>
  <c r="A170" i="94"/>
  <c r="A170" i="93"/>
  <c r="G169" i="93"/>
  <c r="A170" i="92"/>
  <c r="G169" i="92"/>
  <c r="G190" i="96" l="1"/>
  <c r="A191" i="96"/>
  <c r="G168" i="95"/>
  <c r="A169" i="95"/>
  <c r="A171" i="94"/>
  <c r="G170" i="94"/>
  <c r="G170" i="93"/>
  <c r="A171" i="93"/>
  <c r="G170" i="92"/>
  <c r="A171" i="92"/>
  <c r="A192" i="96" l="1"/>
  <c r="G191" i="96"/>
  <c r="A170" i="95"/>
  <c r="G169" i="95"/>
  <c r="G171" i="94"/>
  <c r="A172" i="94"/>
  <c r="A172" i="93"/>
  <c r="G171" i="93"/>
  <c r="A172" i="92"/>
  <c r="G171" i="92"/>
  <c r="G192" i="96" l="1"/>
  <c r="A193" i="96"/>
  <c r="G170" i="95"/>
  <c r="A171" i="95"/>
  <c r="A173" i="94"/>
  <c r="G172" i="94"/>
  <c r="G172" i="93"/>
  <c r="A173" i="93"/>
  <c r="G172" i="92"/>
  <c r="A173" i="92"/>
  <c r="G193" i="96" l="1"/>
  <c r="A194" i="96"/>
  <c r="A172" i="95"/>
  <c r="G171" i="95"/>
  <c r="A174" i="94"/>
  <c r="G173" i="94"/>
  <c r="G173" i="93"/>
  <c r="A174" i="93"/>
  <c r="A174" i="92"/>
  <c r="G173" i="92"/>
  <c r="A195" i="96" l="1"/>
  <c r="G194" i="96"/>
  <c r="G172" i="95"/>
  <c r="A173" i="95"/>
  <c r="G174" i="94"/>
  <c r="A175" i="94"/>
  <c r="A175" i="93"/>
  <c r="G174" i="93"/>
  <c r="G174" i="92"/>
  <c r="A175" i="92"/>
  <c r="G195" i="96" l="1"/>
  <c r="A196" i="96"/>
  <c r="G173" i="95"/>
  <c r="A174" i="95"/>
  <c r="A176" i="94"/>
  <c r="G175" i="94"/>
  <c r="G175" i="93"/>
  <c r="A176" i="93"/>
  <c r="A176" i="92"/>
  <c r="G175" i="92"/>
  <c r="A197" i="96" l="1"/>
  <c r="G196" i="96"/>
  <c r="A175" i="95"/>
  <c r="G174" i="95"/>
  <c r="G176" i="94"/>
  <c r="A177" i="94"/>
  <c r="A177" i="93"/>
  <c r="G176" i="93"/>
  <c r="G176" i="92"/>
  <c r="A177" i="92"/>
  <c r="G197" i="96" l="1"/>
  <c r="A198" i="96"/>
  <c r="G175" i="95"/>
  <c r="A176" i="95"/>
  <c r="A178" i="94"/>
  <c r="G177" i="94"/>
  <c r="G177" i="93"/>
  <c r="A178" i="93"/>
  <c r="A178" i="92"/>
  <c r="G177" i="92"/>
  <c r="A199" i="96" l="1"/>
  <c r="G198" i="96"/>
  <c r="A177" i="95"/>
  <c r="G176" i="95"/>
  <c r="G178" i="94"/>
  <c r="A179" i="94"/>
  <c r="A179" i="93"/>
  <c r="G178" i="93"/>
  <c r="G178" i="92"/>
  <c r="A179" i="92"/>
  <c r="G199" i="96" l="1"/>
  <c r="A200" i="96"/>
  <c r="G177" i="95"/>
  <c r="A178" i="95"/>
  <c r="A180" i="94"/>
  <c r="G179" i="94"/>
  <c r="G179" i="93"/>
  <c r="A180" i="93"/>
  <c r="A180" i="92"/>
  <c r="G179" i="92"/>
  <c r="A201" i="96" l="1"/>
  <c r="G200" i="96"/>
  <c r="A179" i="95"/>
  <c r="G178" i="95"/>
  <c r="G180" i="94"/>
  <c r="A181" i="94"/>
  <c r="A181" i="93"/>
  <c r="G180" i="93"/>
  <c r="G180" i="92"/>
  <c r="A181" i="92"/>
  <c r="G201" i="96" l="1"/>
  <c r="A202" i="96"/>
  <c r="G179" i="95"/>
  <c r="A180" i="95"/>
  <c r="A182" i="94"/>
  <c r="G181" i="94"/>
  <c r="G181" i="93"/>
  <c r="A182" i="93"/>
  <c r="A182" i="92"/>
  <c r="G181" i="92"/>
  <c r="A203" i="96" l="1"/>
  <c r="G202" i="96"/>
  <c r="A181" i="95"/>
  <c r="G180" i="95"/>
  <c r="G182" i="94"/>
  <c r="A183" i="94"/>
  <c r="A183" i="93"/>
  <c r="G182" i="93"/>
  <c r="G182" i="92"/>
  <c r="A183" i="92"/>
  <c r="G203" i="96" l="1"/>
  <c r="A204" i="96"/>
  <c r="G181" i="95"/>
  <c r="A182" i="95"/>
  <c r="A184" i="94"/>
  <c r="G183" i="94"/>
  <c r="G183" i="93"/>
  <c r="A184" i="93"/>
  <c r="G183" i="92"/>
  <c r="A184" i="92"/>
  <c r="A205" i="96" l="1"/>
  <c r="G204" i="96"/>
  <c r="A183" i="95"/>
  <c r="G182" i="95"/>
  <c r="G184" i="94"/>
  <c r="A185" i="94"/>
  <c r="A185" i="93"/>
  <c r="G184" i="93"/>
  <c r="A185" i="92"/>
  <c r="G184" i="92"/>
  <c r="G205" i="96" l="1"/>
  <c r="A206" i="96"/>
  <c r="G183" i="95"/>
  <c r="A184" i="95"/>
  <c r="A186" i="94"/>
  <c r="G185" i="94"/>
  <c r="G185" i="93"/>
  <c r="A186" i="93"/>
  <c r="G185" i="92"/>
  <c r="A186" i="92"/>
  <c r="A207" i="96" l="1"/>
  <c r="G206" i="96"/>
  <c r="A185" i="95"/>
  <c r="G184" i="95"/>
  <c r="G186" i="94"/>
  <c r="A187" i="94"/>
  <c r="A187" i="93"/>
  <c r="G186" i="93"/>
  <c r="A187" i="92"/>
  <c r="G186" i="92"/>
  <c r="G207" i="96" l="1"/>
  <c r="A208" i="96"/>
  <c r="G185" i="95"/>
  <c r="A186" i="95"/>
  <c r="A188" i="94"/>
  <c r="G187" i="94"/>
  <c r="G187" i="93"/>
  <c r="A188" i="93"/>
  <c r="G187" i="92"/>
  <c r="A188" i="92"/>
  <c r="A209" i="96" l="1"/>
  <c r="G208" i="96"/>
  <c r="A187" i="95"/>
  <c r="G186" i="95"/>
  <c r="G188" i="94"/>
  <c r="A189" i="94"/>
  <c r="A189" i="93"/>
  <c r="G188" i="93"/>
  <c r="A189" i="92"/>
  <c r="G188" i="92"/>
  <c r="G209" i="96" l="1"/>
  <c r="A210" i="96"/>
  <c r="G187" i="95"/>
  <c r="A188" i="95"/>
  <c r="A190" i="94"/>
  <c r="G189" i="94"/>
  <c r="G189" i="93"/>
  <c r="A190" i="93"/>
  <c r="G189" i="92"/>
  <c r="A190" i="92"/>
  <c r="A211" i="96" l="1"/>
  <c r="G210" i="96"/>
  <c r="A189" i="95"/>
  <c r="G188" i="95"/>
  <c r="G190" i="94"/>
  <c r="A191" i="94"/>
  <c r="A191" i="93"/>
  <c r="G190" i="93"/>
  <c r="A191" i="92"/>
  <c r="G190" i="92"/>
  <c r="G211" i="96" l="1"/>
  <c r="A212" i="96"/>
  <c r="G189" i="95"/>
  <c r="A190" i="95"/>
  <c r="A192" i="94"/>
  <c r="G191" i="94"/>
  <c r="G191" i="93"/>
  <c r="A192" i="93"/>
  <c r="G191" i="92"/>
  <c r="A192" i="92"/>
  <c r="A213" i="96" l="1"/>
  <c r="G212" i="96"/>
  <c r="A191" i="95"/>
  <c r="G190" i="95"/>
  <c r="G192" i="94"/>
  <c r="A193" i="94"/>
  <c r="A193" i="93"/>
  <c r="G192" i="93"/>
  <c r="A193" i="92"/>
  <c r="G192" i="92"/>
  <c r="G213" i="96" l="1"/>
  <c r="A214" i="96"/>
  <c r="G191" i="95"/>
  <c r="A192" i="95"/>
  <c r="A194" i="94"/>
  <c r="G193" i="94"/>
  <c r="G193" i="93"/>
  <c r="A194" i="93"/>
  <c r="G193" i="92"/>
  <c r="A194" i="92"/>
  <c r="A215" i="96" l="1"/>
  <c r="G214" i="96"/>
  <c r="A193" i="95"/>
  <c r="G192" i="95"/>
  <c r="G194" i="94"/>
  <c r="A195" i="94"/>
  <c r="A195" i="93"/>
  <c r="G194" i="93"/>
  <c r="A195" i="92"/>
  <c r="G194" i="92"/>
  <c r="G215" i="96" l="1"/>
  <c r="A216" i="96"/>
  <c r="G193" i="95"/>
  <c r="A194" i="95"/>
  <c r="A196" i="94"/>
  <c r="G195" i="94"/>
  <c r="G195" i="93"/>
  <c r="A196" i="93"/>
  <c r="G195" i="92"/>
  <c r="A196" i="92"/>
  <c r="A217" i="96" l="1"/>
  <c r="G216" i="96"/>
  <c r="A195" i="95"/>
  <c r="G194" i="95"/>
  <c r="G196" i="94"/>
  <c r="A197" i="94"/>
  <c r="A197" i="93"/>
  <c r="G196" i="93"/>
  <c r="A197" i="92"/>
  <c r="G196" i="92"/>
  <c r="G217" i="96" l="1"/>
  <c r="A218" i="96"/>
  <c r="G195" i="95"/>
  <c r="A196" i="95"/>
  <c r="A198" i="94"/>
  <c r="G197" i="94"/>
  <c r="G197" i="93"/>
  <c r="A198" i="93"/>
  <c r="G197" i="92"/>
  <c r="A198" i="92"/>
  <c r="A219" i="96" l="1"/>
  <c r="G218" i="96"/>
  <c r="A197" i="95"/>
  <c r="G196" i="95"/>
  <c r="G198" i="94"/>
  <c r="A199" i="94"/>
  <c r="A199" i="93"/>
  <c r="G198" i="93"/>
  <c r="A199" i="92"/>
  <c r="G198" i="92"/>
  <c r="G219" i="96" l="1"/>
  <c r="A220" i="96"/>
  <c r="G197" i="95"/>
  <c r="A198" i="95"/>
  <c r="A200" i="94"/>
  <c r="G199" i="94"/>
  <c r="G199" i="93"/>
  <c r="A200" i="93"/>
  <c r="G199" i="92"/>
  <c r="A200" i="92"/>
  <c r="A221" i="96" l="1"/>
  <c r="G220" i="96"/>
  <c r="A199" i="95"/>
  <c r="G198" i="95"/>
  <c r="G200" i="94"/>
  <c r="A201" i="94"/>
  <c r="A201" i="93"/>
  <c r="G200" i="93"/>
  <c r="A201" i="92"/>
  <c r="G200" i="92"/>
  <c r="G221" i="96" l="1"/>
  <c r="A222" i="96"/>
  <c r="G199" i="95"/>
  <c r="A200" i="95"/>
  <c r="A202" i="94"/>
  <c r="G201" i="94"/>
  <c r="G201" i="93"/>
  <c r="A202" i="93"/>
  <c r="G201" i="92"/>
  <c r="A202" i="92"/>
  <c r="A223" i="96" l="1"/>
  <c r="G222" i="96"/>
  <c r="A201" i="95"/>
  <c r="G200" i="95"/>
  <c r="G202" i="94"/>
  <c r="A203" i="94"/>
  <c r="A203" i="93"/>
  <c r="G202" i="93"/>
  <c r="A203" i="92"/>
  <c r="G202" i="92"/>
  <c r="G223" i="96" l="1"/>
  <c r="A224" i="96"/>
  <c r="G201" i="95"/>
  <c r="A202" i="95"/>
  <c r="A204" i="94"/>
  <c r="G203" i="94"/>
  <c r="G203" i="93"/>
  <c r="A204" i="93"/>
  <c r="G203" i="92"/>
  <c r="A204" i="92"/>
  <c r="A225" i="96" l="1"/>
  <c r="G224" i="96"/>
  <c r="A203" i="95"/>
  <c r="G202" i="95"/>
  <c r="G204" i="94"/>
  <c r="A205" i="94"/>
  <c r="A205" i="93"/>
  <c r="G204" i="93"/>
  <c r="A205" i="92"/>
  <c r="G204" i="92"/>
  <c r="G225" i="96" l="1"/>
  <c r="A226" i="96"/>
  <c r="G203" i="95"/>
  <c r="A204" i="95"/>
  <c r="A206" i="94"/>
  <c r="G205" i="94"/>
  <c r="G205" i="93"/>
  <c r="A206" i="93"/>
  <c r="G205" i="92"/>
  <c r="A206" i="92"/>
  <c r="A227" i="96" l="1"/>
  <c r="G226" i="96"/>
  <c r="A205" i="95"/>
  <c r="G204" i="95"/>
  <c r="G206" i="94"/>
  <c r="A207" i="94"/>
  <c r="A207" i="93"/>
  <c r="G206" i="93"/>
  <c r="A207" i="92"/>
  <c r="G206" i="92"/>
  <c r="G227" i="96" l="1"/>
  <c r="A228" i="96"/>
  <c r="G205" i="95"/>
  <c r="A206" i="95"/>
  <c r="A208" i="94"/>
  <c r="G207" i="94"/>
  <c r="G207" i="93"/>
  <c r="A208" i="93"/>
  <c r="G207" i="92"/>
  <c r="A208" i="92"/>
  <c r="A229" i="96" l="1"/>
  <c r="G228" i="96"/>
  <c r="A207" i="95"/>
  <c r="G206" i="95"/>
  <c r="G208" i="94"/>
  <c r="A209" i="94"/>
  <c r="A209" i="93"/>
  <c r="G208" i="93"/>
  <c r="A209" i="92"/>
  <c r="G208" i="92"/>
  <c r="G229" i="96" l="1"/>
  <c r="A230" i="96"/>
  <c r="G207" i="95"/>
  <c r="A208" i="95"/>
  <c r="A210" i="94"/>
  <c r="G209" i="94"/>
  <c r="G209" i="93"/>
  <c r="A210" i="93"/>
  <c r="G209" i="92"/>
  <c r="A210" i="92"/>
  <c r="A231" i="96" l="1"/>
  <c r="G230" i="96"/>
  <c r="A209" i="95"/>
  <c r="G208" i="95"/>
  <c r="G210" i="94"/>
  <c r="A211" i="94"/>
  <c r="A211" i="93"/>
  <c r="G210" i="93"/>
  <c r="A211" i="92"/>
  <c r="G210" i="92"/>
  <c r="G231" i="96" l="1"/>
  <c r="A232" i="96"/>
  <c r="G209" i="95"/>
  <c r="A210" i="95"/>
  <c r="A212" i="94"/>
  <c r="G211" i="94"/>
  <c r="G211" i="93"/>
  <c r="A212" i="93"/>
  <c r="G211" i="92"/>
  <c r="A212" i="92"/>
  <c r="A233" i="96" l="1"/>
  <c r="G232" i="96"/>
  <c r="A211" i="95"/>
  <c r="G210" i="95"/>
  <c r="G212" i="94"/>
  <c r="A213" i="94"/>
  <c r="A213" i="93"/>
  <c r="G212" i="93"/>
  <c r="A213" i="92"/>
  <c r="G212" i="92"/>
  <c r="G233" i="96" l="1"/>
  <c r="A234" i="96"/>
  <c r="G211" i="95"/>
  <c r="A212" i="95"/>
  <c r="A214" i="94"/>
  <c r="G213" i="94"/>
  <c r="G213" i="93"/>
  <c r="A214" i="93"/>
  <c r="G213" i="92"/>
  <c r="A214" i="92"/>
  <c r="A235" i="96" l="1"/>
  <c r="G234" i="96"/>
  <c r="A213" i="95"/>
  <c r="G212" i="95"/>
  <c r="G214" i="94"/>
  <c r="A215" i="94"/>
  <c r="A215" i="93"/>
  <c r="G214" i="93"/>
  <c r="A215" i="92"/>
  <c r="G214" i="92"/>
  <c r="G235" i="96" l="1"/>
  <c r="A236" i="96"/>
  <c r="G213" i="95"/>
  <c r="A214" i="95"/>
  <c r="A216" i="94"/>
  <c r="G215" i="94"/>
  <c r="G215" i="93"/>
  <c r="A216" i="93"/>
  <c r="G215" i="92"/>
  <c r="A216" i="92"/>
  <c r="A237" i="96" l="1"/>
  <c r="G236" i="96"/>
  <c r="A215" i="95"/>
  <c r="G214" i="95"/>
  <c r="G216" i="94"/>
  <c r="A217" i="94"/>
  <c r="A217" i="93"/>
  <c r="G216" i="93"/>
  <c r="A217" i="92"/>
  <c r="A218" i="92" s="1"/>
  <c r="G216" i="92"/>
  <c r="G237" i="96" l="1"/>
  <c r="A238" i="96"/>
  <c r="G215" i="95"/>
  <c r="A216" i="95"/>
  <c r="A218" i="94"/>
  <c r="G217" i="94"/>
  <c r="G217" i="93"/>
  <c r="A218" i="93"/>
  <c r="G217" i="92"/>
  <c r="A239" i="96" l="1"/>
  <c r="G238" i="96"/>
  <c r="A217" i="95"/>
  <c r="G216" i="95"/>
  <c r="G218" i="94"/>
  <c r="A219" i="94"/>
  <c r="A219" i="93"/>
  <c r="G218" i="93"/>
  <c r="A219" i="92"/>
  <c r="G218" i="92"/>
  <c r="G239" i="96" l="1"/>
  <c r="A240" i="96"/>
  <c r="G217" i="95"/>
  <c r="A220" i="94"/>
  <c r="G219" i="94"/>
  <c r="G219" i="93"/>
  <c r="A220" i="93"/>
  <c r="G219" i="92"/>
  <c r="A220" i="92"/>
  <c r="A241" i="96" l="1"/>
  <c r="G240" i="96"/>
  <c r="A225" i="95"/>
  <c r="G224" i="95"/>
  <c r="G220" i="94"/>
  <c r="A221" i="94"/>
  <c r="A221" i="93"/>
  <c r="G220" i="93"/>
  <c r="A221" i="92"/>
  <c r="G220" i="92"/>
  <c r="G241" i="96" l="1"/>
  <c r="A242" i="96"/>
  <c r="G225" i="95"/>
  <c r="A226" i="95"/>
  <c r="A222" i="94"/>
  <c r="G221" i="94"/>
  <c r="G221" i="93"/>
  <c r="A222" i="93"/>
  <c r="G221" i="92"/>
  <c r="A222" i="92"/>
  <c r="A243" i="96" l="1"/>
  <c r="G242" i="96"/>
  <c r="A227" i="95"/>
  <c r="G226" i="95"/>
  <c r="G222" i="94"/>
  <c r="A223" i="94"/>
  <c r="A223" i="93"/>
  <c r="G222" i="93"/>
  <c r="A223" i="92"/>
  <c r="G222" i="92"/>
  <c r="G243" i="96" l="1"/>
  <c r="A244" i="96"/>
  <c r="G227" i="95"/>
  <c r="A228" i="95"/>
  <c r="A224" i="94"/>
  <c r="G223" i="94"/>
  <c r="G223" i="93"/>
  <c r="A224" i="93"/>
  <c r="G223" i="92"/>
  <c r="A224" i="92"/>
  <c r="A245" i="96" l="1"/>
  <c r="G244" i="96"/>
  <c r="A229" i="95"/>
  <c r="G228" i="95"/>
  <c r="G224" i="94"/>
  <c r="A225" i="94"/>
  <c r="A225" i="93"/>
  <c r="G224" i="93"/>
  <c r="A225" i="92"/>
  <c r="G224" i="92"/>
  <c r="G245" i="96" l="1"/>
  <c r="A246" i="96"/>
  <c r="G229" i="95"/>
  <c r="A230" i="95"/>
  <c r="A226" i="94"/>
  <c r="G225" i="94"/>
  <c r="G225" i="93"/>
  <c r="A226" i="93"/>
  <c r="G225" i="92"/>
  <c r="A247" i="96" l="1"/>
  <c r="G246" i="96"/>
  <c r="A231" i="95"/>
  <c r="G230" i="95"/>
  <c r="G226" i="94"/>
  <c r="A227" i="94"/>
  <c r="A227" i="93"/>
  <c r="G226" i="93"/>
  <c r="A227" i="92"/>
  <c r="G226" i="92"/>
  <c r="G247" i="96" l="1"/>
  <c r="A248" i="96"/>
  <c r="G231" i="95"/>
  <c r="A232" i="95"/>
  <c r="A228" i="94"/>
  <c r="G227" i="94"/>
  <c r="G227" i="93"/>
  <c r="A228" i="93"/>
  <c r="G227" i="92"/>
  <c r="A228" i="92"/>
  <c r="A249" i="96" l="1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G249" i="96" l="1"/>
  <c r="A250" i="96"/>
  <c r="G233" i="95"/>
  <c r="A234" i="95"/>
  <c r="G250" i="96" l="1"/>
  <c r="A251" i="96"/>
  <c r="A235" i="95"/>
  <c r="G235" i="95" s="1"/>
  <c r="G234" i="95"/>
  <c r="G251" i="96" l="1"/>
  <c r="A252" i="96"/>
  <c r="G252" i="96" l="1"/>
  <c r="A253" i="96"/>
  <c r="G253" i="96" l="1"/>
  <c r="A254" i="96"/>
  <c r="A255" i="96" l="1"/>
  <c r="G254" i="96"/>
  <c r="G255" i="96" l="1"/>
  <c r="A256" i="96"/>
  <c r="A257" i="96" l="1"/>
  <c r="G256" i="96"/>
  <c r="G257" i="96" l="1"/>
  <c r="A258" i="96"/>
  <c r="G258" i="96" l="1"/>
  <c r="A259" i="96"/>
  <c r="A260" i="96" l="1"/>
  <c r="G259" i="96"/>
  <c r="A261" i="96" l="1"/>
  <c r="G260" i="96"/>
  <c r="A262" i="96" l="1"/>
  <c r="G261" i="96"/>
  <c r="G262" i="96" l="1"/>
  <c r="A263" i="96"/>
  <c r="A264" i="96" l="1"/>
  <c r="G263" i="96"/>
  <c r="G264" i="96" l="1"/>
  <c r="A265" i="96"/>
  <c r="G265" i="96" l="1"/>
  <c r="A266" i="96"/>
  <c r="G266" i="96" l="1"/>
  <c r="A267" i="96"/>
  <c r="A268" i="96" l="1"/>
  <c r="G267" i="96"/>
  <c r="A269" i="96" l="1"/>
  <c r="G268" i="96"/>
  <c r="G269" i="96" l="1"/>
  <c r="A270" i="96"/>
  <c r="A271" i="96" l="1"/>
  <c r="G270" i="96"/>
  <c r="G271" i="96" l="1"/>
  <c r="A272" i="96"/>
  <c r="A273" i="96" l="1"/>
  <c r="G272" i="96"/>
  <c r="G273" i="96" l="1"/>
  <c r="A274" i="96"/>
  <c r="G274" i="96" l="1"/>
  <c r="A275" i="96"/>
  <c r="A276" i="96" l="1"/>
  <c r="G275" i="96"/>
  <c r="A277" i="96" l="1"/>
  <c r="G276" i="96"/>
  <c r="G277" i="96" l="1"/>
  <c r="A278" i="96"/>
  <c r="A279" i="96" l="1"/>
  <c r="G278" i="96"/>
  <c r="G279" i="96" l="1"/>
  <c r="A280" i="96"/>
  <c r="A281" i="96" l="1"/>
  <c r="G280" i="96"/>
  <c r="G281" i="96" l="1"/>
  <c r="A282" i="96"/>
  <c r="A283" i="96" l="1"/>
  <c r="G282" i="96"/>
  <c r="A284" i="96" l="1"/>
  <c r="G283" i="96"/>
  <c r="A285" i="96" l="1"/>
  <c r="G284" i="96"/>
  <c r="G285" i="96" l="1"/>
  <c r="A286" i="96"/>
  <c r="A287" i="96" l="1"/>
  <c r="G286" i="96"/>
  <c r="G287" i="96" l="1"/>
  <c r="A288" i="96"/>
  <c r="A289" i="96" l="1"/>
  <c r="G288" i="96"/>
  <c r="G289" i="96" l="1"/>
  <c r="A290" i="96"/>
  <c r="G290" i="96" l="1"/>
  <c r="A291" i="96"/>
  <c r="G291" i="96" l="1"/>
  <c r="A292" i="96"/>
  <c r="A293" i="96" l="1"/>
  <c r="G292" i="96"/>
  <c r="G293" i="96" l="1"/>
  <c r="A294" i="96"/>
  <c r="A295" i="96" l="1"/>
  <c r="G294" i="96"/>
  <c r="G295" i="96" l="1"/>
  <c r="A296" i="96"/>
  <c r="A297" i="96" l="1"/>
  <c r="G296" i="96"/>
  <c r="G297" i="96" l="1"/>
  <c r="A298" i="96"/>
  <c r="A299" i="96" l="1"/>
  <c r="G298" i="96"/>
  <c r="A300" i="96" l="1"/>
  <c r="G299" i="96"/>
  <c r="A301" i="96" l="1"/>
  <c r="G300" i="96"/>
  <c r="G301" i="96" l="1"/>
  <c r="A302" i="96"/>
  <c r="A303" i="96" l="1"/>
  <c r="G302" i="96"/>
  <c r="G303" i="96" l="1"/>
  <c r="A304" i="96"/>
  <c r="A305" i="96" l="1"/>
  <c r="G304" i="96"/>
  <c r="G305" i="96" l="1"/>
  <c r="G310" i="96" l="1"/>
  <c r="A311" i="96"/>
  <c r="A312" i="96" l="1"/>
  <c r="G311" i="96"/>
  <c r="A313" i="96" l="1"/>
  <c r="G312" i="96"/>
  <c r="G313" i="96" l="1"/>
  <c r="A314" i="96"/>
  <c r="A315" i="96" l="1"/>
  <c r="G314" i="96"/>
  <c r="G315" i="96" l="1"/>
  <c r="A316" i="96"/>
  <c r="A317" i="96" l="1"/>
  <c r="G317" i="96" s="1"/>
  <c r="G316" i="96"/>
</calcChain>
</file>

<file path=xl/sharedStrings.xml><?xml version="1.0" encoding="utf-8"?>
<sst xmlns="http://schemas.openxmlformats.org/spreadsheetml/2006/main" count="384" uniqueCount="19">
  <si>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</si>
  <si>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</si>
  <si>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</si>
  <si>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</si>
  <si>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</si>
  <si>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</si>
  <si>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</si>
  <si>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</si>
  <si>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</si>
  <si>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</si>
  <si>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</si>
  <si>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</si>
  <si>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</si>
  <si>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insert into group_stage (id, tournament, group_code, squad) values (id, tournament, 'group_code', squad);</t>
  </si>
  <si>
    <t>C</t>
  </si>
  <si>
    <t>D</t>
  </si>
  <si>
    <t>match_number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</si>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</sst>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">
        <v>13</v>
      </c>
    </row>
    <row r="3" spans="1:7" x14ac:dyDescent="0.25">
      <c r="A3">
        <f>A2+1</f>
        <v>2</v>
      </c>
      <c r="B3">
        <f t="shared" ref="B3:B10" si="0">B2</f>
        <v>1989</v>
      </c>
      <c r="C3" t="s">
        <v>11</v>
      </c>
      <c r="D3">
        <v>595</v>
      </c>
      <c r="G3" t="s">
        <v>13</v>
      </c>
    </row>
    <row r="4" spans="1:7" x14ac:dyDescent="0.25">
      <c r="A4">
        <f t="shared" ref="A4:A25" si="1">A3+1</f>
        <v>3</v>
      </c>
      <c r="B4">
        <f t="shared" si="0"/>
        <v>1989</v>
      </c>
      <c r="C4" t="s">
        <v>11</v>
      </c>
      <c r="D4">
        <v>45</v>
      </c>
      <c r="G4" t="s">
        <v>13</v>
      </c>
    </row>
    <row r="5" spans="1:7" x14ac:dyDescent="0.25">
      <c r="A5">
        <f t="shared" si="1"/>
        <v>4</v>
      </c>
      <c r="B5">
        <f t="shared" si="0"/>
        <v>1989</v>
      </c>
      <c r="C5" t="s">
        <v>11</v>
      </c>
      <c r="D5">
        <v>213</v>
      </c>
      <c r="G5" t="s">
        <v>13</v>
      </c>
    </row>
    <row r="6" spans="1:7" x14ac:dyDescent="0.25">
      <c r="A6">
        <f t="shared" si="1"/>
        <v>5</v>
      </c>
      <c r="B6">
        <f t="shared" si="0"/>
        <v>1989</v>
      </c>
      <c r="C6" t="s">
        <v>12</v>
      </c>
      <c r="D6">
        <v>55</v>
      </c>
      <c r="G6" t="s">
        <v>13</v>
      </c>
    </row>
    <row r="7" spans="1:7" x14ac:dyDescent="0.25">
      <c r="A7">
        <f t="shared" si="1"/>
        <v>6</v>
      </c>
      <c r="B7">
        <f t="shared" si="0"/>
        <v>1989</v>
      </c>
      <c r="C7" t="s">
        <v>12</v>
      </c>
      <c r="D7">
        <v>36</v>
      </c>
      <c r="G7" t="s">
        <v>13</v>
      </c>
    </row>
    <row r="8" spans="1:7" x14ac:dyDescent="0.25">
      <c r="A8">
        <f t="shared" si="1"/>
        <v>7</v>
      </c>
      <c r="B8">
        <f t="shared" si="0"/>
        <v>1989</v>
      </c>
      <c r="C8" t="s">
        <v>12</v>
      </c>
      <c r="D8">
        <v>34</v>
      </c>
      <c r="G8" t="s">
        <v>13</v>
      </c>
    </row>
    <row r="9" spans="1:7" x14ac:dyDescent="0.25">
      <c r="A9">
        <f t="shared" si="1"/>
        <v>8</v>
      </c>
      <c r="B9">
        <f t="shared" si="0"/>
        <v>1989</v>
      </c>
      <c r="C9" t="s">
        <v>12</v>
      </c>
      <c r="D9">
        <v>966</v>
      </c>
      <c r="G9" t="s">
        <v>13</v>
      </c>
    </row>
    <row r="10" spans="1:7" x14ac:dyDescent="0.25">
      <c r="A10">
        <f t="shared" si="1"/>
        <v>9</v>
      </c>
      <c r="B10">
        <f t="shared" si="0"/>
        <v>1989</v>
      </c>
      <c r="C10" t="s">
        <v>14</v>
      </c>
      <c r="D10">
        <v>32</v>
      </c>
      <c r="G10" t="s">
        <v>13</v>
      </c>
    </row>
    <row r="11" spans="1:7" x14ac:dyDescent="0.25">
      <c r="A11">
        <f t="shared" si="1"/>
        <v>10</v>
      </c>
      <c r="B11">
        <f t="shared" ref="B11:B25" si="2">B10</f>
        <v>1989</v>
      </c>
      <c r="C11" t="s">
        <v>14</v>
      </c>
      <c r="D11">
        <v>54</v>
      </c>
      <c r="G11" t="s">
        <v>13</v>
      </c>
    </row>
    <row r="12" spans="1:7" x14ac:dyDescent="0.25">
      <c r="A12">
        <f t="shared" si="1"/>
        <v>11</v>
      </c>
      <c r="B12">
        <f t="shared" si="2"/>
        <v>1989</v>
      </c>
      <c r="C12" t="s">
        <v>14</v>
      </c>
      <c r="D12">
        <v>1613</v>
      </c>
      <c r="G12" t="s">
        <v>13</v>
      </c>
    </row>
    <row r="13" spans="1:7" x14ac:dyDescent="0.25">
      <c r="A13">
        <f t="shared" si="1"/>
        <v>12</v>
      </c>
      <c r="B13">
        <f t="shared" si="2"/>
        <v>1989</v>
      </c>
      <c r="C13" t="s">
        <v>14</v>
      </c>
      <c r="D13">
        <v>81</v>
      </c>
      <c r="G13" t="s">
        <v>13</v>
      </c>
    </row>
    <row r="14" spans="1:7" x14ac:dyDescent="0.25">
      <c r="A14">
        <f t="shared" si="1"/>
        <v>13</v>
      </c>
      <c r="B14">
        <f t="shared" si="2"/>
        <v>1989</v>
      </c>
      <c r="C14" t="s">
        <v>15</v>
      </c>
      <c r="D14">
        <v>1</v>
      </c>
      <c r="G14" t="s">
        <v>13</v>
      </c>
    </row>
    <row r="15" spans="1:7" x14ac:dyDescent="0.25">
      <c r="A15">
        <f t="shared" si="1"/>
        <v>14</v>
      </c>
      <c r="B15">
        <f t="shared" si="2"/>
        <v>1989</v>
      </c>
      <c r="C15" t="s">
        <v>15</v>
      </c>
      <c r="D15">
        <v>39</v>
      </c>
      <c r="G15" t="s">
        <v>13</v>
      </c>
    </row>
    <row r="16" spans="1:7" x14ac:dyDescent="0.25">
      <c r="A16">
        <f t="shared" si="1"/>
        <v>15</v>
      </c>
      <c r="B16">
        <f t="shared" si="2"/>
        <v>1989</v>
      </c>
      <c r="C16" t="s">
        <v>15</v>
      </c>
      <c r="D16">
        <v>61</v>
      </c>
      <c r="G16" t="s">
        <v>13</v>
      </c>
    </row>
    <row r="17" spans="1:7" x14ac:dyDescent="0.25">
      <c r="A17">
        <f t="shared" si="1"/>
        <v>16</v>
      </c>
      <c r="B17">
        <f t="shared" si="2"/>
        <v>1989</v>
      </c>
      <c r="C17" t="s">
        <v>15</v>
      </c>
      <c r="D17">
        <v>263</v>
      </c>
      <c r="G17" t="s">
        <v>13</v>
      </c>
    </row>
    <row r="18" spans="1:7" x14ac:dyDescent="0.25">
      <c r="A18">
        <f t="shared" si="1"/>
        <v>17</v>
      </c>
      <c r="B18">
        <f t="shared" si="2"/>
        <v>1989</v>
      </c>
      <c r="C18" t="str">
        <f>"1"</f>
        <v>1</v>
      </c>
      <c r="D18">
        <v>32</v>
      </c>
      <c r="G18" t="s">
        <v>13</v>
      </c>
    </row>
    <row r="19" spans="1:7" x14ac:dyDescent="0.25">
      <c r="A19">
        <f t="shared" si="1"/>
        <v>18</v>
      </c>
      <c r="B19">
        <f t="shared" si="2"/>
        <v>1989</v>
      </c>
      <c r="C19" t="str">
        <f t="shared" ref="C19:C21" si="3">"1"</f>
        <v>1</v>
      </c>
      <c r="D19">
        <v>31</v>
      </c>
      <c r="G19" t="s">
        <v>13</v>
      </c>
    </row>
    <row r="20" spans="1:7" x14ac:dyDescent="0.25">
      <c r="A20">
        <f t="shared" si="1"/>
        <v>19</v>
      </c>
      <c r="B20">
        <f t="shared" si="2"/>
        <v>1989</v>
      </c>
      <c r="C20" t="str">
        <f t="shared" si="3"/>
        <v>1</v>
      </c>
      <c r="D20">
        <v>36</v>
      </c>
      <c r="G20" t="s">
        <v>13</v>
      </c>
    </row>
    <row r="21" spans="1:7" x14ac:dyDescent="0.25">
      <c r="A21">
        <f t="shared" si="1"/>
        <v>20</v>
      </c>
      <c r="B21">
        <f t="shared" si="2"/>
        <v>1989</v>
      </c>
      <c r="C21" t="str">
        <f t="shared" si="3"/>
        <v>1</v>
      </c>
      <c r="D21">
        <v>39</v>
      </c>
      <c r="G21" t="s">
        <v>13</v>
      </c>
    </row>
    <row r="22" spans="1:7" x14ac:dyDescent="0.25">
      <c r="A22">
        <f t="shared" si="1"/>
        <v>21</v>
      </c>
      <c r="B22">
        <f t="shared" si="2"/>
        <v>1989</v>
      </c>
      <c r="C22" t="str">
        <f>"2"</f>
        <v>2</v>
      </c>
      <c r="D22">
        <v>1</v>
      </c>
      <c r="G22" t="s">
        <v>13</v>
      </c>
    </row>
    <row r="23" spans="1:7" x14ac:dyDescent="0.25">
      <c r="A23">
        <f t="shared" si="1"/>
        <v>22</v>
      </c>
      <c r="B23">
        <f t="shared" si="2"/>
        <v>1989</v>
      </c>
      <c r="C23" t="str">
        <f t="shared" ref="C23:C25" si="4">"2"</f>
        <v>2</v>
      </c>
      <c r="D23">
        <v>55</v>
      </c>
      <c r="G23" t="s">
        <v>13</v>
      </c>
    </row>
    <row r="24" spans="1:7" x14ac:dyDescent="0.25">
      <c r="A24">
        <f t="shared" si="1"/>
        <v>23</v>
      </c>
      <c r="B24">
        <f t="shared" si="2"/>
        <v>1989</v>
      </c>
      <c r="C24" t="str">
        <f t="shared" si="4"/>
        <v>2</v>
      </c>
      <c r="D24">
        <v>595</v>
      </c>
      <c r="G24" t="s">
        <v>13</v>
      </c>
    </row>
    <row r="25" spans="1:7" x14ac:dyDescent="0.25">
      <c r="A25">
        <f t="shared" si="1"/>
        <v>24</v>
      </c>
      <c r="B25">
        <f t="shared" si="2"/>
        <v>1989</v>
      </c>
      <c r="C25" t="str">
        <f t="shared" si="4"/>
        <v>2</v>
      </c>
      <c r="D25">
        <v>54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5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6">D28</f>
        <v>31</v>
      </c>
      <c r="E29">
        <v>2</v>
      </c>
      <c r="G29" t="str">
        <f t="shared" si="5"/>
        <v>insert into game (matchid, matchdate, game_type, country) values (2, '1989-01-05', 2, 31);</v>
      </c>
    </row>
    <row r="30" spans="1:7" x14ac:dyDescent="0.25">
      <c r="A30">
        <f t="shared" ref="A30:A67" si="7">A29+1</f>
        <v>3</v>
      </c>
      <c r="B30" s="2" t="str">
        <f>"1989-01-07"</f>
        <v>1989-01-07</v>
      </c>
      <c r="C30">
        <v>2</v>
      </c>
      <c r="D30">
        <f t="shared" si="6"/>
        <v>31</v>
      </c>
      <c r="E30">
        <v>9</v>
      </c>
      <c r="G30" t="str">
        <f t="shared" si="5"/>
        <v>insert into game (matchid, matchdate, game_type, country) values (3, '1989-01-07', 2, 31);</v>
      </c>
    </row>
    <row r="31" spans="1:7" x14ac:dyDescent="0.25">
      <c r="A31">
        <f t="shared" si="7"/>
        <v>4</v>
      </c>
      <c r="B31" s="2" t="str">
        <f>"1989-01-07"</f>
        <v>1989-01-07</v>
      </c>
      <c r="C31">
        <v>2</v>
      </c>
      <c r="D31">
        <f t="shared" si="6"/>
        <v>31</v>
      </c>
      <c r="E31">
        <v>10</v>
      </c>
      <c r="G31" t="str">
        <f t="shared" si="5"/>
        <v>insert into game (matchid, matchdate, game_type, country) values (4, '1989-01-07', 2, 31);</v>
      </c>
    </row>
    <row r="32" spans="1:7" x14ac:dyDescent="0.25">
      <c r="A32">
        <f t="shared" si="7"/>
        <v>5</v>
      </c>
      <c r="B32" s="2" t="str">
        <f>"1989-01-08"</f>
        <v>1989-01-08</v>
      </c>
      <c r="C32">
        <v>2</v>
      </c>
      <c r="D32">
        <f t="shared" si="6"/>
        <v>31</v>
      </c>
      <c r="E32">
        <v>17</v>
      </c>
      <c r="G32" t="str">
        <f t="shared" si="5"/>
        <v>insert into game (matchid, matchdate, game_type, country) values (5, '1989-01-08', 2, 31);</v>
      </c>
    </row>
    <row r="33" spans="1:7" x14ac:dyDescent="0.25">
      <c r="A33">
        <f t="shared" si="7"/>
        <v>6</v>
      </c>
      <c r="B33" s="2" t="str">
        <f>"1989-01-08"</f>
        <v>1989-01-08</v>
      </c>
      <c r="C33">
        <v>2</v>
      </c>
      <c r="D33">
        <f t="shared" si="6"/>
        <v>31</v>
      </c>
      <c r="E33">
        <v>18</v>
      </c>
      <c r="G33" t="str">
        <f t="shared" si="5"/>
        <v>insert into game (matchid, matchdate, game_type, country) values (6, '1989-01-08', 2, 31);</v>
      </c>
    </row>
    <row r="34" spans="1:7" x14ac:dyDescent="0.25">
      <c r="A34">
        <f t="shared" si="7"/>
        <v>7</v>
      </c>
      <c r="B34" s="2" t="str">
        <f>"1989-01-06"</f>
        <v>1989-01-06</v>
      </c>
      <c r="C34">
        <v>2</v>
      </c>
      <c r="D34">
        <f t="shared" si="6"/>
        <v>31</v>
      </c>
      <c r="E34">
        <v>3</v>
      </c>
      <c r="G34" t="str">
        <f t="shared" si="5"/>
        <v>insert into game (matchid, matchdate, game_type, country) values (7, '1989-01-06', 2, 31);</v>
      </c>
    </row>
    <row r="35" spans="1:7" x14ac:dyDescent="0.25">
      <c r="A35">
        <f t="shared" si="7"/>
        <v>8</v>
      </c>
      <c r="B35" s="2" t="str">
        <f>"1989-01-06"</f>
        <v>1989-01-06</v>
      </c>
      <c r="C35">
        <v>2</v>
      </c>
      <c r="D35">
        <f t="shared" si="6"/>
        <v>31</v>
      </c>
      <c r="E35">
        <v>4</v>
      </c>
      <c r="G35" t="str">
        <f t="shared" si="5"/>
        <v>insert into game (matchid, matchdate, game_type, country) values (8, '1989-01-06', 2, 31);</v>
      </c>
    </row>
    <row r="36" spans="1:7" x14ac:dyDescent="0.25">
      <c r="A36">
        <f t="shared" si="7"/>
        <v>9</v>
      </c>
      <c r="B36" s="2" t="str">
        <f>"1989-01-07"</f>
        <v>1989-01-07</v>
      </c>
      <c r="C36">
        <v>2</v>
      </c>
      <c r="D36">
        <f t="shared" si="6"/>
        <v>31</v>
      </c>
      <c r="E36">
        <v>11</v>
      </c>
      <c r="G36" t="str">
        <f t="shared" si="5"/>
        <v>insert into game (matchid, matchdate, game_type, country) values (9, '1989-01-07', 2, 31);</v>
      </c>
    </row>
    <row r="37" spans="1:7" x14ac:dyDescent="0.25">
      <c r="A37">
        <f t="shared" si="7"/>
        <v>10</v>
      </c>
      <c r="B37" s="2" t="str">
        <f>"1989-01-07"</f>
        <v>1989-01-07</v>
      </c>
      <c r="C37">
        <v>2</v>
      </c>
      <c r="D37">
        <f t="shared" si="6"/>
        <v>31</v>
      </c>
      <c r="E37">
        <v>12</v>
      </c>
      <c r="G37" t="str">
        <f t="shared" si="5"/>
        <v>insert into game (matchid, matchdate, game_type, country) values (10, '1989-01-07', 2, 31);</v>
      </c>
    </row>
    <row r="38" spans="1:7" x14ac:dyDescent="0.25">
      <c r="A38">
        <f t="shared" si="7"/>
        <v>11</v>
      </c>
      <c r="B38" s="2" t="str">
        <f>"1989-01-08"</f>
        <v>1989-01-08</v>
      </c>
      <c r="C38">
        <v>2</v>
      </c>
      <c r="D38">
        <f t="shared" si="6"/>
        <v>31</v>
      </c>
      <c r="E38">
        <v>19</v>
      </c>
      <c r="G38" t="str">
        <f t="shared" si="5"/>
        <v>insert into game (matchid, matchdate, game_type, country) values (11, '1989-01-08', 2, 31);</v>
      </c>
    </row>
    <row r="39" spans="1:7" x14ac:dyDescent="0.25">
      <c r="A39">
        <f t="shared" si="7"/>
        <v>12</v>
      </c>
      <c r="B39" s="2" t="str">
        <f>"1989-01-08"</f>
        <v>1989-01-08</v>
      </c>
      <c r="C39">
        <v>2</v>
      </c>
      <c r="D39">
        <f t="shared" si="6"/>
        <v>31</v>
      </c>
      <c r="E39">
        <v>20</v>
      </c>
      <c r="G39" t="str">
        <f t="shared" si="5"/>
        <v>insert into game (matchid, matchdate, game_type, country) values (12, '1989-01-08', 2, 31);</v>
      </c>
    </row>
    <row r="40" spans="1:7" x14ac:dyDescent="0.25">
      <c r="A40">
        <f t="shared" si="7"/>
        <v>13</v>
      </c>
      <c r="B40" s="2" t="str">
        <f>"1989-01-06"</f>
        <v>1989-01-06</v>
      </c>
      <c r="C40">
        <v>2</v>
      </c>
      <c r="D40">
        <f t="shared" si="6"/>
        <v>31</v>
      </c>
      <c r="E40">
        <v>5</v>
      </c>
      <c r="G40" t="str">
        <f t="shared" si="5"/>
        <v>insert into game (matchid, matchdate, game_type, country) values (13, '1989-01-06', 2, 31);</v>
      </c>
    </row>
    <row r="41" spans="1:7" x14ac:dyDescent="0.25">
      <c r="A41">
        <f t="shared" si="7"/>
        <v>14</v>
      </c>
      <c r="B41" s="2" t="str">
        <f>"1989-01-06"</f>
        <v>1989-01-06</v>
      </c>
      <c r="C41">
        <v>2</v>
      </c>
      <c r="D41">
        <f t="shared" si="6"/>
        <v>31</v>
      </c>
      <c r="E41">
        <v>6</v>
      </c>
      <c r="G41" t="str">
        <f t="shared" si="5"/>
        <v>insert into game (matchid, matchdate, game_type, country) values (14, '1989-01-06', 2, 31);</v>
      </c>
    </row>
    <row r="42" spans="1:7" x14ac:dyDescent="0.25">
      <c r="A42">
        <f t="shared" si="7"/>
        <v>15</v>
      </c>
      <c r="B42" s="2" t="str">
        <f>"1989-01-07"</f>
        <v>1989-01-07</v>
      </c>
      <c r="C42">
        <v>2</v>
      </c>
      <c r="D42">
        <f t="shared" si="6"/>
        <v>31</v>
      </c>
      <c r="E42">
        <v>13</v>
      </c>
      <c r="G42" t="str">
        <f t="shared" si="5"/>
        <v>insert into game (matchid, matchdate, game_type, country) values (15, '1989-01-07', 2, 31);</v>
      </c>
    </row>
    <row r="43" spans="1:7" x14ac:dyDescent="0.25">
      <c r="A43">
        <f t="shared" si="7"/>
        <v>16</v>
      </c>
      <c r="B43" s="2" t="str">
        <f>"1989-01-07"</f>
        <v>1989-01-07</v>
      </c>
      <c r="C43">
        <v>2</v>
      </c>
      <c r="D43">
        <f t="shared" si="6"/>
        <v>31</v>
      </c>
      <c r="E43">
        <v>14</v>
      </c>
      <c r="G43" t="str">
        <f t="shared" si="5"/>
        <v>insert into game (matchid, matchdate, game_type, country) values (16, '1989-01-07', 2, 31);</v>
      </c>
    </row>
    <row r="44" spans="1:7" x14ac:dyDescent="0.25">
      <c r="A44">
        <f t="shared" si="7"/>
        <v>17</v>
      </c>
      <c r="B44" s="2" t="str">
        <f>"1989-01-08"</f>
        <v>1989-01-08</v>
      </c>
      <c r="C44">
        <v>2</v>
      </c>
      <c r="D44">
        <f t="shared" si="6"/>
        <v>31</v>
      </c>
      <c r="E44">
        <v>21</v>
      </c>
      <c r="G44" t="str">
        <f t="shared" si="5"/>
        <v>insert into game (matchid, matchdate, game_type, country) values (17, '1989-01-08', 2, 31);</v>
      </c>
    </row>
    <row r="45" spans="1:7" x14ac:dyDescent="0.25">
      <c r="A45">
        <f t="shared" si="7"/>
        <v>18</v>
      </c>
      <c r="B45" s="2" t="str">
        <f>"1989-01-08"</f>
        <v>1989-01-08</v>
      </c>
      <c r="C45">
        <v>2</v>
      </c>
      <c r="D45">
        <f t="shared" si="6"/>
        <v>31</v>
      </c>
      <c r="E45">
        <v>22</v>
      </c>
      <c r="G45" t="str">
        <f t="shared" si="5"/>
        <v>insert into game (matchid, matchdate, game_type, country) values (18, '1989-01-08', 2, 31);</v>
      </c>
    </row>
    <row r="46" spans="1:7" x14ac:dyDescent="0.25">
      <c r="A46">
        <f t="shared" si="7"/>
        <v>19</v>
      </c>
      <c r="B46" s="2" t="str">
        <f>"1989-01-06"</f>
        <v>1989-01-06</v>
      </c>
      <c r="C46">
        <v>2</v>
      </c>
      <c r="D46">
        <f t="shared" si="6"/>
        <v>31</v>
      </c>
      <c r="E46">
        <v>7</v>
      </c>
      <c r="G46" t="str">
        <f t="shared" si="5"/>
        <v>insert into game (matchid, matchdate, game_type, country) values (19, '1989-01-06', 2, 31);</v>
      </c>
    </row>
    <row r="47" spans="1:7" x14ac:dyDescent="0.25">
      <c r="A47">
        <f t="shared" si="7"/>
        <v>20</v>
      </c>
      <c r="B47" s="2" t="str">
        <f>"1989-01-06"</f>
        <v>1989-01-06</v>
      </c>
      <c r="C47">
        <v>2</v>
      </c>
      <c r="D47">
        <f t="shared" si="6"/>
        <v>31</v>
      </c>
      <c r="E47">
        <v>8</v>
      </c>
      <c r="G47" t="str">
        <f t="shared" si="5"/>
        <v>insert into game (matchid, matchdate, game_type, country) values (20, '1989-01-06', 2, 31);</v>
      </c>
    </row>
    <row r="48" spans="1:7" x14ac:dyDescent="0.25">
      <c r="A48">
        <f t="shared" si="7"/>
        <v>21</v>
      </c>
      <c r="B48" s="2" t="str">
        <f>"1989-01-07"</f>
        <v>1989-01-07</v>
      </c>
      <c r="C48">
        <v>2</v>
      </c>
      <c r="D48">
        <f t="shared" si="6"/>
        <v>31</v>
      </c>
      <c r="E48">
        <v>15</v>
      </c>
      <c r="G48" t="str">
        <f t="shared" si="5"/>
        <v>insert into game (matchid, matchdate, game_type, country) values (21, '1989-01-07', 2, 31);</v>
      </c>
    </row>
    <row r="49" spans="1:7" x14ac:dyDescent="0.25">
      <c r="A49">
        <f t="shared" si="7"/>
        <v>22</v>
      </c>
      <c r="B49" s="2" t="str">
        <f>"1989-01-07"</f>
        <v>1989-01-07</v>
      </c>
      <c r="C49">
        <v>2</v>
      </c>
      <c r="D49">
        <f t="shared" si="6"/>
        <v>31</v>
      </c>
      <c r="E49">
        <v>16</v>
      </c>
      <c r="G49" t="str">
        <f t="shared" si="5"/>
        <v>insert into game (matchid, matchdate, game_type, country) values (22, '1989-01-07', 2, 31);</v>
      </c>
    </row>
    <row r="50" spans="1:7" x14ac:dyDescent="0.25">
      <c r="A50">
        <f t="shared" si="7"/>
        <v>23</v>
      </c>
      <c r="B50" s="2" t="str">
        <f>"1989-01-08"</f>
        <v>1989-01-08</v>
      </c>
      <c r="C50">
        <v>2</v>
      </c>
      <c r="D50">
        <f t="shared" si="6"/>
        <v>31</v>
      </c>
      <c r="E50">
        <v>23</v>
      </c>
      <c r="G50" t="str">
        <f t="shared" si="5"/>
        <v>insert into game (matchid, matchdate, game_type, country) values (23, '1989-01-08', 2, 31);</v>
      </c>
    </row>
    <row r="51" spans="1:7" x14ac:dyDescent="0.25">
      <c r="A51">
        <f t="shared" si="7"/>
        <v>24</v>
      </c>
      <c r="B51" s="2" t="str">
        <f>"1989-01-08"</f>
        <v>1989-01-08</v>
      </c>
      <c r="C51">
        <v>2</v>
      </c>
      <c r="D51">
        <f t="shared" si="6"/>
        <v>31</v>
      </c>
      <c r="E51">
        <v>24</v>
      </c>
      <c r="G51" t="str">
        <f t="shared" si="5"/>
        <v>insert into game (matchid, matchdate, game_type, country) values (24, '1989-01-08', 2, 31);</v>
      </c>
    </row>
    <row r="52" spans="1:7" x14ac:dyDescent="0.25">
      <c r="A52">
        <f t="shared" si="7"/>
        <v>25</v>
      </c>
      <c r="B52" s="2" t="str">
        <f>"1989-01-10"</f>
        <v>1989-01-10</v>
      </c>
      <c r="C52">
        <v>23</v>
      </c>
      <c r="D52">
        <f t="shared" si="6"/>
        <v>31</v>
      </c>
      <c r="E52">
        <v>25</v>
      </c>
      <c r="G52" t="str">
        <f t="shared" si="5"/>
        <v>insert into game (matchid, matchdate, game_type, country) values (25, '1989-01-10', 23, 31);</v>
      </c>
    </row>
    <row r="53" spans="1:7" x14ac:dyDescent="0.25">
      <c r="A53">
        <f t="shared" si="7"/>
        <v>26</v>
      </c>
      <c r="B53" s="2" t="str">
        <f>"1989-01-10"</f>
        <v>1989-01-10</v>
      </c>
      <c r="C53">
        <v>23</v>
      </c>
      <c r="D53">
        <f t="shared" si="6"/>
        <v>31</v>
      </c>
      <c r="E53">
        <v>26</v>
      </c>
      <c r="G53" t="str">
        <f t="shared" si="5"/>
        <v>insert into game (matchid, matchdate, game_type, country) values (26, '1989-01-10', 23, 31);</v>
      </c>
    </row>
    <row r="54" spans="1:7" x14ac:dyDescent="0.25">
      <c r="A54">
        <f t="shared" si="7"/>
        <v>27</v>
      </c>
      <c r="B54" s="2" t="str">
        <f>"1989-01-11"</f>
        <v>1989-01-11</v>
      </c>
      <c r="C54">
        <v>23</v>
      </c>
      <c r="D54">
        <f t="shared" si="6"/>
        <v>31</v>
      </c>
      <c r="E54">
        <v>29</v>
      </c>
      <c r="G54" t="str">
        <f t="shared" si="5"/>
        <v>insert into game (matchid, matchdate, game_type, country) values (27, '1989-01-11', 23, 31);</v>
      </c>
    </row>
    <row r="55" spans="1:7" x14ac:dyDescent="0.25">
      <c r="A55">
        <f t="shared" si="7"/>
        <v>28</v>
      </c>
      <c r="B55" s="2" t="str">
        <f>"1989-01-11"</f>
        <v>1989-01-11</v>
      </c>
      <c r="C55">
        <v>23</v>
      </c>
      <c r="D55">
        <f t="shared" si="6"/>
        <v>31</v>
      </c>
      <c r="E55">
        <v>30</v>
      </c>
      <c r="G55" t="str">
        <f t="shared" si="5"/>
        <v>insert into game (matchid, matchdate, game_type, country) values (28, '1989-01-11', 23, 31);</v>
      </c>
    </row>
    <row r="56" spans="1:7" x14ac:dyDescent="0.25">
      <c r="A56">
        <f t="shared" si="7"/>
        <v>29</v>
      </c>
      <c r="B56" s="2" t="str">
        <f>"1989-01-12"</f>
        <v>1989-01-12</v>
      </c>
      <c r="C56">
        <v>23</v>
      </c>
      <c r="D56">
        <f t="shared" si="6"/>
        <v>31</v>
      </c>
      <c r="E56">
        <v>33</v>
      </c>
      <c r="G56" t="str">
        <f t="shared" si="5"/>
        <v>insert into game (matchid, matchdate, game_type, country) values (29, '1989-01-12', 23, 31);</v>
      </c>
    </row>
    <row r="57" spans="1:7" x14ac:dyDescent="0.25">
      <c r="A57">
        <f t="shared" si="7"/>
        <v>30</v>
      </c>
      <c r="B57" s="2" t="str">
        <f>"1989-01-12"</f>
        <v>1989-01-12</v>
      </c>
      <c r="C57">
        <v>23</v>
      </c>
      <c r="D57">
        <f t="shared" si="6"/>
        <v>31</v>
      </c>
      <c r="E57">
        <v>34</v>
      </c>
      <c r="G57" t="str">
        <f t="shared" si="5"/>
        <v>insert into game (matchid, matchdate, game_type, country) values (30, '1989-01-12', 23, 31);</v>
      </c>
    </row>
    <row r="58" spans="1:7" x14ac:dyDescent="0.25">
      <c r="A58">
        <f t="shared" si="7"/>
        <v>31</v>
      </c>
      <c r="B58" s="2" t="str">
        <f>"1989-01-10"</f>
        <v>1989-01-10</v>
      </c>
      <c r="C58">
        <v>23</v>
      </c>
      <c r="D58">
        <f t="shared" si="6"/>
        <v>31</v>
      </c>
      <c r="E58">
        <v>27</v>
      </c>
      <c r="G58" t="str">
        <f t="shared" si="5"/>
        <v>insert into game (matchid, matchdate, game_type, country) values (31, '1989-01-10', 23, 31);</v>
      </c>
    </row>
    <row r="59" spans="1:7" x14ac:dyDescent="0.25">
      <c r="A59">
        <f t="shared" si="7"/>
        <v>32</v>
      </c>
      <c r="B59" s="2" t="str">
        <f>"1989-01-10"</f>
        <v>1989-01-10</v>
      </c>
      <c r="C59">
        <v>23</v>
      </c>
      <c r="D59">
        <f t="shared" si="6"/>
        <v>31</v>
      </c>
      <c r="E59">
        <v>28</v>
      </c>
      <c r="G59" t="str">
        <f t="shared" si="5"/>
        <v>insert into game (matchid, matchdate, game_type, country) values (32, '1989-01-10', 23, 31);</v>
      </c>
    </row>
    <row r="60" spans="1:7" x14ac:dyDescent="0.25">
      <c r="A60">
        <f t="shared" si="7"/>
        <v>33</v>
      </c>
      <c r="B60" s="2" t="str">
        <f>"1989-01-11"</f>
        <v>1989-01-11</v>
      </c>
      <c r="C60">
        <v>23</v>
      </c>
      <c r="D60">
        <f t="shared" si="6"/>
        <v>31</v>
      </c>
      <c r="E60">
        <v>31</v>
      </c>
      <c r="G60" t="str">
        <f t="shared" si="5"/>
        <v>insert into game (matchid, matchdate, game_type, country) values (33, '1989-01-11', 23, 31);</v>
      </c>
    </row>
    <row r="61" spans="1:7" x14ac:dyDescent="0.25">
      <c r="A61">
        <f t="shared" si="7"/>
        <v>34</v>
      </c>
      <c r="B61" s="2" t="str">
        <f>"1989-01-11"</f>
        <v>1989-01-11</v>
      </c>
      <c r="C61">
        <v>23</v>
      </c>
      <c r="D61">
        <f t="shared" si="6"/>
        <v>31</v>
      </c>
      <c r="E61">
        <v>32</v>
      </c>
      <c r="G61" t="str">
        <f t="shared" si="5"/>
        <v>insert into game (matchid, matchdate, game_type, country) values (34, '1989-01-11', 23, 31);</v>
      </c>
    </row>
    <row r="62" spans="1:7" x14ac:dyDescent="0.25">
      <c r="A62">
        <f t="shared" si="7"/>
        <v>35</v>
      </c>
      <c r="B62" s="2" t="str">
        <f>"1989-01-12"</f>
        <v>1989-01-12</v>
      </c>
      <c r="C62">
        <v>23</v>
      </c>
      <c r="D62">
        <f t="shared" si="6"/>
        <v>31</v>
      </c>
      <c r="E62">
        <v>35</v>
      </c>
      <c r="G62" t="str">
        <f t="shared" si="5"/>
        <v>insert into game (matchid, matchdate, game_type, country) values (35, '1989-01-12', 23, 31);</v>
      </c>
    </row>
    <row r="63" spans="1:7" x14ac:dyDescent="0.25">
      <c r="A63">
        <f t="shared" si="7"/>
        <v>36</v>
      </c>
      <c r="B63" s="2" t="str">
        <f>"1989-01-12"</f>
        <v>1989-01-12</v>
      </c>
      <c r="C63">
        <v>23</v>
      </c>
      <c r="D63">
        <f t="shared" si="6"/>
        <v>31</v>
      </c>
      <c r="E63">
        <v>36</v>
      </c>
      <c r="G63" t="str">
        <f t="shared" si="5"/>
        <v>insert into game (matchid, matchdate, game_type, country) values (36, '1989-01-12', 23, 31);</v>
      </c>
    </row>
    <row r="64" spans="1:7" x14ac:dyDescent="0.25">
      <c r="A64">
        <f t="shared" si="7"/>
        <v>37</v>
      </c>
      <c r="B64" s="2" t="str">
        <f>"1989-01-14"</f>
        <v>1989-01-14</v>
      </c>
      <c r="C64">
        <v>4</v>
      </c>
      <c r="D64">
        <f t="shared" si="6"/>
        <v>31</v>
      </c>
      <c r="E64">
        <v>37</v>
      </c>
      <c r="G64" t="str">
        <f t="shared" si="5"/>
        <v>insert into game (matchid, matchdate, game_type, country) values (37, '1989-01-14', 4, 31);</v>
      </c>
    </row>
    <row r="65" spans="1:7" x14ac:dyDescent="0.25">
      <c r="A65">
        <f t="shared" si="7"/>
        <v>38</v>
      </c>
      <c r="B65" s="2" t="str">
        <f>"1989-01-14"</f>
        <v>1989-01-14</v>
      </c>
      <c r="C65">
        <v>4</v>
      </c>
      <c r="D65">
        <f t="shared" si="6"/>
        <v>31</v>
      </c>
      <c r="E65">
        <v>38</v>
      </c>
      <c r="G65" t="str">
        <f t="shared" si="5"/>
        <v>insert into game (matchid, matchdate, game_type, country) values (38, '1989-01-14', 4, 31);</v>
      </c>
    </row>
    <row r="66" spans="1:7" x14ac:dyDescent="0.25">
      <c r="A66">
        <f t="shared" si="7"/>
        <v>39</v>
      </c>
      <c r="B66" s="2" t="str">
        <f>"1989-01-15"</f>
        <v>1989-01-15</v>
      </c>
      <c r="C66">
        <v>5</v>
      </c>
      <c r="D66">
        <f t="shared" si="6"/>
        <v>31</v>
      </c>
      <c r="E66">
        <v>39</v>
      </c>
      <c r="G66" t="str">
        <f t="shared" si="5"/>
        <v>insert into game (matchid, matchdate, game_type, country) values (39, '1989-01-15', 5, 31);</v>
      </c>
    </row>
    <row r="67" spans="1:7" x14ac:dyDescent="0.25">
      <c r="A67">
        <f t="shared" si="7"/>
        <v>40</v>
      </c>
      <c r="B67" s="2" t="str">
        <f>"1989-01-15"</f>
        <v>1989-01-15</v>
      </c>
      <c r="C67">
        <v>6</v>
      </c>
      <c r="D67">
        <f t="shared" si="6"/>
        <v>31</v>
      </c>
      <c r="E67">
        <v>40</v>
      </c>
      <c r="G67" t="str">
        <f t="shared" si="5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8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8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8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8"/>
        <v>insert into game_score (id, matchid, squad, goals, points, time_type) values (4, 1, 45, 0, 0, 1);</v>
      </c>
    </row>
    <row r="74" spans="1:7" x14ac:dyDescent="0.25">
      <c r="A74" s="4">
        <f t="shared" ref="A74:A137" si="9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8"/>
        <v>insert into game_score (id, matchid, squad, goals, points, time_type) values (5, 2, 595, 5, 2, 2);</v>
      </c>
    </row>
    <row r="75" spans="1:7" x14ac:dyDescent="0.25">
      <c r="A75" s="4">
        <f t="shared" si="9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8"/>
        <v>insert into game_score (id, matchid, squad, goals, points, time_type) values (6, 2, 595, 4, 0, 1);</v>
      </c>
    </row>
    <row r="76" spans="1:7" x14ac:dyDescent="0.25">
      <c r="A76" s="4">
        <f t="shared" si="9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8"/>
        <v>insert into game_score (id, matchid, squad, goals, points, time_type) values (7, 2, 213, 0, 0, 2);</v>
      </c>
    </row>
    <row r="77" spans="1:7" x14ac:dyDescent="0.25">
      <c r="A77" s="4">
        <f t="shared" si="9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8"/>
        <v>insert into game_score (id, matchid, squad, goals, points, time_type) values (8, 2, 213, 0, 0, 1);</v>
      </c>
    </row>
    <row r="78" spans="1:7" x14ac:dyDescent="0.25">
      <c r="A78" s="3">
        <f t="shared" si="9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8"/>
        <v>insert into game_score (id, matchid, squad, goals, points, time_type) values (9, 3, 45, 2, 1, 2);</v>
      </c>
    </row>
    <row r="79" spans="1:7" x14ac:dyDescent="0.25">
      <c r="A79" s="3">
        <f t="shared" si="9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8"/>
        <v>insert into game_score (id, matchid, squad, goals, points, time_type) values (10, 3, 45, 0, 0, 1);</v>
      </c>
    </row>
    <row r="80" spans="1:7" x14ac:dyDescent="0.25">
      <c r="A80" s="3">
        <f t="shared" si="9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8"/>
        <v>insert into game_score (id, matchid, squad, goals, points, time_type) values (11, 3, 595, 2, 1, 2);</v>
      </c>
    </row>
    <row r="81" spans="1:7" x14ac:dyDescent="0.25">
      <c r="A81" s="3">
        <f t="shared" si="9"/>
        <v>12</v>
      </c>
      <c r="B81" s="3">
        <f t="shared" ref="B81" si="10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8"/>
        <v>insert into game_score (id, matchid, squad, goals, points, time_type) values (12, 3, 595, 1, 0, 1);</v>
      </c>
    </row>
    <row r="82" spans="1:7" x14ac:dyDescent="0.25">
      <c r="A82" s="4">
        <f t="shared" si="9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8"/>
        <v>insert into game_score (id, matchid, squad, goals, points, time_type) values (13, 4, 31, 4, 2, 2);</v>
      </c>
    </row>
    <row r="83" spans="1:7" x14ac:dyDescent="0.25">
      <c r="A83" s="4">
        <f t="shared" si="9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8"/>
        <v>insert into game_score (id, matchid, squad, goals, points, time_type) values (14, 4, 31, 3, 0, 1);</v>
      </c>
    </row>
    <row r="84" spans="1:7" x14ac:dyDescent="0.25">
      <c r="A84" s="4">
        <f t="shared" si="9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8"/>
        <v>insert into game_score (id, matchid, squad, goals, points, time_type) values (15, 4, 213, 1, 0, 2);</v>
      </c>
    </row>
    <row r="85" spans="1:7" x14ac:dyDescent="0.25">
      <c r="A85" s="4">
        <f t="shared" si="9"/>
        <v>16</v>
      </c>
      <c r="B85" s="4">
        <f t="shared" ref="B85" si="11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8"/>
        <v>insert into game_score (id, matchid, squad, goals, points, time_type) values (16, 4, 213, 1, 0, 1);</v>
      </c>
    </row>
    <row r="86" spans="1:7" x14ac:dyDescent="0.25">
      <c r="A86" s="3">
        <f t="shared" si="9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8"/>
        <v>insert into game_score (id, matchid, squad, goals, points, time_type) values (17, 5, 31, 2, 1, 2);</v>
      </c>
    </row>
    <row r="87" spans="1:7" x14ac:dyDescent="0.25">
      <c r="A87" s="3">
        <f t="shared" si="9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8"/>
        <v>insert into game_score (id, matchid, squad, goals, points, time_type) values (18, 5, 31, 1, 0, 1);</v>
      </c>
    </row>
    <row r="88" spans="1:7" x14ac:dyDescent="0.25">
      <c r="A88" s="3">
        <f t="shared" si="9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8"/>
        <v>insert into game_score (id, matchid, squad, goals, points, time_type) values (19, 5, 595, 2, 1, 2);</v>
      </c>
    </row>
    <row r="89" spans="1:7" x14ac:dyDescent="0.25">
      <c r="A89" s="3">
        <f t="shared" si="9"/>
        <v>20</v>
      </c>
      <c r="B89" s="3">
        <f t="shared" ref="B89" si="12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8"/>
        <v>insert into game_score (id, matchid, squad, goals, points, time_type) values (20, 5, 595, 1, 0, 1);</v>
      </c>
    </row>
    <row r="90" spans="1:7" x14ac:dyDescent="0.25">
      <c r="A90" s="4">
        <f t="shared" si="9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8"/>
        <v>insert into game_score (id, matchid, squad, goals, points, time_type) values (21, 6, 45, 8, 2, 2);</v>
      </c>
    </row>
    <row r="91" spans="1:7" x14ac:dyDescent="0.25">
      <c r="A91" s="4">
        <f t="shared" si="9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8"/>
        <v>insert into game_score (id, matchid, squad, goals, points, time_type) values (22, 6, 45, 2, 0, 1);</v>
      </c>
    </row>
    <row r="92" spans="1:7" x14ac:dyDescent="0.25">
      <c r="A92" s="4">
        <f t="shared" si="9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8"/>
        <v>insert into game_score (id, matchid, squad, goals, points, time_type) values (23, 6, 213, 4, 0, 2);</v>
      </c>
    </row>
    <row r="93" spans="1:7" x14ac:dyDescent="0.25">
      <c r="A93" s="4">
        <f t="shared" si="9"/>
        <v>24</v>
      </c>
      <c r="B93" s="4">
        <f t="shared" ref="B93" si="13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8"/>
        <v>insert into game_score (id, matchid, squad, goals, points, time_type) values (24, 6, 213, 1, 0, 1);</v>
      </c>
    </row>
    <row r="94" spans="1:7" x14ac:dyDescent="0.25">
      <c r="A94" s="3">
        <f t="shared" si="9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8"/>
        <v>insert into game_score (id, matchid, squad, goals, points, time_type) values (25, 7, 36, 3, 2, 2);</v>
      </c>
    </row>
    <row r="95" spans="1:7" x14ac:dyDescent="0.25">
      <c r="A95" s="3">
        <f t="shared" si="9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8"/>
        <v>insert into game_score (id, matchid, squad, goals, points, time_type) values (26, 7, 36, 1, 0, 1);</v>
      </c>
    </row>
    <row r="96" spans="1:7" x14ac:dyDescent="0.25">
      <c r="A96" s="3">
        <f t="shared" si="9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8"/>
        <v>insert into game_score (id, matchid, squad, goals, points, time_type) values (27, 7, 55, 2, 0, 2);</v>
      </c>
    </row>
    <row r="97" spans="1:7" x14ac:dyDescent="0.25">
      <c r="A97" s="3">
        <f t="shared" si="9"/>
        <v>28</v>
      </c>
      <c r="B97" s="3">
        <f t="shared" ref="B97" si="14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8"/>
        <v>insert into game_score (id, matchid, squad, goals, points, time_type) values (28, 7, 55, 2, 0, 1);</v>
      </c>
    </row>
    <row r="98" spans="1:7" x14ac:dyDescent="0.25">
      <c r="A98" s="4">
        <f t="shared" si="9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8"/>
        <v>insert into game_score (id, matchid, squad, goals, points, time_type) values (29, 8, 966, 2, 0, 2);</v>
      </c>
    </row>
    <row r="99" spans="1:7" x14ac:dyDescent="0.25">
      <c r="A99" s="4">
        <f t="shared" si="9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8"/>
        <v>insert into game_score (id, matchid, squad, goals, points, time_type) values (30, 8, 966, 2, 0, 1);</v>
      </c>
    </row>
    <row r="100" spans="1:7" x14ac:dyDescent="0.25">
      <c r="A100" s="4">
        <f t="shared" si="9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8"/>
        <v>insert into game_score (id, matchid, squad, goals, points, time_type) values (31, 8, 34, 8, 2, 2);</v>
      </c>
    </row>
    <row r="101" spans="1:7" x14ac:dyDescent="0.25">
      <c r="A101" s="4">
        <f t="shared" si="9"/>
        <v>32</v>
      </c>
      <c r="B101" s="4">
        <f t="shared" ref="B101" si="15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8"/>
        <v>insert into game_score (id, matchid, squad, goals, points, time_type) values (32, 8, 34, 5, 0, 1);</v>
      </c>
    </row>
    <row r="102" spans="1:7" x14ac:dyDescent="0.25">
      <c r="A102" s="3">
        <f t="shared" si="9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6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9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6"/>
        <v>insert into game_score (id, matchid, squad, goals, points, time_type) values (34, 9, 55, 3, 0, 1);</v>
      </c>
    </row>
    <row r="104" spans="1:7" x14ac:dyDescent="0.25">
      <c r="A104" s="3">
        <f t="shared" si="9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6"/>
        <v>insert into game_score (id, matchid, squad, goals, points, time_type) values (35, 9, 966, 0, 0, 2);</v>
      </c>
    </row>
    <row r="105" spans="1:7" x14ac:dyDescent="0.25">
      <c r="A105" s="3">
        <f t="shared" si="9"/>
        <v>36</v>
      </c>
      <c r="B105" s="3">
        <f t="shared" ref="B105" si="17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6"/>
        <v>insert into game_score (id, matchid, squad, goals, points, time_type) values (36, 9, 966, 0, 0, 1);</v>
      </c>
    </row>
    <row r="106" spans="1:7" x14ac:dyDescent="0.25">
      <c r="A106" s="4">
        <f t="shared" si="9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6"/>
        <v>insert into game_score (id, matchid, squad, goals, points, time_type) values (37, 10, 36, 3, 0, 2);</v>
      </c>
    </row>
    <row r="107" spans="1:7" x14ac:dyDescent="0.25">
      <c r="A107" s="4">
        <f t="shared" si="9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6"/>
        <v>insert into game_score (id, matchid, squad, goals, points, time_type) values (38, 10, 36, 1, 0, 1);</v>
      </c>
    </row>
    <row r="108" spans="1:7" x14ac:dyDescent="0.25">
      <c r="A108" s="4">
        <f t="shared" si="9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6"/>
        <v>insert into game_score (id, matchid, squad, goals, points, time_type) values (39, 10, 34, 5, 2, 2);</v>
      </c>
    </row>
    <row r="109" spans="1:7" x14ac:dyDescent="0.25">
      <c r="A109" s="4">
        <f t="shared" si="9"/>
        <v>40</v>
      </c>
      <c r="B109" s="4">
        <f t="shared" ref="B109" si="18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6"/>
        <v>insert into game_score (id, matchid, squad, goals, points, time_type) values (40, 10, 34, 2, 0, 1);</v>
      </c>
    </row>
    <row r="110" spans="1:7" x14ac:dyDescent="0.25">
      <c r="A110" s="3">
        <f t="shared" si="9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6"/>
        <v>insert into game_score (id, matchid, squad, goals, points, time_type) values (41, 11, 36, 11, 2, 2);</v>
      </c>
    </row>
    <row r="111" spans="1:7" x14ac:dyDescent="0.25">
      <c r="A111" s="3">
        <f t="shared" si="9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6"/>
        <v>insert into game_score (id, matchid, squad, goals, points, time_type) values (42, 11, 36, 7, 0, 1);</v>
      </c>
    </row>
    <row r="112" spans="1:7" x14ac:dyDescent="0.25">
      <c r="A112" s="3">
        <f t="shared" si="9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6"/>
        <v>insert into game_score (id, matchid, squad, goals, points, time_type) values (43, 11, 966, 2, 0, 2);</v>
      </c>
    </row>
    <row r="113" spans="1:7" x14ac:dyDescent="0.25">
      <c r="A113" s="3">
        <f t="shared" si="9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6"/>
        <v>insert into game_score (id, matchid, squad, goals, points, time_type) values (44, 11, 966, 0, 0, 1);</v>
      </c>
    </row>
    <row r="114" spans="1:7" x14ac:dyDescent="0.25">
      <c r="A114" s="4">
        <f t="shared" si="9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6"/>
        <v>insert into game_score (id, matchid, squad, goals, points, time_type) values (45, 12, 55, 4, 2, 2);</v>
      </c>
    </row>
    <row r="115" spans="1:7" x14ac:dyDescent="0.25">
      <c r="A115" s="4">
        <f t="shared" si="9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6"/>
        <v>insert into game_score (id, matchid, squad, goals, points, time_type) values (46, 12, 55, 2, 0, 1);</v>
      </c>
    </row>
    <row r="116" spans="1:7" x14ac:dyDescent="0.25">
      <c r="A116" s="4">
        <f t="shared" si="9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6"/>
        <v>insert into game_score (id, matchid, squad, goals, points, time_type) values (47, 12, 34, 1, 0, 2);</v>
      </c>
    </row>
    <row r="117" spans="1:7" x14ac:dyDescent="0.25">
      <c r="A117" s="4">
        <f t="shared" si="9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6"/>
        <v>insert into game_score (id, matchid, squad, goals, points, time_type) values (48, 12, 34, 0, 0, 1);</v>
      </c>
    </row>
    <row r="118" spans="1:7" x14ac:dyDescent="0.25">
      <c r="A118" s="3">
        <f t="shared" si="9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6"/>
        <v>insert into game_score (id, matchid, squad, goals, points, time_type) values (49, 13, 81, 0, 0, 2);</v>
      </c>
    </row>
    <row r="119" spans="1:7" x14ac:dyDescent="0.25">
      <c r="A119" s="3">
        <f t="shared" si="9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6"/>
        <v>insert into game_score (id, matchid, squad, goals, points, time_type) values (50, 13, 81, 0, 0, 1);</v>
      </c>
    </row>
    <row r="120" spans="1:7" x14ac:dyDescent="0.25">
      <c r="A120" s="3">
        <f t="shared" si="9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6"/>
        <v>insert into game_score (id, matchid, squad, goals, points, time_type) values (51, 13, 32, 3, 2, 2);</v>
      </c>
    </row>
    <row r="121" spans="1:7" x14ac:dyDescent="0.25">
      <c r="A121" s="3">
        <f t="shared" si="9"/>
        <v>52</v>
      </c>
      <c r="B121" s="3">
        <f t="shared" ref="B121" si="19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6"/>
        <v>insert into game_score (id, matchid, squad, goals, points, time_type) values (52, 13, 32, 1, 0, 1);</v>
      </c>
    </row>
    <row r="122" spans="1:7" x14ac:dyDescent="0.25">
      <c r="A122" s="4">
        <f t="shared" si="9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6"/>
        <v>insert into game_score (id, matchid, squad, goals, points, time_type) values (53, 14, 1613, 1, 0, 2);</v>
      </c>
    </row>
    <row r="123" spans="1:7" x14ac:dyDescent="0.25">
      <c r="A123" s="4">
        <f t="shared" si="9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6"/>
        <v>insert into game_score (id, matchid, squad, goals, points, time_type) values (54, 14, 1613, 0, 0, 1);</v>
      </c>
    </row>
    <row r="124" spans="1:7" x14ac:dyDescent="0.25">
      <c r="A124" s="4">
        <f t="shared" si="9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6"/>
        <v>insert into game_score (id, matchid, squad, goals, points, time_type) values (55, 14, 54, 3, 2, 2);</v>
      </c>
    </row>
    <row r="125" spans="1:7" x14ac:dyDescent="0.25">
      <c r="A125" s="4">
        <f t="shared" si="9"/>
        <v>56</v>
      </c>
      <c r="B125" s="4">
        <f t="shared" ref="B125" si="20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6"/>
        <v>insert into game_score (id, matchid, squad, goals, points, time_type) values (56, 14, 54, 2, 0, 1);</v>
      </c>
    </row>
    <row r="126" spans="1:7" x14ac:dyDescent="0.25">
      <c r="A126" s="3">
        <f t="shared" si="9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6"/>
        <v>insert into game_score (id, matchid, squad, goals, points, time_type) values (57, 15, 32, 2, 2, 2);</v>
      </c>
    </row>
    <row r="127" spans="1:7" x14ac:dyDescent="0.25">
      <c r="A127" s="3">
        <f t="shared" si="9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6"/>
        <v>insert into game_score (id, matchid, squad, goals, points, time_type) values (58, 15, 32, 2, 0, 1);</v>
      </c>
    </row>
    <row r="128" spans="1:7" x14ac:dyDescent="0.25">
      <c r="A128" s="3">
        <f t="shared" si="9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6"/>
        <v>insert into game_score (id, matchid, squad, goals, points, time_type) values (59, 15, 1613, 0, 0, 2);</v>
      </c>
    </row>
    <row r="129" spans="1:7" x14ac:dyDescent="0.25">
      <c r="A129" s="3">
        <f t="shared" si="9"/>
        <v>60</v>
      </c>
      <c r="B129" s="3">
        <f t="shared" ref="B129" si="21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6"/>
        <v>insert into game_score (id, matchid, squad, goals, points, time_type) values (60, 15, 1613, 0, 0, 1);</v>
      </c>
    </row>
    <row r="130" spans="1:7" x14ac:dyDescent="0.25">
      <c r="A130" s="4">
        <f t="shared" si="9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6"/>
        <v>insert into game_score (id, matchid, squad, goals, points, time_type) values (61, 16, 81, 1, 0, 2);</v>
      </c>
    </row>
    <row r="131" spans="1:7" x14ac:dyDescent="0.25">
      <c r="A131" s="4">
        <f t="shared" si="9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6"/>
        <v>insert into game_score (id, matchid, squad, goals, points, time_type) values (62, 16, 81, 0, 0, 1);</v>
      </c>
    </row>
    <row r="132" spans="1:7" x14ac:dyDescent="0.25">
      <c r="A132" s="4">
        <f t="shared" si="9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6"/>
        <v>insert into game_score (id, matchid, squad, goals, points, time_type) values (63, 16, 54, 2, 2, 2);</v>
      </c>
    </row>
    <row r="133" spans="1:7" x14ac:dyDescent="0.25">
      <c r="A133" s="4">
        <f t="shared" si="9"/>
        <v>64</v>
      </c>
      <c r="B133" s="4">
        <f t="shared" ref="B133" si="22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6"/>
        <v>insert into game_score (id, matchid, squad, goals, points, time_type) values (64, 16, 54, 2, 0, 1);</v>
      </c>
    </row>
    <row r="134" spans="1:7" x14ac:dyDescent="0.25">
      <c r="A134" s="3">
        <f t="shared" si="9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6"/>
        <v>insert into game_score (id, matchid, squad, goals, points, time_type) values (65, 17, 81, 2, 0, 2);</v>
      </c>
    </row>
    <row r="135" spans="1:7" x14ac:dyDescent="0.25">
      <c r="A135" s="3">
        <f t="shared" si="9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6"/>
        <v>insert into game_score (id, matchid, squad, goals, points, time_type) values (66, 17, 81, 1, 0, 1);</v>
      </c>
    </row>
    <row r="136" spans="1:7" x14ac:dyDescent="0.25">
      <c r="A136" s="3">
        <f t="shared" si="9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6"/>
        <v>insert into game_score (id, matchid, squad, goals, points, time_type) values (67, 17, 1613, 6, 2, 2);</v>
      </c>
    </row>
    <row r="137" spans="1:7" x14ac:dyDescent="0.25">
      <c r="A137" s="3">
        <f t="shared" si="9"/>
        <v>68</v>
      </c>
      <c r="B137" s="3">
        <f t="shared" ref="B137" si="23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6"/>
        <v>insert into game_score (id, matchid, squad, goals, points, time_type) values (68, 17, 1613, 2, 0, 1);</v>
      </c>
    </row>
    <row r="138" spans="1:7" x14ac:dyDescent="0.25">
      <c r="A138" s="4">
        <f t="shared" ref="A138:A201" si="24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6"/>
        <v>insert into game_score (id, matchid, squad, goals, points, time_type) values (69, 18, 32, 3, 2, 2);</v>
      </c>
    </row>
    <row r="139" spans="1:7" x14ac:dyDescent="0.25">
      <c r="A139" s="4">
        <f t="shared" si="24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6"/>
        <v>insert into game_score (id, matchid, squad, goals, points, time_type) values (70, 18, 32, 1, 0, 1);</v>
      </c>
    </row>
    <row r="140" spans="1:7" x14ac:dyDescent="0.25">
      <c r="A140" s="4">
        <f t="shared" si="24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6"/>
        <v>insert into game_score (id, matchid, squad, goals, points, time_type) values (71, 18, 54, 1, 0, 2);</v>
      </c>
    </row>
    <row r="141" spans="1:7" x14ac:dyDescent="0.25">
      <c r="A141" s="4">
        <f t="shared" si="24"/>
        <v>72</v>
      </c>
      <c r="B141" s="4">
        <f t="shared" ref="B141" si="25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6"/>
        <v>insert into game_score (id, matchid, squad, goals, points, time_type) values (72, 18, 54, 0, 0, 1);</v>
      </c>
    </row>
    <row r="142" spans="1:7" x14ac:dyDescent="0.25">
      <c r="A142" s="3">
        <f t="shared" si="24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4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6"/>
        <v>insert into game_score (id, matchid, squad, goals, points, time_type) values (74, 19, 39, 3, 0, 1);</v>
      </c>
    </row>
    <row r="144" spans="1:7" x14ac:dyDescent="0.25">
      <c r="A144" s="3">
        <f t="shared" si="24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6"/>
        <v>insert into game_score (id, matchid, squad, goals, points, time_type) values (75, 19, 263, 1, 0, 2);</v>
      </c>
    </row>
    <row r="145" spans="1:7" x14ac:dyDescent="0.25">
      <c r="A145" s="3">
        <f t="shared" si="24"/>
        <v>76</v>
      </c>
      <c r="B145" s="3">
        <f t="shared" ref="B145" si="27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6"/>
        <v>insert into game_score (id, matchid, squad, goals, points, time_type) values (76, 19, 263, 0, 0, 1);</v>
      </c>
    </row>
    <row r="146" spans="1:7" x14ac:dyDescent="0.25">
      <c r="A146" s="4">
        <f t="shared" si="24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6"/>
        <v>insert into game_score (id, matchid, squad, goals, points, time_type) values (77, 20, 1, 1, 1, 2);</v>
      </c>
    </row>
    <row r="147" spans="1:7" x14ac:dyDescent="0.25">
      <c r="A147" s="4">
        <f t="shared" si="24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6"/>
        <v>insert into game_score (id, matchid, squad, goals, points, time_type) values (78, 20, 1, 0, 0, 1);</v>
      </c>
    </row>
    <row r="148" spans="1:7" x14ac:dyDescent="0.25">
      <c r="A148" s="4">
        <f t="shared" si="24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6"/>
        <v>insert into game_score (id, matchid, squad, goals, points, time_type) values (79, 20, 61, 1, 1, 2);</v>
      </c>
    </row>
    <row r="149" spans="1:7" x14ac:dyDescent="0.25">
      <c r="A149" s="4">
        <f t="shared" si="24"/>
        <v>80</v>
      </c>
      <c r="B149" s="4">
        <f t="shared" ref="B149" si="28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6"/>
        <v>insert into game_score (id, matchid, squad, goals, points, time_type) values (80, 20, 61, 0, 0, 1);</v>
      </c>
    </row>
    <row r="150" spans="1:7" x14ac:dyDescent="0.25">
      <c r="A150" s="3">
        <f t="shared" si="24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6"/>
        <v>insert into game_score (id, matchid, squad, goals, points, time_type) values (81, 21, 263, 1, 0, 2);</v>
      </c>
    </row>
    <row r="151" spans="1:7" x14ac:dyDescent="0.25">
      <c r="A151" s="3">
        <f t="shared" si="24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6"/>
        <v>insert into game_score (id, matchid, squad, goals, points, time_type) values (82, 21, 263, 0, 0, 1);</v>
      </c>
    </row>
    <row r="152" spans="1:7" x14ac:dyDescent="0.25">
      <c r="A152" s="3">
        <f t="shared" si="24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6"/>
        <v>insert into game_score (id, matchid, squad, goals, points, time_type) values (83, 21, 1, 5, 2, 2);</v>
      </c>
    </row>
    <row r="153" spans="1:7" x14ac:dyDescent="0.25">
      <c r="A153" s="3">
        <f t="shared" si="24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6"/>
        <v>insert into game_score (id, matchid, squad, goals, points, time_type) values (84, 21, 1, 3, 0, 1);</v>
      </c>
    </row>
    <row r="154" spans="1:7" x14ac:dyDescent="0.25">
      <c r="A154" s="4">
        <f t="shared" si="24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6"/>
        <v>insert into game_score (id, matchid, squad, goals, points, time_type) values (85, 22, 39, 6, 2, 2);</v>
      </c>
    </row>
    <row r="155" spans="1:7" x14ac:dyDescent="0.25">
      <c r="A155" s="4">
        <f t="shared" si="24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6"/>
        <v>insert into game_score (id, matchid, squad, goals, points, time_type) values (86, 22, 39, 3, 0, 1);</v>
      </c>
    </row>
    <row r="156" spans="1:7" x14ac:dyDescent="0.25">
      <c r="A156" s="4">
        <f t="shared" si="24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6"/>
        <v>insert into game_score (id, matchid, squad, goals, points, time_type) values (87, 22, 61, 1, 0, 2);</v>
      </c>
    </row>
    <row r="157" spans="1:7" x14ac:dyDescent="0.25">
      <c r="A157" s="4">
        <f t="shared" si="24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6"/>
        <v>insert into game_score (id, matchid, squad, goals, points, time_type) values (88, 22, 61, 0, 0, 1);</v>
      </c>
    </row>
    <row r="158" spans="1:7" x14ac:dyDescent="0.25">
      <c r="A158" s="3">
        <f t="shared" si="24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6"/>
        <v>insert into game_score (id, matchid, squad, goals, points, time_type) values (89, 23, 39, 1, 0, 2);</v>
      </c>
    </row>
    <row r="159" spans="1:7" x14ac:dyDescent="0.25">
      <c r="A159" s="3">
        <f t="shared" si="24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6"/>
        <v>insert into game_score (id, matchid, squad, goals, points, time_type) values (90, 23, 39, 0, 0, 1);</v>
      </c>
    </row>
    <row r="160" spans="1:7" x14ac:dyDescent="0.25">
      <c r="A160" s="3">
        <f t="shared" si="24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6"/>
        <v>insert into game_score (id, matchid, squad, goals, points, time_type) values (91, 23, 1, 4, 2, 2);</v>
      </c>
    </row>
    <row r="161" spans="1:7" x14ac:dyDescent="0.25">
      <c r="A161" s="3">
        <f t="shared" si="24"/>
        <v>92</v>
      </c>
      <c r="B161" s="3">
        <f t="shared" ref="B161" si="29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6"/>
        <v>insert into game_score (id, matchid, squad, goals, points, time_type) values (92, 23, 1, 2, 0, 1);</v>
      </c>
    </row>
    <row r="162" spans="1:7" x14ac:dyDescent="0.25">
      <c r="A162" s="4">
        <f t="shared" si="24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6"/>
        <v>insert into game_score (id, matchid, squad, goals, points, time_type) values (93, 24, 263, 1, 0, 2);</v>
      </c>
    </row>
    <row r="163" spans="1:7" x14ac:dyDescent="0.25">
      <c r="A163" s="4">
        <f t="shared" si="24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6"/>
        <v>insert into game_score (id, matchid, squad, goals, points, time_type) values (94, 24, 263, 0, 0, 1);</v>
      </c>
    </row>
    <row r="164" spans="1:7" x14ac:dyDescent="0.25">
      <c r="A164" s="4">
        <f t="shared" si="24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6"/>
        <v>insert into game_score (id, matchid, squad, goals, points, time_type) values (95, 24, 61, 4, 2, 2);</v>
      </c>
    </row>
    <row r="165" spans="1:7" x14ac:dyDescent="0.25">
      <c r="A165" s="4">
        <f t="shared" si="24"/>
        <v>96</v>
      </c>
      <c r="B165" s="4">
        <f t="shared" ref="B165" si="30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6"/>
        <v>insert into game_score (id, matchid, squad, goals, points, time_type) values (96, 24, 61, 1, 0, 1);</v>
      </c>
    </row>
    <row r="166" spans="1:7" x14ac:dyDescent="0.25">
      <c r="A166" s="3">
        <f t="shared" si="24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6"/>
        <v>insert into game_score (id, matchid, squad, goals, points, time_type) values (97, 25, 31, 3, 1, 2);</v>
      </c>
    </row>
    <row r="167" spans="1:7" x14ac:dyDescent="0.25">
      <c r="A167" s="3">
        <f t="shared" si="24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6"/>
        <v>insert into game_score (id, matchid, squad, goals, points, time_type) values (98, 25, 31, 3, 0, 1);</v>
      </c>
    </row>
    <row r="168" spans="1:7" x14ac:dyDescent="0.25">
      <c r="A168" s="3">
        <f t="shared" si="24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6"/>
        <v>insert into game_score (id, matchid, squad, goals, points, time_type) values (99, 25, 36, 3, 1, 2);</v>
      </c>
    </row>
    <row r="169" spans="1:7" x14ac:dyDescent="0.25">
      <c r="A169" s="3">
        <f t="shared" si="24"/>
        <v>100</v>
      </c>
      <c r="B169" s="3">
        <f t="shared" ref="B169" si="31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6"/>
        <v>insert into game_score (id, matchid, squad, goals, points, time_type) values (100, 25, 36, 1, 0, 1);</v>
      </c>
    </row>
    <row r="170" spans="1:7" x14ac:dyDescent="0.25">
      <c r="A170" s="4">
        <f t="shared" si="24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6"/>
        <v>insert into game_score (id, matchid, squad, goals, points, time_type) values (101, 26, 32, 5, 2, 2);</v>
      </c>
    </row>
    <row r="171" spans="1:7" x14ac:dyDescent="0.25">
      <c r="A171" s="4">
        <f t="shared" si="24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6"/>
        <v>insert into game_score (id, matchid, squad, goals, points, time_type) values (102, 26, 32, 2, 0, 1);</v>
      </c>
    </row>
    <row r="172" spans="1:7" x14ac:dyDescent="0.25">
      <c r="A172" s="4">
        <f t="shared" si="24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6"/>
        <v>insert into game_score (id, matchid, squad, goals, points, time_type) values (103, 26, 39, 1, 0, 2);</v>
      </c>
    </row>
    <row r="173" spans="1:7" x14ac:dyDescent="0.25">
      <c r="A173" s="4">
        <f t="shared" si="24"/>
        <v>104</v>
      </c>
      <c r="B173" s="4">
        <f t="shared" ref="B173" si="32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6"/>
        <v>insert into game_score (id, matchid, squad, goals, points, time_type) values (104, 26, 39, 1, 0, 1);</v>
      </c>
    </row>
    <row r="174" spans="1:7" x14ac:dyDescent="0.25">
      <c r="A174" s="3">
        <f t="shared" si="24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6"/>
        <v>insert into game_score (id, matchid, squad, goals, points, time_type) values (105, 27, 36, 2, 1, 2);</v>
      </c>
    </row>
    <row r="175" spans="1:7" x14ac:dyDescent="0.25">
      <c r="A175" s="3">
        <f t="shared" si="24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6"/>
        <v>insert into game_score (id, matchid, squad, goals, points, time_type) values (106, 27, 36, 0, 0, 1);</v>
      </c>
    </row>
    <row r="176" spans="1:7" x14ac:dyDescent="0.25">
      <c r="A176" s="3">
        <f t="shared" si="24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6"/>
        <v>insert into game_score (id, matchid, squad, goals, points, time_type) values (107, 27, 32, 2, 1, 2);</v>
      </c>
    </row>
    <row r="177" spans="1:7" x14ac:dyDescent="0.25">
      <c r="A177" s="3">
        <f t="shared" si="24"/>
        <v>108</v>
      </c>
      <c r="B177" s="3">
        <f t="shared" ref="B177" si="33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6"/>
        <v>insert into game_score (id, matchid, squad, goals, points, time_type) values (108, 27, 32, 1, 0, 1);</v>
      </c>
    </row>
    <row r="178" spans="1:7" x14ac:dyDescent="0.25">
      <c r="A178" s="4">
        <f t="shared" si="24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6"/>
        <v>insert into game_score (id, matchid, squad, goals, points, time_type) values (109, 28, 31, 4, 2, 2);</v>
      </c>
    </row>
    <row r="179" spans="1:7" x14ac:dyDescent="0.25">
      <c r="A179" s="4">
        <f t="shared" si="24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6"/>
        <v>insert into game_score (id, matchid, squad, goals, points, time_type) values (110, 28, 31, 3, 0, 1);</v>
      </c>
    </row>
    <row r="180" spans="1:7" x14ac:dyDescent="0.25">
      <c r="A180" s="4">
        <f t="shared" si="24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6"/>
        <v>insert into game_score (id, matchid, squad, goals, points, time_type) values (111, 28, 39, 1, 0, 2);</v>
      </c>
    </row>
    <row r="181" spans="1:7" x14ac:dyDescent="0.25">
      <c r="A181" s="4">
        <f t="shared" si="24"/>
        <v>112</v>
      </c>
      <c r="B181" s="4">
        <f t="shared" ref="B181" si="34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6"/>
        <v>insert into game_score (id, matchid, squad, goals, points, time_type) values (112, 28, 39, 1, 0, 1);</v>
      </c>
    </row>
    <row r="182" spans="1:7" x14ac:dyDescent="0.25">
      <c r="A182" s="3">
        <f t="shared" si="24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5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4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5"/>
        <v>insert into game_score (id, matchid, squad, goals, points, time_type) values (114, 29, 36, 1, 0, 1);</v>
      </c>
    </row>
    <row r="184" spans="1:7" x14ac:dyDescent="0.25">
      <c r="A184" s="3">
        <f t="shared" si="24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5"/>
        <v>insert into game_score (id, matchid, squad, goals, points, time_type) values (115, 29, 39, 3, 2, 2);</v>
      </c>
    </row>
    <row r="185" spans="1:7" x14ac:dyDescent="0.25">
      <c r="A185" s="3">
        <f t="shared" si="24"/>
        <v>116</v>
      </c>
      <c r="B185" s="3">
        <f t="shared" ref="B185" si="36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5"/>
        <v>insert into game_score (id, matchid, squad, goals, points, time_type) values (116, 29, 39, 2, 0, 1);</v>
      </c>
    </row>
    <row r="186" spans="1:7" x14ac:dyDescent="0.25">
      <c r="A186" s="4">
        <f t="shared" si="24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5"/>
        <v>insert into game_score (id, matchid, squad, goals, points, time_type) values (117, 30, 31, 1, 0, 2);</v>
      </c>
    </row>
    <row r="187" spans="1:7" x14ac:dyDescent="0.25">
      <c r="A187" s="4">
        <f t="shared" si="24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5"/>
        <v>insert into game_score (id, matchid, squad, goals, points, time_type) values (118, 30, 31, 1, 0, 1);</v>
      </c>
    </row>
    <row r="188" spans="1:7" x14ac:dyDescent="0.25">
      <c r="A188" s="4">
        <f t="shared" si="24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5"/>
        <v>insert into game_score (id, matchid, squad, goals, points, time_type) values (119, 30, 32, 2, 2, 2);</v>
      </c>
    </row>
    <row r="189" spans="1:7" x14ac:dyDescent="0.25">
      <c r="A189" s="4">
        <f t="shared" si="24"/>
        <v>120</v>
      </c>
      <c r="B189" s="4">
        <f t="shared" ref="B189" si="37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5"/>
        <v>insert into game_score (id, matchid, squad, goals, points, time_type) values (120, 30, 32, 1, 0, 1);</v>
      </c>
    </row>
    <row r="190" spans="1:7" x14ac:dyDescent="0.25">
      <c r="A190" s="3">
        <f t="shared" si="24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5"/>
        <v>insert into game_score (id, matchid, squad, goals, points, time_type) values (121, 31, 55, 5, 2, 2);</v>
      </c>
    </row>
    <row r="191" spans="1:7" x14ac:dyDescent="0.25">
      <c r="A191" s="3">
        <f t="shared" si="24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5"/>
        <v>insert into game_score (id, matchid, squad, goals, points, time_type) values (122, 31, 55, 3, 0, 1);</v>
      </c>
    </row>
    <row r="192" spans="1:7" x14ac:dyDescent="0.25">
      <c r="A192" s="3">
        <f t="shared" si="24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5"/>
        <v>insert into game_score (id, matchid, squad, goals, points, time_type) values (123, 31, 595, 1, 0, 2);</v>
      </c>
    </row>
    <row r="193" spans="1:7" x14ac:dyDescent="0.25">
      <c r="A193" s="3">
        <f t="shared" si="24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5"/>
        <v>insert into game_score (id, matchid, squad, goals, points, time_type) values (124, 31, 595, 0, 0, 1);</v>
      </c>
    </row>
    <row r="194" spans="1:7" x14ac:dyDescent="0.25">
      <c r="A194" s="4">
        <f t="shared" si="24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5"/>
        <v>insert into game_score (id, matchid, squad, goals, points, time_type) values (125, 32, 1, 3, 2, 2);</v>
      </c>
    </row>
    <row r="195" spans="1:7" x14ac:dyDescent="0.25">
      <c r="A195" s="4">
        <f t="shared" si="24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5"/>
        <v>insert into game_score (id, matchid, squad, goals, points, time_type) values (126, 32, 1, 0, 0, 1);</v>
      </c>
    </row>
    <row r="196" spans="1:7" x14ac:dyDescent="0.25">
      <c r="A196" s="4">
        <f t="shared" si="24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5"/>
        <v>insert into game_score (id, matchid, squad, goals, points, time_type) values (127, 32, 54, 1, 0, 2);</v>
      </c>
    </row>
    <row r="197" spans="1:7" x14ac:dyDescent="0.25">
      <c r="A197" s="4">
        <f t="shared" si="24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5"/>
        <v>insert into game_score (id, matchid, squad, goals, points, time_type) values (128, 32, 54, 1, 0, 1);</v>
      </c>
    </row>
    <row r="198" spans="1:7" x14ac:dyDescent="0.25">
      <c r="A198" s="3">
        <f t="shared" si="24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5"/>
        <v>insert into game_score (id, matchid, squad, goals, points, time_type) values (129, 33, 595, 0, 0, 2);</v>
      </c>
    </row>
    <row r="199" spans="1:7" x14ac:dyDescent="0.25">
      <c r="A199" s="3">
        <f t="shared" si="24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5"/>
        <v>insert into game_score (id, matchid, squad, goals, points, time_type) values (130, 33, 595, 0, 0, 1);</v>
      </c>
    </row>
    <row r="200" spans="1:7" x14ac:dyDescent="0.25">
      <c r="A200" s="3">
        <f t="shared" si="24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5"/>
        <v>insert into game_score (id, matchid, squad, goals, points, time_type) values (131, 33, 1, 2, 2, 2);</v>
      </c>
    </row>
    <row r="201" spans="1:7" x14ac:dyDescent="0.25">
      <c r="A201" s="3">
        <f t="shared" si="24"/>
        <v>132</v>
      </c>
      <c r="B201" s="3">
        <f t="shared" ref="B201" si="38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5"/>
        <v>insert into game_score (id, matchid, squad, goals, points, time_type) values (132, 33, 1, 1, 0, 1);</v>
      </c>
    </row>
    <row r="202" spans="1:7" x14ac:dyDescent="0.25">
      <c r="A202" s="4">
        <f t="shared" ref="A202:A239" si="39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5"/>
        <v>insert into game_score (id, matchid, squad, goals, points, time_type) values (133, 34, 55, 6, 2, 2);</v>
      </c>
    </row>
    <row r="203" spans="1:7" x14ac:dyDescent="0.25">
      <c r="A203" s="4">
        <f t="shared" si="39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5"/>
        <v>insert into game_score (id, matchid, squad, goals, points, time_type) values (134, 34, 55, 2, 0, 1);</v>
      </c>
    </row>
    <row r="204" spans="1:7" x14ac:dyDescent="0.25">
      <c r="A204" s="4">
        <f t="shared" si="39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5"/>
        <v>insert into game_score (id, matchid, squad, goals, points, time_type) values (135, 34, 54, 3, 0, 2);</v>
      </c>
    </row>
    <row r="205" spans="1:7" x14ac:dyDescent="0.25">
      <c r="A205" s="4">
        <f t="shared" si="39"/>
        <v>136</v>
      </c>
      <c r="B205" s="4">
        <f t="shared" ref="B205" si="40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5"/>
        <v>insert into game_score (id, matchid, squad, goals, points, time_type) values (136, 34, 54, 0, 0, 1);</v>
      </c>
    </row>
    <row r="206" spans="1:7" x14ac:dyDescent="0.25">
      <c r="A206" s="3">
        <f t="shared" si="39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5"/>
        <v>insert into game_score (id, matchid, squad, goals, points, time_type) values (137, 35, 55, 3, 0, 2);</v>
      </c>
    </row>
    <row r="207" spans="1:7" x14ac:dyDescent="0.25">
      <c r="A207" s="3">
        <f t="shared" si="39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5"/>
        <v>insert into game_score (id, matchid, squad, goals, points, time_type) values (138, 35, 55, 0, 0, 1);</v>
      </c>
    </row>
    <row r="208" spans="1:7" x14ac:dyDescent="0.25">
      <c r="A208" s="3">
        <f t="shared" si="39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5"/>
        <v>insert into game_score (id, matchid, squad, goals, points, time_type) values (139, 35, 1, 5, 2, 2);</v>
      </c>
    </row>
    <row r="209" spans="1:7" x14ac:dyDescent="0.25">
      <c r="A209" s="3">
        <f t="shared" si="39"/>
        <v>140</v>
      </c>
      <c r="B209" s="3">
        <f t="shared" ref="B209" si="41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5"/>
        <v>insert into game_score (id, matchid, squad, goals, points, time_type) values (140, 35, 1, 2, 0, 1);</v>
      </c>
    </row>
    <row r="210" spans="1:7" x14ac:dyDescent="0.25">
      <c r="A210" s="4">
        <f t="shared" si="39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5"/>
        <v>insert into game_score (id, matchid, squad, goals, points, time_type) values (141, 36, 595, 4, 2, 2);</v>
      </c>
    </row>
    <row r="211" spans="1:7" x14ac:dyDescent="0.25">
      <c r="A211" s="4">
        <f t="shared" si="39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5"/>
        <v>insert into game_score (id, matchid, squad, goals, points, time_type) values (142, 36, 595, 1, 0, 1);</v>
      </c>
    </row>
    <row r="212" spans="1:7" x14ac:dyDescent="0.25">
      <c r="A212" s="4">
        <f t="shared" si="39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5"/>
        <v>insert into game_score (id, matchid, squad, goals, points, time_type) values (143, 36, 54, 3, 0, 2);</v>
      </c>
    </row>
    <row r="213" spans="1:7" x14ac:dyDescent="0.25">
      <c r="A213" s="4">
        <f t="shared" si="39"/>
        <v>144</v>
      </c>
      <c r="B213" s="4">
        <f t="shared" ref="B213" si="42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5"/>
        <v>insert into game_score (id, matchid, squad, goals, points, time_type) values (144, 36, 54, 2, 0, 1);</v>
      </c>
    </row>
    <row r="214" spans="1:7" x14ac:dyDescent="0.25">
      <c r="A214" s="3">
        <f t="shared" si="39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5"/>
        <v>insert into game_score (id, matchid, squad, goals, points, time_type) values (145, 37, 32, 1, 0, 2);</v>
      </c>
    </row>
    <row r="215" spans="1:7" x14ac:dyDescent="0.25">
      <c r="A215" s="3">
        <f t="shared" si="39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5"/>
        <v>insert into game_score (id, matchid, squad, goals, points, time_type) values (146, 37, 32, 1, 0, 1);</v>
      </c>
    </row>
    <row r="216" spans="1:7" x14ac:dyDescent="0.25">
      <c r="A216" s="3">
        <f t="shared" si="39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5"/>
        <v>insert into game_score (id, matchid, squad, goals, points, time_type) values (147, 37, 55, 1, 0, 2);</v>
      </c>
    </row>
    <row r="217" spans="1:7" x14ac:dyDescent="0.25">
      <c r="A217" s="3">
        <f t="shared" si="39"/>
        <v>148</v>
      </c>
      <c r="B217" s="3">
        <f t="shared" ref="B217:B223" si="43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5"/>
        <v>insert into game_score (id, matchid, squad, goals, points, time_type) values (148, 37, 55, 0, 0, 1);</v>
      </c>
    </row>
    <row r="218" spans="1:7" x14ac:dyDescent="0.25">
      <c r="A218" s="3">
        <f t="shared" si="39"/>
        <v>149</v>
      </c>
      <c r="B218" s="3">
        <f t="shared" si="43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5"/>
        <v>insert into game_score (id, matchid, squad, goals, points, time_type) values (149, 37, 32, 3, 1, 4);</v>
      </c>
    </row>
    <row r="219" spans="1:7" x14ac:dyDescent="0.25">
      <c r="A219" s="3">
        <f t="shared" si="39"/>
        <v>150</v>
      </c>
      <c r="B219" s="3">
        <f t="shared" si="43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5"/>
        <v>insert into game_score (id, matchid, squad, goals, points, time_type) values (150, 37, 32, 2, 0, 3);</v>
      </c>
    </row>
    <row r="220" spans="1:7" x14ac:dyDescent="0.25">
      <c r="A220" s="3">
        <f t="shared" si="39"/>
        <v>151</v>
      </c>
      <c r="B220" s="3">
        <f t="shared" si="43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5"/>
        <v>insert into game_score (id, matchid, squad, goals, points, time_type) values (151, 37, 55, 3, 1, 4);</v>
      </c>
    </row>
    <row r="221" spans="1:7" x14ac:dyDescent="0.25">
      <c r="A221" s="3">
        <f t="shared" si="39"/>
        <v>152</v>
      </c>
      <c r="B221" s="3">
        <f t="shared" si="43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5"/>
        <v>insert into game_score (id, matchid, squad, goals, points, time_type) values (152, 37, 55, 2, 0, 3);</v>
      </c>
    </row>
    <row r="222" spans="1:7" x14ac:dyDescent="0.25">
      <c r="A222" s="3">
        <f t="shared" si="39"/>
        <v>153</v>
      </c>
      <c r="B222" s="3">
        <f t="shared" si="43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5"/>
        <v>insert into game_score (id, matchid, squad, goals, points, time_type) values (153, 37, 32, 3, 0, 7);</v>
      </c>
    </row>
    <row r="223" spans="1:7" x14ac:dyDescent="0.25">
      <c r="A223" s="3">
        <f t="shared" si="39"/>
        <v>154</v>
      </c>
      <c r="B223" s="3">
        <f t="shared" si="43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5"/>
        <v>insert into game_score (id, matchid, squad, goals, points, time_type) values (154, 37, 55, 5, 0, 7);</v>
      </c>
    </row>
    <row r="224" spans="1:7" x14ac:dyDescent="0.25">
      <c r="A224" s="4">
        <f t="shared" si="39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5"/>
        <v>insert into game_score (id, matchid, squad, goals, points, time_type) values (155, 38, 1, 1, 0, 2);</v>
      </c>
    </row>
    <row r="225" spans="1:7" x14ac:dyDescent="0.25">
      <c r="A225" s="4">
        <f t="shared" si="39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5"/>
        <v>insert into game_score (id, matchid, squad, goals, points, time_type) values (156, 38, 1, 0, 0, 1);</v>
      </c>
    </row>
    <row r="226" spans="1:7" x14ac:dyDescent="0.25">
      <c r="A226" s="4">
        <f t="shared" si="39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5"/>
        <v>insert into game_score (id, matchid, squad, goals, points, time_type) values (157, 38, 31, 2, 2, 2);</v>
      </c>
    </row>
    <row r="227" spans="1:7" x14ac:dyDescent="0.25">
      <c r="A227" s="4">
        <f t="shared" si="39"/>
        <v>158</v>
      </c>
      <c r="B227" s="4">
        <f t="shared" ref="B227" si="44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5"/>
        <v>insert into game_score (id, matchid, squad, goals, points, time_type) values (158, 38, 31, 1, 0, 1);</v>
      </c>
    </row>
    <row r="228" spans="1:7" x14ac:dyDescent="0.25">
      <c r="A228" s="3">
        <f t="shared" si="39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5"/>
        <v>insert into game_score (id, matchid, squad, goals, points, time_type) values (159, 39, 32, 2, 0, 2);</v>
      </c>
    </row>
    <row r="229" spans="1:7" x14ac:dyDescent="0.25">
      <c r="A229" s="3">
        <f t="shared" si="39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5"/>
        <v>insert into game_score (id, matchid, squad, goals, points, time_type) values (160, 39, 32, 2, 0, 1);</v>
      </c>
    </row>
    <row r="230" spans="1:7" x14ac:dyDescent="0.25">
      <c r="A230" s="3">
        <f t="shared" si="39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5"/>
        <v>insert into game_score (id, matchid, squad, goals, points, time_type) values (161, 39, 1, 2, 0, 2);</v>
      </c>
    </row>
    <row r="231" spans="1:7" x14ac:dyDescent="0.25">
      <c r="A231" s="3">
        <f t="shared" si="39"/>
        <v>162</v>
      </c>
      <c r="B231" s="3">
        <f t="shared" ref="B231:B235" si="45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5"/>
        <v>insert into game_score (id, matchid, squad, goals, points, time_type) values (162, 39, 1, 1, 0, 1);</v>
      </c>
    </row>
    <row r="232" spans="1:7" x14ac:dyDescent="0.25">
      <c r="A232" s="3">
        <f t="shared" si="39"/>
        <v>163</v>
      </c>
      <c r="B232" s="3">
        <f t="shared" si="45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5"/>
        <v>insert into game_score (id, matchid, squad, goals, points, time_type) values (163, 39, 32, 2, 0, 4);</v>
      </c>
    </row>
    <row r="233" spans="1:7" x14ac:dyDescent="0.25">
      <c r="A233" s="3">
        <f t="shared" si="39"/>
        <v>164</v>
      </c>
      <c r="B233" s="3">
        <f t="shared" si="45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5"/>
        <v>insert into game_score (id, matchid, squad, goals, points, time_type) values (164, 39, 32, 2, 0, 3);</v>
      </c>
    </row>
    <row r="234" spans="1:7" x14ac:dyDescent="0.25">
      <c r="A234" s="3">
        <f t="shared" si="39"/>
        <v>165</v>
      </c>
      <c r="B234" s="3">
        <f t="shared" si="45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5"/>
        <v>insert into game_score (id, matchid, squad, goals, points, time_type) values (165, 39, 1, 3, 2, 4);</v>
      </c>
    </row>
    <row r="235" spans="1:7" x14ac:dyDescent="0.25">
      <c r="A235" s="3">
        <f t="shared" si="39"/>
        <v>166</v>
      </c>
      <c r="B235" s="3">
        <f t="shared" si="45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5"/>
        <v>insert into game_score (id, matchid, squad, goals, points, time_type) values (166, 39, 1, 2, 0, 3);</v>
      </c>
    </row>
    <row r="236" spans="1:7" x14ac:dyDescent="0.25">
      <c r="A236" s="4">
        <f t="shared" si="39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5"/>
        <v>insert into game_score (id, matchid, squad, goals, points, time_type) values (167, 40, 55, 2, 2, 2);</v>
      </c>
    </row>
    <row r="237" spans="1:7" x14ac:dyDescent="0.25">
      <c r="A237" s="4">
        <f t="shared" si="39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5"/>
        <v>insert into game_score (id, matchid, squad, goals, points, time_type) values (168, 40, 55, 1, 0, 1);</v>
      </c>
    </row>
    <row r="238" spans="1:7" x14ac:dyDescent="0.25">
      <c r="A238" s="4">
        <f t="shared" si="39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5"/>
        <v>insert into game_score (id, matchid, squad, goals, points, time_type) values (169, 40, 31, 1, 0, 2);</v>
      </c>
    </row>
    <row r="239" spans="1:7" x14ac:dyDescent="0.25">
      <c r="A239" s="4">
        <f t="shared" si="39"/>
        <v>170</v>
      </c>
      <c r="B239" s="4">
        <f t="shared" ref="B239" si="46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5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">
        <v>13</v>
      </c>
    </row>
    <row r="3" spans="1:7" x14ac:dyDescent="0.25">
      <c r="A3">
        <f>A2+1</f>
        <v>26</v>
      </c>
      <c r="B3">
        <f t="shared" ref="B3:B25" si="0">B2</f>
        <v>1992</v>
      </c>
      <c r="C3" t="s">
        <v>11</v>
      </c>
      <c r="D3">
        <v>48</v>
      </c>
      <c r="G3" t="s">
        <v>13</v>
      </c>
    </row>
    <row r="4" spans="1:7" x14ac:dyDescent="0.25">
      <c r="A4">
        <f t="shared" ref="A4:A25" si="1">A3+1</f>
        <v>27</v>
      </c>
      <c r="B4">
        <f t="shared" si="0"/>
        <v>1992</v>
      </c>
      <c r="C4" t="s">
        <v>11</v>
      </c>
      <c r="D4">
        <v>54</v>
      </c>
      <c r="G4" t="s">
        <v>13</v>
      </c>
    </row>
    <row r="5" spans="1:7" x14ac:dyDescent="0.25">
      <c r="A5">
        <f t="shared" si="1"/>
        <v>28</v>
      </c>
      <c r="B5">
        <f t="shared" si="0"/>
        <v>1992</v>
      </c>
      <c r="C5" t="s">
        <v>11</v>
      </c>
      <c r="D5">
        <v>234</v>
      </c>
      <c r="G5" t="s">
        <v>13</v>
      </c>
    </row>
    <row r="6" spans="1:7" x14ac:dyDescent="0.25">
      <c r="A6">
        <f t="shared" si="1"/>
        <v>29</v>
      </c>
      <c r="B6">
        <f t="shared" si="0"/>
        <v>1992</v>
      </c>
      <c r="C6" t="s">
        <v>12</v>
      </c>
      <c r="D6">
        <v>31</v>
      </c>
      <c r="G6" t="s">
        <v>13</v>
      </c>
    </row>
    <row r="7" spans="1:7" x14ac:dyDescent="0.25">
      <c r="A7">
        <f t="shared" si="1"/>
        <v>30</v>
      </c>
      <c r="B7">
        <f t="shared" si="0"/>
        <v>1992</v>
      </c>
      <c r="C7" t="s">
        <v>12</v>
      </c>
      <c r="D7">
        <v>98</v>
      </c>
      <c r="G7" t="s">
        <v>13</v>
      </c>
    </row>
    <row r="8" spans="1:7" x14ac:dyDescent="0.25">
      <c r="A8">
        <f t="shared" si="1"/>
        <v>31</v>
      </c>
      <c r="B8">
        <f t="shared" si="0"/>
        <v>1992</v>
      </c>
      <c r="C8" t="s">
        <v>12</v>
      </c>
      <c r="D8">
        <v>595</v>
      </c>
      <c r="G8" t="s">
        <v>13</v>
      </c>
    </row>
    <row r="9" spans="1:7" x14ac:dyDescent="0.25">
      <c r="A9">
        <f t="shared" si="1"/>
        <v>32</v>
      </c>
      <c r="B9">
        <f t="shared" si="0"/>
        <v>1992</v>
      </c>
      <c r="C9" t="s">
        <v>12</v>
      </c>
      <c r="D9">
        <v>39</v>
      </c>
      <c r="G9" t="s">
        <v>13</v>
      </c>
    </row>
    <row r="10" spans="1:7" x14ac:dyDescent="0.25">
      <c r="A10">
        <f t="shared" si="1"/>
        <v>33</v>
      </c>
      <c r="B10">
        <f t="shared" si="0"/>
        <v>1992</v>
      </c>
      <c r="C10" t="s">
        <v>14</v>
      </c>
      <c r="D10">
        <v>55</v>
      </c>
      <c r="G10" t="s">
        <v>13</v>
      </c>
    </row>
    <row r="11" spans="1:7" x14ac:dyDescent="0.25">
      <c r="A11">
        <f t="shared" si="1"/>
        <v>34</v>
      </c>
      <c r="B11">
        <f t="shared" si="0"/>
        <v>1992</v>
      </c>
      <c r="C11" t="s">
        <v>14</v>
      </c>
      <c r="D11">
        <v>61</v>
      </c>
      <c r="G11" t="s">
        <v>13</v>
      </c>
    </row>
    <row r="12" spans="1:7" x14ac:dyDescent="0.25">
      <c r="A12">
        <f t="shared" si="1"/>
        <v>35</v>
      </c>
      <c r="B12">
        <f t="shared" si="0"/>
        <v>1992</v>
      </c>
      <c r="C12" t="s">
        <v>14</v>
      </c>
      <c r="D12">
        <v>506</v>
      </c>
      <c r="G12" t="s">
        <v>13</v>
      </c>
    </row>
    <row r="13" spans="1:7" x14ac:dyDescent="0.25">
      <c r="A13">
        <f t="shared" si="1"/>
        <v>36</v>
      </c>
      <c r="B13">
        <f t="shared" si="0"/>
        <v>1992</v>
      </c>
      <c r="C13" t="s">
        <v>14</v>
      </c>
      <c r="D13">
        <v>32</v>
      </c>
      <c r="G13" t="s">
        <v>13</v>
      </c>
    </row>
    <row r="14" spans="1:7" x14ac:dyDescent="0.25">
      <c r="A14">
        <f t="shared" si="1"/>
        <v>37</v>
      </c>
      <c r="B14">
        <f t="shared" si="0"/>
        <v>1992</v>
      </c>
      <c r="C14" t="s">
        <v>15</v>
      </c>
      <c r="D14">
        <v>86</v>
      </c>
      <c r="G14" t="s">
        <v>13</v>
      </c>
    </row>
    <row r="15" spans="1:7" x14ac:dyDescent="0.25">
      <c r="A15">
        <f t="shared" si="1"/>
        <v>38</v>
      </c>
      <c r="B15">
        <f t="shared" si="0"/>
        <v>1992</v>
      </c>
      <c r="C15" t="s">
        <v>15</v>
      </c>
      <c r="D15">
        <v>34</v>
      </c>
      <c r="G15" t="s">
        <v>13</v>
      </c>
    </row>
    <row r="16" spans="1:7" x14ac:dyDescent="0.25">
      <c r="A16">
        <f t="shared" si="1"/>
        <v>39</v>
      </c>
      <c r="B16">
        <f t="shared" si="0"/>
        <v>1992</v>
      </c>
      <c r="C16" t="s">
        <v>15</v>
      </c>
      <c r="D16">
        <v>7</v>
      </c>
      <c r="G16" t="s">
        <v>13</v>
      </c>
    </row>
    <row r="17" spans="1:7" x14ac:dyDescent="0.25">
      <c r="A17">
        <f t="shared" si="1"/>
        <v>40</v>
      </c>
      <c r="B17">
        <f t="shared" si="0"/>
        <v>1992</v>
      </c>
      <c r="C17" t="s">
        <v>15</v>
      </c>
      <c r="D17">
        <v>1</v>
      </c>
      <c r="G17" t="s">
        <v>13</v>
      </c>
    </row>
    <row r="18" spans="1:7" x14ac:dyDescent="0.25">
      <c r="A18">
        <f t="shared" si="1"/>
        <v>41</v>
      </c>
      <c r="B18">
        <f t="shared" si="0"/>
        <v>1992</v>
      </c>
      <c r="C18" t="s">
        <v>17</v>
      </c>
      <c r="D18">
        <v>54</v>
      </c>
      <c r="G18" t="s">
        <v>13</v>
      </c>
    </row>
    <row r="19" spans="1:7" x14ac:dyDescent="0.25">
      <c r="A19">
        <f t="shared" si="1"/>
        <v>42</v>
      </c>
      <c r="B19">
        <f t="shared" si="0"/>
        <v>1992</v>
      </c>
      <c r="C19" t="s">
        <v>17</v>
      </c>
      <c r="D19">
        <v>31</v>
      </c>
      <c r="G19" t="s">
        <v>13</v>
      </c>
    </row>
    <row r="20" spans="1:7" x14ac:dyDescent="0.25">
      <c r="A20">
        <f t="shared" si="1"/>
        <v>43</v>
      </c>
      <c r="B20">
        <f t="shared" si="0"/>
        <v>1992</v>
      </c>
      <c r="C20" t="s">
        <v>17</v>
      </c>
      <c r="D20">
        <v>55</v>
      </c>
      <c r="G20" t="s">
        <v>13</v>
      </c>
    </row>
    <row r="21" spans="1:7" x14ac:dyDescent="0.25">
      <c r="A21">
        <f t="shared" si="1"/>
        <v>44</v>
      </c>
      <c r="B21">
        <f t="shared" si="0"/>
        <v>1992</v>
      </c>
      <c r="C21" t="s">
        <v>17</v>
      </c>
      <c r="D21">
        <v>1</v>
      </c>
      <c r="G21" t="s">
        <v>13</v>
      </c>
    </row>
    <row r="22" spans="1:7" x14ac:dyDescent="0.25">
      <c r="A22">
        <f t="shared" si="1"/>
        <v>45</v>
      </c>
      <c r="B22">
        <f t="shared" si="0"/>
        <v>1992</v>
      </c>
      <c r="C22" t="s">
        <v>18</v>
      </c>
      <c r="D22">
        <v>98</v>
      </c>
      <c r="G22" t="s">
        <v>13</v>
      </c>
    </row>
    <row r="23" spans="1:7" x14ac:dyDescent="0.25">
      <c r="A23">
        <f t="shared" si="1"/>
        <v>46</v>
      </c>
      <c r="B23">
        <f t="shared" si="0"/>
        <v>1992</v>
      </c>
      <c r="C23" t="s">
        <v>18</v>
      </c>
      <c r="D23">
        <v>48</v>
      </c>
      <c r="G23" t="s">
        <v>13</v>
      </c>
    </row>
    <row r="24" spans="1:7" x14ac:dyDescent="0.25">
      <c r="A24">
        <f t="shared" si="1"/>
        <v>47</v>
      </c>
      <c r="B24">
        <f t="shared" si="0"/>
        <v>1992</v>
      </c>
      <c r="C24" t="s">
        <v>18</v>
      </c>
      <c r="D24">
        <v>34</v>
      </c>
      <c r="G24" t="s">
        <v>13</v>
      </c>
    </row>
    <row r="25" spans="1:7" x14ac:dyDescent="0.25">
      <c r="A25">
        <f t="shared" si="1"/>
        <v>48</v>
      </c>
      <c r="B25">
        <f t="shared" si="0"/>
        <v>1992</v>
      </c>
      <c r="C25" t="s">
        <v>18</v>
      </c>
      <c r="D25">
        <v>32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2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3">D28</f>
        <v>852</v>
      </c>
      <c r="E29">
        <v>2</v>
      </c>
      <c r="G29" t="str">
        <f t="shared" si="2"/>
        <v>insert into game (matchid, matchdate, game_type, country) values (42, '1992-11-15', 2, 852);</v>
      </c>
    </row>
    <row r="30" spans="1:7" x14ac:dyDescent="0.25">
      <c r="A30">
        <f t="shared" ref="A30:A67" si="4">A29+1</f>
        <v>43</v>
      </c>
      <c r="B30" s="2" t="str">
        <f>"1992-11-17"</f>
        <v>1992-11-17</v>
      </c>
      <c r="C30">
        <v>2</v>
      </c>
      <c r="D30">
        <f t="shared" si="3"/>
        <v>852</v>
      </c>
      <c r="E30">
        <v>9</v>
      </c>
      <c r="G30" t="str">
        <f t="shared" si="2"/>
        <v>insert into game (matchid, matchdate, game_type, country) values (43, '1992-11-17', 2, 852);</v>
      </c>
    </row>
    <row r="31" spans="1:7" x14ac:dyDescent="0.25">
      <c r="A31">
        <f t="shared" si="4"/>
        <v>44</v>
      </c>
      <c r="B31" s="2" t="str">
        <f>"1992-11-17"</f>
        <v>1992-11-17</v>
      </c>
      <c r="C31">
        <v>2</v>
      </c>
      <c r="D31">
        <f t="shared" si="3"/>
        <v>852</v>
      </c>
      <c r="E31">
        <v>10</v>
      </c>
      <c r="G31" t="str">
        <f t="shared" si="2"/>
        <v>insert into game (matchid, matchdate, game_type, country) values (44, '1992-11-17', 2, 852);</v>
      </c>
    </row>
    <row r="32" spans="1:7" x14ac:dyDescent="0.25">
      <c r="A32">
        <f t="shared" si="4"/>
        <v>45</v>
      </c>
      <c r="B32" s="2" t="str">
        <f>"1992-11-20"</f>
        <v>1992-11-20</v>
      </c>
      <c r="C32">
        <v>2</v>
      </c>
      <c r="D32">
        <f t="shared" si="3"/>
        <v>852</v>
      </c>
      <c r="E32">
        <v>17</v>
      </c>
      <c r="G32" t="str">
        <f t="shared" si="2"/>
        <v>insert into game (matchid, matchdate, game_type, country) values (45, '1992-11-20', 2, 852);</v>
      </c>
    </row>
    <row r="33" spans="1:7" x14ac:dyDescent="0.25">
      <c r="A33">
        <f t="shared" si="4"/>
        <v>46</v>
      </c>
      <c r="B33" s="2" t="str">
        <f>"1992-11-20"</f>
        <v>1992-11-20</v>
      </c>
      <c r="C33">
        <v>2</v>
      </c>
      <c r="D33">
        <f t="shared" si="3"/>
        <v>852</v>
      </c>
      <c r="E33">
        <v>18</v>
      </c>
      <c r="G33" t="str">
        <f t="shared" si="2"/>
        <v>insert into game (matchid, matchdate, game_type, country) values (46, '1992-11-20', 2, 852);</v>
      </c>
    </row>
    <row r="34" spans="1:7" x14ac:dyDescent="0.25">
      <c r="A34">
        <f t="shared" si="4"/>
        <v>47</v>
      </c>
      <c r="B34" s="2" t="str">
        <f>"1992-11-16"</f>
        <v>1992-11-16</v>
      </c>
      <c r="C34">
        <v>2</v>
      </c>
      <c r="D34">
        <f t="shared" si="3"/>
        <v>852</v>
      </c>
      <c r="E34">
        <v>3</v>
      </c>
      <c r="G34" t="str">
        <f t="shared" si="2"/>
        <v>insert into game (matchid, matchdate, game_type, country) values (47, '1992-11-16', 2, 852);</v>
      </c>
    </row>
    <row r="35" spans="1:7" x14ac:dyDescent="0.25">
      <c r="A35">
        <f t="shared" si="4"/>
        <v>48</v>
      </c>
      <c r="B35" s="2" t="str">
        <f>"1992-11-16"</f>
        <v>1992-11-16</v>
      </c>
      <c r="C35">
        <v>2</v>
      </c>
      <c r="D35">
        <f t="shared" si="3"/>
        <v>852</v>
      </c>
      <c r="E35">
        <v>4</v>
      </c>
      <c r="G35" t="str">
        <f t="shared" si="2"/>
        <v>insert into game (matchid, matchdate, game_type, country) values (48, '1992-11-16', 2, 852);</v>
      </c>
    </row>
    <row r="36" spans="1:7" x14ac:dyDescent="0.25">
      <c r="A36">
        <f t="shared" si="4"/>
        <v>49</v>
      </c>
      <c r="B36" s="2" t="str">
        <f>"1992-11-18"</f>
        <v>1992-11-18</v>
      </c>
      <c r="C36">
        <v>2</v>
      </c>
      <c r="D36">
        <f t="shared" si="3"/>
        <v>852</v>
      </c>
      <c r="E36">
        <v>11</v>
      </c>
      <c r="G36" t="str">
        <f t="shared" si="2"/>
        <v>insert into game (matchid, matchdate, game_type, country) values (49, '1992-11-18', 2, 852);</v>
      </c>
    </row>
    <row r="37" spans="1:7" x14ac:dyDescent="0.25">
      <c r="A37">
        <f t="shared" si="4"/>
        <v>50</v>
      </c>
      <c r="B37" s="2" t="str">
        <f>"1992-11-18"</f>
        <v>1992-11-18</v>
      </c>
      <c r="C37">
        <v>2</v>
      </c>
      <c r="D37">
        <f t="shared" si="3"/>
        <v>852</v>
      </c>
      <c r="E37">
        <v>12</v>
      </c>
      <c r="G37" t="str">
        <f t="shared" si="2"/>
        <v>insert into game (matchid, matchdate, game_type, country) values (50, '1992-11-18', 2, 852);</v>
      </c>
    </row>
    <row r="38" spans="1:7" x14ac:dyDescent="0.25">
      <c r="A38">
        <f t="shared" si="4"/>
        <v>51</v>
      </c>
      <c r="B38" s="2" t="str">
        <f>"1992-11-20"</f>
        <v>1992-11-20</v>
      </c>
      <c r="C38">
        <v>2</v>
      </c>
      <c r="D38">
        <f t="shared" si="3"/>
        <v>852</v>
      </c>
      <c r="E38">
        <v>19</v>
      </c>
      <c r="G38" t="str">
        <f t="shared" si="2"/>
        <v>insert into game (matchid, matchdate, game_type, country) values (51, '1992-11-20', 2, 852);</v>
      </c>
    </row>
    <row r="39" spans="1:7" x14ac:dyDescent="0.25">
      <c r="A39">
        <f t="shared" si="4"/>
        <v>52</v>
      </c>
      <c r="B39" s="2" t="str">
        <f>"1992-11-20"</f>
        <v>1992-11-20</v>
      </c>
      <c r="C39">
        <v>2</v>
      </c>
      <c r="D39">
        <f t="shared" si="3"/>
        <v>852</v>
      </c>
      <c r="E39">
        <v>20</v>
      </c>
      <c r="G39" t="str">
        <f t="shared" si="2"/>
        <v>insert into game (matchid, matchdate, game_type, country) values (52, '1992-11-20', 2, 852);</v>
      </c>
    </row>
    <row r="40" spans="1:7" x14ac:dyDescent="0.25">
      <c r="A40">
        <f t="shared" si="4"/>
        <v>53</v>
      </c>
      <c r="B40" s="2" t="str">
        <f>"1992-11-16"</f>
        <v>1992-11-16</v>
      </c>
      <c r="C40">
        <v>2</v>
      </c>
      <c r="D40">
        <f t="shared" si="3"/>
        <v>852</v>
      </c>
      <c r="E40">
        <v>5</v>
      </c>
      <c r="G40" t="str">
        <f t="shared" si="2"/>
        <v>insert into game (matchid, matchdate, game_type, country) values (53, '1992-11-16', 2, 852);</v>
      </c>
    </row>
    <row r="41" spans="1:7" x14ac:dyDescent="0.25">
      <c r="A41">
        <f t="shared" si="4"/>
        <v>54</v>
      </c>
      <c r="B41" s="2" t="str">
        <f>"1992-11-16"</f>
        <v>1992-11-16</v>
      </c>
      <c r="C41">
        <v>2</v>
      </c>
      <c r="D41">
        <f t="shared" si="3"/>
        <v>852</v>
      </c>
      <c r="E41">
        <v>6</v>
      </c>
      <c r="G41" t="str">
        <f t="shared" si="2"/>
        <v>insert into game (matchid, matchdate, game_type, country) values (54, '1992-11-16', 2, 852);</v>
      </c>
    </row>
    <row r="42" spans="1:7" x14ac:dyDescent="0.25">
      <c r="A42">
        <f t="shared" si="4"/>
        <v>55</v>
      </c>
      <c r="B42" s="2" t="str">
        <f>"1992-11-19"</f>
        <v>1992-11-19</v>
      </c>
      <c r="C42">
        <v>2</v>
      </c>
      <c r="D42">
        <f t="shared" si="3"/>
        <v>852</v>
      </c>
      <c r="E42">
        <v>13</v>
      </c>
      <c r="G42" t="str">
        <f t="shared" si="2"/>
        <v>insert into game (matchid, matchdate, game_type, country) values (55, '1992-11-19', 2, 852);</v>
      </c>
    </row>
    <row r="43" spans="1:7" x14ac:dyDescent="0.25">
      <c r="A43">
        <f t="shared" si="4"/>
        <v>56</v>
      </c>
      <c r="B43" s="2" t="str">
        <f>"1992-11-19"</f>
        <v>1992-11-19</v>
      </c>
      <c r="C43">
        <v>2</v>
      </c>
      <c r="D43">
        <f t="shared" si="3"/>
        <v>852</v>
      </c>
      <c r="E43">
        <v>14</v>
      </c>
      <c r="G43" t="str">
        <f t="shared" si="2"/>
        <v>insert into game (matchid, matchdate, game_type, country) values (56, '1992-11-19', 2, 852);</v>
      </c>
    </row>
    <row r="44" spans="1:7" x14ac:dyDescent="0.25">
      <c r="A44">
        <f t="shared" si="4"/>
        <v>57</v>
      </c>
      <c r="B44" s="2" t="str">
        <f>"1992-11-21"</f>
        <v>1992-11-21</v>
      </c>
      <c r="C44">
        <v>2</v>
      </c>
      <c r="D44">
        <f t="shared" si="3"/>
        <v>852</v>
      </c>
      <c r="E44">
        <v>21</v>
      </c>
      <c r="G44" t="str">
        <f t="shared" si="2"/>
        <v>insert into game (matchid, matchdate, game_type, country) values (57, '1992-11-21', 2, 852);</v>
      </c>
    </row>
    <row r="45" spans="1:7" x14ac:dyDescent="0.25">
      <c r="A45">
        <f t="shared" si="4"/>
        <v>58</v>
      </c>
      <c r="B45" s="2" t="str">
        <f>"1992-11-21"</f>
        <v>1992-11-21</v>
      </c>
      <c r="C45">
        <v>2</v>
      </c>
      <c r="D45">
        <f t="shared" si="3"/>
        <v>852</v>
      </c>
      <c r="E45">
        <v>22</v>
      </c>
      <c r="G45" t="str">
        <f t="shared" si="2"/>
        <v>insert into game (matchid, matchdate, game_type, country) values (58, '1992-11-21', 2, 852);</v>
      </c>
    </row>
    <row r="46" spans="1:7" x14ac:dyDescent="0.25">
      <c r="A46">
        <f t="shared" si="4"/>
        <v>59</v>
      </c>
      <c r="B46" s="2" t="str">
        <f>"1992-11-17"</f>
        <v>1992-11-17</v>
      </c>
      <c r="C46">
        <v>2</v>
      </c>
      <c r="D46">
        <f t="shared" si="3"/>
        <v>852</v>
      </c>
      <c r="E46">
        <v>7</v>
      </c>
      <c r="G46" t="str">
        <f t="shared" si="2"/>
        <v>insert into game (matchid, matchdate, game_type, country) values (59, '1992-11-17', 2, 852);</v>
      </c>
    </row>
    <row r="47" spans="1:7" x14ac:dyDescent="0.25">
      <c r="A47">
        <f t="shared" si="4"/>
        <v>60</v>
      </c>
      <c r="B47" s="2" t="str">
        <f>"1992-11-17"</f>
        <v>1992-11-17</v>
      </c>
      <c r="C47">
        <v>2</v>
      </c>
      <c r="D47">
        <f t="shared" si="3"/>
        <v>852</v>
      </c>
      <c r="E47">
        <v>8</v>
      </c>
      <c r="G47" t="str">
        <f t="shared" si="2"/>
        <v>insert into game (matchid, matchdate, game_type, country) values (60, '1992-11-17', 2, 852);</v>
      </c>
    </row>
    <row r="48" spans="1:7" x14ac:dyDescent="0.25">
      <c r="A48">
        <f t="shared" si="4"/>
        <v>61</v>
      </c>
      <c r="B48" s="2" t="str">
        <f>"1992-11-19"</f>
        <v>1992-11-19</v>
      </c>
      <c r="C48">
        <v>2</v>
      </c>
      <c r="D48">
        <f t="shared" si="3"/>
        <v>852</v>
      </c>
      <c r="E48">
        <v>15</v>
      </c>
      <c r="G48" t="str">
        <f t="shared" si="2"/>
        <v>insert into game (matchid, matchdate, game_type, country) values (61, '1992-11-19', 2, 852);</v>
      </c>
    </row>
    <row r="49" spans="1:7" x14ac:dyDescent="0.25">
      <c r="A49">
        <f t="shared" si="4"/>
        <v>62</v>
      </c>
      <c r="B49" s="2" t="str">
        <f>"1992-11-19"</f>
        <v>1992-11-19</v>
      </c>
      <c r="C49">
        <v>2</v>
      </c>
      <c r="D49">
        <f t="shared" si="3"/>
        <v>852</v>
      </c>
      <c r="E49">
        <v>16</v>
      </c>
      <c r="G49" t="str">
        <f t="shared" si="2"/>
        <v>insert into game (matchid, matchdate, game_type, country) values (62, '1992-11-19', 2, 852);</v>
      </c>
    </row>
    <row r="50" spans="1:7" x14ac:dyDescent="0.25">
      <c r="A50">
        <f t="shared" si="4"/>
        <v>63</v>
      </c>
      <c r="B50" s="2" t="str">
        <f>"1992-11-21"</f>
        <v>1992-11-21</v>
      </c>
      <c r="C50">
        <v>2</v>
      </c>
      <c r="D50">
        <f t="shared" si="3"/>
        <v>852</v>
      </c>
      <c r="E50">
        <v>23</v>
      </c>
      <c r="G50" t="str">
        <f t="shared" si="2"/>
        <v>insert into game (matchid, matchdate, game_type, country) values (63, '1992-11-21', 2, 852);</v>
      </c>
    </row>
    <row r="51" spans="1:7" x14ac:dyDescent="0.25">
      <c r="A51">
        <f t="shared" si="4"/>
        <v>64</v>
      </c>
      <c r="B51" s="2" t="str">
        <f>"1992-11-21"</f>
        <v>1992-11-21</v>
      </c>
      <c r="C51">
        <v>2</v>
      </c>
      <c r="D51">
        <f t="shared" si="3"/>
        <v>852</v>
      </c>
      <c r="E51">
        <v>24</v>
      </c>
      <c r="G51" t="str">
        <f t="shared" si="2"/>
        <v>insert into game (matchid, matchdate, game_type, country) values (64, '1992-11-21', 2, 852);</v>
      </c>
    </row>
    <row r="52" spans="1:7" x14ac:dyDescent="0.25">
      <c r="A52">
        <f t="shared" si="4"/>
        <v>65</v>
      </c>
      <c r="B52" s="2" t="str">
        <f>"1992-11-23"</f>
        <v>1992-11-23</v>
      </c>
      <c r="C52">
        <v>23</v>
      </c>
      <c r="D52">
        <f t="shared" si="3"/>
        <v>852</v>
      </c>
      <c r="E52">
        <v>25</v>
      </c>
      <c r="G52" t="str">
        <f t="shared" si="2"/>
        <v>insert into game (matchid, matchdate, game_type, country) values (65, '1992-11-23', 23, 852);</v>
      </c>
    </row>
    <row r="53" spans="1:7" x14ac:dyDescent="0.25">
      <c r="A53">
        <f t="shared" si="4"/>
        <v>66</v>
      </c>
      <c r="B53" s="2" t="str">
        <f>"1992-11-23"</f>
        <v>1992-11-23</v>
      </c>
      <c r="C53">
        <v>23</v>
      </c>
      <c r="D53">
        <f t="shared" si="3"/>
        <v>852</v>
      </c>
      <c r="E53">
        <v>26</v>
      </c>
      <c r="G53" t="str">
        <f t="shared" si="2"/>
        <v>insert into game (matchid, matchdate, game_type, country) values (66, '1992-11-23', 23, 852);</v>
      </c>
    </row>
    <row r="54" spans="1:7" x14ac:dyDescent="0.25">
      <c r="A54">
        <f t="shared" si="4"/>
        <v>67</v>
      </c>
      <c r="B54" s="2" t="str">
        <f>"1992-11-24"</f>
        <v>1992-11-24</v>
      </c>
      <c r="C54">
        <v>23</v>
      </c>
      <c r="D54">
        <f t="shared" si="3"/>
        <v>852</v>
      </c>
      <c r="E54">
        <v>29</v>
      </c>
      <c r="G54" t="str">
        <f t="shared" si="2"/>
        <v>insert into game (matchid, matchdate, game_type, country) values (67, '1992-11-24', 23, 852);</v>
      </c>
    </row>
    <row r="55" spans="1:7" x14ac:dyDescent="0.25">
      <c r="A55">
        <f t="shared" si="4"/>
        <v>68</v>
      </c>
      <c r="B55" s="2" t="str">
        <f>"1992-11-24"</f>
        <v>1992-11-24</v>
      </c>
      <c r="C55">
        <v>23</v>
      </c>
      <c r="D55">
        <f t="shared" si="3"/>
        <v>852</v>
      </c>
      <c r="E55">
        <v>30</v>
      </c>
      <c r="G55" t="str">
        <f t="shared" si="2"/>
        <v>insert into game (matchid, matchdate, game_type, country) values (68, '1992-11-24', 23, 852);</v>
      </c>
    </row>
    <row r="56" spans="1:7" x14ac:dyDescent="0.25">
      <c r="A56">
        <f t="shared" si="4"/>
        <v>69</v>
      </c>
      <c r="B56" s="2" t="str">
        <f>"1992-11-25"</f>
        <v>1992-11-25</v>
      </c>
      <c r="C56">
        <v>23</v>
      </c>
      <c r="D56">
        <f t="shared" si="3"/>
        <v>852</v>
      </c>
      <c r="E56">
        <v>33</v>
      </c>
      <c r="G56" t="str">
        <f t="shared" si="2"/>
        <v>insert into game (matchid, matchdate, game_type, country) values (69, '1992-11-25', 23, 852);</v>
      </c>
    </row>
    <row r="57" spans="1:7" x14ac:dyDescent="0.25">
      <c r="A57">
        <f t="shared" si="4"/>
        <v>70</v>
      </c>
      <c r="B57" s="2" t="str">
        <f>"1992-11-25"</f>
        <v>1992-11-25</v>
      </c>
      <c r="C57">
        <v>23</v>
      </c>
      <c r="D57">
        <f t="shared" si="3"/>
        <v>852</v>
      </c>
      <c r="E57">
        <v>34</v>
      </c>
      <c r="G57" t="str">
        <f t="shared" si="2"/>
        <v>insert into game (matchid, matchdate, game_type, country) values (70, '1992-11-25', 23, 852);</v>
      </c>
    </row>
    <row r="58" spans="1:7" x14ac:dyDescent="0.25">
      <c r="A58">
        <f t="shared" si="4"/>
        <v>71</v>
      </c>
      <c r="B58" s="2" t="str">
        <f>"1992-11-23"</f>
        <v>1992-11-23</v>
      </c>
      <c r="C58">
        <v>23</v>
      </c>
      <c r="D58">
        <f t="shared" si="3"/>
        <v>852</v>
      </c>
      <c r="E58">
        <v>27</v>
      </c>
      <c r="G58" t="str">
        <f t="shared" si="2"/>
        <v>insert into game (matchid, matchdate, game_type, country) values (71, '1992-11-23', 23, 852);</v>
      </c>
    </row>
    <row r="59" spans="1:7" x14ac:dyDescent="0.25">
      <c r="A59">
        <f t="shared" si="4"/>
        <v>72</v>
      </c>
      <c r="B59" s="2" t="str">
        <f>"1992-11-23"</f>
        <v>1992-11-23</v>
      </c>
      <c r="C59">
        <v>23</v>
      </c>
      <c r="D59">
        <f t="shared" si="3"/>
        <v>852</v>
      </c>
      <c r="E59">
        <v>28</v>
      </c>
      <c r="G59" t="str">
        <f t="shared" si="2"/>
        <v>insert into game (matchid, matchdate, game_type, country) values (72, '1992-11-23', 23, 852);</v>
      </c>
    </row>
    <row r="60" spans="1:7" x14ac:dyDescent="0.25">
      <c r="A60">
        <f t="shared" si="4"/>
        <v>73</v>
      </c>
      <c r="B60" s="2" t="str">
        <f>"1992-11-24"</f>
        <v>1992-11-24</v>
      </c>
      <c r="C60">
        <v>23</v>
      </c>
      <c r="D60">
        <f t="shared" si="3"/>
        <v>852</v>
      </c>
      <c r="E60">
        <v>31</v>
      </c>
      <c r="G60" t="str">
        <f t="shared" si="2"/>
        <v>insert into game (matchid, matchdate, game_type, country) values (73, '1992-11-24', 23, 852);</v>
      </c>
    </row>
    <row r="61" spans="1:7" x14ac:dyDescent="0.25">
      <c r="A61">
        <f t="shared" si="4"/>
        <v>74</v>
      </c>
      <c r="B61" s="2" t="str">
        <f>"1992-11-24"</f>
        <v>1992-11-24</v>
      </c>
      <c r="C61">
        <v>23</v>
      </c>
      <c r="D61">
        <f t="shared" si="3"/>
        <v>852</v>
      </c>
      <c r="E61">
        <v>32</v>
      </c>
      <c r="G61" t="str">
        <f t="shared" si="2"/>
        <v>insert into game (matchid, matchdate, game_type, country) values (74, '1992-11-24', 23, 852);</v>
      </c>
    </row>
    <row r="62" spans="1:7" x14ac:dyDescent="0.25">
      <c r="A62">
        <f t="shared" si="4"/>
        <v>75</v>
      </c>
      <c r="B62" s="2" t="str">
        <f>"1992-11-25"</f>
        <v>1992-11-25</v>
      </c>
      <c r="C62">
        <v>23</v>
      </c>
      <c r="D62">
        <f t="shared" si="3"/>
        <v>852</v>
      </c>
      <c r="E62">
        <v>35</v>
      </c>
      <c r="G62" t="str">
        <f t="shared" si="2"/>
        <v>insert into game (matchid, matchdate, game_type, country) values (75, '1992-11-25', 23, 852);</v>
      </c>
    </row>
    <row r="63" spans="1:7" x14ac:dyDescent="0.25">
      <c r="A63">
        <f t="shared" si="4"/>
        <v>76</v>
      </c>
      <c r="B63" s="2" t="str">
        <f>"1992-11-25"</f>
        <v>1992-11-25</v>
      </c>
      <c r="C63">
        <v>23</v>
      </c>
      <c r="D63">
        <f t="shared" si="3"/>
        <v>852</v>
      </c>
      <c r="E63">
        <v>36</v>
      </c>
      <c r="G63" t="str">
        <f t="shared" si="2"/>
        <v>insert into game (matchid, matchdate, game_type, country) values (76, '1992-11-25', 23, 852);</v>
      </c>
    </row>
    <row r="64" spans="1:7" x14ac:dyDescent="0.25">
      <c r="A64">
        <f t="shared" si="4"/>
        <v>77</v>
      </c>
      <c r="B64" s="2" t="str">
        <f>"1992-11-27"</f>
        <v>1992-11-27</v>
      </c>
      <c r="C64">
        <v>4</v>
      </c>
      <c r="D64">
        <f t="shared" si="3"/>
        <v>852</v>
      </c>
      <c r="E64">
        <v>37</v>
      </c>
      <c r="G64" t="str">
        <f t="shared" si="2"/>
        <v>insert into game (matchid, matchdate, game_type, country) values (77, '1992-11-27', 4, 852);</v>
      </c>
    </row>
    <row r="65" spans="1:7" x14ac:dyDescent="0.25">
      <c r="A65">
        <f t="shared" si="4"/>
        <v>78</v>
      </c>
      <c r="B65" s="2" t="str">
        <f>"1992-11-27"</f>
        <v>1992-11-27</v>
      </c>
      <c r="C65">
        <v>4</v>
      </c>
      <c r="D65">
        <f t="shared" si="3"/>
        <v>852</v>
      </c>
      <c r="E65">
        <v>38</v>
      </c>
      <c r="G65" t="str">
        <f t="shared" si="2"/>
        <v>insert into game (matchid, matchdate, game_type, country) values (78, '1992-11-27', 4, 852);</v>
      </c>
    </row>
    <row r="66" spans="1:7" x14ac:dyDescent="0.25">
      <c r="A66">
        <f t="shared" si="4"/>
        <v>79</v>
      </c>
      <c r="B66" s="2" t="str">
        <f>"1992-11-28"</f>
        <v>1992-11-28</v>
      </c>
      <c r="C66">
        <v>5</v>
      </c>
      <c r="D66">
        <f t="shared" si="3"/>
        <v>852</v>
      </c>
      <c r="E66">
        <v>39</v>
      </c>
      <c r="G66" t="str">
        <f t="shared" si="2"/>
        <v>insert into game (matchid, matchdate, game_type, country) values (79, '1992-11-28', 5, 852);</v>
      </c>
    </row>
    <row r="67" spans="1:7" x14ac:dyDescent="0.25">
      <c r="A67">
        <f t="shared" si="4"/>
        <v>80</v>
      </c>
      <c r="B67" s="2" t="str">
        <f>"1992-11-28"</f>
        <v>1992-11-28</v>
      </c>
      <c r="C67">
        <v>6</v>
      </c>
      <c r="D67">
        <f t="shared" si="3"/>
        <v>852</v>
      </c>
      <c r="E67">
        <v>40</v>
      </c>
      <c r="G67" t="str">
        <f t="shared" si="2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5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5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5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5"/>
        <v>insert into game_score (id, matchid, squad, goals, points, time_type) values (174, 41, 48, 2, 0, 1);</v>
      </c>
    </row>
    <row r="74" spans="1:7" x14ac:dyDescent="0.25">
      <c r="A74" s="4">
        <f t="shared" ref="A74:A137" si="6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5"/>
        <v>insert into game_score (id, matchid, squad, goals, points, time_type) values (175, 42, 54, 6, 2, 2);</v>
      </c>
    </row>
    <row r="75" spans="1:7" x14ac:dyDescent="0.25">
      <c r="A75" s="4">
        <f t="shared" si="6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5"/>
        <v>insert into game_score (id, matchid, squad, goals, points, time_type) values (176, 42, 54, 4, 0, 1);</v>
      </c>
    </row>
    <row r="76" spans="1:7" x14ac:dyDescent="0.25">
      <c r="A76" s="4">
        <f t="shared" si="6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5"/>
        <v>insert into game_score (id, matchid, squad, goals, points, time_type) values (177, 42, 233, 2, 0, 2);</v>
      </c>
    </row>
    <row r="77" spans="1:7" x14ac:dyDescent="0.25">
      <c r="A77" s="4">
        <f t="shared" si="6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5"/>
        <v>insert into game_score (id, matchid, squad, goals, points, time_type) values (178, 42, 233, 0, 0, 1);</v>
      </c>
    </row>
    <row r="78" spans="1:7" x14ac:dyDescent="0.25">
      <c r="A78" s="3">
        <f t="shared" si="6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5"/>
        <v>insert into game_score (id, matchid, squad, goals, points, time_type) values (179, 43, 852, 1, 0, 2);</v>
      </c>
    </row>
    <row r="79" spans="1:7" x14ac:dyDescent="0.25">
      <c r="A79" s="3">
        <f t="shared" si="6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(180, 43, 852, 1, 0, 1);</v>
      </c>
    </row>
    <row r="80" spans="1:7" x14ac:dyDescent="0.25">
      <c r="A80" s="3">
        <f t="shared" si="6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5"/>
        <v>insert into game_score (id, matchid, squad, goals, points, time_type) values (181, 43, 54, 2, 2, 2);</v>
      </c>
    </row>
    <row r="81" spans="1:7" x14ac:dyDescent="0.25">
      <c r="A81" s="3">
        <f t="shared" si="6"/>
        <v>182</v>
      </c>
      <c r="B81" s="3">
        <f t="shared" ref="B81" si="7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5"/>
        <v>insert into game_score (id, matchid, squad, goals, points, time_type) values (182, 43, 54, 0, 0, 1);</v>
      </c>
    </row>
    <row r="82" spans="1:7" x14ac:dyDescent="0.25">
      <c r="A82" s="4">
        <f t="shared" si="6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5"/>
        <v>insert into game_score (id, matchid, squad, goals, points, time_type) values (183, 44, 48, 5, 2, 2);</v>
      </c>
    </row>
    <row r="83" spans="1:7" x14ac:dyDescent="0.25">
      <c r="A83" s="4">
        <f t="shared" si="6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5"/>
        <v>insert into game_score (id, matchid, squad, goals, points, time_type) values (184, 44, 48, 3, 0, 1);</v>
      </c>
    </row>
    <row r="84" spans="1:7" x14ac:dyDescent="0.25">
      <c r="A84" s="4">
        <f t="shared" si="6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5"/>
        <v>insert into game_score (id, matchid, squad, goals, points, time_type) values (185, 44, 233, 4, 0, 2);</v>
      </c>
    </row>
    <row r="85" spans="1:7" x14ac:dyDescent="0.25">
      <c r="A85" s="4">
        <f t="shared" si="6"/>
        <v>186</v>
      </c>
      <c r="B85" s="4">
        <f t="shared" ref="B85" si="8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5"/>
        <v>insert into game_score (id, matchid, squad, goals, points, time_type) values (186, 44, 233, 1, 0, 1);</v>
      </c>
    </row>
    <row r="86" spans="1:7" x14ac:dyDescent="0.25">
      <c r="A86" s="3">
        <f t="shared" si="6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5"/>
        <v>insert into game_score (id, matchid, squad, goals, points, time_type) values (187, 45, 852, 4, 2, 2);</v>
      </c>
    </row>
    <row r="87" spans="1:7" x14ac:dyDescent="0.25">
      <c r="A87" s="3">
        <f t="shared" si="6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5"/>
        <v>insert into game_score (id, matchid, squad, goals, points, time_type) values (188, 45, 852, 0, 0, 1);</v>
      </c>
    </row>
    <row r="88" spans="1:7" x14ac:dyDescent="0.25">
      <c r="A88" s="3">
        <f t="shared" si="6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5"/>
        <v>insert into game_score (id, matchid, squad, goals, points, time_type) values (189, 45, 233, 1, 0, 2);</v>
      </c>
    </row>
    <row r="89" spans="1:7" x14ac:dyDescent="0.25">
      <c r="A89" s="3">
        <f t="shared" si="6"/>
        <v>190</v>
      </c>
      <c r="B89" s="3">
        <f t="shared" ref="B89" si="9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5"/>
        <v>insert into game_score (id, matchid, squad, goals, points, time_type) values (190, 45, 233, 0, 0, 1);</v>
      </c>
    </row>
    <row r="90" spans="1:7" x14ac:dyDescent="0.25">
      <c r="A90" s="4">
        <f t="shared" si="6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5"/>
        <v>insert into game_score (id, matchid, squad, goals, points, time_type) values (191, 46, 48, 2, 0, 2);</v>
      </c>
    </row>
    <row r="91" spans="1:7" x14ac:dyDescent="0.25">
      <c r="A91" s="4">
        <f t="shared" si="6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(192, 46, 48, 2, 0, 1);</v>
      </c>
    </row>
    <row r="92" spans="1:7" x14ac:dyDescent="0.25">
      <c r="A92" s="4">
        <f t="shared" si="6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5"/>
        <v>insert into game_score (id, matchid, squad, goals, points, time_type) values (193, 46, 54, 3, 2, 2);</v>
      </c>
    </row>
    <row r="93" spans="1:7" x14ac:dyDescent="0.25">
      <c r="A93" s="4">
        <f t="shared" si="6"/>
        <v>194</v>
      </c>
      <c r="B93" s="4">
        <f t="shared" ref="B93" si="10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5"/>
        <v>insert into game_score (id, matchid, squad, goals, points, time_type) values (194, 46, 54, 3, 0, 1);</v>
      </c>
    </row>
    <row r="94" spans="1:7" x14ac:dyDescent="0.25">
      <c r="A94" s="3">
        <f t="shared" si="6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5"/>
        <v>insert into game_score (id, matchid, squad, goals, points, time_type) values (195, 47, 31, 2, 2, 2);</v>
      </c>
    </row>
    <row r="95" spans="1:7" x14ac:dyDescent="0.25">
      <c r="A95" s="3">
        <f t="shared" si="6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5"/>
        <v>insert into game_score (id, matchid, squad, goals, points, time_type) values (196, 47, 31, 2, 0, 1);</v>
      </c>
    </row>
    <row r="96" spans="1:7" x14ac:dyDescent="0.25">
      <c r="A96" s="3">
        <f t="shared" si="6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5"/>
        <v>insert into game_score (id, matchid, squad, goals, points, time_type) values (197, 47, 98, 1, 0, 2);</v>
      </c>
    </row>
    <row r="97" spans="1:7" x14ac:dyDescent="0.25">
      <c r="A97" s="3">
        <f t="shared" si="6"/>
        <v>198</v>
      </c>
      <c r="B97" s="3">
        <f t="shared" ref="B97" si="11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(198, 47, 98, 0, 0, 1);</v>
      </c>
    </row>
    <row r="98" spans="1:7" x14ac:dyDescent="0.25">
      <c r="A98" s="4">
        <f t="shared" si="6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5"/>
        <v>insert into game_score (id, matchid, squad, goals, points, time_type) values (199, 48, 595, 4, 0, 2);</v>
      </c>
    </row>
    <row r="99" spans="1:7" x14ac:dyDescent="0.25">
      <c r="A99" s="4">
        <f t="shared" si="6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5"/>
        <v>insert into game_score (id, matchid, squad, goals, points, time_type) values (200, 48, 595, 1, 0, 1);</v>
      </c>
    </row>
    <row r="100" spans="1:7" x14ac:dyDescent="0.25">
      <c r="A100" s="4">
        <f t="shared" si="6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5"/>
        <v>insert into game_score (id, matchid, squad, goals, points, time_type) values (201, 48, 39, 7, 2, 2);</v>
      </c>
    </row>
    <row r="101" spans="1:7" x14ac:dyDescent="0.25">
      <c r="A101" s="4">
        <f t="shared" si="6"/>
        <v>202</v>
      </c>
      <c r="B101" s="4">
        <f t="shared" ref="B101" si="12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5"/>
        <v>insert into game_score (id, matchid, squad, goals, points, time_type) values (202, 48, 39, 2, 0, 1);</v>
      </c>
    </row>
    <row r="102" spans="1:7" x14ac:dyDescent="0.25">
      <c r="A102" s="3">
        <f t="shared" si="6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5"/>
        <v>insert into game_score (id, matchid, squad, goals, points, time_type) values (203, 49, 31, 1, 0, 2);</v>
      </c>
    </row>
    <row r="103" spans="1:7" x14ac:dyDescent="0.25">
      <c r="A103" s="3">
        <f t="shared" si="6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5"/>
        <v>insert into game_score (id, matchid, squad, goals, points, time_type) values (204, 49, 31, 0, 0, 1);</v>
      </c>
    </row>
    <row r="104" spans="1:7" x14ac:dyDescent="0.25">
      <c r="A104" s="3">
        <f t="shared" si="6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5"/>
        <v>insert into game_score (id, matchid, squad, goals, points, time_type) values (205, 49, 595, 3, 2, 2);</v>
      </c>
    </row>
    <row r="105" spans="1:7" x14ac:dyDescent="0.25">
      <c r="A105" s="3">
        <f t="shared" si="6"/>
        <v>206</v>
      </c>
      <c r="B105" s="3">
        <f t="shared" ref="B105" si="13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5"/>
        <v>insert into game_score (id, matchid, squad, goals, points, time_type) values (206, 49, 595, 2, 0, 1);</v>
      </c>
    </row>
    <row r="106" spans="1:7" x14ac:dyDescent="0.25">
      <c r="A106" s="4">
        <f t="shared" si="6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5"/>
        <v>insert into game_score (id, matchid, squad, goals, points, time_type) values (207, 50, 98, 7, 2, 2);</v>
      </c>
    </row>
    <row r="107" spans="1:7" x14ac:dyDescent="0.25">
      <c r="A107" s="4">
        <f t="shared" si="6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5"/>
        <v>insert into game_score (id, matchid, squad, goals, points, time_type) values (208, 50, 98, 4, 0, 1);</v>
      </c>
    </row>
    <row r="108" spans="1:7" x14ac:dyDescent="0.25">
      <c r="A108" s="4">
        <f t="shared" si="6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5"/>
        <v>insert into game_score (id, matchid, squad, goals, points, time_type) values (209, 50, 39, 5, 0, 2);</v>
      </c>
    </row>
    <row r="109" spans="1:7" x14ac:dyDescent="0.25">
      <c r="A109" s="4">
        <f t="shared" si="6"/>
        <v>210</v>
      </c>
      <c r="B109" s="4">
        <f t="shared" ref="B109" si="14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5"/>
        <v>insert into game_score (id, matchid, squad, goals, points, time_type) values (210, 50, 39, 1, 0, 1);</v>
      </c>
    </row>
    <row r="110" spans="1:7" x14ac:dyDescent="0.25">
      <c r="A110" s="3">
        <f t="shared" si="6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5"/>
        <v>insert into game_score (id, matchid, squad, goals, points, time_type) values (211, 51, 31, 4, 2, 2);</v>
      </c>
    </row>
    <row r="111" spans="1:7" x14ac:dyDescent="0.25">
      <c r="A111" s="3">
        <f t="shared" si="6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(212, 51, 31, 1, 0, 1);</v>
      </c>
    </row>
    <row r="112" spans="1:7" x14ac:dyDescent="0.25">
      <c r="A112" s="3">
        <f t="shared" si="6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5"/>
        <v>insert into game_score (id, matchid, squad, goals, points, time_type) values (213, 51, 39, 3, 0, 2);</v>
      </c>
    </row>
    <row r="113" spans="1:7" x14ac:dyDescent="0.25">
      <c r="A113" s="3">
        <f t="shared" si="6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(214, 51, 39, 0, 0, 1);</v>
      </c>
    </row>
    <row r="114" spans="1:7" x14ac:dyDescent="0.25">
      <c r="A114" s="4">
        <f t="shared" si="6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5"/>
        <v>insert into game_score (id, matchid, squad, goals, points, time_type) values (215, 52, 98, 10, 2, 2);</v>
      </c>
    </row>
    <row r="115" spans="1:7" x14ac:dyDescent="0.25">
      <c r="A115" s="4">
        <f t="shared" si="6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5"/>
        <v>insert into game_score (id, matchid, squad, goals, points, time_type) values (216, 52, 98, 2, 0, 1);</v>
      </c>
    </row>
    <row r="116" spans="1:7" x14ac:dyDescent="0.25">
      <c r="A116" s="4">
        <f t="shared" si="6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5"/>
        <v>insert into game_score (id, matchid, squad, goals, points, time_type) values (217, 52, 595, 6, 0, 2);</v>
      </c>
    </row>
    <row r="117" spans="1:7" x14ac:dyDescent="0.25">
      <c r="A117" s="4">
        <f t="shared" si="6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5"/>
        <v>insert into game_score (id, matchid, squad, goals, points, time_type) values (218, 52, 595, 2, 0, 1);</v>
      </c>
    </row>
    <row r="118" spans="1:7" x14ac:dyDescent="0.25">
      <c r="A118" s="3">
        <f t="shared" si="6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5"/>
        <v>insert into game_score (id, matchid, squad, goals, points, time_type) values (219, 53, 55, 3, 2, 2);</v>
      </c>
    </row>
    <row r="119" spans="1:7" x14ac:dyDescent="0.25">
      <c r="A119" s="3">
        <f t="shared" si="6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5"/>
        <v>insert into game_score (id, matchid, squad, goals, points, time_type) values (220, 53, 55, 2, 0, 1);</v>
      </c>
    </row>
    <row r="120" spans="1:7" x14ac:dyDescent="0.25">
      <c r="A120" s="3">
        <f t="shared" si="6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5"/>
        <v>insert into game_score (id, matchid, squad, goals, points, time_type) values (221, 53, 61, 0, 0, 2);</v>
      </c>
    </row>
    <row r="121" spans="1:7" x14ac:dyDescent="0.25">
      <c r="A121" s="3">
        <f t="shared" si="6"/>
        <v>222</v>
      </c>
      <c r="B121" s="3">
        <f t="shared" ref="B121" si="15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5"/>
        <v>insert into game_score (id, matchid, squad, goals, points, time_type) values (222, 53, 61, 0, 0, 1);</v>
      </c>
    </row>
    <row r="122" spans="1:7" x14ac:dyDescent="0.25">
      <c r="A122" s="4">
        <f t="shared" si="6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5"/>
        <v>insert into game_score (id, matchid, squad, goals, points, time_type) values (223, 54, 506, 2, 0, 2);</v>
      </c>
    </row>
    <row r="123" spans="1:7" x14ac:dyDescent="0.25">
      <c r="A123" s="4">
        <f t="shared" si="6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5"/>
        <v>insert into game_score (id, matchid, squad, goals, points, time_type) values (224, 54, 506, 1, 0, 1);</v>
      </c>
    </row>
    <row r="124" spans="1:7" x14ac:dyDescent="0.25">
      <c r="A124" s="4">
        <f t="shared" si="6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5"/>
        <v>insert into game_score (id, matchid, squad, goals, points, time_type) values (225, 54, 32, 6, 2, 2);</v>
      </c>
    </row>
    <row r="125" spans="1:7" x14ac:dyDescent="0.25">
      <c r="A125" s="4">
        <f t="shared" si="6"/>
        <v>226</v>
      </c>
      <c r="B125" s="4">
        <f t="shared" ref="B125" si="16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5"/>
        <v>insert into game_score (id, matchid, squad, goals, points, time_type) values (226, 54, 32, 3, 0, 1);</v>
      </c>
    </row>
    <row r="126" spans="1:7" x14ac:dyDescent="0.25">
      <c r="A126" s="3">
        <f t="shared" si="6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5"/>
        <v>insert into game_score (id, matchid, squad, goals, points, time_type) values (227, 55, 55, 15, 2, 2);</v>
      </c>
    </row>
    <row r="127" spans="1:7" x14ac:dyDescent="0.25">
      <c r="A127" s="3">
        <f t="shared" si="6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5"/>
        <v>insert into game_score (id, matchid, squad, goals, points, time_type) values (228, 55, 55, 1, 0, 1);</v>
      </c>
    </row>
    <row r="128" spans="1:7" x14ac:dyDescent="0.25">
      <c r="A128" s="3">
        <f t="shared" si="6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5"/>
        <v>insert into game_score (id, matchid, squad, goals, points, time_type) values (229, 55, 506, 4, 0, 2);</v>
      </c>
    </row>
    <row r="129" spans="1:7" x14ac:dyDescent="0.25">
      <c r="A129" s="3">
        <f t="shared" si="6"/>
        <v>230</v>
      </c>
      <c r="B129" s="3">
        <f t="shared" ref="B129" si="17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5"/>
        <v>insert into game_score (id, matchid, squad, goals, points, time_type) values (230, 55, 506, 0, 0, 1);</v>
      </c>
    </row>
    <row r="130" spans="1:7" x14ac:dyDescent="0.25">
      <c r="A130" s="4">
        <f t="shared" si="6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5"/>
        <v>insert into game_score (id, matchid, squad, goals, points, time_type) values (231, 56, 61, 1, 0, 2);</v>
      </c>
    </row>
    <row r="131" spans="1:7" x14ac:dyDescent="0.25">
      <c r="A131" s="4">
        <f t="shared" si="6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5"/>
        <v>insert into game_score (id, matchid, squad, goals, points, time_type) values (232, 56, 61, 1, 0, 1);</v>
      </c>
    </row>
    <row r="132" spans="1:7" x14ac:dyDescent="0.25">
      <c r="A132" s="4">
        <f t="shared" si="6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5"/>
        <v>insert into game_score (id, matchid, squad, goals, points, time_type) values (233, 56, 32, 2, 2, 2);</v>
      </c>
    </row>
    <row r="133" spans="1:7" x14ac:dyDescent="0.25">
      <c r="A133" s="4">
        <f t="shared" si="6"/>
        <v>234</v>
      </c>
      <c r="B133" s="4">
        <f t="shared" ref="B133" si="18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5"/>
        <v>insert into game_score (id, matchid, squad, goals, points, time_type) values (234, 56, 32, 1, 0, 1);</v>
      </c>
    </row>
    <row r="134" spans="1:7" x14ac:dyDescent="0.25">
      <c r="A134" s="3">
        <f t="shared" si="6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19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6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19"/>
        <v>insert into game_score (id, matchid, squad, goals, points, time_type) values (236, 57, 55, 2, 0, 1);</v>
      </c>
    </row>
    <row r="136" spans="1:7" x14ac:dyDescent="0.25">
      <c r="A136" s="3">
        <f t="shared" si="6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19"/>
        <v>insert into game_score (id, matchid, squad, goals, points, time_type) values (237, 57, 32, 0, 0, 2);</v>
      </c>
    </row>
    <row r="137" spans="1:7" x14ac:dyDescent="0.25">
      <c r="A137" s="3">
        <f t="shared" si="6"/>
        <v>238</v>
      </c>
      <c r="B137" s="3">
        <f t="shared" ref="B137" si="20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19"/>
        <v>insert into game_score (id, matchid, squad, goals, points, time_type) values (238, 57, 32, 0, 0, 1);</v>
      </c>
    </row>
    <row r="138" spans="1:7" x14ac:dyDescent="0.25">
      <c r="A138" s="4">
        <f t="shared" ref="A138:A201" si="21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19"/>
        <v>insert into game_score (id, matchid, squad, goals, points, time_type) values (239, 58, 61, 8, 2, 2);</v>
      </c>
    </row>
    <row r="139" spans="1:7" x14ac:dyDescent="0.25">
      <c r="A139" s="4">
        <f t="shared" si="21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19"/>
        <v>insert into game_score (id, matchid, squad, goals, points, time_type) values (240, 58, 61, 5, 0, 1);</v>
      </c>
    </row>
    <row r="140" spans="1:7" x14ac:dyDescent="0.25">
      <c r="A140" s="4">
        <f t="shared" si="21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19"/>
        <v>insert into game_score (id, matchid, squad, goals, points, time_type) values (241, 58, 506, 6, 0, 2);</v>
      </c>
    </row>
    <row r="141" spans="1:7" x14ac:dyDescent="0.25">
      <c r="A141" s="4">
        <f t="shared" si="21"/>
        <v>242</v>
      </c>
      <c r="B141" s="4">
        <f t="shared" ref="B141" si="22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19"/>
        <v>insert into game_score (id, matchid, squad, goals, points, time_type) values (242, 58, 506, 2, 0, 1);</v>
      </c>
    </row>
    <row r="142" spans="1:7" x14ac:dyDescent="0.25">
      <c r="A142" s="3">
        <f t="shared" si="21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19"/>
        <v>insert into game_score (id, matchid, squad, goals, points, time_type) values (243, 59, 86, 5, 0, 2);</v>
      </c>
    </row>
    <row r="143" spans="1:7" x14ac:dyDescent="0.25">
      <c r="A143" s="3">
        <f t="shared" si="21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19"/>
        <v>insert into game_score (id, matchid, squad, goals, points, time_type) values (244, 59, 86, 2, 0, 1);</v>
      </c>
    </row>
    <row r="144" spans="1:7" x14ac:dyDescent="0.25">
      <c r="A144" s="3">
        <f t="shared" si="21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19"/>
        <v>insert into game_score (id, matchid, squad, goals, points, time_type) values (245, 59, 34, 6, 2, 2);</v>
      </c>
    </row>
    <row r="145" spans="1:7" x14ac:dyDescent="0.25">
      <c r="A145" s="3">
        <f t="shared" si="21"/>
        <v>246</v>
      </c>
      <c r="B145" s="3">
        <f t="shared" ref="B145" si="23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19"/>
        <v>insert into game_score (id, matchid, squad, goals, points, time_type) values (246, 59, 34, 2, 0, 1);</v>
      </c>
    </row>
    <row r="146" spans="1:7" x14ac:dyDescent="0.25">
      <c r="A146" s="4">
        <f t="shared" si="21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19"/>
        <v>insert into game_score (id, matchid, squad, goals, points, time_type) values (247, 60, 7, 3, 0, 2);</v>
      </c>
    </row>
    <row r="147" spans="1:7" x14ac:dyDescent="0.25">
      <c r="A147" s="4">
        <f t="shared" si="21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19"/>
        <v>insert into game_score (id, matchid, squad, goals, points, time_type) values (248, 60, 7, 0, 0, 1);</v>
      </c>
    </row>
    <row r="148" spans="1:7" x14ac:dyDescent="0.25">
      <c r="A148" s="4">
        <f t="shared" si="21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19"/>
        <v>insert into game_score (id, matchid, squad, goals, points, time_type) values (249, 60, 1, 8, 2, 2);</v>
      </c>
    </row>
    <row r="149" spans="1:7" x14ac:dyDescent="0.25">
      <c r="A149" s="4">
        <f t="shared" si="21"/>
        <v>250</v>
      </c>
      <c r="B149" s="4">
        <f t="shared" ref="B149" si="24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19"/>
        <v>insert into game_score (id, matchid, squad, goals, points, time_type) values (250, 60, 1, 3, 0, 1);</v>
      </c>
    </row>
    <row r="150" spans="1:7" x14ac:dyDescent="0.25">
      <c r="A150" s="3">
        <f t="shared" si="21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19"/>
        <v>insert into game_score (id, matchid, squad, goals, points, time_type) values (251, 61, 86, 1, 0, 2);</v>
      </c>
    </row>
    <row r="151" spans="1:7" x14ac:dyDescent="0.25">
      <c r="A151" s="3">
        <f t="shared" si="21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19"/>
        <v>insert into game_score (id, matchid, squad, goals, points, time_type) values (252, 61, 86, 1, 0, 1);</v>
      </c>
    </row>
    <row r="152" spans="1:7" x14ac:dyDescent="0.25">
      <c r="A152" s="3">
        <f t="shared" si="21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19"/>
        <v>insert into game_score (id, matchid, squad, goals, points, time_type) values (253, 61, 7, 10, 2, 2);</v>
      </c>
    </row>
    <row r="153" spans="1:7" x14ac:dyDescent="0.25">
      <c r="A153" s="3">
        <f t="shared" si="21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19"/>
        <v>insert into game_score (id, matchid, squad, goals, points, time_type) values (254, 61, 7, 2, 0, 1);</v>
      </c>
    </row>
    <row r="154" spans="1:7" x14ac:dyDescent="0.25">
      <c r="A154" s="4">
        <f t="shared" si="21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19"/>
        <v>insert into game_score (id, matchid, squad, goals, points, time_type) values (255, 62, 34, 5, 2, 2);</v>
      </c>
    </row>
    <row r="155" spans="1:7" x14ac:dyDescent="0.25">
      <c r="A155" s="4">
        <f t="shared" si="21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19"/>
        <v>insert into game_score (id, matchid, squad, goals, points, time_type) values (256, 62, 34, 1, 0, 1);</v>
      </c>
    </row>
    <row r="156" spans="1:7" x14ac:dyDescent="0.25">
      <c r="A156" s="4">
        <f t="shared" si="21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19"/>
        <v>insert into game_score (id, matchid, squad, goals, points, time_type) values (257, 62, 1, 3, 0, 2);</v>
      </c>
    </row>
    <row r="157" spans="1:7" x14ac:dyDescent="0.25">
      <c r="A157" s="4">
        <f t="shared" si="21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19"/>
        <v>insert into game_score (id, matchid, squad, goals, points, time_type) values (258, 62, 1, 0, 0, 1);</v>
      </c>
    </row>
    <row r="158" spans="1:7" x14ac:dyDescent="0.25">
      <c r="A158" s="3">
        <f t="shared" si="21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19"/>
        <v>insert into game_score (id, matchid, squad, goals, points, time_type) values (259, 63, 86, 1, 0, 2);</v>
      </c>
    </row>
    <row r="159" spans="1:7" x14ac:dyDescent="0.25">
      <c r="A159" s="3">
        <f t="shared" si="21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19"/>
        <v>insert into game_score (id, matchid, squad, goals, points, time_type) values (260, 63, 86, 0, 0, 1);</v>
      </c>
    </row>
    <row r="160" spans="1:7" x14ac:dyDescent="0.25">
      <c r="A160" s="3">
        <f t="shared" si="21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19"/>
        <v>insert into game_score (id, matchid, squad, goals, points, time_type) values (261, 63, 1, 7, 2, 2);</v>
      </c>
    </row>
    <row r="161" spans="1:7" x14ac:dyDescent="0.25">
      <c r="A161" s="3">
        <f t="shared" si="21"/>
        <v>262</v>
      </c>
      <c r="B161" s="3">
        <f t="shared" ref="B161" si="25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19"/>
        <v>insert into game_score (id, matchid, squad, goals, points, time_type) values (262, 63, 1, 4, 0, 1);</v>
      </c>
    </row>
    <row r="162" spans="1:7" x14ac:dyDescent="0.25">
      <c r="A162" s="4">
        <f t="shared" si="21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19"/>
        <v>insert into game_score (id, matchid, squad, goals, points, time_type) values (263, 64, 34, 7, 1, 2);</v>
      </c>
    </row>
    <row r="163" spans="1:7" x14ac:dyDescent="0.25">
      <c r="A163" s="4">
        <f t="shared" si="21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19"/>
        <v>insert into game_score (id, matchid, squad, goals, points, time_type) values (264, 64, 34, 2, 0, 1);</v>
      </c>
    </row>
    <row r="164" spans="1:7" x14ac:dyDescent="0.25">
      <c r="A164" s="4">
        <f t="shared" si="21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19"/>
        <v>insert into game_score (id, matchid, squad, goals, points, time_type) values (265, 64, 7, 7, 1, 2);</v>
      </c>
    </row>
    <row r="165" spans="1:7" x14ac:dyDescent="0.25">
      <c r="A165" s="4">
        <f t="shared" si="21"/>
        <v>266</v>
      </c>
      <c r="B165" s="4">
        <f t="shared" ref="B165" si="26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19"/>
        <v>insert into game_score (id, matchid, squad, goals, points, time_type) values (266, 64, 7, 1, 0, 1);</v>
      </c>
    </row>
    <row r="166" spans="1:7" x14ac:dyDescent="0.25">
      <c r="A166" s="3">
        <f t="shared" si="21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19"/>
        <v>insert into game_score (id, matchid, squad, goals, points, time_type) values (267, 65, 54, 1, 0, 2);</v>
      </c>
    </row>
    <row r="167" spans="1:7" x14ac:dyDescent="0.25">
      <c r="A167" s="3">
        <f t="shared" si="21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19"/>
        <v>insert into game_score (id, matchid, squad, goals, points, time_type) values (268, 65, 54, 0, 0, 1);</v>
      </c>
    </row>
    <row r="168" spans="1:7" x14ac:dyDescent="0.25">
      <c r="A168" s="3">
        <f t="shared" si="21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19"/>
        <v>insert into game_score (id, matchid, squad, goals, points, time_type) values (269, 65, 31, 4, 2, 2);</v>
      </c>
    </row>
    <row r="169" spans="1:7" x14ac:dyDescent="0.25">
      <c r="A169" s="3">
        <f t="shared" si="21"/>
        <v>270</v>
      </c>
      <c r="B169" s="3">
        <f t="shared" ref="B169" si="27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19"/>
        <v>insert into game_score (id, matchid, squad, goals, points, time_type) values (270, 65, 31, 0, 0, 1);</v>
      </c>
    </row>
    <row r="170" spans="1:7" x14ac:dyDescent="0.25">
      <c r="A170" s="4">
        <f t="shared" si="21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19"/>
        <v>insert into game_score (id, matchid, squad, goals, points, time_type) values (271, 66, 55, 2, 1, 2);</v>
      </c>
    </row>
    <row r="171" spans="1:7" x14ac:dyDescent="0.25">
      <c r="A171" s="4">
        <f t="shared" si="21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19"/>
        <v>insert into game_score (id, matchid, squad, goals, points, time_type) values (272, 66, 55, 0, 0, 1);</v>
      </c>
    </row>
    <row r="172" spans="1:7" x14ac:dyDescent="0.25">
      <c r="A172" s="4">
        <f t="shared" si="21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19"/>
        <v>insert into game_score (id, matchid, squad, goals, points, time_type) values (273, 66, 1, 2, 1, 2);</v>
      </c>
    </row>
    <row r="173" spans="1:7" x14ac:dyDescent="0.25">
      <c r="A173" s="4">
        <f t="shared" si="21"/>
        <v>274</v>
      </c>
      <c r="B173" s="4">
        <f t="shared" ref="B173" si="28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19"/>
        <v>insert into game_score (id, matchid, squad, goals, points, time_type) values (274, 66, 1, 1, 0, 1);</v>
      </c>
    </row>
    <row r="174" spans="1:7" x14ac:dyDescent="0.25">
      <c r="A174" s="3">
        <f t="shared" si="21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19"/>
        <v>insert into game_score (id, matchid, squad, goals, points, time_type) values (275, 67, 54, 1, 0, 2);</v>
      </c>
    </row>
    <row r="175" spans="1:7" x14ac:dyDescent="0.25">
      <c r="A175" s="3">
        <f t="shared" si="21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19"/>
        <v>insert into game_score (id, matchid, squad, goals, points, time_type) values (276, 67, 54, 1, 0, 1);</v>
      </c>
    </row>
    <row r="176" spans="1:7" x14ac:dyDescent="0.25">
      <c r="A176" s="3">
        <f t="shared" si="21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19"/>
        <v>insert into game_score (id, matchid, squad, goals, points, time_type) values (277, 67, 55, 5, 2, 2);</v>
      </c>
    </row>
    <row r="177" spans="1:7" x14ac:dyDescent="0.25">
      <c r="A177" s="3">
        <f t="shared" si="21"/>
        <v>278</v>
      </c>
      <c r="B177" s="3">
        <f t="shared" ref="B177" si="29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19"/>
        <v>insert into game_score (id, matchid, squad, goals, points, time_type) values (278, 67, 55, 3, 0, 1);</v>
      </c>
    </row>
    <row r="178" spans="1:7" x14ac:dyDescent="0.25">
      <c r="A178" s="4">
        <f t="shared" si="21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19"/>
        <v>insert into game_score (id, matchid, squad, goals, points, time_type) values (279, 68, 31, 3, 1, 2);</v>
      </c>
    </row>
    <row r="179" spans="1:7" x14ac:dyDescent="0.25">
      <c r="A179" s="4">
        <f t="shared" si="21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19"/>
        <v>insert into game_score (id, matchid, squad, goals, points, time_type) values (280, 68, 31, 1, 0, 1);</v>
      </c>
    </row>
    <row r="180" spans="1:7" x14ac:dyDescent="0.25">
      <c r="A180" s="4">
        <f t="shared" si="21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19"/>
        <v>insert into game_score (id, matchid, squad, goals, points, time_type) values (281, 68, 1, 3, 1, 2);</v>
      </c>
    </row>
    <row r="181" spans="1:7" x14ac:dyDescent="0.25">
      <c r="A181" s="4">
        <f t="shared" si="21"/>
        <v>282</v>
      </c>
      <c r="B181" s="4">
        <f t="shared" ref="B181" si="30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19"/>
        <v>insert into game_score (id, matchid, squad, goals, points, time_type) values (282, 68, 1, 2, 0, 1);</v>
      </c>
    </row>
    <row r="182" spans="1:7" x14ac:dyDescent="0.25">
      <c r="A182" s="3">
        <f t="shared" si="21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19"/>
        <v>insert into game_score (id, matchid, squad, goals, points, time_type) values (283, 69, 54, 3, 0, 2);</v>
      </c>
    </row>
    <row r="183" spans="1:7" x14ac:dyDescent="0.25">
      <c r="A183" s="3">
        <f t="shared" si="21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19"/>
        <v>insert into game_score (id, matchid, squad, goals, points, time_type) values (284, 69, 54, 2, 0, 1);</v>
      </c>
    </row>
    <row r="184" spans="1:7" x14ac:dyDescent="0.25">
      <c r="A184" s="3">
        <f t="shared" si="21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19"/>
        <v>insert into game_score (id, matchid, squad, goals, points, time_type) values (285, 69, 1, 6, 2, 2);</v>
      </c>
    </row>
    <row r="185" spans="1:7" x14ac:dyDescent="0.25">
      <c r="A185" s="3">
        <f t="shared" si="21"/>
        <v>286</v>
      </c>
      <c r="B185" s="3">
        <f t="shared" ref="B185" si="31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19"/>
        <v>insert into game_score (id, matchid, squad, goals, points, time_type) values (286, 69, 1, 2, 0, 1);</v>
      </c>
    </row>
    <row r="186" spans="1:7" x14ac:dyDescent="0.25">
      <c r="A186" s="4">
        <f t="shared" si="21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19"/>
        <v>insert into game_score (id, matchid, squad, goals, points, time_type) values (287, 70, 31, 1, 0, 2);</v>
      </c>
    </row>
    <row r="187" spans="1:7" x14ac:dyDescent="0.25">
      <c r="A187" s="4">
        <f t="shared" si="21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19"/>
        <v>insert into game_score (id, matchid, squad, goals, points, time_type) values (288, 70, 31, 0, 0, 1);</v>
      </c>
    </row>
    <row r="188" spans="1:7" x14ac:dyDescent="0.25">
      <c r="A188" s="4">
        <f t="shared" si="21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19"/>
        <v>insert into game_score (id, matchid, squad, goals, points, time_type) values (289, 70, 55, 6, 2, 2);</v>
      </c>
    </row>
    <row r="189" spans="1:7" x14ac:dyDescent="0.25">
      <c r="A189" s="4">
        <f t="shared" si="21"/>
        <v>290</v>
      </c>
      <c r="B189" s="4">
        <f t="shared" ref="B189" si="32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19"/>
        <v>insert into game_score (id, matchid, squad, goals, points, time_type) values (290, 70, 55, 3, 0, 1);</v>
      </c>
    </row>
    <row r="190" spans="1:7" x14ac:dyDescent="0.25">
      <c r="A190" s="3">
        <f t="shared" si="21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19"/>
        <v>insert into game_score (id, matchid, squad, goals, points, time_type) values (291, 71, 98, 2, 2, 2);</v>
      </c>
    </row>
    <row r="191" spans="1:7" x14ac:dyDescent="0.25">
      <c r="A191" s="3">
        <f t="shared" si="21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19"/>
        <v>insert into game_score (id, matchid, squad, goals, points, time_type) values (292, 71, 98, 0, 0, 1);</v>
      </c>
    </row>
    <row r="192" spans="1:7" x14ac:dyDescent="0.25">
      <c r="A192" s="3">
        <f t="shared" si="21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19"/>
        <v>insert into game_score (id, matchid, squad, goals, points, time_type) values (293, 71, 48, 0, 0, 2);</v>
      </c>
    </row>
    <row r="193" spans="1:7" x14ac:dyDescent="0.25">
      <c r="A193" s="3">
        <f t="shared" si="21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19"/>
        <v>insert into game_score (id, matchid, squad, goals, points, time_type) values (294, 71, 48, 0, 0, 1);</v>
      </c>
    </row>
    <row r="194" spans="1:7" x14ac:dyDescent="0.25">
      <c r="A194" s="4">
        <f t="shared" si="21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19"/>
        <v>insert into game_score (id, matchid, squad, goals, points, time_type) values (295, 72, 34, 5, 2, 2);</v>
      </c>
    </row>
    <row r="195" spans="1:7" x14ac:dyDescent="0.25">
      <c r="A195" s="4">
        <f t="shared" si="21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19"/>
        <v>insert into game_score (id, matchid, squad, goals, points, time_type) values (296, 72, 34, 1, 0, 1);</v>
      </c>
    </row>
    <row r="196" spans="1:7" x14ac:dyDescent="0.25">
      <c r="A196" s="4">
        <f t="shared" si="21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19"/>
        <v>insert into game_score (id, matchid, squad, goals, points, time_type) values (297, 72, 32, 3, 0, 2);</v>
      </c>
    </row>
    <row r="197" spans="1:7" x14ac:dyDescent="0.25">
      <c r="A197" s="4">
        <f t="shared" si="21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19"/>
        <v>insert into game_score (id, matchid, squad, goals, points, time_type) values (298, 72, 32, 1, 0, 1);</v>
      </c>
    </row>
    <row r="198" spans="1:7" x14ac:dyDescent="0.25">
      <c r="A198" s="3">
        <f t="shared" si="21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3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1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3"/>
        <v>insert into game_score (id, matchid, squad, goals, points, time_type) values (300, 73, 98, 0, 0, 1);</v>
      </c>
    </row>
    <row r="200" spans="1:7" x14ac:dyDescent="0.25">
      <c r="A200" s="3">
        <f t="shared" si="21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3"/>
        <v>insert into game_score (id, matchid, squad, goals, points, time_type) values (301, 73, 34, 2, 0, 2);</v>
      </c>
    </row>
    <row r="201" spans="1:7" x14ac:dyDescent="0.25">
      <c r="A201" s="3">
        <f t="shared" si="21"/>
        <v>302</v>
      </c>
      <c r="B201" s="3">
        <f t="shared" ref="B201" si="34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3"/>
        <v>insert into game_score (id, matchid, squad, goals, points, time_type) values (302, 73, 34, 1, 0, 1);</v>
      </c>
    </row>
    <row r="202" spans="1:7" x14ac:dyDescent="0.25">
      <c r="A202" s="4">
        <f t="shared" ref="A202:A229" si="35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3"/>
        <v>insert into game_score (id, matchid, squad, goals, points, time_type) values (303, 74, 48, 1, 0, 2);</v>
      </c>
    </row>
    <row r="203" spans="1:7" x14ac:dyDescent="0.25">
      <c r="A203" s="4">
        <f t="shared" si="35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3"/>
        <v>insert into game_score (id, matchid, squad, goals, points, time_type) values (304, 74, 48, 0, 0, 1);</v>
      </c>
    </row>
    <row r="204" spans="1:7" x14ac:dyDescent="0.25">
      <c r="A204" s="4">
        <f t="shared" si="35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3"/>
        <v>insert into game_score (id, matchid, squad, goals, points, time_type) values (305, 74, 32, 4, 2, 2);</v>
      </c>
    </row>
    <row r="205" spans="1:7" x14ac:dyDescent="0.25">
      <c r="A205" s="4">
        <f t="shared" si="35"/>
        <v>306</v>
      </c>
      <c r="B205" s="4">
        <f t="shared" ref="B205" si="36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3"/>
        <v>insert into game_score (id, matchid, squad, goals, points, time_type) values (306, 74, 32, 3, 0, 1);</v>
      </c>
    </row>
    <row r="206" spans="1:7" x14ac:dyDescent="0.25">
      <c r="A206" s="3">
        <f t="shared" si="35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3"/>
        <v>insert into game_score (id, matchid, squad, goals, points, time_type) values (307, 75, 98, 4, 2, 2);</v>
      </c>
    </row>
    <row r="207" spans="1:7" x14ac:dyDescent="0.25">
      <c r="A207" s="3">
        <f t="shared" si="35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3"/>
        <v>insert into game_score (id, matchid, squad, goals, points, time_type) values (308, 75, 98, 1, 0, 1);</v>
      </c>
    </row>
    <row r="208" spans="1:7" x14ac:dyDescent="0.25">
      <c r="A208" s="3">
        <f t="shared" si="35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3"/>
        <v>insert into game_score (id, matchid, squad, goals, points, time_type) values (309, 75, 32, 2, 0, 2);</v>
      </c>
    </row>
    <row r="209" spans="1:7" x14ac:dyDescent="0.25">
      <c r="A209" s="3">
        <f t="shared" si="35"/>
        <v>310</v>
      </c>
      <c r="B209" s="3">
        <f t="shared" ref="B209" si="37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3"/>
        <v>insert into game_score (id, matchid, squad, goals, points, time_type) values (310, 75, 32, 0, 0, 1);</v>
      </c>
    </row>
    <row r="210" spans="1:7" x14ac:dyDescent="0.25">
      <c r="A210" s="4">
        <f t="shared" si="35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3"/>
        <v>insert into game_score (id, matchid, squad, goals, points, time_type) values (311, 76, 48, 3, 0, 2);</v>
      </c>
    </row>
    <row r="211" spans="1:7" x14ac:dyDescent="0.25">
      <c r="A211" s="4">
        <f t="shared" si="35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3"/>
        <v>insert into game_score (id, matchid, squad, goals, points, time_type) values (312, 76, 48, 1, 0, 1);</v>
      </c>
    </row>
    <row r="212" spans="1:7" x14ac:dyDescent="0.25">
      <c r="A212" s="4">
        <f t="shared" si="35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3"/>
        <v>insert into game_score (id, matchid, squad, goals, points, time_type) values (313, 76, 34, 7, 2, 2);</v>
      </c>
    </row>
    <row r="213" spans="1:7" x14ac:dyDescent="0.25">
      <c r="A213" s="4">
        <f t="shared" si="35"/>
        <v>314</v>
      </c>
      <c r="B213" s="4">
        <f t="shared" ref="B213" si="38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3"/>
        <v>insert into game_score (id, matchid, squad, goals, points, time_type) values (314, 76, 34, 5, 0, 1);</v>
      </c>
    </row>
    <row r="214" spans="1:7" x14ac:dyDescent="0.25">
      <c r="A214" s="3">
        <f t="shared" si="35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3"/>
        <v>insert into game_score (id, matchid, squad, goals, points, time_type) values (315, 77, 55, 4, 2, 2);</v>
      </c>
    </row>
    <row r="215" spans="1:7" x14ac:dyDescent="0.25">
      <c r="A215" s="3">
        <f t="shared" si="35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3"/>
        <v>insert into game_score (id, matchid, squad, goals, points, time_type) values (316, 77, 55, 3, 0, 1);</v>
      </c>
    </row>
    <row r="216" spans="1:7" x14ac:dyDescent="0.25">
      <c r="A216" s="3">
        <f t="shared" si="35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3"/>
        <v>insert into game_score (id, matchid, squad, goals, points, time_type) values (317, 77, 34, 1, 0, 2);</v>
      </c>
    </row>
    <row r="217" spans="1:7" x14ac:dyDescent="0.25">
      <c r="A217" s="3">
        <f t="shared" si="35"/>
        <v>318</v>
      </c>
      <c r="B217" s="3">
        <f t="shared" ref="B217" si="39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3"/>
        <v>insert into game_score (id, matchid, squad, goals, points, time_type) values (318, 77, 34, 0, 0, 1);</v>
      </c>
    </row>
    <row r="218" spans="1:7" x14ac:dyDescent="0.25">
      <c r="A218" s="4">
        <f t="shared" si="35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3"/>
        <v>insert into game_score (id, matchid, squad, goals, points, time_type) values (319, 78, 98, 2, 0, 2);</v>
      </c>
    </row>
    <row r="219" spans="1:7" x14ac:dyDescent="0.25">
      <c r="A219" s="4">
        <f t="shared" si="35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3"/>
        <v>insert into game_score (id, matchid, squad, goals, points, time_type) values (320, 78, 98, 1, 0, 1);</v>
      </c>
    </row>
    <row r="220" spans="1:7" x14ac:dyDescent="0.25">
      <c r="A220" s="4">
        <f t="shared" si="35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3"/>
        <v>insert into game_score (id, matchid, squad, goals, points, time_type) values (321, 78, 1, 4, 2, 2);</v>
      </c>
    </row>
    <row r="221" spans="1:7" x14ac:dyDescent="0.25">
      <c r="A221" s="4">
        <f t="shared" si="35"/>
        <v>322</v>
      </c>
      <c r="B221" s="4">
        <f t="shared" ref="B221" si="40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3"/>
        <v>insert into game_score (id, matchid, squad, goals, points, time_type) values (322, 78, 1, 1, 0, 1);</v>
      </c>
    </row>
    <row r="222" spans="1:7" x14ac:dyDescent="0.25">
      <c r="A222" s="3">
        <f t="shared" si="35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3"/>
        <v>insert into game_score (id, matchid, squad, goals, points, time_type) values (323, 79, 34, 9, 2, 2);</v>
      </c>
    </row>
    <row r="223" spans="1:7" x14ac:dyDescent="0.25">
      <c r="A223" s="3">
        <f t="shared" si="35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3"/>
        <v>insert into game_score (id, matchid, squad, goals, points, time_type) values (324, 79, 34, 6, 0, 1);</v>
      </c>
    </row>
    <row r="224" spans="1:7" x14ac:dyDescent="0.25">
      <c r="A224" s="3">
        <f t="shared" si="35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3"/>
        <v>insert into game_score (id, matchid, squad, goals, points, time_type) values (325, 79, 98, 6, 0, 2);</v>
      </c>
    </row>
    <row r="225" spans="1:7" x14ac:dyDescent="0.25">
      <c r="A225" s="3">
        <f t="shared" si="35"/>
        <v>326</v>
      </c>
      <c r="B225" s="3">
        <f t="shared" ref="B225" si="41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3"/>
        <v>insert into game_score (id, matchid, squad, goals, points, time_type) values (326, 79, 98, 4, 0, 1);</v>
      </c>
    </row>
    <row r="226" spans="1:7" x14ac:dyDescent="0.25">
      <c r="A226" s="4">
        <f t="shared" si="35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3"/>
        <v>insert into game_score (id, matchid, squad, goals, points, time_type) values (327, 80, 55, 4, 2, 2);</v>
      </c>
    </row>
    <row r="227" spans="1:7" x14ac:dyDescent="0.25">
      <c r="A227" s="4">
        <f t="shared" si="35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3"/>
        <v>insert into game_score (id, matchid, squad, goals, points, time_type) values (328, 80, 55, 1, 0, 1);</v>
      </c>
    </row>
    <row r="228" spans="1:7" x14ac:dyDescent="0.25">
      <c r="A228" s="4">
        <f t="shared" si="35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3"/>
        <v>insert into game_score (id, matchid, squad, goals, points, time_type) values (329, 80, 1, 1, 0, 2);</v>
      </c>
    </row>
    <row r="229" spans="1:7" x14ac:dyDescent="0.25">
      <c r="A229" s="4">
        <f t="shared" si="35"/>
        <v>330</v>
      </c>
      <c r="B229" s="4">
        <f t="shared" ref="B229" si="42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3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">
        <v>13</v>
      </c>
    </row>
    <row r="3" spans="1:7" x14ac:dyDescent="0.25">
      <c r="A3">
        <f>A2+1</f>
        <v>50</v>
      </c>
      <c r="B3">
        <f t="shared" ref="B3:B25" si="0">B2</f>
        <v>1996</v>
      </c>
      <c r="C3" t="s">
        <v>11</v>
      </c>
      <c r="D3">
        <v>20</v>
      </c>
      <c r="G3" t="s">
        <v>13</v>
      </c>
    </row>
    <row r="4" spans="1:7" x14ac:dyDescent="0.25">
      <c r="A4">
        <f t="shared" ref="A4:A25" si="1">A3+1</f>
        <v>51</v>
      </c>
      <c r="B4">
        <f t="shared" si="0"/>
        <v>1996</v>
      </c>
      <c r="C4" t="s">
        <v>11</v>
      </c>
      <c r="D4">
        <v>61</v>
      </c>
      <c r="G4" t="s">
        <v>13</v>
      </c>
    </row>
    <row r="5" spans="1:7" x14ac:dyDescent="0.25">
      <c r="A5">
        <f t="shared" si="1"/>
        <v>52</v>
      </c>
      <c r="B5">
        <f t="shared" si="0"/>
        <v>1996</v>
      </c>
      <c r="C5" t="s">
        <v>11</v>
      </c>
      <c r="D5">
        <v>380</v>
      </c>
      <c r="G5" t="s">
        <v>13</v>
      </c>
    </row>
    <row r="6" spans="1:7" x14ac:dyDescent="0.25">
      <c r="A6">
        <f t="shared" si="1"/>
        <v>53</v>
      </c>
      <c r="B6">
        <f t="shared" si="0"/>
        <v>1996</v>
      </c>
      <c r="C6" t="s">
        <v>12</v>
      </c>
      <c r="D6">
        <v>7</v>
      </c>
      <c r="G6" t="s">
        <v>13</v>
      </c>
    </row>
    <row r="7" spans="1:7" x14ac:dyDescent="0.25">
      <c r="A7">
        <f t="shared" si="1"/>
        <v>54</v>
      </c>
      <c r="B7">
        <f t="shared" si="0"/>
        <v>1996</v>
      </c>
      <c r="C7" t="s">
        <v>12</v>
      </c>
      <c r="D7">
        <v>31</v>
      </c>
      <c r="G7" t="s">
        <v>13</v>
      </c>
    </row>
    <row r="8" spans="1:7" x14ac:dyDescent="0.25">
      <c r="A8">
        <f t="shared" si="1"/>
        <v>55</v>
      </c>
      <c r="B8">
        <f t="shared" si="0"/>
        <v>1996</v>
      </c>
      <c r="C8" t="s">
        <v>12</v>
      </c>
      <c r="D8">
        <v>86</v>
      </c>
      <c r="G8" t="s">
        <v>13</v>
      </c>
    </row>
    <row r="9" spans="1:7" x14ac:dyDescent="0.25">
      <c r="A9">
        <f t="shared" si="1"/>
        <v>56</v>
      </c>
      <c r="B9">
        <f t="shared" si="0"/>
        <v>1996</v>
      </c>
      <c r="C9" t="s">
        <v>12</v>
      </c>
      <c r="D9">
        <v>54</v>
      </c>
      <c r="G9" t="s">
        <v>13</v>
      </c>
    </row>
    <row r="10" spans="1:7" x14ac:dyDescent="0.25">
      <c r="A10">
        <f t="shared" si="1"/>
        <v>57</v>
      </c>
      <c r="B10">
        <f t="shared" si="0"/>
        <v>1996</v>
      </c>
      <c r="C10" t="s">
        <v>14</v>
      </c>
      <c r="D10">
        <v>1</v>
      </c>
      <c r="G10" t="s">
        <v>13</v>
      </c>
    </row>
    <row r="11" spans="1:7" x14ac:dyDescent="0.25">
      <c r="A11">
        <f t="shared" si="1"/>
        <v>58</v>
      </c>
      <c r="B11">
        <f t="shared" si="0"/>
        <v>1996</v>
      </c>
      <c r="C11" t="s">
        <v>14</v>
      </c>
      <c r="D11">
        <v>598</v>
      </c>
      <c r="G11" t="s">
        <v>13</v>
      </c>
    </row>
    <row r="12" spans="1:7" x14ac:dyDescent="0.25">
      <c r="A12">
        <f t="shared" si="1"/>
        <v>59</v>
      </c>
      <c r="B12">
        <f t="shared" si="0"/>
        <v>1996</v>
      </c>
      <c r="C12" t="s">
        <v>14</v>
      </c>
      <c r="D12">
        <v>60</v>
      </c>
      <c r="G12" t="s">
        <v>13</v>
      </c>
    </row>
    <row r="13" spans="1:7" x14ac:dyDescent="0.25">
      <c r="A13">
        <f t="shared" si="1"/>
        <v>60</v>
      </c>
      <c r="B13">
        <f t="shared" si="0"/>
        <v>1996</v>
      </c>
      <c r="C13" t="s">
        <v>14</v>
      </c>
      <c r="D13">
        <v>39</v>
      </c>
      <c r="G13" t="s">
        <v>13</v>
      </c>
    </row>
    <row r="14" spans="1:7" x14ac:dyDescent="0.25">
      <c r="A14">
        <f t="shared" si="1"/>
        <v>61</v>
      </c>
      <c r="B14">
        <f t="shared" si="0"/>
        <v>1996</v>
      </c>
      <c r="C14" t="s">
        <v>15</v>
      </c>
      <c r="D14">
        <v>55</v>
      </c>
      <c r="G14" t="s">
        <v>13</v>
      </c>
    </row>
    <row r="15" spans="1:7" x14ac:dyDescent="0.25">
      <c r="A15">
        <f t="shared" si="1"/>
        <v>62</v>
      </c>
      <c r="B15">
        <f t="shared" si="0"/>
        <v>1996</v>
      </c>
      <c r="C15" t="s">
        <v>15</v>
      </c>
      <c r="D15">
        <v>32</v>
      </c>
      <c r="G15" t="s">
        <v>13</v>
      </c>
    </row>
    <row r="16" spans="1:7" x14ac:dyDescent="0.25">
      <c r="A16">
        <f t="shared" si="1"/>
        <v>63</v>
      </c>
      <c r="B16">
        <f t="shared" si="0"/>
        <v>1996</v>
      </c>
      <c r="C16" t="s">
        <v>15</v>
      </c>
      <c r="D16">
        <v>98</v>
      </c>
      <c r="G16" t="s">
        <v>13</v>
      </c>
    </row>
    <row r="17" spans="1:7" x14ac:dyDescent="0.25">
      <c r="A17">
        <f t="shared" si="1"/>
        <v>64</v>
      </c>
      <c r="B17">
        <f t="shared" si="0"/>
        <v>1996</v>
      </c>
      <c r="C17" t="s">
        <v>15</v>
      </c>
      <c r="D17">
        <v>53</v>
      </c>
      <c r="G17" t="s">
        <v>13</v>
      </c>
    </row>
    <row r="18" spans="1:7" x14ac:dyDescent="0.25">
      <c r="A18">
        <f t="shared" si="1"/>
        <v>65</v>
      </c>
      <c r="B18">
        <f t="shared" si="0"/>
        <v>1996</v>
      </c>
      <c r="C18" t="s">
        <v>17</v>
      </c>
      <c r="D18">
        <v>39</v>
      </c>
      <c r="G18" t="s">
        <v>13</v>
      </c>
    </row>
    <row r="19" spans="1:7" x14ac:dyDescent="0.25">
      <c r="A19">
        <f t="shared" si="1"/>
        <v>66</v>
      </c>
      <c r="B19">
        <f t="shared" si="0"/>
        <v>1996</v>
      </c>
      <c r="C19" t="s">
        <v>17</v>
      </c>
      <c r="D19">
        <v>32</v>
      </c>
      <c r="G19" t="s">
        <v>13</v>
      </c>
    </row>
    <row r="20" spans="1:7" x14ac:dyDescent="0.25">
      <c r="A20">
        <f t="shared" si="1"/>
        <v>67</v>
      </c>
      <c r="B20">
        <f t="shared" si="0"/>
        <v>1996</v>
      </c>
      <c r="C20" t="s">
        <v>17</v>
      </c>
      <c r="D20">
        <v>34</v>
      </c>
      <c r="G20" t="s">
        <v>13</v>
      </c>
    </row>
    <row r="21" spans="1:7" x14ac:dyDescent="0.25">
      <c r="A21">
        <f t="shared" si="1"/>
        <v>68</v>
      </c>
      <c r="B21">
        <f t="shared" si="0"/>
        <v>1996</v>
      </c>
      <c r="C21" t="s">
        <v>17</v>
      </c>
      <c r="D21">
        <v>7</v>
      </c>
      <c r="G21" t="s">
        <v>13</v>
      </c>
    </row>
    <row r="22" spans="1:7" x14ac:dyDescent="0.25">
      <c r="A22">
        <f t="shared" si="1"/>
        <v>69</v>
      </c>
      <c r="B22">
        <f t="shared" si="0"/>
        <v>1996</v>
      </c>
      <c r="C22" t="s">
        <v>18</v>
      </c>
      <c r="D22">
        <v>31</v>
      </c>
      <c r="G22" t="s">
        <v>13</v>
      </c>
    </row>
    <row r="23" spans="1:7" x14ac:dyDescent="0.25">
      <c r="A23">
        <f t="shared" si="1"/>
        <v>70</v>
      </c>
      <c r="B23">
        <f t="shared" si="0"/>
        <v>1996</v>
      </c>
      <c r="C23" t="s">
        <v>18</v>
      </c>
      <c r="D23">
        <v>380</v>
      </c>
      <c r="G23" t="s">
        <v>13</v>
      </c>
    </row>
    <row r="24" spans="1:7" x14ac:dyDescent="0.25">
      <c r="A24">
        <f t="shared" si="1"/>
        <v>71</v>
      </c>
      <c r="B24">
        <f t="shared" si="0"/>
        <v>1996</v>
      </c>
      <c r="C24" t="s">
        <v>18</v>
      </c>
      <c r="D24">
        <v>55</v>
      </c>
      <c r="G24" t="s">
        <v>13</v>
      </c>
    </row>
    <row r="25" spans="1:7" x14ac:dyDescent="0.25">
      <c r="A25">
        <f t="shared" si="1"/>
        <v>72</v>
      </c>
      <c r="B25">
        <f t="shared" si="0"/>
        <v>1996</v>
      </c>
      <c r="C25" t="s">
        <v>18</v>
      </c>
      <c r="D25">
        <v>598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2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3">D28</f>
        <v>852</v>
      </c>
      <c r="E29">
        <v>2</v>
      </c>
      <c r="G29" t="str">
        <f t="shared" si="2"/>
        <v>insert into game (matchid, matchdate, game_type, country) values (82, '1996-11-24', 2, 852);</v>
      </c>
    </row>
    <row r="30" spans="1:7" x14ac:dyDescent="0.25">
      <c r="A30">
        <f t="shared" ref="A30:A67" si="4">A29+1</f>
        <v>83</v>
      </c>
      <c r="B30" s="2" t="str">
        <f>"1996-11-26"</f>
        <v>1996-11-26</v>
      </c>
      <c r="C30">
        <v>2</v>
      </c>
      <c r="D30">
        <f t="shared" si="3"/>
        <v>852</v>
      </c>
      <c r="E30">
        <v>9</v>
      </c>
      <c r="G30" t="str">
        <f t="shared" si="2"/>
        <v>insert into game (matchid, matchdate, game_type, country) values (83, '1996-11-26', 2, 852);</v>
      </c>
    </row>
    <row r="31" spans="1:7" x14ac:dyDescent="0.25">
      <c r="A31">
        <f t="shared" si="4"/>
        <v>84</v>
      </c>
      <c r="B31" s="2" t="str">
        <f>"1996-11-26"</f>
        <v>1996-11-26</v>
      </c>
      <c r="C31">
        <v>2</v>
      </c>
      <c r="D31">
        <f t="shared" si="3"/>
        <v>852</v>
      </c>
      <c r="E31">
        <v>10</v>
      </c>
      <c r="G31" t="str">
        <f t="shared" si="2"/>
        <v>insert into game (matchid, matchdate, game_type, country) values (84, '1996-11-26', 2, 852);</v>
      </c>
    </row>
    <row r="32" spans="1:7" x14ac:dyDescent="0.25">
      <c r="A32">
        <f t="shared" si="4"/>
        <v>85</v>
      </c>
      <c r="B32" s="2" t="str">
        <f>"1996-11-28"</f>
        <v>1996-11-28</v>
      </c>
      <c r="C32">
        <v>2</v>
      </c>
      <c r="D32">
        <f t="shared" si="3"/>
        <v>852</v>
      </c>
      <c r="E32">
        <v>17</v>
      </c>
      <c r="G32" t="str">
        <f t="shared" si="2"/>
        <v>insert into game (matchid, matchdate, game_type, country) values (85, '1996-11-28', 2, 852);</v>
      </c>
    </row>
    <row r="33" spans="1:7" x14ac:dyDescent="0.25">
      <c r="A33">
        <f t="shared" si="4"/>
        <v>86</v>
      </c>
      <c r="B33" s="2" t="str">
        <f>"1996-11-28"</f>
        <v>1996-11-28</v>
      </c>
      <c r="C33">
        <v>2</v>
      </c>
      <c r="D33">
        <f t="shared" si="3"/>
        <v>852</v>
      </c>
      <c r="E33">
        <v>18</v>
      </c>
      <c r="G33" t="str">
        <f t="shared" si="2"/>
        <v>insert into game (matchid, matchdate, game_type, country) values (86, '1996-11-28', 2, 852);</v>
      </c>
    </row>
    <row r="34" spans="1:7" x14ac:dyDescent="0.25">
      <c r="A34">
        <f t="shared" si="4"/>
        <v>87</v>
      </c>
      <c r="B34" s="2" t="str">
        <f>"1996-11-25"</f>
        <v>1996-11-25</v>
      </c>
      <c r="C34">
        <v>2</v>
      </c>
      <c r="D34">
        <f t="shared" si="3"/>
        <v>852</v>
      </c>
      <c r="E34">
        <v>3</v>
      </c>
      <c r="G34" t="str">
        <f t="shared" si="2"/>
        <v>insert into game (matchid, matchdate, game_type, country) values (87, '1996-11-25', 2, 852);</v>
      </c>
    </row>
    <row r="35" spans="1:7" x14ac:dyDescent="0.25">
      <c r="A35">
        <f t="shared" si="4"/>
        <v>88</v>
      </c>
      <c r="B35" s="2" t="str">
        <f>"1996-11-25"</f>
        <v>1996-11-25</v>
      </c>
      <c r="C35">
        <v>2</v>
      </c>
      <c r="D35">
        <f t="shared" si="3"/>
        <v>852</v>
      </c>
      <c r="E35">
        <v>4</v>
      </c>
      <c r="G35" t="str">
        <f t="shared" si="2"/>
        <v>insert into game (matchid, matchdate, game_type, country) values (88, '1996-11-25', 2, 852);</v>
      </c>
    </row>
    <row r="36" spans="1:7" x14ac:dyDescent="0.25">
      <c r="A36">
        <f t="shared" si="4"/>
        <v>89</v>
      </c>
      <c r="B36" s="2" t="str">
        <f>"1996-11-27"</f>
        <v>1996-11-27</v>
      </c>
      <c r="C36">
        <v>2</v>
      </c>
      <c r="D36">
        <f t="shared" si="3"/>
        <v>852</v>
      </c>
      <c r="E36">
        <v>11</v>
      </c>
      <c r="G36" t="str">
        <f t="shared" si="2"/>
        <v>insert into game (matchid, matchdate, game_type, country) values (89, '1996-11-27', 2, 852);</v>
      </c>
    </row>
    <row r="37" spans="1:7" x14ac:dyDescent="0.25">
      <c r="A37">
        <f t="shared" si="4"/>
        <v>90</v>
      </c>
      <c r="B37" s="2" t="str">
        <f>"1996-11-27"</f>
        <v>1996-11-27</v>
      </c>
      <c r="C37">
        <v>2</v>
      </c>
      <c r="D37">
        <f t="shared" si="3"/>
        <v>852</v>
      </c>
      <c r="E37">
        <v>12</v>
      </c>
      <c r="G37" t="str">
        <f t="shared" si="2"/>
        <v>insert into game (matchid, matchdate, game_type, country) values (90, '1996-11-27', 2, 852);</v>
      </c>
    </row>
    <row r="38" spans="1:7" x14ac:dyDescent="0.25">
      <c r="A38">
        <f t="shared" si="4"/>
        <v>91</v>
      </c>
      <c r="B38" s="2" t="str">
        <f>"1996-11-28"</f>
        <v>1996-11-28</v>
      </c>
      <c r="C38">
        <v>2</v>
      </c>
      <c r="D38">
        <f t="shared" si="3"/>
        <v>852</v>
      </c>
      <c r="E38">
        <v>19</v>
      </c>
      <c r="G38" t="str">
        <f t="shared" si="2"/>
        <v>insert into game (matchid, matchdate, game_type, country) values (91, '1996-11-28', 2, 852);</v>
      </c>
    </row>
    <row r="39" spans="1:7" x14ac:dyDescent="0.25">
      <c r="A39">
        <f t="shared" si="4"/>
        <v>92</v>
      </c>
      <c r="B39" s="2" t="str">
        <f>"1996-11-28"</f>
        <v>1996-11-28</v>
      </c>
      <c r="C39">
        <v>2</v>
      </c>
      <c r="D39">
        <f t="shared" si="3"/>
        <v>852</v>
      </c>
      <c r="E39">
        <v>20</v>
      </c>
      <c r="G39" t="str">
        <f t="shared" si="2"/>
        <v>insert into game (matchid, matchdate, game_type, country) values (92, '1996-11-28', 2, 852);</v>
      </c>
    </row>
    <row r="40" spans="1:7" x14ac:dyDescent="0.25">
      <c r="A40">
        <f t="shared" si="4"/>
        <v>93</v>
      </c>
      <c r="B40" s="2" t="str">
        <f>"1996-11-24"</f>
        <v>1996-11-24</v>
      </c>
      <c r="C40">
        <v>2</v>
      </c>
      <c r="D40">
        <f t="shared" si="3"/>
        <v>852</v>
      </c>
      <c r="E40">
        <v>5</v>
      </c>
      <c r="G40" t="str">
        <f t="shared" si="2"/>
        <v>insert into game (matchid, matchdate, game_type, country) values (93, '1996-11-24', 2, 852);</v>
      </c>
    </row>
    <row r="41" spans="1:7" x14ac:dyDescent="0.25">
      <c r="A41">
        <f t="shared" si="4"/>
        <v>94</v>
      </c>
      <c r="B41" s="2" t="str">
        <f>"1996-11-24"</f>
        <v>1996-11-24</v>
      </c>
      <c r="C41">
        <v>2</v>
      </c>
      <c r="D41">
        <f t="shared" si="3"/>
        <v>852</v>
      </c>
      <c r="E41">
        <v>6</v>
      </c>
      <c r="G41" t="str">
        <f t="shared" si="2"/>
        <v>insert into game (matchid, matchdate, game_type, country) values (94, '1996-11-24', 2, 852);</v>
      </c>
    </row>
    <row r="42" spans="1:7" x14ac:dyDescent="0.25">
      <c r="A42">
        <f t="shared" si="4"/>
        <v>95</v>
      </c>
      <c r="B42" s="2" t="str">
        <f>"1996-11-26"</f>
        <v>1996-11-26</v>
      </c>
      <c r="C42">
        <v>2</v>
      </c>
      <c r="D42">
        <f t="shared" si="3"/>
        <v>852</v>
      </c>
      <c r="E42">
        <v>13</v>
      </c>
      <c r="G42" t="str">
        <f t="shared" si="2"/>
        <v>insert into game (matchid, matchdate, game_type, country) values (95, '1996-11-26', 2, 852);</v>
      </c>
    </row>
    <row r="43" spans="1:7" x14ac:dyDescent="0.25">
      <c r="A43">
        <f t="shared" si="4"/>
        <v>96</v>
      </c>
      <c r="B43" s="2" t="str">
        <f>"1996-11-26"</f>
        <v>1996-11-26</v>
      </c>
      <c r="C43">
        <v>2</v>
      </c>
      <c r="D43">
        <f t="shared" si="3"/>
        <v>852</v>
      </c>
      <c r="E43">
        <v>14</v>
      </c>
      <c r="G43" t="str">
        <f t="shared" si="2"/>
        <v>insert into game (matchid, matchdate, game_type, country) values (96, '1996-11-26', 2, 852);</v>
      </c>
    </row>
    <row r="44" spans="1:7" x14ac:dyDescent="0.25">
      <c r="A44">
        <f t="shared" si="4"/>
        <v>97</v>
      </c>
      <c r="B44" s="2" t="str">
        <f>"1996-11-28"</f>
        <v>1996-11-28</v>
      </c>
      <c r="C44">
        <v>2</v>
      </c>
      <c r="D44">
        <f t="shared" si="3"/>
        <v>852</v>
      </c>
      <c r="E44">
        <v>21</v>
      </c>
      <c r="G44" t="str">
        <f t="shared" si="2"/>
        <v>insert into game (matchid, matchdate, game_type, country) values (97, '1996-11-28', 2, 852);</v>
      </c>
    </row>
    <row r="45" spans="1:7" x14ac:dyDescent="0.25">
      <c r="A45">
        <f t="shared" si="4"/>
        <v>98</v>
      </c>
      <c r="B45" s="2" t="str">
        <f>"1996-11-28"</f>
        <v>1996-11-28</v>
      </c>
      <c r="C45">
        <v>2</v>
      </c>
      <c r="D45">
        <f t="shared" si="3"/>
        <v>852</v>
      </c>
      <c r="E45">
        <v>22</v>
      </c>
      <c r="G45" t="str">
        <f t="shared" si="2"/>
        <v>insert into game (matchid, matchdate, game_type, country) values (98, '1996-11-28', 2, 852);</v>
      </c>
    </row>
    <row r="46" spans="1:7" x14ac:dyDescent="0.25">
      <c r="A46">
        <f t="shared" si="4"/>
        <v>99</v>
      </c>
      <c r="B46" s="2" t="str">
        <f>"1996-11-25"</f>
        <v>1996-11-25</v>
      </c>
      <c r="C46">
        <v>2</v>
      </c>
      <c r="D46">
        <f t="shared" si="3"/>
        <v>852</v>
      </c>
      <c r="E46">
        <v>7</v>
      </c>
      <c r="G46" t="str">
        <f t="shared" si="2"/>
        <v>insert into game (matchid, matchdate, game_type, country) values (99, '1996-11-25', 2, 852);</v>
      </c>
    </row>
    <row r="47" spans="1:7" x14ac:dyDescent="0.25">
      <c r="A47">
        <f t="shared" si="4"/>
        <v>100</v>
      </c>
      <c r="B47" s="2" t="str">
        <f>"1996-11-25"</f>
        <v>1996-11-25</v>
      </c>
      <c r="C47">
        <v>2</v>
      </c>
      <c r="D47">
        <f t="shared" si="3"/>
        <v>852</v>
      </c>
      <c r="E47">
        <v>8</v>
      </c>
      <c r="G47" t="str">
        <f t="shared" si="2"/>
        <v>insert into game (matchid, matchdate, game_type, country) values (100, '1996-11-25', 2, 852);</v>
      </c>
    </row>
    <row r="48" spans="1:7" x14ac:dyDescent="0.25">
      <c r="A48">
        <f t="shared" si="4"/>
        <v>101</v>
      </c>
      <c r="B48" s="2" t="str">
        <f>"1996-11-27"</f>
        <v>1996-11-27</v>
      </c>
      <c r="C48">
        <v>2</v>
      </c>
      <c r="D48">
        <f t="shared" si="3"/>
        <v>852</v>
      </c>
      <c r="E48">
        <v>15</v>
      </c>
      <c r="G48" t="str">
        <f t="shared" si="2"/>
        <v>insert into game (matchid, matchdate, game_type, country) values (101, '1996-11-27', 2, 852);</v>
      </c>
    </row>
    <row r="49" spans="1:7" x14ac:dyDescent="0.25">
      <c r="A49">
        <f t="shared" si="4"/>
        <v>102</v>
      </c>
      <c r="B49" s="2" t="str">
        <f>"1996-11-27"</f>
        <v>1996-11-27</v>
      </c>
      <c r="C49">
        <v>2</v>
      </c>
      <c r="D49">
        <f t="shared" si="3"/>
        <v>852</v>
      </c>
      <c r="E49">
        <v>16</v>
      </c>
      <c r="G49" t="str">
        <f t="shared" si="2"/>
        <v>insert into game (matchid, matchdate, game_type, country) values (102, '1996-11-27', 2, 852);</v>
      </c>
    </row>
    <row r="50" spans="1:7" x14ac:dyDescent="0.25">
      <c r="A50">
        <f t="shared" si="4"/>
        <v>103</v>
      </c>
      <c r="B50" s="2" t="str">
        <f>"1996-11-28"</f>
        <v>1996-11-28</v>
      </c>
      <c r="C50">
        <v>2</v>
      </c>
      <c r="D50">
        <f t="shared" si="3"/>
        <v>852</v>
      </c>
      <c r="E50">
        <v>23</v>
      </c>
      <c r="G50" t="str">
        <f t="shared" si="2"/>
        <v>insert into game (matchid, matchdate, game_type, country) values (103, '1996-11-28', 2, 852);</v>
      </c>
    </row>
    <row r="51" spans="1:7" x14ac:dyDescent="0.25">
      <c r="A51">
        <f t="shared" si="4"/>
        <v>104</v>
      </c>
      <c r="B51" s="2" t="str">
        <f>"1996-11-28"</f>
        <v>1996-11-28</v>
      </c>
      <c r="C51">
        <v>2</v>
      </c>
      <c r="D51">
        <f t="shared" si="3"/>
        <v>852</v>
      </c>
      <c r="E51">
        <v>24</v>
      </c>
      <c r="G51" t="str">
        <f t="shared" si="2"/>
        <v>insert into game (matchid, matchdate, game_type, country) values (104, '1996-11-28', 2, 852);</v>
      </c>
    </row>
    <row r="52" spans="1:7" x14ac:dyDescent="0.25">
      <c r="A52">
        <f t="shared" si="4"/>
        <v>105</v>
      </c>
      <c r="B52" s="2" t="str">
        <f>"1996-12-01"</f>
        <v>1996-12-01</v>
      </c>
      <c r="C52">
        <v>23</v>
      </c>
      <c r="D52">
        <f t="shared" si="3"/>
        <v>852</v>
      </c>
      <c r="E52">
        <v>25</v>
      </c>
      <c r="G52" t="str">
        <f t="shared" si="2"/>
        <v>insert into game (matchid, matchdate, game_type, country) values (105, '1996-12-01', 23, 852);</v>
      </c>
    </row>
    <row r="53" spans="1:7" x14ac:dyDescent="0.25">
      <c r="A53">
        <f t="shared" si="4"/>
        <v>106</v>
      </c>
      <c r="B53" s="2" t="str">
        <f>"1996-12-01"</f>
        <v>1996-12-01</v>
      </c>
      <c r="C53">
        <v>23</v>
      </c>
      <c r="D53">
        <f t="shared" si="3"/>
        <v>852</v>
      </c>
      <c r="E53">
        <v>26</v>
      </c>
      <c r="G53" t="str">
        <f t="shared" si="2"/>
        <v>insert into game (matchid, matchdate, game_type, country) values (106, '1996-12-01', 23, 852);</v>
      </c>
    </row>
    <row r="54" spans="1:7" x14ac:dyDescent="0.25">
      <c r="A54">
        <f t="shared" si="4"/>
        <v>107</v>
      </c>
      <c r="B54" s="2" t="str">
        <f>"1996-12-02"</f>
        <v>1996-12-02</v>
      </c>
      <c r="C54">
        <v>23</v>
      </c>
      <c r="D54">
        <f t="shared" si="3"/>
        <v>852</v>
      </c>
      <c r="E54">
        <v>29</v>
      </c>
      <c r="G54" t="str">
        <f t="shared" si="2"/>
        <v>insert into game (matchid, matchdate, game_type, country) values (107, '1996-12-02', 23, 852);</v>
      </c>
    </row>
    <row r="55" spans="1:7" x14ac:dyDescent="0.25">
      <c r="A55">
        <f t="shared" si="4"/>
        <v>108</v>
      </c>
      <c r="B55" s="2" t="str">
        <f>"1996-12-02"</f>
        <v>1996-12-02</v>
      </c>
      <c r="C55">
        <v>23</v>
      </c>
      <c r="D55">
        <f t="shared" si="3"/>
        <v>852</v>
      </c>
      <c r="E55">
        <v>30</v>
      </c>
      <c r="G55" t="str">
        <f t="shared" si="2"/>
        <v>insert into game (matchid, matchdate, game_type, country) values (108, '1996-12-02', 23, 852);</v>
      </c>
    </row>
    <row r="56" spans="1:7" x14ac:dyDescent="0.25">
      <c r="A56">
        <f t="shared" si="4"/>
        <v>109</v>
      </c>
      <c r="B56" s="2" t="str">
        <f>"1996-12-04"</f>
        <v>1996-12-04</v>
      </c>
      <c r="C56">
        <v>23</v>
      </c>
      <c r="D56">
        <f t="shared" si="3"/>
        <v>852</v>
      </c>
      <c r="E56">
        <v>33</v>
      </c>
      <c r="G56" t="str">
        <f t="shared" si="2"/>
        <v>insert into game (matchid, matchdate, game_type, country) values (109, '1996-12-04', 23, 852);</v>
      </c>
    </row>
    <row r="57" spans="1:7" x14ac:dyDescent="0.25">
      <c r="A57">
        <f t="shared" si="4"/>
        <v>110</v>
      </c>
      <c r="B57" s="2" t="str">
        <f>"1996-12-04"</f>
        <v>1996-12-04</v>
      </c>
      <c r="C57">
        <v>23</v>
      </c>
      <c r="D57">
        <f t="shared" si="3"/>
        <v>852</v>
      </c>
      <c r="E57">
        <v>34</v>
      </c>
      <c r="G57" t="str">
        <f t="shared" si="2"/>
        <v>insert into game (matchid, matchdate, game_type, country) values (110, '1996-12-04', 23, 852);</v>
      </c>
    </row>
    <row r="58" spans="1:7" x14ac:dyDescent="0.25">
      <c r="A58">
        <f t="shared" si="4"/>
        <v>111</v>
      </c>
      <c r="B58" s="2" t="str">
        <f>"1996-11-30"</f>
        <v>1996-11-30</v>
      </c>
      <c r="C58">
        <v>23</v>
      </c>
      <c r="D58">
        <f t="shared" si="3"/>
        <v>852</v>
      </c>
      <c r="E58">
        <v>27</v>
      </c>
      <c r="G58" t="str">
        <f t="shared" si="2"/>
        <v>insert into game (matchid, matchdate, game_type, country) values (111, '1996-11-30', 23, 852);</v>
      </c>
    </row>
    <row r="59" spans="1:7" x14ac:dyDescent="0.25">
      <c r="A59">
        <f t="shared" si="4"/>
        <v>112</v>
      </c>
      <c r="B59" s="2" t="str">
        <f>"1996-11-30"</f>
        <v>1996-11-30</v>
      </c>
      <c r="C59">
        <v>23</v>
      </c>
      <c r="D59">
        <f t="shared" si="3"/>
        <v>852</v>
      </c>
      <c r="E59">
        <v>28</v>
      </c>
      <c r="G59" t="str">
        <f t="shared" si="2"/>
        <v>insert into game (matchid, matchdate, game_type, country) values (112, '1996-11-30', 23, 852);</v>
      </c>
    </row>
    <row r="60" spans="1:7" x14ac:dyDescent="0.25">
      <c r="A60">
        <f t="shared" si="4"/>
        <v>113</v>
      </c>
      <c r="B60" s="2" t="str">
        <f>"1996-12-01"</f>
        <v>1996-12-01</v>
      </c>
      <c r="C60">
        <v>23</v>
      </c>
      <c r="D60">
        <f t="shared" si="3"/>
        <v>852</v>
      </c>
      <c r="E60">
        <v>31</v>
      </c>
      <c r="G60" t="str">
        <f t="shared" si="2"/>
        <v>insert into game (matchid, matchdate, game_type, country) values (113, '1996-12-01', 23, 852);</v>
      </c>
    </row>
    <row r="61" spans="1:7" x14ac:dyDescent="0.25">
      <c r="A61">
        <f t="shared" si="4"/>
        <v>114</v>
      </c>
      <c r="B61" s="2" t="str">
        <f>"1996-12-01"</f>
        <v>1996-12-01</v>
      </c>
      <c r="C61">
        <v>23</v>
      </c>
      <c r="D61">
        <f t="shared" si="3"/>
        <v>852</v>
      </c>
      <c r="E61">
        <v>32</v>
      </c>
      <c r="G61" t="str">
        <f t="shared" si="2"/>
        <v>insert into game (matchid, matchdate, game_type, country) values (114, '1996-12-01', 23, 852);</v>
      </c>
    </row>
    <row r="62" spans="1:7" x14ac:dyDescent="0.25">
      <c r="A62">
        <f t="shared" si="4"/>
        <v>115</v>
      </c>
      <c r="B62" s="2" t="str">
        <f>"1996-12-03"</f>
        <v>1996-12-03</v>
      </c>
      <c r="C62">
        <v>23</v>
      </c>
      <c r="D62">
        <f t="shared" si="3"/>
        <v>852</v>
      </c>
      <c r="E62">
        <v>35</v>
      </c>
      <c r="G62" t="str">
        <f t="shared" si="2"/>
        <v>insert into game (matchid, matchdate, game_type, country) values (115, '1996-12-03', 23, 852);</v>
      </c>
    </row>
    <row r="63" spans="1:7" x14ac:dyDescent="0.25">
      <c r="A63">
        <f t="shared" si="4"/>
        <v>116</v>
      </c>
      <c r="B63" s="2" t="str">
        <f>"1996-12-03"</f>
        <v>1996-12-03</v>
      </c>
      <c r="C63">
        <v>23</v>
      </c>
      <c r="D63">
        <f t="shared" si="3"/>
        <v>852</v>
      </c>
      <c r="E63">
        <v>36</v>
      </c>
      <c r="G63" t="str">
        <f t="shared" si="2"/>
        <v>insert into game (matchid, matchdate, game_type, country) values (116, '1996-12-03', 23, 852);</v>
      </c>
    </row>
    <row r="64" spans="1:7" x14ac:dyDescent="0.25">
      <c r="A64">
        <f t="shared" si="4"/>
        <v>117</v>
      </c>
      <c r="B64" s="2" t="str">
        <f>"1996-12-06"</f>
        <v>1996-12-06</v>
      </c>
      <c r="C64">
        <v>4</v>
      </c>
      <c r="D64">
        <f t="shared" si="3"/>
        <v>852</v>
      </c>
      <c r="E64">
        <v>37</v>
      </c>
      <c r="G64" t="str">
        <f t="shared" si="2"/>
        <v>insert into game (matchid, matchdate, game_type, country) values (117, '1996-12-06', 4, 852);</v>
      </c>
    </row>
    <row r="65" spans="1:7" x14ac:dyDescent="0.25">
      <c r="A65">
        <f t="shared" si="4"/>
        <v>118</v>
      </c>
      <c r="B65" s="2" t="str">
        <f>"1996-12-06"</f>
        <v>1996-12-06</v>
      </c>
      <c r="C65">
        <v>4</v>
      </c>
      <c r="D65">
        <f t="shared" si="3"/>
        <v>852</v>
      </c>
      <c r="E65">
        <v>38</v>
      </c>
      <c r="G65" t="str">
        <f t="shared" si="2"/>
        <v>insert into game (matchid, matchdate, game_type, country) values (118, '1996-12-06', 4, 852);</v>
      </c>
    </row>
    <row r="66" spans="1:7" x14ac:dyDescent="0.25">
      <c r="A66">
        <f t="shared" si="4"/>
        <v>119</v>
      </c>
      <c r="B66" s="2" t="str">
        <f>"1996-12-08"</f>
        <v>1996-12-08</v>
      </c>
      <c r="C66">
        <v>5</v>
      </c>
      <c r="D66">
        <f t="shared" si="3"/>
        <v>852</v>
      </c>
      <c r="E66">
        <v>39</v>
      </c>
      <c r="G66" t="str">
        <f t="shared" si="2"/>
        <v>insert into game (matchid, matchdate, game_type, country) values (119, '1996-12-08', 5, 852);</v>
      </c>
    </row>
    <row r="67" spans="1:7" x14ac:dyDescent="0.25">
      <c r="A67">
        <f t="shared" si="4"/>
        <v>120</v>
      </c>
      <c r="B67" s="2" t="str">
        <f>"1996-12-08"</f>
        <v>1996-12-08</v>
      </c>
      <c r="C67">
        <v>6</v>
      </c>
      <c r="D67">
        <f t="shared" si="3"/>
        <v>852</v>
      </c>
      <c r="E67">
        <v>40</v>
      </c>
      <c r="G67" t="str">
        <f t="shared" si="2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5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5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5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5"/>
        <v>insert into game_score (id, matchid, squad, goals, points, time_type) values (334, 81, 20, 0, 0, 1);</v>
      </c>
    </row>
    <row r="74" spans="1:7" x14ac:dyDescent="0.25">
      <c r="A74" s="4">
        <f t="shared" ref="A74:A137" si="6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5"/>
        <v>insert into game_score (id, matchid, squad, goals, points, time_type) values (335, 82, 61, 2, 0, 2);</v>
      </c>
    </row>
    <row r="75" spans="1:7" x14ac:dyDescent="0.25">
      <c r="A75" s="4">
        <f t="shared" si="6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5"/>
        <v>insert into game_score (id, matchid, squad, goals, points, time_type) values (336, 82, 61, 0, 0, 1);</v>
      </c>
    </row>
    <row r="76" spans="1:7" x14ac:dyDescent="0.25">
      <c r="A76" s="4">
        <f t="shared" si="6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5"/>
        <v>insert into game_score (id, matchid, squad, goals, points, time_type) values (337, 82, 380, 11, 3, 2);</v>
      </c>
    </row>
    <row r="77" spans="1:7" x14ac:dyDescent="0.25">
      <c r="A77" s="4">
        <f t="shared" si="6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5"/>
        <v>insert into game_score (id, matchid, squad, goals, points, time_type) values (338, 82, 380, 3, 0, 1);</v>
      </c>
    </row>
    <row r="78" spans="1:7" x14ac:dyDescent="0.25">
      <c r="A78" s="3">
        <f t="shared" si="6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5"/>
        <v>insert into game_score (id, matchid, squad, goals, points, time_type) values (339, 83, 20, 8, 3, 2);</v>
      </c>
    </row>
    <row r="79" spans="1:7" x14ac:dyDescent="0.25">
      <c r="A79" s="3">
        <f t="shared" si="6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5"/>
        <v>insert into game_score (id, matchid, squad, goals, points, time_type) values (340, 83, 20, 2, 0, 1);</v>
      </c>
    </row>
    <row r="80" spans="1:7" x14ac:dyDescent="0.25">
      <c r="A80" s="3">
        <f t="shared" si="6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5"/>
        <v>insert into game_score (id, matchid, squad, goals, points, time_type) values (341, 83, 61, 2, 0, 2);</v>
      </c>
    </row>
    <row r="81" spans="1:7" x14ac:dyDescent="0.25">
      <c r="A81" s="3">
        <f t="shared" si="6"/>
        <v>342</v>
      </c>
      <c r="B81" s="3">
        <f t="shared" ref="B81" si="7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5"/>
        <v>insert into game_score (id, matchid, squad, goals, points, time_type) values (342, 83, 61, 1, 0, 1);</v>
      </c>
    </row>
    <row r="82" spans="1:7" x14ac:dyDescent="0.25">
      <c r="A82" s="4">
        <f t="shared" si="6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5"/>
        <v>insert into game_score (id, matchid, squad, goals, points, time_type) values (343, 84, 380, 1, 0, 2);</v>
      </c>
    </row>
    <row r="83" spans="1:7" x14ac:dyDescent="0.25">
      <c r="A83" s="4">
        <f t="shared" si="6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(344, 84, 380, 0, 0, 1);</v>
      </c>
    </row>
    <row r="84" spans="1:7" x14ac:dyDescent="0.25">
      <c r="A84" s="4">
        <f t="shared" si="6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5"/>
        <v>insert into game_score (id, matchid, squad, goals, points, time_type) values (345, 84, 34, 4, 3, 2);</v>
      </c>
    </row>
    <row r="85" spans="1:7" x14ac:dyDescent="0.25">
      <c r="A85" s="4">
        <f t="shared" si="6"/>
        <v>346</v>
      </c>
      <c r="B85" s="4">
        <f t="shared" ref="B85" si="8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5"/>
        <v>insert into game_score (id, matchid, squad, goals, points, time_type) values (346, 84, 34, 4, 0, 1);</v>
      </c>
    </row>
    <row r="86" spans="1:7" x14ac:dyDescent="0.25">
      <c r="A86" s="3">
        <f t="shared" si="6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5"/>
        <v>insert into game_score (id, matchid, squad, goals, points, time_type) values (347, 85, 20, 3, 0, 2);</v>
      </c>
    </row>
    <row r="87" spans="1:7" x14ac:dyDescent="0.25">
      <c r="A87" s="3">
        <f t="shared" si="6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(348, 85, 20, 1, 0, 1);</v>
      </c>
    </row>
    <row r="88" spans="1:7" x14ac:dyDescent="0.25">
      <c r="A88" s="3">
        <f t="shared" si="6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5"/>
        <v>insert into game_score (id, matchid, squad, goals, points, time_type) values (349, 85, 380, 10, 3, 2);</v>
      </c>
    </row>
    <row r="89" spans="1:7" x14ac:dyDescent="0.25">
      <c r="A89" s="3">
        <f t="shared" si="6"/>
        <v>350</v>
      </c>
      <c r="B89" s="3">
        <f t="shared" ref="B89" si="9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5"/>
        <v>insert into game_score (id, matchid, squad, goals, points, time_type) values (350, 85, 380, 5, 0, 1);</v>
      </c>
    </row>
    <row r="90" spans="1:7" x14ac:dyDescent="0.25">
      <c r="A90" s="4">
        <f t="shared" si="6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5"/>
        <v>insert into game_score (id, matchid, squad, goals, points, time_type) values (351, 86, 34, 7, 3, 2);</v>
      </c>
    </row>
    <row r="91" spans="1:7" x14ac:dyDescent="0.25">
      <c r="A91" s="4">
        <f t="shared" si="6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(352, 86, 34, 2, 0, 1);</v>
      </c>
    </row>
    <row r="92" spans="1:7" x14ac:dyDescent="0.25">
      <c r="A92" s="4">
        <f t="shared" si="6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(353, 86, 61, 0, 0, 2);</v>
      </c>
    </row>
    <row r="93" spans="1:7" x14ac:dyDescent="0.25">
      <c r="A93" s="4">
        <f t="shared" si="6"/>
        <v>354</v>
      </c>
      <c r="B93" s="4">
        <f t="shared" ref="B93" si="10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(354, 86, 61, 0, 0, 1);</v>
      </c>
    </row>
    <row r="94" spans="1:7" x14ac:dyDescent="0.25">
      <c r="A94" s="3">
        <f t="shared" si="6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5"/>
        <v>insert into game_score (id, matchid, squad, goals, points, time_type) values (355, 87, 7, 2, 1, 2);</v>
      </c>
    </row>
    <row r="95" spans="1:7" x14ac:dyDescent="0.25">
      <c r="A95" s="3">
        <f t="shared" si="6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(356, 87, 7, 1, 0, 1);</v>
      </c>
    </row>
    <row r="96" spans="1:7" x14ac:dyDescent="0.25">
      <c r="A96" s="3">
        <f t="shared" si="6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5"/>
        <v>insert into game_score (id, matchid, squad, goals, points, time_type) values (357, 87, 31, 2, 1, 2);</v>
      </c>
    </row>
    <row r="97" spans="1:7" x14ac:dyDescent="0.25">
      <c r="A97" s="3">
        <f t="shared" si="6"/>
        <v>358</v>
      </c>
      <c r="B97" s="3">
        <f t="shared" ref="B97" si="11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(358, 87, 31, 0, 0, 1);</v>
      </c>
    </row>
    <row r="98" spans="1:7" x14ac:dyDescent="0.25">
      <c r="A98" s="4">
        <f t="shared" si="6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5"/>
        <v>insert into game_score (id, matchid, squad, goals, points, time_type) values (359, 88, 86, 1, 0, 2);</v>
      </c>
    </row>
    <row r="99" spans="1:7" x14ac:dyDescent="0.25">
      <c r="A99" s="4">
        <f t="shared" si="6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(360, 88, 86, 0, 0, 1);</v>
      </c>
    </row>
    <row r="100" spans="1:7" x14ac:dyDescent="0.25">
      <c r="A100" s="4">
        <f t="shared" si="6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5"/>
        <v>insert into game_score (id, matchid, squad, goals, points, time_type) values (361, 88, 54, 2, 3, 2);</v>
      </c>
    </row>
    <row r="101" spans="1:7" x14ac:dyDescent="0.25">
      <c r="A101" s="4">
        <f t="shared" si="6"/>
        <v>362</v>
      </c>
      <c r="B101" s="4">
        <f t="shared" ref="B101" si="12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(362, 88, 54, 0, 0, 1);</v>
      </c>
    </row>
    <row r="102" spans="1:7" x14ac:dyDescent="0.25">
      <c r="A102" s="3">
        <f t="shared" si="6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5"/>
        <v>insert into game_score (id, matchid, squad, goals, points, time_type) values (363, 89, 54, 2, 1, 2);</v>
      </c>
    </row>
    <row r="103" spans="1:7" x14ac:dyDescent="0.25">
      <c r="A103" s="3">
        <f t="shared" si="6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5"/>
        <v>insert into game_score (id, matchid, squad, goals, points, time_type) values (364, 89, 54, 2, 0, 1);</v>
      </c>
    </row>
    <row r="104" spans="1:7" x14ac:dyDescent="0.25">
      <c r="A104" s="3">
        <f t="shared" si="6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5"/>
        <v>insert into game_score (id, matchid, squad, goals, points, time_type) values (365, 89, 7, 2, 1, 2);</v>
      </c>
    </row>
    <row r="105" spans="1:7" x14ac:dyDescent="0.25">
      <c r="A105" s="3">
        <f t="shared" si="6"/>
        <v>366</v>
      </c>
      <c r="B105" s="3">
        <f t="shared" ref="B105" si="13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5"/>
        <v>insert into game_score (id, matchid, squad, goals, points, time_type) values (366, 89, 7, 2, 0, 1);</v>
      </c>
    </row>
    <row r="106" spans="1:7" x14ac:dyDescent="0.25">
      <c r="A106" s="4">
        <f t="shared" si="6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5"/>
        <v>insert into game_score (id, matchid, squad, goals, points, time_type) values (367, 90, 31, 5, 3, 2);</v>
      </c>
    </row>
    <row r="107" spans="1:7" x14ac:dyDescent="0.25">
      <c r="A107" s="4">
        <f t="shared" si="6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5"/>
        <v>insert into game_score (id, matchid, squad, goals, points, time_type) values (368, 90, 31, 3, 0, 1);</v>
      </c>
    </row>
    <row r="108" spans="1:7" x14ac:dyDescent="0.25">
      <c r="A108" s="4">
        <f t="shared" si="6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5"/>
        <v>insert into game_score (id, matchid, squad, goals, points, time_type) values (369, 90, 86, 1, 0, 2);</v>
      </c>
    </row>
    <row r="109" spans="1:7" x14ac:dyDescent="0.25">
      <c r="A109" s="4">
        <f t="shared" si="6"/>
        <v>370</v>
      </c>
      <c r="B109" s="4">
        <f t="shared" ref="B109" si="14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5"/>
        <v>insert into game_score (id, matchid, squad, goals, points, time_type) values (370, 90, 86, 0, 0, 1);</v>
      </c>
    </row>
    <row r="110" spans="1:7" x14ac:dyDescent="0.25">
      <c r="A110" s="3">
        <f t="shared" si="6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5"/>
        <v>insert into game_score (id, matchid, squad, goals, points, time_type) values (371, 91, 31, 6, 3, 2);</v>
      </c>
    </row>
    <row r="111" spans="1:7" x14ac:dyDescent="0.25">
      <c r="A111" s="3">
        <f t="shared" si="6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5"/>
        <v>insert into game_score (id, matchid, squad, goals, points, time_type) values (372, 91, 31, 4, 0, 1);</v>
      </c>
    </row>
    <row r="112" spans="1:7" x14ac:dyDescent="0.25">
      <c r="A112" s="3">
        <f t="shared" si="6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5"/>
        <v>insert into game_score (id, matchid, squad, goals, points, time_type) values (373, 91, 54, 3, 0, 2);</v>
      </c>
    </row>
    <row r="113" spans="1:7" x14ac:dyDescent="0.25">
      <c r="A113" s="3">
        <f t="shared" si="6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5"/>
        <v>insert into game_score (id, matchid, squad, goals, points, time_type) values (374, 91, 54, 1, 0, 1);</v>
      </c>
    </row>
    <row r="114" spans="1:7" x14ac:dyDescent="0.25">
      <c r="A114" s="4">
        <f t="shared" si="6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5"/>
        <v>insert into game_score (id, matchid, squad, goals, points, time_type) values (375, 92, 7, 11, 3, 2);</v>
      </c>
    </row>
    <row r="115" spans="1:7" x14ac:dyDescent="0.25">
      <c r="A115" s="4">
        <f t="shared" si="6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5"/>
        <v>insert into game_score (id, matchid, squad, goals, points, time_type) values (376, 92, 7, 4, 0, 1);</v>
      </c>
    </row>
    <row r="116" spans="1:7" x14ac:dyDescent="0.25">
      <c r="A116" s="4">
        <f t="shared" si="6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5"/>
        <v>insert into game_score (id, matchid, squad, goals, points, time_type) values (377, 92, 86, 1, 0, 2);</v>
      </c>
    </row>
    <row r="117" spans="1:7" x14ac:dyDescent="0.25">
      <c r="A117" s="4">
        <f t="shared" si="6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5"/>
        <v>insert into game_score (id, matchid, squad, goals, points, time_type) values (378, 92, 86, 1, 0, 1);</v>
      </c>
    </row>
    <row r="118" spans="1:7" x14ac:dyDescent="0.25">
      <c r="A118" s="3">
        <f t="shared" si="6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5"/>
        <v>insert into game_score (id, matchid, squad, goals, points, time_type) values (379, 93, 1, 0, 0, 2);</v>
      </c>
    </row>
    <row r="119" spans="1:7" x14ac:dyDescent="0.25">
      <c r="A119" s="3">
        <f t="shared" si="6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5"/>
        <v>insert into game_score (id, matchid, squad, goals, points, time_type) values (380, 93, 1, 0, 0, 1);</v>
      </c>
    </row>
    <row r="120" spans="1:7" x14ac:dyDescent="0.25">
      <c r="A120" s="3">
        <f t="shared" si="6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5"/>
        <v>insert into game_score (id, matchid, squad, goals, points, time_type) values (381, 93, 598, 1, 3, 2);</v>
      </c>
    </row>
    <row r="121" spans="1:7" x14ac:dyDescent="0.25">
      <c r="A121" s="3">
        <f t="shared" si="6"/>
        <v>382</v>
      </c>
      <c r="B121" s="3">
        <f t="shared" ref="B121" si="15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5"/>
        <v>insert into game_score (id, matchid, squad, goals, points, time_type) values (382, 93, 598, 1, 0, 1);</v>
      </c>
    </row>
    <row r="122" spans="1:7" x14ac:dyDescent="0.25">
      <c r="A122" s="4">
        <f t="shared" si="6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5"/>
        <v>insert into game_score (id, matchid, squad, goals, points, time_type) values (383, 94, 60, 1, 0, 2);</v>
      </c>
    </row>
    <row r="123" spans="1:7" x14ac:dyDescent="0.25">
      <c r="A123" s="4">
        <f t="shared" si="6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5"/>
        <v>insert into game_score (id, matchid, squad, goals, points, time_type) values (384, 94, 60, 1, 0, 1);</v>
      </c>
    </row>
    <row r="124" spans="1:7" x14ac:dyDescent="0.25">
      <c r="A124" s="4">
        <f t="shared" si="6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5"/>
        <v>insert into game_score (id, matchid, squad, goals, points, time_type) values (385, 94, 39, 10, 3, 2);</v>
      </c>
    </row>
    <row r="125" spans="1:7" x14ac:dyDescent="0.25">
      <c r="A125" s="4">
        <f t="shared" si="6"/>
        <v>386</v>
      </c>
      <c r="B125" s="4">
        <f t="shared" ref="B125" si="16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5"/>
        <v>insert into game_score (id, matchid, squad, goals, points, time_type) values (386, 94, 39, 4, 0, 1);</v>
      </c>
    </row>
    <row r="126" spans="1:7" x14ac:dyDescent="0.25">
      <c r="A126" s="3">
        <f t="shared" si="6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5"/>
        <v>insert into game_score (id, matchid, squad, goals, points, time_type) values (387, 95, 39, 4, 3, 2);</v>
      </c>
    </row>
    <row r="127" spans="1:7" x14ac:dyDescent="0.25">
      <c r="A127" s="3">
        <f t="shared" si="6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5"/>
        <v>insert into game_score (id, matchid, squad, goals, points, time_type) values (388, 95, 39, 3, 0, 1);</v>
      </c>
    </row>
    <row r="128" spans="1:7" x14ac:dyDescent="0.25">
      <c r="A128" s="3">
        <f t="shared" si="6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5"/>
        <v>insert into game_score (id, matchid, squad, goals, points, time_type) values (389, 95, 1, 2, 0, 2);</v>
      </c>
    </row>
    <row r="129" spans="1:7" x14ac:dyDescent="0.25">
      <c r="A129" s="3">
        <f t="shared" si="6"/>
        <v>390</v>
      </c>
      <c r="B129" s="3">
        <f t="shared" ref="B129" si="17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5"/>
        <v>insert into game_score (id, matchid, squad, goals, points, time_type) values (390, 95, 1, 2, 0, 1);</v>
      </c>
    </row>
    <row r="130" spans="1:7" x14ac:dyDescent="0.25">
      <c r="A130" s="4">
        <f t="shared" si="6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5"/>
        <v>insert into game_score (id, matchid, squad, goals, points, time_type) values (391, 96, 598, 4, 3, 2);</v>
      </c>
    </row>
    <row r="131" spans="1:7" x14ac:dyDescent="0.25">
      <c r="A131" s="4">
        <f t="shared" si="6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5"/>
        <v>insert into game_score (id, matchid, squad, goals, points, time_type) values (392, 96, 598, 3, 0, 1);</v>
      </c>
    </row>
    <row r="132" spans="1:7" x14ac:dyDescent="0.25">
      <c r="A132" s="4">
        <f t="shared" si="6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5"/>
        <v>insert into game_score (id, matchid, squad, goals, points, time_type) values (393, 96, 60, 1, 0, 2);</v>
      </c>
    </row>
    <row r="133" spans="1:7" x14ac:dyDescent="0.25">
      <c r="A133" s="4">
        <f t="shared" si="6"/>
        <v>394</v>
      </c>
      <c r="B133" s="4">
        <f t="shared" ref="B133" si="18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5"/>
        <v>insert into game_score (id, matchid, squad, goals, points, time_type) values (394, 96, 60, 1, 0, 1);</v>
      </c>
    </row>
    <row r="134" spans="1:7" x14ac:dyDescent="0.25">
      <c r="A134" s="3">
        <f t="shared" si="6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19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6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19"/>
        <v>insert into game_score (id, matchid, squad, goals, points, time_type) values (396, 97, 598, 1, 0, 1);</v>
      </c>
    </row>
    <row r="136" spans="1:7" x14ac:dyDescent="0.25">
      <c r="A136" s="3">
        <f t="shared" si="6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19"/>
        <v>insert into game_score (id, matchid, squad, goals, points, time_type) values (397, 97, 39, 2, 1, 2);</v>
      </c>
    </row>
    <row r="137" spans="1:7" x14ac:dyDescent="0.25">
      <c r="A137" s="3">
        <f t="shared" si="6"/>
        <v>398</v>
      </c>
      <c r="B137" s="3">
        <f t="shared" ref="B137" si="20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19"/>
        <v>insert into game_score (id, matchid, squad, goals, points, time_type) values (398, 97, 39, 0, 0, 1);</v>
      </c>
    </row>
    <row r="138" spans="1:7" x14ac:dyDescent="0.25">
      <c r="A138" s="4">
        <f t="shared" ref="A138:A201" si="21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19"/>
        <v>insert into game_score (id, matchid, squad, goals, points, time_type) values (399, 98, 1, 10, 3, 2);</v>
      </c>
    </row>
    <row r="139" spans="1:7" x14ac:dyDescent="0.25">
      <c r="A139" s="4">
        <f t="shared" si="21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19"/>
        <v>insert into game_score (id, matchid, squad, goals, points, time_type) values (400, 98, 1, 5, 0, 1);</v>
      </c>
    </row>
    <row r="140" spans="1:7" x14ac:dyDescent="0.25">
      <c r="A140" s="4">
        <f t="shared" si="21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19"/>
        <v>insert into game_score (id, matchid, squad, goals, points, time_type) values (401, 98, 60, 2, 0, 2);</v>
      </c>
    </row>
    <row r="141" spans="1:7" x14ac:dyDescent="0.25">
      <c r="A141" s="4">
        <f t="shared" si="21"/>
        <v>402</v>
      </c>
      <c r="B141" s="4">
        <f t="shared" ref="B141" si="22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19"/>
        <v>insert into game_score (id, matchid, squad, goals, points, time_type) values (402, 98, 60, 1, 0, 1);</v>
      </c>
    </row>
    <row r="142" spans="1:7" x14ac:dyDescent="0.25">
      <c r="A142" s="3">
        <f t="shared" si="21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19"/>
        <v>insert into game_score (id, matchid, squad, goals, points, time_type) values (403, 99, 55, 5, 3, 2);</v>
      </c>
    </row>
    <row r="143" spans="1:7" x14ac:dyDescent="0.25">
      <c r="A143" s="3">
        <f t="shared" si="21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19"/>
        <v>insert into game_score (id, matchid, squad, goals, points, time_type) values (404, 99, 55, 3, 0, 1);</v>
      </c>
    </row>
    <row r="144" spans="1:7" x14ac:dyDescent="0.25">
      <c r="A144" s="3">
        <f t="shared" si="21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19"/>
        <v>insert into game_score (id, matchid, squad, goals, points, time_type) values (405, 99, 32, 2, 0, 2);</v>
      </c>
    </row>
    <row r="145" spans="1:7" x14ac:dyDescent="0.25">
      <c r="A145" s="3">
        <f t="shared" si="21"/>
        <v>406</v>
      </c>
      <c r="B145" s="3">
        <f t="shared" ref="B145" si="23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19"/>
        <v>insert into game_score (id, matchid, squad, goals, points, time_type) values (406, 99, 32, 1, 0, 1);</v>
      </c>
    </row>
    <row r="146" spans="1:7" x14ac:dyDescent="0.25">
      <c r="A146" s="4">
        <f t="shared" si="21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19"/>
        <v>insert into game_score (id, matchid, squad, goals, points, time_type) values (407, 100, 98, 7, 3, 2);</v>
      </c>
    </row>
    <row r="147" spans="1:7" x14ac:dyDescent="0.25">
      <c r="A147" s="4">
        <f t="shared" si="21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19"/>
        <v>insert into game_score (id, matchid, squad, goals, points, time_type) values (408, 100, 98, 3, 0, 1);</v>
      </c>
    </row>
    <row r="148" spans="1:7" x14ac:dyDescent="0.25">
      <c r="A148" s="4">
        <f t="shared" si="21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19"/>
        <v>insert into game_score (id, matchid, squad, goals, points, time_type) values (409, 100, 53, 1, 0, 2);</v>
      </c>
    </row>
    <row r="149" spans="1:7" x14ac:dyDescent="0.25">
      <c r="A149" s="4">
        <f t="shared" si="21"/>
        <v>410</v>
      </c>
      <c r="B149" s="4">
        <f t="shared" ref="B149" si="24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19"/>
        <v>insert into game_score (id, matchid, squad, goals, points, time_type) values (410, 100, 53, 0, 0, 1);</v>
      </c>
    </row>
    <row r="150" spans="1:7" x14ac:dyDescent="0.25">
      <c r="A150" s="3">
        <f t="shared" si="21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19"/>
        <v>insert into game_score (id, matchid, squad, goals, points, time_type) values (411, 101, 32, 5, 3, 2);</v>
      </c>
    </row>
    <row r="151" spans="1:7" x14ac:dyDescent="0.25">
      <c r="A151" s="3">
        <f t="shared" si="21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19"/>
        <v>insert into game_score (id, matchid, squad, goals, points, time_type) values (412, 101, 32, 0, 0, 1);</v>
      </c>
    </row>
    <row r="152" spans="1:7" x14ac:dyDescent="0.25">
      <c r="A152" s="3">
        <f t="shared" si="21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19"/>
        <v>insert into game_score (id, matchid, squad, goals, points, time_type) values (413, 101, 98, 2, 0, 2);</v>
      </c>
    </row>
    <row r="153" spans="1:7" x14ac:dyDescent="0.25">
      <c r="A153" s="3">
        <f t="shared" si="21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19"/>
        <v>insert into game_score (id, matchid, squad, goals, points, time_type) values (414, 101, 98, 0, 0, 1);</v>
      </c>
    </row>
    <row r="154" spans="1:7" x14ac:dyDescent="0.25">
      <c r="A154" s="4">
        <f t="shared" si="21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19"/>
        <v>insert into game_score (id, matchid, squad, goals, points, time_type) values (415, 102, 53, 0, 0, 2);</v>
      </c>
    </row>
    <row r="155" spans="1:7" x14ac:dyDescent="0.25">
      <c r="A155" s="4">
        <f t="shared" si="21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19"/>
        <v>insert into game_score (id, matchid, squad, goals, points, time_type) values (416, 102, 53, 0, 0, 1);</v>
      </c>
    </row>
    <row r="156" spans="1:7" x14ac:dyDescent="0.25">
      <c r="A156" s="4">
        <f t="shared" si="21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19"/>
        <v>insert into game_score (id, matchid, squad, goals, points, time_type) values (417, 102, 55, 18, 3, 2);</v>
      </c>
    </row>
    <row r="157" spans="1:7" x14ac:dyDescent="0.25">
      <c r="A157" s="4">
        <f t="shared" si="21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19"/>
        <v>insert into game_score (id, matchid, squad, goals, points, time_type) values (418, 102, 55, 7, 0, 1);</v>
      </c>
    </row>
    <row r="158" spans="1:7" x14ac:dyDescent="0.25">
      <c r="A158" s="3">
        <f t="shared" si="21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19"/>
        <v>insert into game_score (id, matchid, squad, goals, points, time_type) values (419, 103, 55, 8, 3, 2);</v>
      </c>
    </row>
    <row r="159" spans="1:7" x14ac:dyDescent="0.25">
      <c r="A159" s="3">
        <f t="shared" si="21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19"/>
        <v>insert into game_score (id, matchid, squad, goals, points, time_type) values (420, 103, 55, 2, 0, 1);</v>
      </c>
    </row>
    <row r="160" spans="1:7" x14ac:dyDescent="0.25">
      <c r="A160" s="3">
        <f t="shared" si="21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19"/>
        <v>insert into game_score (id, matchid, squad, goals, points, time_type) values (421, 103, 98, 1, 0, 2);</v>
      </c>
    </row>
    <row r="161" spans="1:7" x14ac:dyDescent="0.25">
      <c r="A161" s="3">
        <f t="shared" si="21"/>
        <v>422</v>
      </c>
      <c r="B161" s="3">
        <f t="shared" ref="B161" si="25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19"/>
        <v>insert into game_score (id, matchid, squad, goals, points, time_type) values (422, 103, 98, 1, 0, 1);</v>
      </c>
    </row>
    <row r="162" spans="1:7" x14ac:dyDescent="0.25">
      <c r="A162" s="4">
        <f t="shared" si="21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19"/>
        <v>insert into game_score (id, matchid, squad, goals, points, time_type) values (423, 104, 32, 6, 3, 2);</v>
      </c>
    </row>
    <row r="163" spans="1:7" x14ac:dyDescent="0.25">
      <c r="A163" s="4">
        <f t="shared" si="21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19"/>
        <v>insert into game_score (id, matchid, squad, goals, points, time_type) values (424, 104, 32, 2, 0, 1);</v>
      </c>
    </row>
    <row r="164" spans="1:7" x14ac:dyDescent="0.25">
      <c r="A164" s="4">
        <f t="shared" si="21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19"/>
        <v>insert into game_score (id, matchid, squad, goals, points, time_type) values (425, 104, 53, 3, 0, 2);</v>
      </c>
    </row>
    <row r="165" spans="1:7" x14ac:dyDescent="0.25">
      <c r="A165" s="4">
        <f t="shared" si="21"/>
        <v>426</v>
      </c>
      <c r="B165" s="4">
        <f t="shared" ref="B165" si="26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19"/>
        <v>insert into game_score (id, matchid, squad, goals, points, time_type) values (426, 104, 53, 2, 0, 1);</v>
      </c>
    </row>
    <row r="166" spans="1:7" x14ac:dyDescent="0.25">
      <c r="A166" s="3">
        <f t="shared" si="21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19"/>
        <v>insert into game_score (id, matchid, squad, goals, points, time_type) values (427, 105, 39, 4, 3, 2);</v>
      </c>
    </row>
    <row r="167" spans="1:7" x14ac:dyDescent="0.25">
      <c r="A167" s="3">
        <f t="shared" si="21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19"/>
        <v>insert into game_score (id, matchid, squad, goals, points, time_type) values (428, 105, 39, 1, 0, 1);</v>
      </c>
    </row>
    <row r="168" spans="1:7" x14ac:dyDescent="0.25">
      <c r="A168" s="3">
        <f t="shared" si="21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19"/>
        <v>insert into game_score (id, matchid, squad, goals, points, time_type) values (429, 105, 32, 1, 0, 2);</v>
      </c>
    </row>
    <row r="169" spans="1:7" x14ac:dyDescent="0.25">
      <c r="A169" s="3">
        <f t="shared" si="21"/>
        <v>430</v>
      </c>
      <c r="B169" s="3">
        <f t="shared" ref="B169" si="27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19"/>
        <v>insert into game_score (id, matchid, squad, goals, points, time_type) values (430, 105, 32, 1, 0, 1);</v>
      </c>
    </row>
    <row r="170" spans="1:7" x14ac:dyDescent="0.25">
      <c r="A170" s="4">
        <f t="shared" si="21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19"/>
        <v>insert into game_score (id, matchid, squad, goals, points, time_type) values (431, 106, 34, 2, 3, 2);</v>
      </c>
    </row>
    <row r="171" spans="1:7" x14ac:dyDescent="0.25">
      <c r="A171" s="4">
        <f t="shared" si="21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19"/>
        <v>insert into game_score (id, matchid, squad, goals, points, time_type) values (432, 106, 34, 1, 0, 1);</v>
      </c>
    </row>
    <row r="172" spans="1:7" x14ac:dyDescent="0.25">
      <c r="A172" s="4">
        <f t="shared" si="21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19"/>
        <v>insert into game_score (id, matchid, squad, goals, points, time_type) values (433, 106, 7, 0, 0, 2);</v>
      </c>
    </row>
    <row r="173" spans="1:7" x14ac:dyDescent="0.25">
      <c r="A173" s="4">
        <f t="shared" si="21"/>
        <v>434</v>
      </c>
      <c r="B173" s="4">
        <f t="shared" ref="B173" si="28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19"/>
        <v>insert into game_score (id, matchid, squad, goals, points, time_type) values (434, 106, 7, 0, 0, 1);</v>
      </c>
    </row>
    <row r="174" spans="1:7" x14ac:dyDescent="0.25">
      <c r="A174" s="3">
        <f t="shared" si="21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19"/>
        <v>insert into game_score (id, matchid, squad, goals, points, time_type) values (435, 107, 7, 3, 3, 2);</v>
      </c>
    </row>
    <row r="175" spans="1:7" x14ac:dyDescent="0.25">
      <c r="A175" s="3">
        <f t="shared" si="21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19"/>
        <v>insert into game_score (id, matchid, squad, goals, points, time_type) values (436, 107, 7, 1, 0, 1);</v>
      </c>
    </row>
    <row r="176" spans="1:7" x14ac:dyDescent="0.25">
      <c r="A176" s="3">
        <f t="shared" si="21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19"/>
        <v>insert into game_score (id, matchid, squad, goals, points, time_type) values (437, 107, 39, 0, 0, 2);</v>
      </c>
    </row>
    <row r="177" spans="1:7" x14ac:dyDescent="0.25">
      <c r="A177" s="3">
        <f t="shared" si="21"/>
        <v>438</v>
      </c>
      <c r="B177" s="3">
        <f t="shared" ref="B177" si="29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19"/>
        <v>insert into game_score (id, matchid, squad, goals, points, time_type) values (438, 107, 39, 0, 0, 1);</v>
      </c>
    </row>
    <row r="178" spans="1:7" x14ac:dyDescent="0.25">
      <c r="A178" s="4">
        <f t="shared" si="21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19"/>
        <v>insert into game_score (id, matchid, squad, goals, points, time_type) values (439, 108, 32, 1, 0, 2);</v>
      </c>
    </row>
    <row r="179" spans="1:7" x14ac:dyDescent="0.25">
      <c r="A179" s="4">
        <f t="shared" si="21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19"/>
        <v>insert into game_score (id, matchid, squad, goals, points, time_type) values (440, 108, 32, 1, 0, 1);</v>
      </c>
    </row>
    <row r="180" spans="1:7" x14ac:dyDescent="0.25">
      <c r="A180" s="4">
        <f t="shared" si="21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19"/>
        <v>insert into game_score (id, matchid, squad, goals, points, time_type) values (441, 108, 34, 2, 3, 2);</v>
      </c>
    </row>
    <row r="181" spans="1:7" x14ac:dyDescent="0.25">
      <c r="A181" s="4">
        <f t="shared" si="21"/>
        <v>442</v>
      </c>
      <c r="B181" s="4">
        <f t="shared" ref="B181" si="30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19"/>
        <v>insert into game_score (id, matchid, squad, goals, points, time_type) values (442, 108, 34, 0, 0, 1);</v>
      </c>
    </row>
    <row r="182" spans="1:7" x14ac:dyDescent="0.25">
      <c r="A182" s="3">
        <f t="shared" si="21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19"/>
        <v>insert into game_score (id, matchid, squad, goals, points, time_type) values (443, 109, 7, 6, 3, 2);</v>
      </c>
    </row>
    <row r="183" spans="1:7" x14ac:dyDescent="0.25">
      <c r="A183" s="3">
        <f t="shared" si="21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19"/>
        <v>insert into game_score (id, matchid, squad, goals, points, time_type) values (444, 109, 7, 2, 0, 1);</v>
      </c>
    </row>
    <row r="184" spans="1:7" x14ac:dyDescent="0.25">
      <c r="A184" s="3">
        <f t="shared" si="21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19"/>
        <v>insert into game_score (id, matchid, squad, goals, points, time_type) values (445, 109, 32, 2, 0, 2);</v>
      </c>
    </row>
    <row r="185" spans="1:7" x14ac:dyDescent="0.25">
      <c r="A185" s="3">
        <f t="shared" si="21"/>
        <v>446</v>
      </c>
      <c r="B185" s="3">
        <f t="shared" ref="B185" si="31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19"/>
        <v>insert into game_score (id, matchid, squad, goals, points, time_type) values (446, 109, 32, 1, 0, 1);</v>
      </c>
    </row>
    <row r="186" spans="1:7" x14ac:dyDescent="0.25">
      <c r="A186" s="4">
        <f t="shared" si="21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19"/>
        <v>insert into game_score (id, matchid, squad, goals, points, time_type) values (447, 110, 34, 4, 3, 2);</v>
      </c>
    </row>
    <row r="187" spans="1:7" x14ac:dyDescent="0.25">
      <c r="A187" s="4">
        <f t="shared" si="21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19"/>
        <v>insert into game_score (id, matchid, squad, goals, points, time_type) values (448, 110, 34, 2, 0, 1);</v>
      </c>
    </row>
    <row r="188" spans="1:7" x14ac:dyDescent="0.25">
      <c r="A188" s="4">
        <f t="shared" si="21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19"/>
        <v>insert into game_score (id, matchid, squad, goals, points, time_type) values (449, 110, 39, 1, 0, 2);</v>
      </c>
    </row>
    <row r="189" spans="1:7" x14ac:dyDescent="0.25">
      <c r="A189" s="4">
        <f t="shared" si="21"/>
        <v>450</v>
      </c>
      <c r="B189" s="4">
        <f t="shared" ref="B189" si="32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19"/>
        <v>insert into game_score (id, matchid, squad, goals, points, time_type) values (450, 110, 39, 1, 0, 1);</v>
      </c>
    </row>
    <row r="190" spans="1:7" x14ac:dyDescent="0.25">
      <c r="A190" s="3">
        <f t="shared" si="21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19"/>
        <v>insert into game_score (id, matchid, squad, goals, points, time_type) values (451, 111, 31, 4, 1, 2);</v>
      </c>
    </row>
    <row r="191" spans="1:7" x14ac:dyDescent="0.25">
      <c r="A191" s="3">
        <f t="shared" si="21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19"/>
        <v>insert into game_score (id, matchid, squad, goals, points, time_type) values (452, 111, 31, 3, 0, 1);</v>
      </c>
    </row>
    <row r="192" spans="1:7" x14ac:dyDescent="0.25">
      <c r="A192" s="3">
        <f t="shared" si="21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19"/>
        <v>insert into game_score (id, matchid, squad, goals, points, time_type) values (453, 111, 380, 4, 1, 2);</v>
      </c>
    </row>
    <row r="193" spans="1:7" x14ac:dyDescent="0.25">
      <c r="A193" s="3">
        <f t="shared" si="21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19"/>
        <v>insert into game_score (id, matchid, squad, goals, points, time_type) values (454, 111, 380, 2, 0, 1);</v>
      </c>
    </row>
    <row r="194" spans="1:7" x14ac:dyDescent="0.25">
      <c r="A194" s="4">
        <f t="shared" si="21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19"/>
        <v>insert into game_score (id, matchid, squad, goals, points, time_type) values (455, 112, 55, 5, 3, 2);</v>
      </c>
    </row>
    <row r="195" spans="1:7" x14ac:dyDescent="0.25">
      <c r="A195" s="4">
        <f t="shared" si="21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19"/>
        <v>insert into game_score (id, matchid, squad, goals, points, time_type) values (456, 112, 55, 3, 0, 1);</v>
      </c>
    </row>
    <row r="196" spans="1:7" x14ac:dyDescent="0.25">
      <c r="A196" s="4">
        <f t="shared" si="21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19"/>
        <v>insert into game_score (id, matchid, squad, goals, points, time_type) values (457, 112, 598, 2, 0, 2);</v>
      </c>
    </row>
    <row r="197" spans="1:7" x14ac:dyDescent="0.25">
      <c r="A197" s="4">
        <f t="shared" si="21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19"/>
        <v>insert into game_score (id, matchid, squad, goals, points, time_type) values (458, 112, 598, 1, 0, 1);</v>
      </c>
    </row>
    <row r="198" spans="1:7" x14ac:dyDescent="0.25">
      <c r="A198" s="3">
        <f t="shared" si="21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3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1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3"/>
        <v>insert into game_score (id, matchid, squad, goals, points, time_type) values (460, 113, 380, 1, 0, 1);</v>
      </c>
    </row>
    <row r="200" spans="1:7" x14ac:dyDescent="0.25">
      <c r="A200" s="3">
        <f t="shared" si="21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3"/>
        <v>insert into game_score (id, matchid, squad, goals, points, time_type) values (461, 113, 55, 2, 1, 2);</v>
      </c>
    </row>
    <row r="201" spans="1:7" x14ac:dyDescent="0.25">
      <c r="A201" s="3">
        <f t="shared" si="21"/>
        <v>462</v>
      </c>
      <c r="B201" s="3">
        <f t="shared" ref="B201" si="34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3"/>
        <v>insert into game_score (id, matchid, squad, goals, points, time_type) values (462, 113, 55, 1, 0, 1);</v>
      </c>
    </row>
    <row r="202" spans="1:7" x14ac:dyDescent="0.25">
      <c r="A202" s="4">
        <f t="shared" ref="A202:A229" si="35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3"/>
        <v>insert into game_score (id, matchid, squad, goals, points, time_type) values (463, 114, 598, 5, 3, 2);</v>
      </c>
    </row>
    <row r="203" spans="1:7" x14ac:dyDescent="0.25">
      <c r="A203" s="4">
        <f t="shared" si="35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3"/>
        <v>insert into game_score (id, matchid, squad, goals, points, time_type) values (464, 114, 598, 0, 0, 1);</v>
      </c>
    </row>
    <row r="204" spans="1:7" x14ac:dyDescent="0.25">
      <c r="A204" s="4">
        <f t="shared" si="35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3"/>
        <v>insert into game_score (id, matchid, squad, goals, points, time_type) values (465, 114, 31, 4, 0, 2);</v>
      </c>
    </row>
    <row r="205" spans="1:7" x14ac:dyDescent="0.25">
      <c r="A205" s="4">
        <f t="shared" si="35"/>
        <v>466</v>
      </c>
      <c r="B205" s="4">
        <f t="shared" ref="B205" si="36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3"/>
        <v>insert into game_score (id, matchid, squad, goals, points, time_type) values (466, 114, 31, 1, 0, 1);</v>
      </c>
    </row>
    <row r="206" spans="1:7" x14ac:dyDescent="0.25">
      <c r="A206" s="3">
        <f t="shared" si="35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3"/>
        <v>insert into game_score (id, matchid, squad, goals, points, time_type) values (467, 115, 31, 1, 0, 2);</v>
      </c>
    </row>
    <row r="207" spans="1:7" x14ac:dyDescent="0.25">
      <c r="A207" s="3">
        <f t="shared" si="35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3"/>
        <v>insert into game_score (id, matchid, squad, goals, points, time_type) values (468, 115, 31, 0, 0, 1);</v>
      </c>
    </row>
    <row r="208" spans="1:7" x14ac:dyDescent="0.25">
      <c r="A208" s="3">
        <f t="shared" si="35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3"/>
        <v>insert into game_score (id, matchid, squad, goals, points, time_type) values (469, 115, 55, 5, 3, 2);</v>
      </c>
    </row>
    <row r="209" spans="1:7" x14ac:dyDescent="0.25">
      <c r="A209" s="3">
        <f t="shared" si="35"/>
        <v>470</v>
      </c>
      <c r="B209" s="3">
        <f t="shared" ref="B209" si="37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3"/>
        <v>insert into game_score (id, matchid, squad, goals, points, time_type) values (470, 115, 55, 2, 0, 1);</v>
      </c>
    </row>
    <row r="210" spans="1:7" x14ac:dyDescent="0.25">
      <c r="A210" s="4">
        <f t="shared" si="35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3"/>
        <v>insert into game_score (id, matchid, squad, goals, points, time_type) values (471, 116, 380, 5, 3, 2);</v>
      </c>
    </row>
    <row r="211" spans="1:7" x14ac:dyDescent="0.25">
      <c r="A211" s="4">
        <f t="shared" si="35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3"/>
        <v>insert into game_score (id, matchid, squad, goals, points, time_type) values (472, 116, 380, 3, 0, 1);</v>
      </c>
    </row>
    <row r="212" spans="1:7" x14ac:dyDescent="0.25">
      <c r="A212" s="4">
        <f t="shared" si="35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3"/>
        <v>insert into game_score (id, matchid, squad, goals, points, time_type) values (473, 116, 598, 3, 0, 2);</v>
      </c>
    </row>
    <row r="213" spans="1:7" x14ac:dyDescent="0.25">
      <c r="A213" s="4">
        <f t="shared" si="35"/>
        <v>474</v>
      </c>
      <c r="B213" s="4">
        <f t="shared" ref="B213" si="38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3"/>
        <v>insert into game_score (id, matchid, squad, goals, points, time_type) values (474, 116, 598, 2, 0, 1);</v>
      </c>
    </row>
    <row r="214" spans="1:7" x14ac:dyDescent="0.25">
      <c r="A214" s="3">
        <f t="shared" si="35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3"/>
        <v>insert into game_score (id, matchid, squad, goals, points, time_type) values (475, 117, 55, 6, 3, 2);</v>
      </c>
    </row>
    <row r="215" spans="1:7" x14ac:dyDescent="0.25">
      <c r="A215" s="3">
        <f t="shared" si="35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3"/>
        <v>insert into game_score (id, matchid, squad, goals, points, time_type) values (476, 117, 55, 2, 0, 1);</v>
      </c>
    </row>
    <row r="216" spans="1:7" x14ac:dyDescent="0.25">
      <c r="A216" s="3">
        <f t="shared" si="35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3"/>
        <v>insert into game_score (id, matchid, squad, goals, points, time_type) values (477, 117, 7, 2, 0, 2);</v>
      </c>
    </row>
    <row r="217" spans="1:7" x14ac:dyDescent="0.25">
      <c r="A217" s="3">
        <f t="shared" si="35"/>
        <v>478</v>
      </c>
      <c r="B217" s="3">
        <f t="shared" ref="B217" si="39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3"/>
        <v>insert into game_score (id, matchid, squad, goals, points, time_type) values (478, 117, 7, 0, 0, 1);</v>
      </c>
    </row>
    <row r="218" spans="1:7" x14ac:dyDescent="0.25">
      <c r="A218" s="4">
        <f t="shared" si="35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3"/>
        <v>insert into game_score (id, matchid, squad, goals, points, time_type) values (479, 118, 34, 4, 3, 2);</v>
      </c>
    </row>
    <row r="219" spans="1:7" x14ac:dyDescent="0.25">
      <c r="A219" s="4">
        <f t="shared" si="35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3"/>
        <v>insert into game_score (id, matchid, squad, goals, points, time_type) values (480, 118, 34, 2, 0, 1);</v>
      </c>
    </row>
    <row r="220" spans="1:7" x14ac:dyDescent="0.25">
      <c r="A220" s="4">
        <f t="shared" si="35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3"/>
        <v>insert into game_score (id, matchid, squad, goals, points, time_type) values (481, 118, 380, 1, 0, 2);</v>
      </c>
    </row>
    <row r="221" spans="1:7" x14ac:dyDescent="0.25">
      <c r="A221" s="4">
        <f t="shared" si="35"/>
        <v>482</v>
      </c>
      <c r="B221" s="4">
        <f t="shared" ref="B221" si="40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3"/>
        <v>insert into game_score (id, matchid, squad, goals, points, time_type) values (482, 118, 380, 0, 0, 1);</v>
      </c>
    </row>
    <row r="222" spans="1:7" x14ac:dyDescent="0.25">
      <c r="A222" s="3">
        <f t="shared" si="35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3"/>
        <v>insert into game_score (id, matchid, squad, goals, points, time_type) values (483, 119, 7, 3, 3, 2);</v>
      </c>
    </row>
    <row r="223" spans="1:7" x14ac:dyDescent="0.25">
      <c r="A223" s="3">
        <f t="shared" si="35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3"/>
        <v>insert into game_score (id, matchid, squad, goals, points, time_type) values (484, 119, 7, 1, 0, 1);</v>
      </c>
    </row>
    <row r="224" spans="1:7" x14ac:dyDescent="0.25">
      <c r="A224" s="3">
        <f t="shared" si="35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3"/>
        <v>insert into game_score (id, matchid, squad, goals, points, time_type) values (485, 119, 380, 2, 0, 2);</v>
      </c>
    </row>
    <row r="225" spans="1:7" x14ac:dyDescent="0.25">
      <c r="A225" s="3">
        <f t="shared" si="35"/>
        <v>486</v>
      </c>
      <c r="B225" s="3">
        <f t="shared" ref="B225" si="41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3"/>
        <v>insert into game_score (id, matchid, squad, goals, points, time_type) values (486, 119, 380, 1, 0, 1);</v>
      </c>
    </row>
    <row r="226" spans="1:7" x14ac:dyDescent="0.25">
      <c r="A226" s="4">
        <f t="shared" si="35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3"/>
        <v>insert into game_score (id, matchid, squad, goals, points, time_type) values (487, 120, 55, 6, 3, 2);</v>
      </c>
    </row>
    <row r="227" spans="1:7" x14ac:dyDescent="0.25">
      <c r="A227" s="4">
        <f t="shared" si="35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3"/>
        <v>insert into game_score (id, matchid, squad, goals, points, time_type) values (488, 120, 55, 3, 0, 1);</v>
      </c>
    </row>
    <row r="228" spans="1:7" x14ac:dyDescent="0.25">
      <c r="A228" s="4">
        <f t="shared" si="35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3"/>
        <v>insert into game_score (id, matchid, squad, goals, points, time_type) values (489, 120, 34, 4, 0, 2);</v>
      </c>
    </row>
    <row r="229" spans="1:7" x14ac:dyDescent="0.25">
      <c r="A229" s="4">
        <f t="shared" si="35"/>
        <v>490</v>
      </c>
      <c r="B229" s="4">
        <f t="shared" ref="B229" si="42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3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">
        <v>13</v>
      </c>
    </row>
    <row r="3" spans="1:7" x14ac:dyDescent="0.25">
      <c r="A3">
        <f>A2+1</f>
        <v>74</v>
      </c>
      <c r="B3">
        <f t="shared" ref="B3:B25" si="0">B2</f>
        <v>2000</v>
      </c>
      <c r="C3" t="s">
        <v>11</v>
      </c>
      <c r="D3">
        <v>351</v>
      </c>
      <c r="G3" t="s">
        <v>13</v>
      </c>
    </row>
    <row r="4" spans="1:7" x14ac:dyDescent="0.25">
      <c r="A4">
        <f t="shared" ref="A4:A25" si="1">A3+1</f>
        <v>75</v>
      </c>
      <c r="B4">
        <f t="shared" si="0"/>
        <v>2000</v>
      </c>
      <c r="C4" t="s">
        <v>11</v>
      </c>
      <c r="D4">
        <v>55</v>
      </c>
      <c r="G4" t="s">
        <v>13</v>
      </c>
    </row>
    <row r="5" spans="1:7" x14ac:dyDescent="0.25">
      <c r="A5">
        <f t="shared" si="1"/>
        <v>76</v>
      </c>
      <c r="B5">
        <f t="shared" si="0"/>
        <v>2000</v>
      </c>
      <c r="C5" t="s">
        <v>11</v>
      </c>
      <c r="D5">
        <v>76</v>
      </c>
      <c r="G5" t="s">
        <v>13</v>
      </c>
    </row>
    <row r="6" spans="1:7" x14ac:dyDescent="0.25">
      <c r="A6">
        <f t="shared" si="1"/>
        <v>77</v>
      </c>
      <c r="B6">
        <f t="shared" si="0"/>
        <v>2000</v>
      </c>
      <c r="C6" t="s">
        <v>12</v>
      </c>
      <c r="D6">
        <v>20</v>
      </c>
      <c r="G6" t="s">
        <v>13</v>
      </c>
    </row>
    <row r="7" spans="1:7" x14ac:dyDescent="0.25">
      <c r="A7">
        <f t="shared" si="1"/>
        <v>78</v>
      </c>
      <c r="B7">
        <f t="shared" si="0"/>
        <v>2000</v>
      </c>
      <c r="C7" t="s">
        <v>12</v>
      </c>
      <c r="D7">
        <v>31</v>
      </c>
      <c r="G7" t="s">
        <v>13</v>
      </c>
    </row>
    <row r="8" spans="1:7" x14ac:dyDescent="0.25">
      <c r="A8">
        <f t="shared" si="1"/>
        <v>79</v>
      </c>
      <c r="B8">
        <f t="shared" si="0"/>
        <v>2000</v>
      </c>
      <c r="C8" t="s">
        <v>12</v>
      </c>
      <c r="D8">
        <v>598</v>
      </c>
      <c r="G8" t="s">
        <v>13</v>
      </c>
    </row>
    <row r="9" spans="1:7" x14ac:dyDescent="0.25">
      <c r="A9">
        <f t="shared" si="1"/>
        <v>80</v>
      </c>
      <c r="B9">
        <f t="shared" si="0"/>
        <v>2000</v>
      </c>
      <c r="C9" t="s">
        <v>12</v>
      </c>
      <c r="D9">
        <v>66</v>
      </c>
      <c r="G9" t="s">
        <v>13</v>
      </c>
    </row>
    <row r="10" spans="1:7" x14ac:dyDescent="0.25">
      <c r="A10">
        <f t="shared" si="1"/>
        <v>81</v>
      </c>
      <c r="B10">
        <f t="shared" si="0"/>
        <v>2000</v>
      </c>
      <c r="C10" t="s">
        <v>14</v>
      </c>
      <c r="D10">
        <v>7</v>
      </c>
      <c r="G10" t="s">
        <v>13</v>
      </c>
    </row>
    <row r="11" spans="1:7" x14ac:dyDescent="0.25">
      <c r="A11">
        <f t="shared" si="1"/>
        <v>82</v>
      </c>
      <c r="B11">
        <f t="shared" si="0"/>
        <v>2000</v>
      </c>
      <c r="C11" t="s">
        <v>14</v>
      </c>
      <c r="D11">
        <v>385</v>
      </c>
      <c r="G11" t="s">
        <v>13</v>
      </c>
    </row>
    <row r="12" spans="1:7" x14ac:dyDescent="0.25">
      <c r="A12">
        <f t="shared" si="1"/>
        <v>83</v>
      </c>
      <c r="B12">
        <f t="shared" si="0"/>
        <v>2000</v>
      </c>
      <c r="C12" t="s">
        <v>14</v>
      </c>
      <c r="D12">
        <v>61</v>
      </c>
      <c r="G12" t="s">
        <v>13</v>
      </c>
    </row>
    <row r="13" spans="1:7" x14ac:dyDescent="0.25">
      <c r="A13">
        <f t="shared" si="1"/>
        <v>84</v>
      </c>
      <c r="B13">
        <f t="shared" si="0"/>
        <v>2000</v>
      </c>
      <c r="C13" t="s">
        <v>14</v>
      </c>
      <c r="D13">
        <v>506</v>
      </c>
      <c r="G13" t="s">
        <v>13</v>
      </c>
    </row>
    <row r="14" spans="1:7" x14ac:dyDescent="0.25">
      <c r="A14">
        <f t="shared" si="1"/>
        <v>85</v>
      </c>
      <c r="B14">
        <f t="shared" si="0"/>
        <v>2000</v>
      </c>
      <c r="C14" t="s">
        <v>15</v>
      </c>
      <c r="D14">
        <v>98</v>
      </c>
      <c r="G14" t="s">
        <v>13</v>
      </c>
    </row>
    <row r="15" spans="1:7" x14ac:dyDescent="0.25">
      <c r="A15">
        <f t="shared" si="1"/>
        <v>86</v>
      </c>
      <c r="B15">
        <f t="shared" si="0"/>
        <v>2000</v>
      </c>
      <c r="C15" t="s">
        <v>15</v>
      </c>
      <c r="D15">
        <v>54</v>
      </c>
      <c r="G15" t="s">
        <v>13</v>
      </c>
    </row>
    <row r="16" spans="1:7" x14ac:dyDescent="0.25">
      <c r="A16">
        <f t="shared" si="1"/>
        <v>87</v>
      </c>
      <c r="B16">
        <f t="shared" si="0"/>
        <v>2000</v>
      </c>
      <c r="C16" t="s">
        <v>15</v>
      </c>
      <c r="D16">
        <v>53</v>
      </c>
      <c r="G16" t="s">
        <v>13</v>
      </c>
    </row>
    <row r="17" spans="1:7" x14ac:dyDescent="0.25">
      <c r="A17">
        <f t="shared" si="1"/>
        <v>88</v>
      </c>
      <c r="B17">
        <f t="shared" si="0"/>
        <v>2000</v>
      </c>
      <c r="C17" t="s">
        <v>15</v>
      </c>
      <c r="D17">
        <v>34</v>
      </c>
      <c r="G17" t="s">
        <v>13</v>
      </c>
    </row>
    <row r="18" spans="1:7" x14ac:dyDescent="0.25">
      <c r="A18">
        <f t="shared" si="1"/>
        <v>89</v>
      </c>
      <c r="B18">
        <f t="shared" si="0"/>
        <v>2000</v>
      </c>
      <c r="C18" t="s">
        <v>17</v>
      </c>
      <c r="D18">
        <v>7</v>
      </c>
      <c r="G18" t="s">
        <v>13</v>
      </c>
    </row>
    <row r="19" spans="1:7" x14ac:dyDescent="0.25">
      <c r="A19">
        <f t="shared" si="1"/>
        <v>90</v>
      </c>
      <c r="B19">
        <f t="shared" si="0"/>
        <v>2000</v>
      </c>
      <c r="C19" t="s">
        <v>17</v>
      </c>
      <c r="D19">
        <v>54</v>
      </c>
      <c r="G19" t="s">
        <v>13</v>
      </c>
    </row>
    <row r="20" spans="1:7" x14ac:dyDescent="0.25">
      <c r="A20">
        <f t="shared" si="1"/>
        <v>91</v>
      </c>
      <c r="B20">
        <f t="shared" si="0"/>
        <v>2000</v>
      </c>
      <c r="C20" t="s">
        <v>17</v>
      </c>
      <c r="D20">
        <v>55</v>
      </c>
      <c r="G20" t="s">
        <v>13</v>
      </c>
    </row>
    <row r="21" spans="1:7" x14ac:dyDescent="0.25">
      <c r="A21">
        <f t="shared" si="1"/>
        <v>92</v>
      </c>
      <c r="B21">
        <f t="shared" si="0"/>
        <v>2000</v>
      </c>
      <c r="C21" t="s">
        <v>17</v>
      </c>
      <c r="D21">
        <v>20</v>
      </c>
      <c r="G21" t="s">
        <v>13</v>
      </c>
    </row>
    <row r="22" spans="1:7" x14ac:dyDescent="0.25">
      <c r="A22">
        <f t="shared" si="1"/>
        <v>93</v>
      </c>
      <c r="B22">
        <f t="shared" si="0"/>
        <v>2000</v>
      </c>
      <c r="C22" t="s">
        <v>18</v>
      </c>
      <c r="D22">
        <v>31</v>
      </c>
      <c r="G22" t="s">
        <v>13</v>
      </c>
    </row>
    <row r="23" spans="1:7" x14ac:dyDescent="0.25">
      <c r="A23">
        <f t="shared" si="1"/>
        <v>94</v>
      </c>
      <c r="B23">
        <f t="shared" si="0"/>
        <v>2000</v>
      </c>
      <c r="C23" t="s">
        <v>18</v>
      </c>
      <c r="D23">
        <v>351</v>
      </c>
      <c r="G23" t="s">
        <v>13</v>
      </c>
    </row>
    <row r="24" spans="1:7" x14ac:dyDescent="0.25">
      <c r="A24">
        <f t="shared" si="1"/>
        <v>95</v>
      </c>
      <c r="B24">
        <f t="shared" si="0"/>
        <v>2000</v>
      </c>
      <c r="C24" t="s">
        <v>18</v>
      </c>
      <c r="D24">
        <v>34</v>
      </c>
      <c r="G24" t="s">
        <v>13</v>
      </c>
    </row>
    <row r="25" spans="1:7" x14ac:dyDescent="0.25">
      <c r="A25">
        <f t="shared" si="1"/>
        <v>96</v>
      </c>
      <c r="B25">
        <f t="shared" si="0"/>
        <v>2000</v>
      </c>
      <c r="C25" t="s">
        <v>18</v>
      </c>
      <c r="D25">
        <v>385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2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3">D28</f>
        <v>502</v>
      </c>
      <c r="E29">
        <v>2</v>
      </c>
      <c r="G29" t="str">
        <f t="shared" si="2"/>
        <v>insert into game (matchid, matchdate, game_type, country) values (122, '2000-11-18', 2, 502);</v>
      </c>
    </row>
    <row r="30" spans="1:7" x14ac:dyDescent="0.25">
      <c r="A30">
        <f t="shared" ref="A30:A67" si="4">A29+1</f>
        <v>123</v>
      </c>
      <c r="B30" s="2" t="str">
        <f>"2000-11-21"</f>
        <v>2000-11-21</v>
      </c>
      <c r="C30">
        <v>2</v>
      </c>
      <c r="D30">
        <f t="shared" si="3"/>
        <v>502</v>
      </c>
      <c r="E30">
        <v>9</v>
      </c>
      <c r="G30" t="str">
        <f t="shared" si="2"/>
        <v>insert into game (matchid, matchdate, game_type, country) values (123, '2000-11-21', 2, 502);</v>
      </c>
    </row>
    <row r="31" spans="1:7" x14ac:dyDescent="0.25">
      <c r="A31">
        <f t="shared" si="4"/>
        <v>124</v>
      </c>
      <c r="B31" s="2" t="str">
        <f>"2000-11-21"</f>
        <v>2000-11-21</v>
      </c>
      <c r="C31">
        <v>2</v>
      </c>
      <c r="D31">
        <f t="shared" si="3"/>
        <v>502</v>
      </c>
      <c r="E31">
        <v>10</v>
      </c>
      <c r="G31" t="str">
        <f t="shared" si="2"/>
        <v>insert into game (matchid, matchdate, game_type, country) values (124, '2000-11-21', 2, 502);</v>
      </c>
    </row>
    <row r="32" spans="1:7" x14ac:dyDescent="0.25">
      <c r="A32">
        <f t="shared" si="4"/>
        <v>125</v>
      </c>
      <c r="B32" s="2" t="str">
        <f>"2000-11-23"</f>
        <v>2000-11-23</v>
      </c>
      <c r="C32">
        <v>2</v>
      </c>
      <c r="D32">
        <f t="shared" si="3"/>
        <v>502</v>
      </c>
      <c r="E32">
        <v>17</v>
      </c>
      <c r="G32" t="str">
        <f t="shared" si="2"/>
        <v>insert into game (matchid, matchdate, game_type, country) values (125, '2000-11-23', 2, 502);</v>
      </c>
    </row>
    <row r="33" spans="1:7" x14ac:dyDescent="0.25">
      <c r="A33">
        <f t="shared" si="4"/>
        <v>126</v>
      </c>
      <c r="B33" s="2" t="str">
        <f>"2000-11-23"</f>
        <v>2000-11-23</v>
      </c>
      <c r="C33">
        <v>2</v>
      </c>
      <c r="D33">
        <f t="shared" si="3"/>
        <v>502</v>
      </c>
      <c r="E33">
        <v>18</v>
      </c>
      <c r="G33" t="str">
        <f t="shared" si="2"/>
        <v>insert into game (matchid, matchdate, game_type, country) values (126, '2000-11-23', 2, 502);</v>
      </c>
    </row>
    <row r="34" spans="1:7" x14ac:dyDescent="0.25">
      <c r="A34">
        <f t="shared" si="4"/>
        <v>127</v>
      </c>
      <c r="B34" s="2" t="str">
        <f>"2000-11-20"</f>
        <v>2000-11-20</v>
      </c>
      <c r="C34">
        <v>2</v>
      </c>
      <c r="D34">
        <f t="shared" si="3"/>
        <v>502</v>
      </c>
      <c r="E34">
        <v>3</v>
      </c>
      <c r="G34" t="str">
        <f t="shared" si="2"/>
        <v>insert into game (matchid, matchdate, game_type, country) values (127, '2000-11-20', 2, 502);</v>
      </c>
    </row>
    <row r="35" spans="1:7" x14ac:dyDescent="0.25">
      <c r="A35">
        <f t="shared" si="4"/>
        <v>128</v>
      </c>
      <c r="B35" s="2" t="str">
        <f>"2000-11-20"</f>
        <v>2000-11-20</v>
      </c>
      <c r="C35">
        <v>2</v>
      </c>
      <c r="D35">
        <f t="shared" si="3"/>
        <v>502</v>
      </c>
      <c r="E35">
        <v>4</v>
      </c>
      <c r="G35" t="str">
        <f t="shared" si="2"/>
        <v>insert into game (matchid, matchdate, game_type, country) values (128, '2000-11-20', 2, 502);</v>
      </c>
    </row>
    <row r="36" spans="1:7" x14ac:dyDescent="0.25">
      <c r="A36">
        <f t="shared" si="4"/>
        <v>129</v>
      </c>
      <c r="B36" s="2" t="str">
        <f>"2000-11-22"</f>
        <v>2000-11-22</v>
      </c>
      <c r="C36">
        <v>2</v>
      </c>
      <c r="D36">
        <f t="shared" si="3"/>
        <v>502</v>
      </c>
      <c r="E36">
        <v>11</v>
      </c>
      <c r="G36" t="str">
        <f t="shared" si="2"/>
        <v>insert into game (matchid, matchdate, game_type, country) values (129, '2000-11-22', 2, 502);</v>
      </c>
    </row>
    <row r="37" spans="1:7" x14ac:dyDescent="0.25">
      <c r="A37">
        <f t="shared" si="4"/>
        <v>130</v>
      </c>
      <c r="B37" s="2" t="str">
        <f>"2000-11-22"</f>
        <v>2000-11-22</v>
      </c>
      <c r="C37">
        <v>2</v>
      </c>
      <c r="D37">
        <f t="shared" si="3"/>
        <v>502</v>
      </c>
      <c r="E37">
        <v>12</v>
      </c>
      <c r="G37" t="str">
        <f t="shared" si="2"/>
        <v>insert into game (matchid, matchdate, game_type, country) values (130, '2000-11-22', 2, 502);</v>
      </c>
    </row>
    <row r="38" spans="1:7" x14ac:dyDescent="0.25">
      <c r="A38">
        <f t="shared" si="4"/>
        <v>131</v>
      </c>
      <c r="B38" s="2" t="str">
        <f>"2000-11-23"</f>
        <v>2000-11-23</v>
      </c>
      <c r="C38">
        <v>2</v>
      </c>
      <c r="D38">
        <f t="shared" si="3"/>
        <v>502</v>
      </c>
      <c r="E38">
        <v>19</v>
      </c>
      <c r="G38" t="str">
        <f t="shared" si="2"/>
        <v>insert into game (matchid, matchdate, game_type, country) values (131, '2000-11-23', 2, 502);</v>
      </c>
    </row>
    <row r="39" spans="1:7" x14ac:dyDescent="0.25">
      <c r="A39">
        <f t="shared" si="4"/>
        <v>132</v>
      </c>
      <c r="B39" s="2" t="str">
        <f>"2000-11-23"</f>
        <v>2000-11-23</v>
      </c>
      <c r="C39">
        <v>2</v>
      </c>
      <c r="D39">
        <f t="shared" si="3"/>
        <v>502</v>
      </c>
      <c r="E39">
        <v>20</v>
      </c>
      <c r="G39" t="str">
        <f t="shared" si="2"/>
        <v>insert into game (matchid, matchdate, game_type, country) values (132, '2000-11-23', 2, 502);</v>
      </c>
    </row>
    <row r="40" spans="1:7" x14ac:dyDescent="0.25">
      <c r="A40">
        <f t="shared" si="4"/>
        <v>133</v>
      </c>
      <c r="B40" s="2" t="str">
        <f>"2000-11-19"</f>
        <v>2000-11-19</v>
      </c>
      <c r="C40">
        <v>2</v>
      </c>
      <c r="D40">
        <f t="shared" si="3"/>
        <v>502</v>
      </c>
      <c r="E40">
        <v>5</v>
      </c>
      <c r="G40" t="str">
        <f t="shared" si="2"/>
        <v>insert into game (matchid, matchdate, game_type, country) values (133, '2000-11-19', 2, 502);</v>
      </c>
    </row>
    <row r="41" spans="1:7" x14ac:dyDescent="0.25">
      <c r="A41">
        <f t="shared" si="4"/>
        <v>134</v>
      </c>
      <c r="B41" s="2" t="str">
        <f>"2000-11-19"</f>
        <v>2000-11-19</v>
      </c>
      <c r="C41">
        <v>2</v>
      </c>
      <c r="D41">
        <f t="shared" si="3"/>
        <v>502</v>
      </c>
      <c r="E41">
        <v>6</v>
      </c>
      <c r="G41" t="str">
        <f t="shared" si="2"/>
        <v>insert into game (matchid, matchdate, game_type, country) values (134, '2000-11-19', 2, 502);</v>
      </c>
    </row>
    <row r="42" spans="1:7" x14ac:dyDescent="0.25">
      <c r="A42">
        <f t="shared" si="4"/>
        <v>135</v>
      </c>
      <c r="B42" s="2" t="str">
        <f>"2000-11-21"</f>
        <v>2000-11-21</v>
      </c>
      <c r="C42">
        <v>2</v>
      </c>
      <c r="D42">
        <f t="shared" si="3"/>
        <v>502</v>
      </c>
      <c r="E42">
        <v>13</v>
      </c>
      <c r="G42" t="str">
        <f t="shared" si="2"/>
        <v>insert into game (matchid, matchdate, game_type, country) values (135, '2000-11-21', 2, 502);</v>
      </c>
    </row>
    <row r="43" spans="1:7" x14ac:dyDescent="0.25">
      <c r="A43">
        <f t="shared" si="4"/>
        <v>136</v>
      </c>
      <c r="B43" s="2" t="str">
        <f>"2000-11-21"</f>
        <v>2000-11-21</v>
      </c>
      <c r="C43">
        <v>2</v>
      </c>
      <c r="D43">
        <f t="shared" si="3"/>
        <v>502</v>
      </c>
      <c r="E43">
        <v>14</v>
      </c>
      <c r="G43" t="str">
        <f t="shared" si="2"/>
        <v>insert into game (matchid, matchdate, game_type, country) values (136, '2000-11-21', 2, 502);</v>
      </c>
    </row>
    <row r="44" spans="1:7" x14ac:dyDescent="0.25">
      <c r="A44">
        <f t="shared" si="4"/>
        <v>137</v>
      </c>
      <c r="B44" s="2" t="str">
        <f>"2000-11-23"</f>
        <v>2000-11-23</v>
      </c>
      <c r="C44">
        <v>2</v>
      </c>
      <c r="D44">
        <f t="shared" si="3"/>
        <v>502</v>
      </c>
      <c r="E44">
        <v>21</v>
      </c>
      <c r="G44" t="str">
        <f t="shared" si="2"/>
        <v>insert into game (matchid, matchdate, game_type, country) values (137, '2000-11-23', 2, 502);</v>
      </c>
    </row>
    <row r="45" spans="1:7" x14ac:dyDescent="0.25">
      <c r="A45">
        <f t="shared" si="4"/>
        <v>138</v>
      </c>
      <c r="B45" s="2" t="str">
        <f>"2000-11-23"</f>
        <v>2000-11-23</v>
      </c>
      <c r="C45">
        <v>2</v>
      </c>
      <c r="D45">
        <f t="shared" si="3"/>
        <v>502</v>
      </c>
      <c r="E45">
        <v>22</v>
      </c>
      <c r="G45" t="str">
        <f t="shared" si="2"/>
        <v>insert into game (matchid, matchdate, game_type, country) values (138, '2000-11-23', 2, 502);</v>
      </c>
    </row>
    <row r="46" spans="1:7" x14ac:dyDescent="0.25">
      <c r="A46">
        <f t="shared" si="4"/>
        <v>139</v>
      </c>
      <c r="B46" s="2" t="str">
        <f>"2000-11-20"</f>
        <v>2000-11-20</v>
      </c>
      <c r="C46">
        <v>2</v>
      </c>
      <c r="D46">
        <f t="shared" si="3"/>
        <v>502</v>
      </c>
      <c r="E46">
        <v>7</v>
      </c>
      <c r="G46" t="str">
        <f t="shared" si="2"/>
        <v>insert into game (matchid, matchdate, game_type, country) values (139, '2000-11-20', 2, 502);</v>
      </c>
    </row>
    <row r="47" spans="1:7" x14ac:dyDescent="0.25">
      <c r="A47">
        <f t="shared" si="4"/>
        <v>140</v>
      </c>
      <c r="B47" s="2" t="str">
        <f>"2000-11-20"</f>
        <v>2000-11-20</v>
      </c>
      <c r="C47">
        <v>2</v>
      </c>
      <c r="D47">
        <f t="shared" si="3"/>
        <v>502</v>
      </c>
      <c r="E47">
        <v>8</v>
      </c>
      <c r="G47" t="str">
        <f t="shared" si="2"/>
        <v>insert into game (matchid, matchdate, game_type, country) values (140, '2000-11-20', 2, 502);</v>
      </c>
    </row>
    <row r="48" spans="1:7" x14ac:dyDescent="0.25">
      <c r="A48">
        <f t="shared" si="4"/>
        <v>141</v>
      </c>
      <c r="B48" s="2" t="str">
        <f>"2000-11-22"</f>
        <v>2000-11-22</v>
      </c>
      <c r="C48">
        <v>2</v>
      </c>
      <c r="D48">
        <f t="shared" si="3"/>
        <v>502</v>
      </c>
      <c r="E48">
        <v>15</v>
      </c>
      <c r="G48" t="str">
        <f t="shared" si="2"/>
        <v>insert into game (matchid, matchdate, game_type, country) values (141, '2000-11-22', 2, 502);</v>
      </c>
    </row>
    <row r="49" spans="1:7" x14ac:dyDescent="0.25">
      <c r="A49">
        <f t="shared" si="4"/>
        <v>142</v>
      </c>
      <c r="B49" s="2" t="str">
        <f>"2000-11-22"</f>
        <v>2000-11-22</v>
      </c>
      <c r="C49">
        <v>2</v>
      </c>
      <c r="D49">
        <f t="shared" si="3"/>
        <v>502</v>
      </c>
      <c r="E49">
        <v>16</v>
      </c>
      <c r="G49" t="str">
        <f t="shared" si="2"/>
        <v>insert into game (matchid, matchdate, game_type, country) values (142, '2000-11-22', 2, 502);</v>
      </c>
    </row>
    <row r="50" spans="1:7" x14ac:dyDescent="0.25">
      <c r="A50">
        <f t="shared" si="4"/>
        <v>143</v>
      </c>
      <c r="B50" s="2" t="str">
        <f>"2000-11-23"</f>
        <v>2000-11-23</v>
      </c>
      <c r="C50">
        <v>2</v>
      </c>
      <c r="D50">
        <f t="shared" si="3"/>
        <v>502</v>
      </c>
      <c r="E50">
        <v>23</v>
      </c>
      <c r="G50" t="str">
        <f t="shared" si="2"/>
        <v>insert into game (matchid, matchdate, game_type, country) values (143, '2000-11-23', 2, 502);</v>
      </c>
    </row>
    <row r="51" spans="1:7" x14ac:dyDescent="0.25">
      <c r="A51">
        <f t="shared" si="4"/>
        <v>144</v>
      </c>
      <c r="B51" s="2" t="str">
        <f>"2000-11-23"</f>
        <v>2000-11-23</v>
      </c>
      <c r="C51">
        <v>2</v>
      </c>
      <c r="D51">
        <f t="shared" si="3"/>
        <v>502</v>
      </c>
      <c r="E51">
        <v>24</v>
      </c>
      <c r="G51" t="str">
        <f t="shared" si="2"/>
        <v>insert into game (matchid, matchdate, game_type, country) values (144, '2000-11-23', 2, 502);</v>
      </c>
    </row>
    <row r="52" spans="1:7" x14ac:dyDescent="0.25">
      <c r="A52">
        <f t="shared" si="4"/>
        <v>145</v>
      </c>
      <c r="B52" s="2" t="str">
        <f>"2000-11-26"</f>
        <v>2000-11-26</v>
      </c>
      <c r="C52">
        <v>23</v>
      </c>
      <c r="D52">
        <f t="shared" si="3"/>
        <v>502</v>
      </c>
      <c r="E52">
        <v>25</v>
      </c>
      <c r="G52" t="str">
        <f t="shared" si="2"/>
        <v>insert into game (matchid, matchdate, game_type, country) values (145, '2000-11-26', 23, 502);</v>
      </c>
    </row>
    <row r="53" spans="1:7" x14ac:dyDescent="0.25">
      <c r="A53">
        <f t="shared" si="4"/>
        <v>146</v>
      </c>
      <c r="B53" s="2" t="str">
        <f>"2000-11-26"</f>
        <v>2000-11-26</v>
      </c>
      <c r="C53">
        <v>23</v>
      </c>
      <c r="D53">
        <f t="shared" si="3"/>
        <v>502</v>
      </c>
      <c r="E53">
        <v>26</v>
      </c>
      <c r="G53" t="str">
        <f t="shared" si="2"/>
        <v>insert into game (matchid, matchdate, game_type, country) values (146, '2000-11-26', 23, 502);</v>
      </c>
    </row>
    <row r="54" spans="1:7" x14ac:dyDescent="0.25">
      <c r="A54">
        <f t="shared" si="4"/>
        <v>147</v>
      </c>
      <c r="B54" s="2" t="str">
        <f>"2000-11-27"</f>
        <v>2000-11-27</v>
      </c>
      <c r="C54">
        <v>23</v>
      </c>
      <c r="D54">
        <f t="shared" si="3"/>
        <v>502</v>
      </c>
      <c r="E54">
        <v>29</v>
      </c>
      <c r="G54" t="str">
        <f t="shared" si="2"/>
        <v>insert into game (matchid, matchdate, game_type, country) values (147, '2000-11-27', 23, 502);</v>
      </c>
    </row>
    <row r="55" spans="1:7" x14ac:dyDescent="0.25">
      <c r="A55">
        <f t="shared" si="4"/>
        <v>148</v>
      </c>
      <c r="B55" s="2" t="str">
        <f>"2000-11-27"</f>
        <v>2000-11-27</v>
      </c>
      <c r="C55">
        <v>23</v>
      </c>
      <c r="D55">
        <f t="shared" si="3"/>
        <v>502</v>
      </c>
      <c r="E55">
        <v>30</v>
      </c>
      <c r="G55" t="str">
        <f t="shared" si="2"/>
        <v>insert into game (matchid, matchdate, game_type, country) values (148, '2000-11-27', 23, 502);</v>
      </c>
    </row>
    <row r="56" spans="1:7" x14ac:dyDescent="0.25">
      <c r="A56">
        <f t="shared" si="4"/>
        <v>149</v>
      </c>
      <c r="B56" s="2" t="str">
        <f>"2000-11-29"</f>
        <v>2000-11-29</v>
      </c>
      <c r="C56">
        <v>23</v>
      </c>
      <c r="D56">
        <f t="shared" si="3"/>
        <v>502</v>
      </c>
      <c r="E56">
        <v>33</v>
      </c>
      <c r="G56" t="str">
        <f t="shared" si="2"/>
        <v>insert into game (matchid, matchdate, game_type, country) values (149, '2000-11-29', 23, 502);</v>
      </c>
    </row>
    <row r="57" spans="1:7" x14ac:dyDescent="0.25">
      <c r="A57">
        <f t="shared" si="4"/>
        <v>150</v>
      </c>
      <c r="B57" s="2" t="str">
        <f>"2000-11-29"</f>
        <v>2000-11-29</v>
      </c>
      <c r="C57">
        <v>23</v>
      </c>
      <c r="D57">
        <f t="shared" si="3"/>
        <v>502</v>
      </c>
      <c r="E57">
        <v>34</v>
      </c>
      <c r="G57" t="str">
        <f t="shared" si="2"/>
        <v>insert into game (matchid, matchdate, game_type, country) values (150, '2000-11-29', 23, 502);</v>
      </c>
    </row>
    <row r="58" spans="1:7" x14ac:dyDescent="0.25">
      <c r="A58">
        <f t="shared" si="4"/>
        <v>151</v>
      </c>
      <c r="B58" s="2" t="str">
        <f>"2000-11-25"</f>
        <v>2000-11-25</v>
      </c>
      <c r="C58">
        <v>23</v>
      </c>
      <c r="D58">
        <f t="shared" si="3"/>
        <v>502</v>
      </c>
      <c r="E58">
        <v>27</v>
      </c>
      <c r="G58" t="str">
        <f t="shared" si="2"/>
        <v>insert into game (matchid, matchdate, game_type, country) values (151, '2000-11-25', 23, 502);</v>
      </c>
    </row>
    <row r="59" spans="1:7" x14ac:dyDescent="0.25">
      <c r="A59">
        <f t="shared" si="4"/>
        <v>152</v>
      </c>
      <c r="B59" s="2" t="str">
        <f>"2000-11-25"</f>
        <v>2000-11-25</v>
      </c>
      <c r="C59">
        <v>23</v>
      </c>
      <c r="D59">
        <f t="shared" si="3"/>
        <v>502</v>
      </c>
      <c r="E59">
        <v>28</v>
      </c>
      <c r="G59" t="str">
        <f t="shared" si="2"/>
        <v>insert into game (matchid, matchdate, game_type, country) values (152, '2000-11-25', 23, 502);</v>
      </c>
    </row>
    <row r="60" spans="1:7" x14ac:dyDescent="0.25">
      <c r="A60">
        <f t="shared" si="4"/>
        <v>153</v>
      </c>
      <c r="B60" s="2" t="str">
        <f>"2000-11-26"</f>
        <v>2000-11-26</v>
      </c>
      <c r="C60">
        <v>23</v>
      </c>
      <c r="D60">
        <f t="shared" si="3"/>
        <v>502</v>
      </c>
      <c r="E60">
        <v>31</v>
      </c>
      <c r="G60" t="str">
        <f t="shared" si="2"/>
        <v>insert into game (matchid, matchdate, game_type, country) values (153, '2000-11-26', 23, 502);</v>
      </c>
    </row>
    <row r="61" spans="1:7" x14ac:dyDescent="0.25">
      <c r="A61">
        <f t="shared" si="4"/>
        <v>154</v>
      </c>
      <c r="B61" s="2" t="str">
        <f>"2000-11-26"</f>
        <v>2000-11-26</v>
      </c>
      <c r="C61">
        <v>23</v>
      </c>
      <c r="D61">
        <f t="shared" si="3"/>
        <v>502</v>
      </c>
      <c r="E61">
        <v>32</v>
      </c>
      <c r="G61" t="str">
        <f t="shared" si="2"/>
        <v>insert into game (matchid, matchdate, game_type, country) values (154, '2000-11-26', 23, 502);</v>
      </c>
    </row>
    <row r="62" spans="1:7" x14ac:dyDescent="0.25">
      <c r="A62">
        <f t="shared" si="4"/>
        <v>155</v>
      </c>
      <c r="B62" s="2" t="str">
        <f>"2000-11-28"</f>
        <v>2000-11-28</v>
      </c>
      <c r="C62">
        <v>23</v>
      </c>
      <c r="D62">
        <f t="shared" si="3"/>
        <v>502</v>
      </c>
      <c r="E62">
        <v>35</v>
      </c>
      <c r="G62" t="str">
        <f t="shared" si="2"/>
        <v>insert into game (matchid, matchdate, game_type, country) values (155, '2000-11-28', 23, 502);</v>
      </c>
    </row>
    <row r="63" spans="1:7" x14ac:dyDescent="0.25">
      <c r="A63">
        <f t="shared" si="4"/>
        <v>156</v>
      </c>
      <c r="B63" s="2" t="str">
        <f>"2000-11-28"</f>
        <v>2000-11-28</v>
      </c>
      <c r="C63">
        <v>23</v>
      </c>
      <c r="D63">
        <f t="shared" si="3"/>
        <v>502</v>
      </c>
      <c r="E63">
        <v>36</v>
      </c>
      <c r="G63" t="str">
        <f t="shared" si="2"/>
        <v>insert into game (matchid, matchdate, game_type, country) values (156, '2000-11-28', 23, 502);</v>
      </c>
    </row>
    <row r="64" spans="1:7" x14ac:dyDescent="0.25">
      <c r="A64">
        <f t="shared" si="4"/>
        <v>157</v>
      </c>
      <c r="B64" s="2" t="str">
        <f>"2000-12-01"</f>
        <v>2000-12-01</v>
      </c>
      <c r="C64">
        <v>4</v>
      </c>
      <c r="D64">
        <f t="shared" si="3"/>
        <v>502</v>
      </c>
      <c r="E64">
        <v>37</v>
      </c>
      <c r="G64" t="str">
        <f t="shared" si="2"/>
        <v>insert into game (matchid, matchdate, game_type, country) values (157, '2000-12-01', 4, 502);</v>
      </c>
    </row>
    <row r="65" spans="1:7" x14ac:dyDescent="0.25">
      <c r="A65">
        <f t="shared" si="4"/>
        <v>158</v>
      </c>
      <c r="B65" s="2" t="str">
        <f>"2000-12-01"</f>
        <v>2000-12-01</v>
      </c>
      <c r="C65">
        <v>4</v>
      </c>
      <c r="D65">
        <f t="shared" si="3"/>
        <v>502</v>
      </c>
      <c r="E65">
        <v>38</v>
      </c>
      <c r="G65" t="str">
        <f t="shared" si="2"/>
        <v>insert into game (matchid, matchdate, game_type, country) values (158, '2000-12-01', 4, 502);</v>
      </c>
    </row>
    <row r="66" spans="1:7" x14ac:dyDescent="0.25">
      <c r="A66">
        <f t="shared" si="4"/>
        <v>159</v>
      </c>
      <c r="B66" s="2" t="str">
        <f>"2000-12-03"</f>
        <v>2000-12-03</v>
      </c>
      <c r="C66">
        <v>5</v>
      </c>
      <c r="D66">
        <f t="shared" si="3"/>
        <v>502</v>
      </c>
      <c r="E66">
        <v>39</v>
      </c>
      <c r="G66" t="str">
        <f t="shared" si="2"/>
        <v>insert into game (matchid, matchdate, game_type, country) values (159, '2000-12-03', 5, 502);</v>
      </c>
    </row>
    <row r="67" spans="1:7" x14ac:dyDescent="0.25">
      <c r="A67">
        <f t="shared" si="4"/>
        <v>160</v>
      </c>
      <c r="B67" s="2" t="str">
        <f>"2000-12-03"</f>
        <v>2000-12-03</v>
      </c>
      <c r="C67">
        <v>6</v>
      </c>
      <c r="D67">
        <f t="shared" si="3"/>
        <v>502</v>
      </c>
      <c r="E67">
        <v>40</v>
      </c>
      <c r="G67" t="str">
        <f t="shared" si="2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5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5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5"/>
        <v>insert into game_score (id, matchid, squad, goals, points, time_type) values (494, 121, 351, 3, 0, 1);</v>
      </c>
    </row>
    <row r="74" spans="1:7" x14ac:dyDescent="0.25">
      <c r="A74" s="4">
        <f t="shared" ref="A74:A137" si="6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5"/>
        <v>insert into game_score (id, matchid, squad, goals, points, time_type) values (495, 122, 55, 12, 3, 2);</v>
      </c>
    </row>
    <row r="75" spans="1:7" x14ac:dyDescent="0.25">
      <c r="A75" s="4">
        <f t="shared" si="6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5"/>
        <v>insert into game_score (id, matchid, squad, goals, points, time_type) values (496, 122, 55, 5, 0, 1);</v>
      </c>
    </row>
    <row r="76" spans="1:7" x14ac:dyDescent="0.25">
      <c r="A76" s="4">
        <f t="shared" si="6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5"/>
        <v>insert into game_score (id, matchid, squad, goals, points, time_type) values (497, 122, 76, 1, 0, 2);</v>
      </c>
    </row>
    <row r="77" spans="1:7" x14ac:dyDescent="0.25">
      <c r="A77" s="4">
        <f t="shared" si="6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5"/>
        <v>insert into game_score (id, matchid, squad, goals, points, time_type) values (498, 122, 76, 1, 0, 1);</v>
      </c>
    </row>
    <row r="78" spans="1:7" x14ac:dyDescent="0.25">
      <c r="A78" s="3">
        <f t="shared" si="6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5"/>
        <v>insert into game_score (id, matchid, squad, goals, points, time_type) values (499, 123, 351, 0, 0, 2);</v>
      </c>
    </row>
    <row r="79" spans="1:7" x14ac:dyDescent="0.25">
      <c r="A79" s="3">
        <f t="shared" si="6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5"/>
        <v>insert into game_score (id, matchid, squad, goals, points, time_type) values (500, 123, 351, 0, 0, 1);</v>
      </c>
    </row>
    <row r="80" spans="1:7" x14ac:dyDescent="0.25">
      <c r="A80" s="3">
        <f t="shared" si="6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5"/>
        <v>insert into game_score (id, matchid, squad, goals, points, time_type) values (501, 123, 55, 4, 3, 2);</v>
      </c>
    </row>
    <row r="81" spans="1:7" x14ac:dyDescent="0.25">
      <c r="A81" s="3">
        <f t="shared" si="6"/>
        <v>502</v>
      </c>
      <c r="B81" s="3">
        <f t="shared" ref="B81" si="7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5"/>
        <v>insert into game_score (id, matchid, squad, goals, points, time_type) values (502, 123, 55, 0, 0, 1);</v>
      </c>
    </row>
    <row r="82" spans="1:7" x14ac:dyDescent="0.25">
      <c r="A82" s="4">
        <f t="shared" si="6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5"/>
        <v>insert into game_score (id, matchid, squad, goals, points, time_type) values (503, 124, 76, 5, 0, 2);</v>
      </c>
    </row>
    <row r="83" spans="1:7" x14ac:dyDescent="0.25">
      <c r="A83" s="4">
        <f t="shared" si="6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5"/>
        <v>insert into game_score (id, matchid, squad, goals, points, time_type) values (504, 124, 76, 2, 0, 1);</v>
      </c>
    </row>
    <row r="84" spans="1:7" x14ac:dyDescent="0.25">
      <c r="A84" s="4">
        <f t="shared" si="6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5"/>
        <v>insert into game_score (id, matchid, squad, goals, points, time_type) values (505, 124, 502, 6, 3, 2);</v>
      </c>
    </row>
    <row r="85" spans="1:7" x14ac:dyDescent="0.25">
      <c r="A85" s="4">
        <f t="shared" si="6"/>
        <v>506</v>
      </c>
      <c r="B85" s="4">
        <f t="shared" ref="B85" si="8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5"/>
        <v>insert into game_score (id, matchid, squad, goals, points, time_type) values (506, 124, 502, 3, 0, 1);</v>
      </c>
    </row>
    <row r="86" spans="1:7" x14ac:dyDescent="0.25">
      <c r="A86" s="3">
        <f t="shared" si="6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5"/>
        <v>insert into game_score (id, matchid, squad, goals, points, time_type) values (507, 125, 351, 6, 3, 2);</v>
      </c>
    </row>
    <row r="87" spans="1:7" x14ac:dyDescent="0.25">
      <c r="A87" s="3">
        <f t="shared" si="6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5"/>
        <v>insert into game_score (id, matchid, squad, goals, points, time_type) values (508, 125, 351, 3, 0, 1);</v>
      </c>
    </row>
    <row r="88" spans="1:7" x14ac:dyDescent="0.25">
      <c r="A88" s="3">
        <f t="shared" si="6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5"/>
        <v>insert into game_score (id, matchid, squad, goals, points, time_type) values (509, 125, 76, 2, 0, 2);</v>
      </c>
    </row>
    <row r="89" spans="1:7" x14ac:dyDescent="0.25">
      <c r="A89" s="3">
        <f t="shared" si="6"/>
        <v>510</v>
      </c>
      <c r="B89" s="3">
        <f t="shared" ref="B89" si="9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5"/>
        <v>insert into game_score (id, matchid, squad, goals, points, time_type) values (510, 125, 76, 0, 0, 1);</v>
      </c>
    </row>
    <row r="90" spans="1:7" x14ac:dyDescent="0.25">
      <c r="A90" s="4">
        <f t="shared" si="6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5"/>
        <v>insert into game_score (id, matchid, squad, goals, points, time_type) values (511, 126, 502, 2, 0, 2);</v>
      </c>
    </row>
    <row r="91" spans="1:7" x14ac:dyDescent="0.25">
      <c r="A91" s="4">
        <f t="shared" si="6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5"/>
        <v>insert into game_score (id, matchid, squad, goals, points, time_type) values (512, 126, 502, 0, 0, 1);</v>
      </c>
    </row>
    <row r="92" spans="1:7" x14ac:dyDescent="0.25">
      <c r="A92" s="4">
        <f t="shared" si="6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5"/>
        <v>insert into game_score (id, matchid, squad, goals, points, time_type) values (513, 126, 55, 29, 3, 2);</v>
      </c>
    </row>
    <row r="93" spans="1:7" x14ac:dyDescent="0.25">
      <c r="A93" s="4">
        <f t="shared" si="6"/>
        <v>514</v>
      </c>
      <c r="B93" s="4">
        <f t="shared" ref="B93" si="10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5"/>
        <v>insert into game_score (id, matchid, squad, goals, points, time_type) values (514, 126, 55, 12, 0, 1);</v>
      </c>
    </row>
    <row r="94" spans="1:7" x14ac:dyDescent="0.25">
      <c r="A94" s="3">
        <f t="shared" si="6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5"/>
        <v>insert into game_score (id, matchid, squad, goals, points, time_type) values (515, 127, 20, 3, 0, 2);</v>
      </c>
    </row>
    <row r="95" spans="1:7" x14ac:dyDescent="0.25">
      <c r="A95" s="3">
        <f t="shared" si="6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5"/>
        <v>insert into game_score (id, matchid, squad, goals, points, time_type) values (516, 127, 20, 0, 0, 1);</v>
      </c>
    </row>
    <row r="96" spans="1:7" x14ac:dyDescent="0.25">
      <c r="A96" s="3">
        <f t="shared" si="6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5"/>
        <v>insert into game_score (id, matchid, squad, goals, points, time_type) values (517, 127, 31, 5, 3, 2);</v>
      </c>
    </row>
    <row r="97" spans="1:7" x14ac:dyDescent="0.25">
      <c r="A97" s="3">
        <f t="shared" si="6"/>
        <v>518</v>
      </c>
      <c r="B97" s="3">
        <f t="shared" ref="B97" si="11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5"/>
        <v>insert into game_score (id, matchid, squad, goals, points, time_type) values (518, 127, 31, 4, 0, 1);</v>
      </c>
    </row>
    <row r="98" spans="1:7" x14ac:dyDescent="0.25">
      <c r="A98" s="4">
        <f t="shared" si="6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5"/>
        <v>insert into game_score (id, matchid, squad, goals, points, time_type) values (519, 128, 598, 4, 3, 2);</v>
      </c>
    </row>
    <row r="99" spans="1:7" x14ac:dyDescent="0.25">
      <c r="A99" s="4">
        <f t="shared" si="6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5"/>
        <v>insert into game_score (id, matchid, squad, goals, points, time_type) values (520, 128, 598, 2, 0, 1);</v>
      </c>
    </row>
    <row r="100" spans="1:7" x14ac:dyDescent="0.25">
      <c r="A100" s="4">
        <f t="shared" si="6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5"/>
        <v>insert into game_score (id, matchid, squad, goals, points, time_type) values (521, 128, 66, 1, 0, 2);</v>
      </c>
    </row>
    <row r="101" spans="1:7" x14ac:dyDescent="0.25">
      <c r="A101" s="4">
        <f t="shared" si="6"/>
        <v>522</v>
      </c>
      <c r="B101" s="4">
        <f t="shared" ref="B101" si="12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(522, 128, 66, 1, 0, 1);</v>
      </c>
    </row>
    <row r="102" spans="1:7" x14ac:dyDescent="0.25">
      <c r="A102" s="3">
        <f t="shared" si="6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5"/>
        <v>insert into game_score (id, matchid, squad, goals, points, time_type) values (523, 129, 66, 0, 0, 2);</v>
      </c>
    </row>
    <row r="103" spans="1:7" x14ac:dyDescent="0.25">
      <c r="A103" s="3">
        <f t="shared" si="6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5"/>
        <v>insert into game_score (id, matchid, squad, goals, points, time_type) values (524, 129, 66, 0, 0, 1);</v>
      </c>
    </row>
    <row r="104" spans="1:7" x14ac:dyDescent="0.25">
      <c r="A104" s="3">
        <f t="shared" si="6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5"/>
        <v>insert into game_score (id, matchid, squad, goals, points, time_type) values (525, 129, 20, 7, 3, 2);</v>
      </c>
    </row>
    <row r="105" spans="1:7" x14ac:dyDescent="0.25">
      <c r="A105" s="3">
        <f t="shared" si="6"/>
        <v>526</v>
      </c>
      <c r="B105" s="3">
        <f t="shared" ref="B105" si="13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5"/>
        <v>insert into game_score (id, matchid, squad, goals, points, time_type) values (526, 129, 20, 2, 0, 1);</v>
      </c>
    </row>
    <row r="106" spans="1:7" x14ac:dyDescent="0.25">
      <c r="A106" s="4">
        <f t="shared" si="6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5"/>
        <v>insert into game_score (id, matchid, squad, goals, points, time_type) values (527, 130, 31, 3, 3, 2);</v>
      </c>
    </row>
    <row r="107" spans="1:7" x14ac:dyDescent="0.25">
      <c r="A107" s="4">
        <f t="shared" si="6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5"/>
        <v>insert into game_score (id, matchid, squad, goals, points, time_type) values (528, 130, 31, 1, 0, 1);</v>
      </c>
    </row>
    <row r="108" spans="1:7" x14ac:dyDescent="0.25">
      <c r="A108" s="4">
        <f t="shared" si="6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5"/>
        <v>insert into game_score (id, matchid, squad, goals, points, time_type) values (529, 130, 598, 1, 0, 2);</v>
      </c>
    </row>
    <row r="109" spans="1:7" x14ac:dyDescent="0.25">
      <c r="A109" s="4">
        <f t="shared" si="6"/>
        <v>530</v>
      </c>
      <c r="B109" s="4">
        <f t="shared" ref="B109" si="14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5"/>
        <v>insert into game_score (id, matchid, squad, goals, points, time_type) values (530, 130, 598, 0, 0, 1);</v>
      </c>
    </row>
    <row r="110" spans="1:7" x14ac:dyDescent="0.25">
      <c r="A110" s="3">
        <f t="shared" si="6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5"/>
        <v>insert into game_score (id, matchid, squad, goals, points, time_type) values (531, 131, 31, 6, 3, 2);</v>
      </c>
    </row>
    <row r="111" spans="1:7" x14ac:dyDescent="0.25">
      <c r="A111" s="3">
        <f t="shared" si="6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5"/>
        <v>insert into game_score (id, matchid, squad, goals, points, time_type) values (532, 131, 31, 2, 0, 1);</v>
      </c>
    </row>
    <row r="112" spans="1:7" x14ac:dyDescent="0.25">
      <c r="A112" s="3">
        <f t="shared" si="6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5"/>
        <v>insert into game_score (id, matchid, squad, goals, points, time_type) values (533, 131, 66, 1, 0, 2);</v>
      </c>
    </row>
    <row r="113" spans="1:7" x14ac:dyDescent="0.25">
      <c r="A113" s="3">
        <f t="shared" si="6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(534, 131, 66, 0, 0, 1);</v>
      </c>
    </row>
    <row r="114" spans="1:7" x14ac:dyDescent="0.25">
      <c r="A114" s="4">
        <f t="shared" si="6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5"/>
        <v>insert into game_score (id, matchid, squad, goals, points, time_type) values (535, 132, 20, 4, 3, 2);</v>
      </c>
    </row>
    <row r="115" spans="1:7" x14ac:dyDescent="0.25">
      <c r="A115" s="4">
        <f t="shared" si="6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5"/>
        <v>insert into game_score (id, matchid, squad, goals, points, time_type) values (536, 132, 20, 2, 0, 1);</v>
      </c>
    </row>
    <row r="116" spans="1:7" x14ac:dyDescent="0.25">
      <c r="A116" s="4">
        <f t="shared" si="6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5"/>
        <v>insert into game_score (id, matchid, squad, goals, points, time_type) values (537, 132, 598, 2, 0, 2);</v>
      </c>
    </row>
    <row r="117" spans="1:7" x14ac:dyDescent="0.25">
      <c r="A117" s="4">
        <f t="shared" si="6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5"/>
        <v>insert into game_score (id, matchid, squad, goals, points, time_type) values (538, 132, 598, 0, 0, 1);</v>
      </c>
    </row>
    <row r="118" spans="1:7" x14ac:dyDescent="0.25">
      <c r="A118" s="3">
        <f t="shared" si="6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5"/>
        <v>insert into game_score (id, matchid, squad, goals, points, time_type) values (539, 133, 7, 4, 3, 2);</v>
      </c>
    </row>
    <row r="119" spans="1:7" x14ac:dyDescent="0.25">
      <c r="A119" s="3">
        <f t="shared" si="6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5"/>
        <v>insert into game_score (id, matchid, squad, goals, points, time_type) values (540, 133, 7, 0, 0, 1);</v>
      </c>
    </row>
    <row r="120" spans="1:7" x14ac:dyDescent="0.25">
      <c r="A120" s="3">
        <f t="shared" si="6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5"/>
        <v>insert into game_score (id, matchid, squad, goals, points, time_type) values (541, 133, 385, 2, 0, 2);</v>
      </c>
    </row>
    <row r="121" spans="1:7" x14ac:dyDescent="0.25">
      <c r="A121" s="3">
        <f t="shared" si="6"/>
        <v>542</v>
      </c>
      <c r="B121" s="3">
        <f t="shared" ref="B121" si="15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5"/>
        <v>insert into game_score (id, matchid, squad, goals, points, time_type) values (542, 133, 385, 0, 0, 1);</v>
      </c>
    </row>
    <row r="122" spans="1:7" x14ac:dyDescent="0.25">
      <c r="A122" s="4">
        <f t="shared" si="6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5"/>
        <v>insert into game_score (id, matchid, squad, goals, points, time_type) values (543, 134, 61, 2, 0, 2);</v>
      </c>
    </row>
    <row r="123" spans="1:7" x14ac:dyDescent="0.25">
      <c r="A123" s="4">
        <f t="shared" si="6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5"/>
        <v>insert into game_score (id, matchid, squad, goals, points, time_type) values (544, 134, 61, 1, 0, 1);</v>
      </c>
    </row>
    <row r="124" spans="1:7" x14ac:dyDescent="0.25">
      <c r="A124" s="4">
        <f t="shared" si="6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5"/>
        <v>insert into game_score (id, matchid, squad, goals, points, time_type) values (545, 134, 506, 6, 3, 2);</v>
      </c>
    </row>
    <row r="125" spans="1:7" x14ac:dyDescent="0.25">
      <c r="A125" s="4">
        <f t="shared" si="6"/>
        <v>546</v>
      </c>
      <c r="B125" s="4">
        <f t="shared" ref="B125" si="16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5"/>
        <v>insert into game_score (id, matchid, squad, goals, points, time_type) values (546, 134, 506, 2, 0, 1);</v>
      </c>
    </row>
    <row r="126" spans="1:7" x14ac:dyDescent="0.25">
      <c r="A126" s="3">
        <f t="shared" si="6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5"/>
        <v>insert into game_score (id, matchid, squad, goals, points, time_type) values (547, 135, 506, 1, 0, 2);</v>
      </c>
    </row>
    <row r="127" spans="1:7" x14ac:dyDescent="0.25">
      <c r="A127" s="3">
        <f t="shared" si="6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5"/>
        <v>insert into game_score (id, matchid, squad, goals, points, time_type) values (548, 135, 506, 0, 0, 1);</v>
      </c>
    </row>
    <row r="128" spans="1:7" x14ac:dyDescent="0.25">
      <c r="A128" s="3">
        <f t="shared" si="6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5"/>
        <v>insert into game_score (id, matchid, squad, goals, points, time_type) values (549, 135, 7, 6, 3, 2);</v>
      </c>
    </row>
    <row r="129" spans="1:7" x14ac:dyDescent="0.25">
      <c r="A129" s="3">
        <f t="shared" si="6"/>
        <v>550</v>
      </c>
      <c r="B129" s="3">
        <f t="shared" ref="B129" si="17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5"/>
        <v>insert into game_score (id, matchid, squad, goals, points, time_type) values (550, 135, 7, 4, 0, 1);</v>
      </c>
    </row>
    <row r="130" spans="1:7" x14ac:dyDescent="0.25">
      <c r="A130" s="4">
        <f t="shared" si="6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5"/>
        <v>insert into game_score (id, matchid, squad, goals, points, time_type) values (551, 136, 385, 6, 3, 2);</v>
      </c>
    </row>
    <row r="131" spans="1:7" x14ac:dyDescent="0.25">
      <c r="A131" s="4">
        <f t="shared" si="6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5"/>
        <v>insert into game_score (id, matchid, squad, goals, points, time_type) values (552, 136, 385, 3, 0, 1);</v>
      </c>
    </row>
    <row r="132" spans="1:7" x14ac:dyDescent="0.25">
      <c r="A132" s="4">
        <f t="shared" si="6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5"/>
        <v>insert into game_score (id, matchid, squad, goals, points, time_type) values (553, 136, 61, 0, 0, 2);</v>
      </c>
    </row>
    <row r="133" spans="1:7" x14ac:dyDescent="0.25">
      <c r="A133" s="4">
        <f t="shared" si="6"/>
        <v>554</v>
      </c>
      <c r="B133" s="4">
        <f t="shared" ref="B133" si="18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5"/>
        <v>insert into game_score (id, matchid, squad, goals, points, time_type) values (554, 136, 61, 0, 0, 1);</v>
      </c>
    </row>
    <row r="134" spans="1:7" x14ac:dyDescent="0.25">
      <c r="A134" s="3">
        <f t="shared" si="6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19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6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19"/>
        <v>insert into game_score (id, matchid, squad, goals, points, time_type) values (556, 137, 385, 2, 0, 1);</v>
      </c>
    </row>
    <row r="136" spans="1:7" x14ac:dyDescent="0.25">
      <c r="A136" s="3">
        <f t="shared" si="6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19"/>
        <v>insert into game_score (id, matchid, squad, goals, points, time_type) values (557, 137, 506, 1, 0, 2);</v>
      </c>
    </row>
    <row r="137" spans="1:7" x14ac:dyDescent="0.25">
      <c r="A137" s="3">
        <f t="shared" si="6"/>
        <v>558</v>
      </c>
      <c r="B137" s="3">
        <f t="shared" ref="B137" si="20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19"/>
        <v>insert into game_score (id, matchid, squad, goals, points, time_type) values (558, 137, 506, 0, 0, 1);</v>
      </c>
    </row>
    <row r="138" spans="1:7" x14ac:dyDescent="0.25">
      <c r="A138" s="4">
        <f t="shared" ref="A138:A201" si="21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19"/>
        <v>insert into game_score (id, matchid, squad, goals, points, time_type) values (559, 138, 7, 10, 3, 2);</v>
      </c>
    </row>
    <row r="139" spans="1:7" x14ac:dyDescent="0.25">
      <c r="A139" s="4">
        <f t="shared" si="21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19"/>
        <v>insert into game_score (id, matchid, squad, goals, points, time_type) values (560, 138, 7, 4, 0, 1);</v>
      </c>
    </row>
    <row r="140" spans="1:7" x14ac:dyDescent="0.25">
      <c r="A140" s="4">
        <f t="shared" si="21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19"/>
        <v>insert into game_score (id, matchid, squad, goals, points, time_type) values (561, 138, 61, 1, 0, 2);</v>
      </c>
    </row>
    <row r="141" spans="1:7" x14ac:dyDescent="0.25">
      <c r="A141" s="4">
        <f t="shared" si="21"/>
        <v>562</v>
      </c>
      <c r="B141" s="4">
        <f t="shared" ref="B141" si="22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19"/>
        <v>insert into game_score (id, matchid, squad, goals, points, time_type) values (562, 138, 61, 1, 0, 1);</v>
      </c>
    </row>
    <row r="142" spans="1:7" x14ac:dyDescent="0.25">
      <c r="A142" s="3">
        <f t="shared" si="21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19"/>
        <v>insert into game_score (id, matchid, squad, goals, points, time_type) values (563, 139, 98, 1, 0, 2);</v>
      </c>
    </row>
    <row r="143" spans="1:7" x14ac:dyDescent="0.25">
      <c r="A143" s="3">
        <f t="shared" si="21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19"/>
        <v>insert into game_score (id, matchid, squad, goals, points, time_type) values (564, 139, 98, 1, 0, 1);</v>
      </c>
    </row>
    <row r="144" spans="1:7" x14ac:dyDescent="0.25">
      <c r="A144" s="3">
        <f t="shared" si="21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19"/>
        <v>insert into game_score (id, matchid, squad, goals, points, time_type) values (565, 139, 54, 2, 3, 2);</v>
      </c>
    </row>
    <row r="145" spans="1:7" x14ac:dyDescent="0.25">
      <c r="A145" s="3">
        <f t="shared" si="21"/>
        <v>566</v>
      </c>
      <c r="B145" s="3">
        <f t="shared" ref="B145" si="23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19"/>
        <v>insert into game_score (id, matchid, squad, goals, points, time_type) values (566, 139, 54, 0, 0, 1);</v>
      </c>
    </row>
    <row r="146" spans="1:7" x14ac:dyDescent="0.25">
      <c r="A146" s="4">
        <f t="shared" si="21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19"/>
        <v>insert into game_score (id, matchid, squad, goals, points, time_type) values (567, 140, 53, 0, 0, 2);</v>
      </c>
    </row>
    <row r="147" spans="1:7" x14ac:dyDescent="0.25">
      <c r="A147" s="4">
        <f t="shared" si="21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19"/>
        <v>insert into game_score (id, matchid, squad, goals, points, time_type) values (568, 140, 53, 0, 0, 1);</v>
      </c>
    </row>
    <row r="148" spans="1:7" x14ac:dyDescent="0.25">
      <c r="A148" s="4">
        <f t="shared" si="21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19"/>
        <v>insert into game_score (id, matchid, squad, goals, points, time_type) values (569, 140, 34, 9, 3, 2);</v>
      </c>
    </row>
    <row r="149" spans="1:7" x14ac:dyDescent="0.25">
      <c r="A149" s="4">
        <f t="shared" si="21"/>
        <v>570</v>
      </c>
      <c r="B149" s="4">
        <f t="shared" ref="B149" si="24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19"/>
        <v>insert into game_score (id, matchid, squad, goals, points, time_type) values (570, 140, 34, 3, 0, 1);</v>
      </c>
    </row>
    <row r="150" spans="1:7" x14ac:dyDescent="0.25">
      <c r="A150" s="3">
        <f t="shared" si="21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19"/>
        <v>insert into game_score (id, matchid, squad, goals, points, time_type) values (571, 141, 54, 8, 3, 2);</v>
      </c>
    </row>
    <row r="151" spans="1:7" x14ac:dyDescent="0.25">
      <c r="A151" s="3">
        <f t="shared" si="21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19"/>
        <v>insert into game_score (id, matchid, squad, goals, points, time_type) values (572, 141, 54, 2, 0, 1);</v>
      </c>
    </row>
    <row r="152" spans="1:7" x14ac:dyDescent="0.25">
      <c r="A152" s="3">
        <f t="shared" si="21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19"/>
        <v>insert into game_score (id, matchid, squad, goals, points, time_type) values (573, 141, 53, 1, 0, 2);</v>
      </c>
    </row>
    <row r="153" spans="1:7" x14ac:dyDescent="0.25">
      <c r="A153" s="3">
        <f t="shared" si="21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19"/>
        <v>insert into game_score (id, matchid, squad, goals, points, time_type) values (574, 141, 53, 1, 0, 1);</v>
      </c>
    </row>
    <row r="154" spans="1:7" x14ac:dyDescent="0.25">
      <c r="A154" s="4">
        <f t="shared" si="21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19"/>
        <v>insert into game_score (id, matchid, squad, goals, points, time_type) values (575, 142, 34, 7, 3, 2);</v>
      </c>
    </row>
    <row r="155" spans="1:7" x14ac:dyDescent="0.25">
      <c r="A155" s="4">
        <f t="shared" si="21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19"/>
        <v>insert into game_score (id, matchid, squad, goals, points, time_type) values (576, 142, 34, 6, 0, 1);</v>
      </c>
    </row>
    <row r="156" spans="1:7" x14ac:dyDescent="0.25">
      <c r="A156" s="4">
        <f t="shared" si="21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19"/>
        <v>insert into game_score (id, matchid, squad, goals, points, time_type) values (577, 142, 98, 2, 0, 2);</v>
      </c>
    </row>
    <row r="157" spans="1:7" x14ac:dyDescent="0.25">
      <c r="A157" s="4">
        <f t="shared" si="21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19"/>
        <v>insert into game_score (id, matchid, squad, goals, points, time_type) values (578, 142, 98, 0, 0, 1);</v>
      </c>
    </row>
    <row r="158" spans="1:7" x14ac:dyDescent="0.25">
      <c r="A158" s="3">
        <f t="shared" si="21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19"/>
        <v>insert into game_score (id, matchid, squad, goals, points, time_type) values (579, 143, 98, 3, 3, 2);</v>
      </c>
    </row>
    <row r="159" spans="1:7" x14ac:dyDescent="0.25">
      <c r="A159" s="3">
        <f t="shared" si="21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19"/>
        <v>insert into game_score (id, matchid, squad, goals, points, time_type) values (580, 143, 98, 1, 0, 1);</v>
      </c>
    </row>
    <row r="160" spans="1:7" x14ac:dyDescent="0.25">
      <c r="A160" s="3">
        <f t="shared" si="21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19"/>
        <v>insert into game_score (id, matchid, squad, goals, points, time_type) values (581, 143, 53, 0, 0, 2);</v>
      </c>
    </row>
    <row r="161" spans="1:7" x14ac:dyDescent="0.25">
      <c r="A161" s="3">
        <f t="shared" si="21"/>
        <v>582</v>
      </c>
      <c r="B161" s="3">
        <f t="shared" ref="B161" si="25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19"/>
        <v>insert into game_score (id, matchid, squad, goals, points, time_type) values (582, 143, 53, 0, 0, 1);</v>
      </c>
    </row>
    <row r="162" spans="1:7" x14ac:dyDescent="0.25">
      <c r="A162" s="4">
        <f t="shared" si="21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19"/>
        <v>insert into game_score (id, matchid, squad, goals, points, time_type) values (583, 144, 54, 0, 0, 2);</v>
      </c>
    </row>
    <row r="163" spans="1:7" x14ac:dyDescent="0.25">
      <c r="A163" s="4">
        <f t="shared" si="21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19"/>
        <v>insert into game_score (id, matchid, squad, goals, points, time_type) values (584, 144, 54, 0, 0, 1);</v>
      </c>
    </row>
    <row r="164" spans="1:7" x14ac:dyDescent="0.25">
      <c r="A164" s="4">
        <f t="shared" si="21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19"/>
        <v>insert into game_score (id, matchid, squad, goals, points, time_type) values (585, 144, 34, 3, 3, 2);</v>
      </c>
    </row>
    <row r="165" spans="1:7" x14ac:dyDescent="0.25">
      <c r="A165" s="4">
        <f t="shared" si="21"/>
        <v>586</v>
      </c>
      <c r="B165" s="4">
        <f t="shared" ref="B165" si="26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19"/>
        <v>insert into game_score (id, matchid, squad, goals, points, time_type) values (586, 144, 34, 0, 0, 1);</v>
      </c>
    </row>
    <row r="166" spans="1:7" x14ac:dyDescent="0.25">
      <c r="A166" s="3">
        <f t="shared" si="21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19"/>
        <v>insert into game_score (id, matchid, squad, goals, points, time_type) values (587, 145, 7, 7, 3, 2);</v>
      </c>
    </row>
    <row r="167" spans="1:7" x14ac:dyDescent="0.25">
      <c r="A167" s="3">
        <f t="shared" si="21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19"/>
        <v>insert into game_score (id, matchid, squad, goals, points, time_type) values (588, 145, 7, 1, 0, 1);</v>
      </c>
    </row>
    <row r="168" spans="1:7" x14ac:dyDescent="0.25">
      <c r="A168" s="3">
        <f t="shared" si="21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19"/>
        <v>insert into game_score (id, matchid, squad, goals, points, time_type) values (589, 145, 54, 1, 0, 2);</v>
      </c>
    </row>
    <row r="169" spans="1:7" x14ac:dyDescent="0.25">
      <c r="A169" s="3">
        <f t="shared" si="21"/>
        <v>590</v>
      </c>
      <c r="B169" s="3">
        <f t="shared" ref="B169" si="27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19"/>
        <v>insert into game_score (id, matchid, squad, goals, points, time_type) values (590, 145, 54, 1, 0, 1);</v>
      </c>
    </row>
    <row r="170" spans="1:7" x14ac:dyDescent="0.25">
      <c r="A170" s="4">
        <f t="shared" si="21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19"/>
        <v>insert into game_score (id, matchid, squad, goals, points, time_type) values (591, 146, 55, 12, 3, 2);</v>
      </c>
    </row>
    <row r="171" spans="1:7" x14ac:dyDescent="0.25">
      <c r="A171" s="4">
        <f t="shared" si="21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19"/>
        <v>insert into game_score (id, matchid, squad, goals, points, time_type) values (592, 146, 55, 4, 0, 1);</v>
      </c>
    </row>
    <row r="172" spans="1:7" x14ac:dyDescent="0.25">
      <c r="A172" s="4">
        <f t="shared" si="21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19"/>
        <v>insert into game_score (id, matchid, squad, goals, points, time_type) values (593, 146, 20, 4, 0, 2);</v>
      </c>
    </row>
    <row r="173" spans="1:7" x14ac:dyDescent="0.25">
      <c r="A173" s="4">
        <f t="shared" si="21"/>
        <v>594</v>
      </c>
      <c r="B173" s="4">
        <f t="shared" ref="B173" si="28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19"/>
        <v>insert into game_score (id, matchid, squad, goals, points, time_type) values (594, 146, 20, 1, 0, 1);</v>
      </c>
    </row>
    <row r="174" spans="1:7" x14ac:dyDescent="0.25">
      <c r="A174" s="3">
        <f t="shared" si="21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19"/>
        <v>insert into game_score (id, matchid, squad, goals, points, time_type) values (595, 147, 20, 6, 3, 2);</v>
      </c>
    </row>
    <row r="175" spans="1:7" x14ac:dyDescent="0.25">
      <c r="A175" s="3">
        <f t="shared" si="21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19"/>
        <v>insert into game_score (id, matchid, squad, goals, points, time_type) values (596, 147, 20, 4, 0, 1);</v>
      </c>
    </row>
    <row r="176" spans="1:7" x14ac:dyDescent="0.25">
      <c r="A176" s="3">
        <f t="shared" si="21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19"/>
        <v>insert into game_score (id, matchid, squad, goals, points, time_type) values (597, 147, 7, 4, 0, 2);</v>
      </c>
    </row>
    <row r="177" spans="1:7" x14ac:dyDescent="0.25">
      <c r="A177" s="3">
        <f t="shared" si="21"/>
        <v>598</v>
      </c>
      <c r="B177" s="3">
        <f t="shared" ref="B177" si="29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19"/>
        <v>insert into game_score (id, matchid, squad, goals, points, time_type) values (598, 147, 7, 3, 0, 1);</v>
      </c>
    </row>
    <row r="178" spans="1:7" x14ac:dyDescent="0.25">
      <c r="A178" s="4">
        <f t="shared" si="21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19"/>
        <v>insert into game_score (id, matchid, squad, goals, points, time_type) values (599, 148, 54, 1, 0, 2);</v>
      </c>
    </row>
    <row r="179" spans="1:7" x14ac:dyDescent="0.25">
      <c r="A179" s="4">
        <f t="shared" si="21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19"/>
        <v>insert into game_score (id, matchid, squad, goals, points, time_type) values (600, 148, 54, 0, 0, 1);</v>
      </c>
    </row>
    <row r="180" spans="1:7" x14ac:dyDescent="0.25">
      <c r="A180" s="4">
        <f t="shared" si="21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19"/>
        <v>insert into game_score (id, matchid, squad, goals, points, time_type) values (601, 148, 55, 4, 3, 2);</v>
      </c>
    </row>
    <row r="181" spans="1:7" x14ac:dyDescent="0.25">
      <c r="A181" s="4">
        <f t="shared" si="21"/>
        <v>602</v>
      </c>
      <c r="B181" s="4">
        <f t="shared" ref="B181" si="30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19"/>
        <v>insert into game_score (id, matchid, squad, goals, points, time_type) values (602, 148, 55, 2, 0, 1);</v>
      </c>
    </row>
    <row r="182" spans="1:7" x14ac:dyDescent="0.25">
      <c r="A182" s="3">
        <f t="shared" si="21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19"/>
        <v>insert into game_score (id, matchid, squad, goals, points, time_type) values (603, 149, 20, 3, 0, 2);</v>
      </c>
    </row>
    <row r="183" spans="1:7" x14ac:dyDescent="0.25">
      <c r="A183" s="3">
        <f t="shared" si="21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19"/>
        <v>insert into game_score (id, matchid, squad, goals, points, time_type) values (604, 149, 20, 2, 0, 1);</v>
      </c>
    </row>
    <row r="184" spans="1:7" x14ac:dyDescent="0.25">
      <c r="A184" s="3">
        <f t="shared" si="21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19"/>
        <v>insert into game_score (id, matchid, squad, goals, points, time_type) values (605, 149, 54, 4, 3, 2);</v>
      </c>
    </row>
    <row r="185" spans="1:7" x14ac:dyDescent="0.25">
      <c r="A185" s="3">
        <f t="shared" si="21"/>
        <v>606</v>
      </c>
      <c r="B185" s="3">
        <f t="shared" ref="B185" si="31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19"/>
        <v>insert into game_score (id, matchid, squad, goals, points, time_type) values (606, 149, 54, 2, 0, 1);</v>
      </c>
    </row>
    <row r="186" spans="1:7" x14ac:dyDescent="0.25">
      <c r="A186" s="4">
        <f t="shared" si="21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19"/>
        <v>insert into game_score (id, matchid, squad, goals, points, time_type) values (607, 150, 55, 6, 3, 2);</v>
      </c>
    </row>
    <row r="187" spans="1:7" x14ac:dyDescent="0.25">
      <c r="A187" s="4">
        <f t="shared" si="21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19"/>
        <v>insert into game_score (id, matchid, squad, goals, points, time_type) values (608, 150, 55, 5, 0, 1);</v>
      </c>
    </row>
    <row r="188" spans="1:7" x14ac:dyDescent="0.25">
      <c r="A188" s="4">
        <f t="shared" si="21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19"/>
        <v>insert into game_score (id, matchid, squad, goals, points, time_type) values (609, 150, 7, 2, 0, 2);</v>
      </c>
    </row>
    <row r="189" spans="1:7" x14ac:dyDescent="0.25">
      <c r="A189" s="4">
        <f t="shared" si="21"/>
        <v>610</v>
      </c>
      <c r="B189" s="4">
        <f t="shared" ref="B189" si="32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19"/>
        <v>insert into game_score (id, matchid, squad, goals, points, time_type) values (610, 150, 7, 0, 0, 1);</v>
      </c>
    </row>
    <row r="190" spans="1:7" x14ac:dyDescent="0.25">
      <c r="A190" s="3">
        <f t="shared" si="21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19"/>
        <v>insert into game_score (id, matchid, squad, goals, points, time_type) values (611, 151, 31, 1, 0, 2);</v>
      </c>
    </row>
    <row r="191" spans="1:7" x14ac:dyDescent="0.25">
      <c r="A191" s="3">
        <f t="shared" si="21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19"/>
        <v>insert into game_score (id, matchid, squad, goals, points, time_type) values (612, 151, 31, 0, 0, 1);</v>
      </c>
    </row>
    <row r="192" spans="1:7" x14ac:dyDescent="0.25">
      <c r="A192" s="3">
        <f t="shared" si="21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19"/>
        <v>insert into game_score (id, matchid, squad, goals, points, time_type) values (613, 151, 351, 3, 3, 2);</v>
      </c>
    </row>
    <row r="193" spans="1:7" x14ac:dyDescent="0.25">
      <c r="A193" s="3">
        <f t="shared" si="21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19"/>
        <v>insert into game_score (id, matchid, squad, goals, points, time_type) values (614, 151, 351, 0, 0, 1);</v>
      </c>
    </row>
    <row r="194" spans="1:7" x14ac:dyDescent="0.25">
      <c r="A194" s="4">
        <f t="shared" si="21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19"/>
        <v>insert into game_score (id, matchid, squad, goals, points, time_type) values (615, 152, 34, 5, 3, 2);</v>
      </c>
    </row>
    <row r="195" spans="1:7" x14ac:dyDescent="0.25">
      <c r="A195" s="4">
        <f t="shared" si="21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19"/>
        <v>insert into game_score (id, matchid, squad, goals, points, time_type) values (616, 152, 34, 3, 0, 1);</v>
      </c>
    </row>
    <row r="196" spans="1:7" x14ac:dyDescent="0.25">
      <c r="A196" s="4">
        <f t="shared" si="21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19"/>
        <v>insert into game_score (id, matchid, squad, goals, points, time_type) values (617, 152, 385, 0, 0, 2);</v>
      </c>
    </row>
    <row r="197" spans="1:7" x14ac:dyDescent="0.25">
      <c r="A197" s="4">
        <f t="shared" si="21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19"/>
        <v>insert into game_score (id, matchid, squad, goals, points, time_type) values (618, 152, 385, 0, 0, 1);</v>
      </c>
    </row>
    <row r="198" spans="1:7" x14ac:dyDescent="0.25">
      <c r="A198" s="3">
        <f t="shared" si="21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3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1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3"/>
        <v>insert into game_score (id, matchid, squad, goals, points, time_type) values (620, 153, 351, 0, 0, 1);</v>
      </c>
    </row>
    <row r="200" spans="1:7" x14ac:dyDescent="0.25">
      <c r="A200" s="3">
        <f t="shared" si="21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3"/>
        <v>insert into game_score (id, matchid, squad, goals, points, time_type) values (621, 153, 34, 3, 3, 2);</v>
      </c>
    </row>
    <row r="201" spans="1:7" x14ac:dyDescent="0.25">
      <c r="A201" s="3">
        <f t="shared" si="21"/>
        <v>622</v>
      </c>
      <c r="B201" s="3">
        <f t="shared" ref="B201" si="34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3"/>
        <v>insert into game_score (id, matchid, squad, goals, points, time_type) values (622, 153, 34, 2, 0, 1);</v>
      </c>
    </row>
    <row r="202" spans="1:7" x14ac:dyDescent="0.25">
      <c r="A202" s="4">
        <f t="shared" ref="A202:A229" si="35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3"/>
        <v>insert into game_score (id, matchid, squad, goals, points, time_type) values (623, 154, 385, 5, 3, 2);</v>
      </c>
    </row>
    <row r="203" spans="1:7" x14ac:dyDescent="0.25">
      <c r="A203" s="4">
        <f t="shared" si="35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3"/>
        <v>insert into game_score (id, matchid, squad, goals, points, time_type) values (624, 154, 385, 3, 0, 1);</v>
      </c>
    </row>
    <row r="204" spans="1:7" x14ac:dyDescent="0.25">
      <c r="A204" s="4">
        <f t="shared" si="35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3"/>
        <v>insert into game_score (id, matchid, squad, goals, points, time_type) values (625, 154, 31, 2, 0, 2);</v>
      </c>
    </row>
    <row r="205" spans="1:7" x14ac:dyDescent="0.25">
      <c r="A205" s="4">
        <f t="shared" si="35"/>
        <v>626</v>
      </c>
      <c r="B205" s="4">
        <f t="shared" ref="B205" si="36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3"/>
        <v>insert into game_score (id, matchid, squad, goals, points, time_type) values (626, 154, 31, 1, 0, 1);</v>
      </c>
    </row>
    <row r="206" spans="1:7" x14ac:dyDescent="0.25">
      <c r="A206" s="3">
        <f t="shared" si="35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3"/>
        <v>insert into game_score (id, matchid, squad, goals, points, time_type) values (627, 155, 31, 0, 0, 2);</v>
      </c>
    </row>
    <row r="207" spans="1:7" x14ac:dyDescent="0.25">
      <c r="A207" s="3">
        <f t="shared" si="35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3"/>
        <v>insert into game_score (id, matchid, squad, goals, points, time_type) values (628, 155, 31, 0, 0, 1);</v>
      </c>
    </row>
    <row r="208" spans="1:7" x14ac:dyDescent="0.25">
      <c r="A208" s="3">
        <f t="shared" si="35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3"/>
        <v>insert into game_score (id, matchid, squad, goals, points, time_type) values (629, 155, 34, 7, 3, 2);</v>
      </c>
    </row>
    <row r="209" spans="1:7" x14ac:dyDescent="0.25">
      <c r="A209" s="3">
        <f t="shared" si="35"/>
        <v>630</v>
      </c>
      <c r="B209" s="3">
        <f t="shared" ref="B209" si="37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3"/>
        <v>insert into game_score (id, matchid, squad, goals, points, time_type) values (630, 155, 34, 1, 0, 1);</v>
      </c>
    </row>
    <row r="210" spans="1:7" x14ac:dyDescent="0.25">
      <c r="A210" s="4">
        <f t="shared" si="35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3"/>
        <v>insert into game_score (id, matchid, squad, goals, points, time_type) values (631, 156, 351, 3, 3, 2);</v>
      </c>
    </row>
    <row r="211" spans="1:7" x14ac:dyDescent="0.25">
      <c r="A211" s="4">
        <f t="shared" si="35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3"/>
        <v>insert into game_score (id, matchid, squad, goals, points, time_type) values (632, 156, 351, 0, 0, 1);</v>
      </c>
    </row>
    <row r="212" spans="1:7" x14ac:dyDescent="0.25">
      <c r="A212" s="4">
        <f t="shared" si="35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3"/>
        <v>insert into game_score (id, matchid, squad, goals, points, time_type) values (633, 156, 385, 1, 0, 2);</v>
      </c>
    </row>
    <row r="213" spans="1:7" x14ac:dyDescent="0.25">
      <c r="A213" s="4">
        <f t="shared" si="35"/>
        <v>634</v>
      </c>
      <c r="B213" s="4">
        <f t="shared" ref="B213" si="38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3"/>
        <v>insert into game_score (id, matchid, squad, goals, points, time_type) values (634, 156, 385, 0, 0, 1);</v>
      </c>
    </row>
    <row r="214" spans="1:7" x14ac:dyDescent="0.25">
      <c r="A214" s="3">
        <f t="shared" si="35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3"/>
        <v>insert into game_score (id, matchid, squad, goals, points, time_type) values (635, 157, 34, 3, 3, 2);</v>
      </c>
    </row>
    <row r="215" spans="1:7" x14ac:dyDescent="0.25">
      <c r="A215" s="3">
        <f t="shared" si="35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3"/>
        <v>insert into game_score (id, matchid, squad, goals, points, time_type) values (636, 157, 34, 1, 0, 1);</v>
      </c>
    </row>
    <row r="216" spans="1:7" x14ac:dyDescent="0.25">
      <c r="A216" s="3">
        <f t="shared" si="35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3"/>
        <v>insert into game_score (id, matchid, squad, goals, points, time_type) values (637, 157, 7, 2, 0, 2);</v>
      </c>
    </row>
    <row r="217" spans="1:7" x14ac:dyDescent="0.25">
      <c r="A217" s="3">
        <f t="shared" si="35"/>
        <v>638</v>
      </c>
      <c r="B217" s="3">
        <f t="shared" ref="B217" si="39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3"/>
        <v>insert into game_score (id, matchid, squad, goals, points, time_type) values (638, 157, 7, 1, 0, 1);</v>
      </c>
    </row>
    <row r="218" spans="1:7" x14ac:dyDescent="0.25">
      <c r="A218" s="4">
        <f t="shared" si="35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3"/>
        <v>insert into game_score (id, matchid, squad, goals, points, time_type) values (639, 158, 55, 8, 3, 2);</v>
      </c>
    </row>
    <row r="219" spans="1:7" x14ac:dyDescent="0.25">
      <c r="A219" s="4">
        <f t="shared" si="35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3"/>
        <v>insert into game_score (id, matchid, squad, goals, points, time_type) values (640, 158, 55, 3, 0, 1);</v>
      </c>
    </row>
    <row r="220" spans="1:7" x14ac:dyDescent="0.25">
      <c r="A220" s="4">
        <f t="shared" si="35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3"/>
        <v>insert into game_score (id, matchid, squad, goals, points, time_type) values (641, 158, 351, 0, 0, 2);</v>
      </c>
    </row>
    <row r="221" spans="1:7" x14ac:dyDescent="0.25">
      <c r="A221" s="4">
        <f t="shared" si="35"/>
        <v>642</v>
      </c>
      <c r="B221" s="4">
        <f t="shared" ref="B221" si="40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3"/>
        <v>insert into game_score (id, matchid, squad, goals, points, time_type) values (642, 158, 351, 0, 0, 1);</v>
      </c>
    </row>
    <row r="222" spans="1:7" x14ac:dyDescent="0.25">
      <c r="A222" s="3">
        <f t="shared" si="35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3"/>
        <v>insert into game_score (id, matchid, squad, goals, points, time_type) values (643, 159, 7, 2, 0, 2);</v>
      </c>
    </row>
    <row r="223" spans="1:7" x14ac:dyDescent="0.25">
      <c r="A223" s="3">
        <f t="shared" si="35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3"/>
        <v>insert into game_score (id, matchid, squad, goals, points, time_type) values (644, 159, 7, 2, 0, 1);</v>
      </c>
    </row>
    <row r="224" spans="1:7" x14ac:dyDescent="0.25">
      <c r="A224" s="3">
        <f t="shared" si="35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3"/>
        <v>insert into game_score (id, matchid, squad, goals, points, time_type) values (645, 159, 351, 4, 3, 2);</v>
      </c>
    </row>
    <row r="225" spans="1:7" x14ac:dyDescent="0.25">
      <c r="A225" s="3">
        <f t="shared" si="35"/>
        <v>646</v>
      </c>
      <c r="B225" s="3">
        <f t="shared" ref="B225" si="41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3"/>
        <v>insert into game_score (id, matchid, squad, goals, points, time_type) values (646, 159, 351, 1, 0, 1);</v>
      </c>
    </row>
    <row r="226" spans="1:7" x14ac:dyDescent="0.25">
      <c r="A226" s="4">
        <f t="shared" si="35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3"/>
        <v>insert into game_score (id, matchid, squad, goals, points, time_type) values (647, 160, 34, 4, 3, 2);</v>
      </c>
    </row>
    <row r="227" spans="1:7" x14ac:dyDescent="0.25">
      <c r="A227" s="4">
        <f t="shared" si="35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3"/>
        <v>insert into game_score (id, matchid, squad, goals, points, time_type) values (648, 160, 34, 2, 0, 1);</v>
      </c>
    </row>
    <row r="228" spans="1:7" x14ac:dyDescent="0.25">
      <c r="A228" s="4">
        <f t="shared" si="35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3"/>
        <v>insert into game_score (id, matchid, squad, goals, points, time_type) values (649, 160, 55, 3, 0, 2);</v>
      </c>
    </row>
    <row r="229" spans="1:7" x14ac:dyDescent="0.25">
      <c r="A229" s="4">
        <f t="shared" si="35"/>
        <v>650</v>
      </c>
      <c r="B229" s="4">
        <f t="shared" ref="B229" si="42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3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">
        <v>13</v>
      </c>
    </row>
    <row r="3" spans="1:7" x14ac:dyDescent="0.25">
      <c r="A3">
        <f>A2+1</f>
        <v>98</v>
      </c>
      <c r="B3">
        <f t="shared" ref="B3:B25" si="0">B2</f>
        <v>2004</v>
      </c>
      <c r="C3" t="s">
        <v>11</v>
      </c>
      <c r="D3">
        <v>20</v>
      </c>
      <c r="G3" t="s">
        <v>13</v>
      </c>
    </row>
    <row r="4" spans="1:7" x14ac:dyDescent="0.25">
      <c r="A4">
        <f t="shared" ref="A4:A25" si="1">A3+1</f>
        <v>99</v>
      </c>
      <c r="B4">
        <f t="shared" si="0"/>
        <v>2004</v>
      </c>
      <c r="C4" t="s">
        <v>11</v>
      </c>
      <c r="D4">
        <v>34</v>
      </c>
      <c r="G4" t="s">
        <v>13</v>
      </c>
    </row>
    <row r="5" spans="1:7" x14ac:dyDescent="0.25">
      <c r="A5">
        <f t="shared" si="1"/>
        <v>100</v>
      </c>
      <c r="B5">
        <f t="shared" si="0"/>
        <v>2004</v>
      </c>
      <c r="C5" t="s">
        <v>11</v>
      </c>
      <c r="D5">
        <v>380</v>
      </c>
      <c r="G5" t="s">
        <v>13</v>
      </c>
    </row>
    <row r="6" spans="1:7" x14ac:dyDescent="0.25">
      <c r="A6">
        <f t="shared" si="1"/>
        <v>101</v>
      </c>
      <c r="B6">
        <f t="shared" si="0"/>
        <v>2004</v>
      </c>
      <c r="C6" t="s">
        <v>12</v>
      </c>
      <c r="D6">
        <v>61</v>
      </c>
      <c r="G6" t="s">
        <v>13</v>
      </c>
    </row>
    <row r="7" spans="1:7" x14ac:dyDescent="0.25">
      <c r="A7">
        <f t="shared" si="1"/>
        <v>102</v>
      </c>
      <c r="B7">
        <f t="shared" si="0"/>
        <v>2004</v>
      </c>
      <c r="C7" t="s">
        <v>12</v>
      </c>
      <c r="D7">
        <v>55</v>
      </c>
      <c r="G7" t="s">
        <v>13</v>
      </c>
    </row>
    <row r="8" spans="1:7" x14ac:dyDescent="0.25">
      <c r="A8">
        <f t="shared" si="1"/>
        <v>103</v>
      </c>
      <c r="B8">
        <f t="shared" si="0"/>
        <v>2004</v>
      </c>
      <c r="C8" t="s">
        <v>12</v>
      </c>
      <c r="D8">
        <v>420</v>
      </c>
      <c r="G8" t="s">
        <v>13</v>
      </c>
    </row>
    <row r="9" spans="1:7" x14ac:dyDescent="0.25">
      <c r="A9">
        <f t="shared" si="1"/>
        <v>104</v>
      </c>
      <c r="B9">
        <f t="shared" si="0"/>
        <v>2004</v>
      </c>
      <c r="C9" t="s">
        <v>12</v>
      </c>
      <c r="D9">
        <v>61</v>
      </c>
      <c r="G9" t="s">
        <v>13</v>
      </c>
    </row>
    <row r="10" spans="1:7" x14ac:dyDescent="0.25">
      <c r="A10">
        <f t="shared" si="1"/>
        <v>105</v>
      </c>
      <c r="B10">
        <f t="shared" si="0"/>
        <v>2004</v>
      </c>
      <c r="C10" t="s">
        <v>14</v>
      </c>
      <c r="D10">
        <v>39</v>
      </c>
      <c r="G10" t="s">
        <v>13</v>
      </c>
    </row>
    <row r="11" spans="1:7" x14ac:dyDescent="0.25">
      <c r="A11">
        <f t="shared" si="1"/>
        <v>106</v>
      </c>
      <c r="B11">
        <f t="shared" si="0"/>
        <v>2004</v>
      </c>
      <c r="C11" t="s">
        <v>14</v>
      </c>
      <c r="D11">
        <v>1</v>
      </c>
      <c r="G11" t="s">
        <v>13</v>
      </c>
    </row>
    <row r="12" spans="1:7" x14ac:dyDescent="0.25">
      <c r="A12">
        <f t="shared" si="1"/>
        <v>107</v>
      </c>
      <c r="B12">
        <f t="shared" si="0"/>
        <v>2004</v>
      </c>
      <c r="C12" t="s">
        <v>14</v>
      </c>
      <c r="D12">
        <v>81</v>
      </c>
      <c r="G12" t="s">
        <v>13</v>
      </c>
    </row>
    <row r="13" spans="1:7" x14ac:dyDescent="0.25">
      <c r="A13">
        <f t="shared" si="1"/>
        <v>108</v>
      </c>
      <c r="B13">
        <f t="shared" si="0"/>
        <v>2004</v>
      </c>
      <c r="C13" t="s">
        <v>14</v>
      </c>
      <c r="D13">
        <v>595</v>
      </c>
      <c r="G13" t="s">
        <v>13</v>
      </c>
    </row>
    <row r="14" spans="1:7" x14ac:dyDescent="0.25">
      <c r="A14">
        <f t="shared" si="1"/>
        <v>109</v>
      </c>
      <c r="B14">
        <f t="shared" si="0"/>
        <v>2004</v>
      </c>
      <c r="C14" t="s">
        <v>15</v>
      </c>
      <c r="D14">
        <v>98</v>
      </c>
      <c r="G14" t="s">
        <v>13</v>
      </c>
    </row>
    <row r="15" spans="1:7" x14ac:dyDescent="0.25">
      <c r="A15">
        <f t="shared" si="1"/>
        <v>110</v>
      </c>
      <c r="B15">
        <f t="shared" si="0"/>
        <v>2004</v>
      </c>
      <c r="C15" t="s">
        <v>15</v>
      </c>
      <c r="D15">
        <v>351</v>
      </c>
      <c r="G15" t="s">
        <v>13</v>
      </c>
    </row>
    <row r="16" spans="1:7" x14ac:dyDescent="0.25">
      <c r="A16">
        <f t="shared" si="1"/>
        <v>111</v>
      </c>
      <c r="B16">
        <f t="shared" si="0"/>
        <v>2004</v>
      </c>
      <c r="C16" t="s">
        <v>15</v>
      </c>
      <c r="D16">
        <v>53</v>
      </c>
      <c r="G16" t="s">
        <v>13</v>
      </c>
    </row>
    <row r="17" spans="1:7" x14ac:dyDescent="0.25">
      <c r="A17">
        <f t="shared" si="1"/>
        <v>112</v>
      </c>
      <c r="B17">
        <f t="shared" si="0"/>
        <v>2004</v>
      </c>
      <c r="C17" t="s">
        <v>15</v>
      </c>
      <c r="D17">
        <v>54</v>
      </c>
      <c r="G17" t="s">
        <v>13</v>
      </c>
    </row>
    <row r="18" spans="1:7" x14ac:dyDescent="0.25">
      <c r="A18">
        <f t="shared" si="1"/>
        <v>113</v>
      </c>
      <c r="B18">
        <f t="shared" si="0"/>
        <v>2004</v>
      </c>
      <c r="C18" t="s">
        <v>17</v>
      </c>
      <c r="D18">
        <v>34</v>
      </c>
      <c r="G18" t="s">
        <v>13</v>
      </c>
    </row>
    <row r="19" spans="1:7" x14ac:dyDescent="0.25">
      <c r="A19">
        <f t="shared" si="1"/>
        <v>114</v>
      </c>
      <c r="B19">
        <f t="shared" si="0"/>
        <v>2004</v>
      </c>
      <c r="C19" t="s">
        <v>17</v>
      </c>
      <c r="D19">
        <v>420</v>
      </c>
      <c r="G19" t="s">
        <v>13</v>
      </c>
    </row>
    <row r="20" spans="1:7" x14ac:dyDescent="0.25">
      <c r="A20">
        <f t="shared" si="1"/>
        <v>115</v>
      </c>
      <c r="B20">
        <f t="shared" si="0"/>
        <v>2004</v>
      </c>
      <c r="C20" t="s">
        <v>17</v>
      </c>
      <c r="D20">
        <v>39</v>
      </c>
      <c r="G20" t="s">
        <v>13</v>
      </c>
    </row>
    <row r="21" spans="1:7" x14ac:dyDescent="0.25">
      <c r="A21">
        <f t="shared" si="1"/>
        <v>116</v>
      </c>
      <c r="B21">
        <f t="shared" si="0"/>
        <v>2004</v>
      </c>
      <c r="C21" t="s">
        <v>17</v>
      </c>
      <c r="D21">
        <v>351</v>
      </c>
      <c r="G21" t="s">
        <v>13</v>
      </c>
    </row>
    <row r="22" spans="1:7" x14ac:dyDescent="0.25">
      <c r="A22">
        <f t="shared" si="1"/>
        <v>117</v>
      </c>
      <c r="B22">
        <f t="shared" si="0"/>
        <v>2004</v>
      </c>
      <c r="C22" t="s">
        <v>18</v>
      </c>
      <c r="D22">
        <v>54</v>
      </c>
      <c r="G22" t="s">
        <v>13</v>
      </c>
    </row>
    <row r="23" spans="1:7" x14ac:dyDescent="0.25">
      <c r="A23">
        <f t="shared" si="1"/>
        <v>118</v>
      </c>
      <c r="B23">
        <f t="shared" si="0"/>
        <v>2004</v>
      </c>
      <c r="C23" t="s">
        <v>18</v>
      </c>
      <c r="D23">
        <v>380</v>
      </c>
      <c r="G23" t="s">
        <v>13</v>
      </c>
    </row>
    <row r="24" spans="1:7" x14ac:dyDescent="0.25">
      <c r="A24">
        <f t="shared" si="1"/>
        <v>119</v>
      </c>
      <c r="B24">
        <f t="shared" si="0"/>
        <v>2004</v>
      </c>
      <c r="C24" t="s">
        <v>18</v>
      </c>
      <c r="D24">
        <v>55</v>
      </c>
      <c r="G24" t="s">
        <v>13</v>
      </c>
    </row>
    <row r="25" spans="1:7" x14ac:dyDescent="0.25">
      <c r="A25">
        <f t="shared" si="1"/>
        <v>120</v>
      </c>
      <c r="B25">
        <f t="shared" si="0"/>
        <v>2004</v>
      </c>
      <c r="C25" t="s">
        <v>18</v>
      </c>
      <c r="D25">
        <v>1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2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3">D28</f>
        <v>886</v>
      </c>
      <c r="E29">
        <v>2</v>
      </c>
      <c r="G29" t="str">
        <f t="shared" si="2"/>
        <v>insert into game (matchid, matchdate, game_type, country) values (162, '2004-11-21', 2, 886);</v>
      </c>
    </row>
    <row r="30" spans="1:7" x14ac:dyDescent="0.25">
      <c r="A30">
        <f t="shared" ref="A30:A67" si="4">A29+1</f>
        <v>163</v>
      </c>
      <c r="B30" s="2" t="str">
        <f>"2004-11-23"</f>
        <v>2004-11-23</v>
      </c>
      <c r="C30">
        <v>2</v>
      </c>
      <c r="D30">
        <f t="shared" si="3"/>
        <v>886</v>
      </c>
      <c r="E30">
        <v>9</v>
      </c>
      <c r="G30" t="str">
        <f t="shared" si="2"/>
        <v>insert into game (matchid, matchdate, game_type, country) values (163, '2004-11-23', 2, 886);</v>
      </c>
    </row>
    <row r="31" spans="1:7" x14ac:dyDescent="0.25">
      <c r="A31">
        <f t="shared" si="4"/>
        <v>164</v>
      </c>
      <c r="B31" s="2" t="str">
        <f>"2004-11-23"</f>
        <v>2004-11-23</v>
      </c>
      <c r="C31">
        <v>2</v>
      </c>
      <c r="D31">
        <f t="shared" si="3"/>
        <v>886</v>
      </c>
      <c r="E31">
        <v>10</v>
      </c>
      <c r="G31" t="str">
        <f t="shared" si="2"/>
        <v>insert into game (matchid, matchdate, game_type, country) values (164, '2004-11-23', 2, 886);</v>
      </c>
    </row>
    <row r="32" spans="1:7" x14ac:dyDescent="0.25">
      <c r="A32">
        <f t="shared" si="4"/>
        <v>165</v>
      </c>
      <c r="B32" s="2" t="str">
        <f>"2004-11-25"</f>
        <v>2004-11-25</v>
      </c>
      <c r="C32">
        <v>2</v>
      </c>
      <c r="D32">
        <f t="shared" si="3"/>
        <v>886</v>
      </c>
      <c r="E32">
        <v>17</v>
      </c>
      <c r="G32" t="str">
        <f t="shared" si="2"/>
        <v>insert into game (matchid, matchdate, game_type, country) values (165, '2004-11-25', 2, 886);</v>
      </c>
    </row>
    <row r="33" spans="1:7" x14ac:dyDescent="0.25">
      <c r="A33">
        <f t="shared" si="4"/>
        <v>166</v>
      </c>
      <c r="B33" s="2" t="str">
        <f>"2004-11-25"</f>
        <v>2004-11-25</v>
      </c>
      <c r="C33">
        <v>2</v>
      </c>
      <c r="D33">
        <f t="shared" si="3"/>
        <v>886</v>
      </c>
      <c r="E33">
        <v>18</v>
      </c>
      <c r="G33" t="str">
        <f t="shared" si="2"/>
        <v>insert into game (matchid, matchdate, game_type, country) values (166, '2004-11-25', 2, 886);</v>
      </c>
    </row>
    <row r="34" spans="1:7" x14ac:dyDescent="0.25">
      <c r="A34">
        <f t="shared" si="4"/>
        <v>167</v>
      </c>
      <c r="B34" s="2" t="str">
        <f>"2004-11-22"</f>
        <v>2004-11-22</v>
      </c>
      <c r="C34">
        <v>2</v>
      </c>
      <c r="D34">
        <f t="shared" si="3"/>
        <v>886</v>
      </c>
      <c r="E34">
        <v>3</v>
      </c>
      <c r="G34" t="str">
        <f t="shared" si="2"/>
        <v>insert into game (matchid, matchdate, game_type, country) values (167, '2004-11-22', 2, 886);</v>
      </c>
    </row>
    <row r="35" spans="1:7" x14ac:dyDescent="0.25">
      <c r="A35">
        <f t="shared" si="4"/>
        <v>168</v>
      </c>
      <c r="B35" s="2" t="str">
        <f>"2004-11-22"</f>
        <v>2004-11-22</v>
      </c>
      <c r="C35">
        <v>2</v>
      </c>
      <c r="D35">
        <f t="shared" si="3"/>
        <v>886</v>
      </c>
      <c r="E35">
        <v>4</v>
      </c>
      <c r="G35" t="str">
        <f t="shared" si="2"/>
        <v>insert into game (matchid, matchdate, game_type, country) values (168, '2004-11-22', 2, 886);</v>
      </c>
    </row>
    <row r="36" spans="1:7" x14ac:dyDescent="0.25">
      <c r="A36">
        <f t="shared" si="4"/>
        <v>169</v>
      </c>
      <c r="B36" s="2" t="str">
        <f>"2004-11-24"</f>
        <v>2004-11-24</v>
      </c>
      <c r="C36">
        <v>2</v>
      </c>
      <c r="D36">
        <f t="shared" si="3"/>
        <v>886</v>
      </c>
      <c r="E36">
        <v>11</v>
      </c>
      <c r="G36" t="str">
        <f t="shared" si="2"/>
        <v>insert into game (matchid, matchdate, game_type, country) values (169, '2004-11-24', 2, 886);</v>
      </c>
    </row>
    <row r="37" spans="1:7" x14ac:dyDescent="0.25">
      <c r="A37">
        <f t="shared" si="4"/>
        <v>170</v>
      </c>
      <c r="B37" s="2" t="str">
        <f>"2004-11-24"</f>
        <v>2004-11-24</v>
      </c>
      <c r="C37">
        <v>2</v>
      </c>
      <c r="D37">
        <f t="shared" si="3"/>
        <v>886</v>
      </c>
      <c r="E37">
        <v>12</v>
      </c>
      <c r="G37" t="str">
        <f t="shared" si="2"/>
        <v>insert into game (matchid, matchdate, game_type, country) values (170, '2004-11-24', 2, 886);</v>
      </c>
    </row>
    <row r="38" spans="1:7" x14ac:dyDescent="0.25">
      <c r="A38">
        <f t="shared" si="4"/>
        <v>171</v>
      </c>
      <c r="B38" s="2" t="str">
        <f>"2004-11-26"</f>
        <v>2004-11-26</v>
      </c>
      <c r="C38">
        <v>2</v>
      </c>
      <c r="D38">
        <f t="shared" si="3"/>
        <v>886</v>
      </c>
      <c r="E38">
        <v>19</v>
      </c>
      <c r="G38" t="str">
        <f t="shared" si="2"/>
        <v>insert into game (matchid, matchdate, game_type, country) values (171, '2004-11-26', 2, 886);</v>
      </c>
    </row>
    <row r="39" spans="1:7" x14ac:dyDescent="0.25">
      <c r="A39">
        <f t="shared" si="4"/>
        <v>172</v>
      </c>
      <c r="B39" s="2" t="str">
        <f>"2004-11-26"</f>
        <v>2004-11-26</v>
      </c>
      <c r="C39">
        <v>2</v>
      </c>
      <c r="D39">
        <f t="shared" si="3"/>
        <v>886</v>
      </c>
      <c r="E39">
        <v>20</v>
      </c>
      <c r="G39" t="str">
        <f t="shared" si="2"/>
        <v>insert into game (matchid, matchdate, game_type, country) values (172, '2004-11-26', 2, 886);</v>
      </c>
    </row>
    <row r="40" spans="1:7" x14ac:dyDescent="0.25">
      <c r="A40">
        <f t="shared" si="4"/>
        <v>173</v>
      </c>
      <c r="B40" s="2" t="str">
        <f>"2004-11-21"</f>
        <v>2004-11-21</v>
      </c>
      <c r="C40">
        <v>2</v>
      </c>
      <c r="D40">
        <f t="shared" si="3"/>
        <v>886</v>
      </c>
      <c r="E40">
        <v>5</v>
      </c>
      <c r="G40" t="str">
        <f t="shared" si="2"/>
        <v>insert into game (matchid, matchdate, game_type, country) values (173, '2004-11-21', 2, 886);</v>
      </c>
    </row>
    <row r="41" spans="1:7" x14ac:dyDescent="0.25">
      <c r="A41">
        <f t="shared" si="4"/>
        <v>174</v>
      </c>
      <c r="B41" s="2" t="str">
        <f>"2004-11-21"</f>
        <v>2004-11-21</v>
      </c>
      <c r="C41">
        <v>2</v>
      </c>
      <c r="D41">
        <f t="shared" si="3"/>
        <v>886</v>
      </c>
      <c r="E41">
        <v>6</v>
      </c>
      <c r="G41" t="str">
        <f t="shared" si="2"/>
        <v>insert into game (matchid, matchdate, game_type, country) values (174, '2004-11-21', 2, 886);</v>
      </c>
    </row>
    <row r="42" spans="1:7" x14ac:dyDescent="0.25">
      <c r="A42">
        <f t="shared" si="4"/>
        <v>175</v>
      </c>
      <c r="B42" s="2" t="str">
        <f>"2004-11-23"</f>
        <v>2004-11-23</v>
      </c>
      <c r="C42">
        <v>2</v>
      </c>
      <c r="D42">
        <f t="shared" si="3"/>
        <v>886</v>
      </c>
      <c r="E42">
        <v>13</v>
      </c>
      <c r="G42" t="str">
        <f t="shared" si="2"/>
        <v>insert into game (matchid, matchdate, game_type, country) values (175, '2004-11-23', 2, 886);</v>
      </c>
    </row>
    <row r="43" spans="1:7" x14ac:dyDescent="0.25">
      <c r="A43">
        <f t="shared" si="4"/>
        <v>176</v>
      </c>
      <c r="B43" s="2" t="str">
        <f>"2004-11-23"</f>
        <v>2004-11-23</v>
      </c>
      <c r="C43">
        <v>2</v>
      </c>
      <c r="D43">
        <f t="shared" si="3"/>
        <v>886</v>
      </c>
      <c r="E43">
        <v>14</v>
      </c>
      <c r="G43" t="str">
        <f t="shared" si="2"/>
        <v>insert into game (matchid, matchdate, game_type, country) values (176, '2004-11-23', 2, 886);</v>
      </c>
    </row>
    <row r="44" spans="1:7" x14ac:dyDescent="0.25">
      <c r="A44">
        <f t="shared" si="4"/>
        <v>177</v>
      </c>
      <c r="B44" s="2" t="str">
        <f>"2004-11-25"</f>
        <v>2004-11-25</v>
      </c>
      <c r="C44">
        <v>2</v>
      </c>
      <c r="D44">
        <f t="shared" si="3"/>
        <v>886</v>
      </c>
      <c r="E44">
        <v>21</v>
      </c>
      <c r="G44" t="str">
        <f t="shared" si="2"/>
        <v>insert into game (matchid, matchdate, game_type, country) values (177, '2004-11-25', 2, 886);</v>
      </c>
    </row>
    <row r="45" spans="1:7" x14ac:dyDescent="0.25">
      <c r="A45">
        <f t="shared" si="4"/>
        <v>178</v>
      </c>
      <c r="B45" s="2" t="str">
        <f>"2004-11-25"</f>
        <v>2004-11-25</v>
      </c>
      <c r="C45">
        <v>2</v>
      </c>
      <c r="D45">
        <f t="shared" si="3"/>
        <v>886</v>
      </c>
      <c r="E45">
        <v>22</v>
      </c>
      <c r="G45" t="str">
        <f t="shared" si="2"/>
        <v>insert into game (matchid, matchdate, game_type, country) values (178, '2004-11-25', 2, 886);</v>
      </c>
    </row>
    <row r="46" spans="1:7" x14ac:dyDescent="0.25">
      <c r="A46">
        <f t="shared" si="4"/>
        <v>179</v>
      </c>
      <c r="B46" s="2" t="str">
        <f>"2004-11-22"</f>
        <v>2004-11-22</v>
      </c>
      <c r="C46">
        <v>2</v>
      </c>
      <c r="D46">
        <f t="shared" si="3"/>
        <v>886</v>
      </c>
      <c r="E46">
        <v>7</v>
      </c>
      <c r="G46" t="str">
        <f t="shared" si="2"/>
        <v>insert into game (matchid, matchdate, game_type, country) values (179, '2004-11-22', 2, 886);</v>
      </c>
    </row>
    <row r="47" spans="1:7" x14ac:dyDescent="0.25">
      <c r="A47">
        <f t="shared" si="4"/>
        <v>180</v>
      </c>
      <c r="B47" s="2" t="str">
        <f>"2004-11-22"</f>
        <v>2004-11-22</v>
      </c>
      <c r="C47">
        <v>2</v>
      </c>
      <c r="D47">
        <f t="shared" si="3"/>
        <v>886</v>
      </c>
      <c r="E47">
        <v>8</v>
      </c>
      <c r="G47" t="str">
        <f t="shared" si="2"/>
        <v>insert into game (matchid, matchdate, game_type, country) values (180, '2004-11-22', 2, 886);</v>
      </c>
    </row>
    <row r="48" spans="1:7" x14ac:dyDescent="0.25">
      <c r="A48">
        <f t="shared" si="4"/>
        <v>181</v>
      </c>
      <c r="B48" s="2" t="str">
        <f>"2004-11-24"</f>
        <v>2004-11-24</v>
      </c>
      <c r="C48">
        <v>2</v>
      </c>
      <c r="D48">
        <f t="shared" si="3"/>
        <v>886</v>
      </c>
      <c r="E48">
        <v>15</v>
      </c>
      <c r="G48" t="str">
        <f t="shared" si="2"/>
        <v>insert into game (matchid, matchdate, game_type, country) values (181, '2004-11-24', 2, 886);</v>
      </c>
    </row>
    <row r="49" spans="1:7" x14ac:dyDescent="0.25">
      <c r="A49">
        <f t="shared" si="4"/>
        <v>182</v>
      </c>
      <c r="B49" s="2" t="str">
        <f>"2004-11-24"</f>
        <v>2004-11-24</v>
      </c>
      <c r="C49">
        <v>2</v>
      </c>
      <c r="D49">
        <f t="shared" si="3"/>
        <v>886</v>
      </c>
      <c r="E49">
        <v>16</v>
      </c>
      <c r="G49" t="str">
        <f t="shared" si="2"/>
        <v>insert into game (matchid, matchdate, game_type, country) values (182, '2004-11-24', 2, 886);</v>
      </c>
    </row>
    <row r="50" spans="1:7" x14ac:dyDescent="0.25">
      <c r="A50">
        <f t="shared" si="4"/>
        <v>183</v>
      </c>
      <c r="B50" s="2" t="str">
        <f>"2004-11-26"</f>
        <v>2004-11-26</v>
      </c>
      <c r="C50">
        <v>2</v>
      </c>
      <c r="D50">
        <f t="shared" si="3"/>
        <v>886</v>
      </c>
      <c r="E50">
        <v>23</v>
      </c>
      <c r="G50" t="str">
        <f t="shared" si="2"/>
        <v>insert into game (matchid, matchdate, game_type, country) values (183, '2004-11-26', 2, 886);</v>
      </c>
    </row>
    <row r="51" spans="1:7" x14ac:dyDescent="0.25">
      <c r="A51">
        <f t="shared" si="4"/>
        <v>184</v>
      </c>
      <c r="B51" s="2" t="str">
        <f>"2004-11-26"</f>
        <v>2004-11-26</v>
      </c>
      <c r="C51">
        <v>2</v>
      </c>
      <c r="D51">
        <f t="shared" si="3"/>
        <v>886</v>
      </c>
      <c r="E51">
        <v>24</v>
      </c>
      <c r="G51" t="str">
        <f t="shared" si="2"/>
        <v>insert into game (matchid, matchdate, game_type, country) values (184, '2004-11-26', 2, 886);</v>
      </c>
    </row>
    <row r="52" spans="1:7" x14ac:dyDescent="0.25">
      <c r="A52">
        <f t="shared" si="4"/>
        <v>185</v>
      </c>
      <c r="B52" s="2" t="str">
        <f>"2004-11-28"</f>
        <v>2004-11-28</v>
      </c>
      <c r="C52">
        <v>23</v>
      </c>
      <c r="D52">
        <f t="shared" si="3"/>
        <v>886</v>
      </c>
      <c r="E52">
        <v>25</v>
      </c>
      <c r="G52" t="str">
        <f t="shared" si="2"/>
        <v>insert into game (matchid, matchdate, game_type, country) values (185, '2004-11-28', 23, 886);</v>
      </c>
    </row>
    <row r="53" spans="1:7" x14ac:dyDescent="0.25">
      <c r="A53">
        <f t="shared" si="4"/>
        <v>186</v>
      </c>
      <c r="B53" s="2" t="str">
        <f>"2004-11-28"</f>
        <v>2004-11-28</v>
      </c>
      <c r="C53">
        <v>23</v>
      </c>
      <c r="D53">
        <f t="shared" si="3"/>
        <v>886</v>
      </c>
      <c r="E53">
        <v>26</v>
      </c>
      <c r="G53" t="str">
        <f t="shared" si="2"/>
        <v>insert into game (matchid, matchdate, game_type, country) values (186, '2004-11-28', 23, 886);</v>
      </c>
    </row>
    <row r="54" spans="1:7" x14ac:dyDescent="0.25">
      <c r="A54">
        <f t="shared" si="4"/>
        <v>187</v>
      </c>
      <c r="B54" s="2" t="str">
        <f>"2004-11-29"</f>
        <v>2004-11-29</v>
      </c>
      <c r="C54">
        <v>23</v>
      </c>
      <c r="D54">
        <f t="shared" si="3"/>
        <v>886</v>
      </c>
      <c r="E54">
        <v>29</v>
      </c>
      <c r="G54" t="str">
        <f t="shared" si="2"/>
        <v>insert into game (matchid, matchdate, game_type, country) values (187, '2004-11-29', 23, 886);</v>
      </c>
    </row>
    <row r="55" spans="1:7" x14ac:dyDescent="0.25">
      <c r="A55">
        <f t="shared" si="4"/>
        <v>188</v>
      </c>
      <c r="B55" s="2" t="str">
        <f>"2004-11-29"</f>
        <v>2004-11-29</v>
      </c>
      <c r="C55">
        <v>23</v>
      </c>
      <c r="D55">
        <f t="shared" si="3"/>
        <v>886</v>
      </c>
      <c r="E55">
        <v>30</v>
      </c>
      <c r="G55" t="str">
        <f t="shared" si="2"/>
        <v>insert into game (matchid, matchdate, game_type, country) values (188, '2004-11-29', 23, 886);</v>
      </c>
    </row>
    <row r="56" spans="1:7" x14ac:dyDescent="0.25">
      <c r="A56">
        <f t="shared" si="4"/>
        <v>189</v>
      </c>
      <c r="B56" s="2" t="str">
        <f>"2004-12-01"</f>
        <v>2004-12-01</v>
      </c>
      <c r="C56">
        <v>23</v>
      </c>
      <c r="D56">
        <f t="shared" si="3"/>
        <v>886</v>
      </c>
      <c r="E56">
        <v>33</v>
      </c>
      <c r="G56" t="str">
        <f t="shared" si="2"/>
        <v>insert into game (matchid, matchdate, game_type, country) values (189, '2004-12-01', 23, 886);</v>
      </c>
    </row>
    <row r="57" spans="1:7" x14ac:dyDescent="0.25">
      <c r="A57">
        <f t="shared" si="4"/>
        <v>190</v>
      </c>
      <c r="B57" s="2" t="str">
        <f>"2004-12-01"</f>
        <v>2004-12-01</v>
      </c>
      <c r="C57">
        <v>23</v>
      </c>
      <c r="D57">
        <f t="shared" si="3"/>
        <v>886</v>
      </c>
      <c r="E57">
        <v>34</v>
      </c>
      <c r="G57" t="str">
        <f t="shared" si="2"/>
        <v>insert into game (matchid, matchdate, game_type, country) values (190, '2004-12-01', 23, 886);</v>
      </c>
    </row>
    <row r="58" spans="1:7" x14ac:dyDescent="0.25">
      <c r="A58">
        <f t="shared" si="4"/>
        <v>191</v>
      </c>
      <c r="B58" s="2" t="str">
        <f>"2004-11-28"</f>
        <v>2004-11-28</v>
      </c>
      <c r="C58">
        <v>23</v>
      </c>
      <c r="D58">
        <f t="shared" si="3"/>
        <v>886</v>
      </c>
      <c r="E58">
        <v>27</v>
      </c>
      <c r="G58" t="str">
        <f t="shared" si="2"/>
        <v>insert into game (matchid, matchdate, game_type, country) values (191, '2004-11-28', 23, 886);</v>
      </c>
    </row>
    <row r="59" spans="1:7" x14ac:dyDescent="0.25">
      <c r="A59">
        <f t="shared" si="4"/>
        <v>192</v>
      </c>
      <c r="B59" s="2" t="str">
        <f>"2004-11-28"</f>
        <v>2004-11-28</v>
      </c>
      <c r="C59">
        <v>23</v>
      </c>
      <c r="D59">
        <f t="shared" si="3"/>
        <v>886</v>
      </c>
      <c r="E59">
        <v>28</v>
      </c>
      <c r="G59" t="str">
        <f t="shared" si="2"/>
        <v>insert into game (matchid, matchdate, game_type, country) values (192, '2004-11-28', 23, 886);</v>
      </c>
    </row>
    <row r="60" spans="1:7" x14ac:dyDescent="0.25">
      <c r="A60">
        <f t="shared" si="4"/>
        <v>193</v>
      </c>
      <c r="B60" s="2" t="str">
        <f>"2004-11-29"</f>
        <v>2004-11-29</v>
      </c>
      <c r="C60">
        <v>23</v>
      </c>
      <c r="D60">
        <f t="shared" si="3"/>
        <v>886</v>
      </c>
      <c r="E60">
        <v>31</v>
      </c>
      <c r="G60" t="str">
        <f t="shared" si="2"/>
        <v>insert into game (matchid, matchdate, game_type, country) values (193, '2004-11-29', 23, 886);</v>
      </c>
    </row>
    <row r="61" spans="1:7" x14ac:dyDescent="0.25">
      <c r="A61">
        <f t="shared" si="4"/>
        <v>194</v>
      </c>
      <c r="B61" s="2" t="str">
        <f>"2004-11-29"</f>
        <v>2004-11-29</v>
      </c>
      <c r="C61">
        <v>23</v>
      </c>
      <c r="D61">
        <f t="shared" si="3"/>
        <v>886</v>
      </c>
      <c r="E61">
        <v>32</v>
      </c>
      <c r="G61" t="str">
        <f t="shared" si="2"/>
        <v>insert into game (matchid, matchdate, game_type, country) values (194, '2004-11-29', 23, 886);</v>
      </c>
    </row>
    <row r="62" spans="1:7" x14ac:dyDescent="0.25">
      <c r="A62">
        <f t="shared" si="4"/>
        <v>195</v>
      </c>
      <c r="B62" s="2" t="str">
        <f>"2004-12-01"</f>
        <v>2004-12-01</v>
      </c>
      <c r="C62">
        <v>23</v>
      </c>
      <c r="D62">
        <f t="shared" si="3"/>
        <v>886</v>
      </c>
      <c r="E62">
        <v>35</v>
      </c>
      <c r="G62" t="str">
        <f t="shared" si="2"/>
        <v>insert into game (matchid, matchdate, game_type, country) values (195, '2004-12-01', 23, 886);</v>
      </c>
    </row>
    <row r="63" spans="1:7" x14ac:dyDescent="0.25">
      <c r="A63">
        <f t="shared" si="4"/>
        <v>196</v>
      </c>
      <c r="B63" s="2" t="str">
        <f>"2004-12-01"</f>
        <v>2004-12-01</v>
      </c>
      <c r="C63">
        <v>23</v>
      </c>
      <c r="D63">
        <f t="shared" si="3"/>
        <v>886</v>
      </c>
      <c r="E63">
        <v>36</v>
      </c>
      <c r="G63" t="str">
        <f t="shared" si="2"/>
        <v>insert into game (matchid, matchdate, game_type, country) values (196, '2004-12-01', 23, 886);</v>
      </c>
    </row>
    <row r="64" spans="1:7" x14ac:dyDescent="0.25">
      <c r="A64">
        <f t="shared" si="4"/>
        <v>197</v>
      </c>
      <c r="B64" s="2" t="str">
        <f>"2004-12-03"</f>
        <v>2004-12-03</v>
      </c>
      <c r="C64">
        <v>4</v>
      </c>
      <c r="D64">
        <f t="shared" si="3"/>
        <v>886</v>
      </c>
      <c r="E64">
        <v>37</v>
      </c>
      <c r="G64" t="str">
        <f t="shared" si="2"/>
        <v>insert into game (matchid, matchdate, game_type, country) values (197, '2004-12-03', 4, 886);</v>
      </c>
    </row>
    <row r="65" spans="1:7" x14ac:dyDescent="0.25">
      <c r="A65">
        <f t="shared" si="4"/>
        <v>198</v>
      </c>
      <c r="B65" s="2" t="str">
        <f>"2004-12-03"</f>
        <v>2004-12-03</v>
      </c>
      <c r="C65">
        <v>4</v>
      </c>
      <c r="D65">
        <f t="shared" si="3"/>
        <v>886</v>
      </c>
      <c r="E65">
        <v>38</v>
      </c>
      <c r="G65" t="str">
        <f t="shared" si="2"/>
        <v>insert into game (matchid, matchdate, game_type, country) values (198, '2004-12-03', 4, 886);</v>
      </c>
    </row>
    <row r="66" spans="1:7" x14ac:dyDescent="0.25">
      <c r="A66">
        <f t="shared" si="4"/>
        <v>199</v>
      </c>
      <c r="B66" s="2" t="str">
        <f>"2004-12-05"</f>
        <v>2004-12-05</v>
      </c>
      <c r="C66">
        <v>5</v>
      </c>
      <c r="D66">
        <f t="shared" si="3"/>
        <v>886</v>
      </c>
      <c r="E66">
        <v>39</v>
      </c>
      <c r="G66" t="str">
        <f t="shared" si="2"/>
        <v>insert into game (matchid, matchdate, game_type, country) values (199, '2004-12-05', 5, 886);</v>
      </c>
    </row>
    <row r="67" spans="1:7" x14ac:dyDescent="0.25">
      <c r="A67">
        <f t="shared" si="4"/>
        <v>200</v>
      </c>
      <c r="B67" s="2" t="str">
        <f>"2004-12-05"</f>
        <v>2004-12-05</v>
      </c>
      <c r="C67">
        <v>6</v>
      </c>
      <c r="D67">
        <f t="shared" si="3"/>
        <v>886</v>
      </c>
      <c r="E67">
        <v>40</v>
      </c>
      <c r="G67" t="str">
        <f t="shared" si="2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5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5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5"/>
        <v>insert into game_score (id, matchid, squad, goals, points, time_type) values (654, 161, 20, 6, 0, 1);</v>
      </c>
    </row>
    <row r="74" spans="1:7" x14ac:dyDescent="0.25">
      <c r="A74" s="4">
        <f t="shared" ref="A74:A137" si="6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5"/>
        <v>insert into game_score (id, matchid, squad, goals, points, time_type) values (655, 162, 34, 2, 3, 2);</v>
      </c>
    </row>
    <row r="75" spans="1:7" x14ac:dyDescent="0.25">
      <c r="A75" s="4">
        <f t="shared" si="6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5"/>
        <v>insert into game_score (id, matchid, squad, goals, points, time_type) values (656, 162, 34, 2, 0, 1);</v>
      </c>
    </row>
    <row r="76" spans="1:7" x14ac:dyDescent="0.25">
      <c r="A76" s="4">
        <f t="shared" si="6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5"/>
        <v>insert into game_score (id, matchid, squad, goals, points, time_type) values (657, 162, 380, 0, 0, 2);</v>
      </c>
    </row>
    <row r="77" spans="1:7" x14ac:dyDescent="0.25">
      <c r="A77" s="4">
        <f t="shared" si="6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5"/>
        <v>insert into game_score (id, matchid, squad, goals, points, time_type) values (658, 162, 380, 0, 0, 1);</v>
      </c>
    </row>
    <row r="78" spans="1:7" x14ac:dyDescent="0.25">
      <c r="A78" s="3">
        <f t="shared" si="6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5"/>
        <v>insert into game_score (id, matchid, squad, goals, points, time_type) values (659, 163, 886, 0, 0, 2);</v>
      </c>
    </row>
    <row r="79" spans="1:7" x14ac:dyDescent="0.25">
      <c r="A79" s="3">
        <f t="shared" si="6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5"/>
        <v>insert into game_score (id, matchid, squad, goals, points, time_type) values (660, 163, 886, 0, 0, 1);</v>
      </c>
    </row>
    <row r="80" spans="1:7" x14ac:dyDescent="0.25">
      <c r="A80" s="3">
        <f t="shared" si="6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5"/>
        <v>insert into game_score (id, matchid, squad, goals, points, time_type) values (661, 163, 34, 10, 3, 2);</v>
      </c>
    </row>
    <row r="81" spans="1:7" x14ac:dyDescent="0.25">
      <c r="A81" s="3">
        <f t="shared" si="6"/>
        <v>662</v>
      </c>
      <c r="B81" s="3">
        <f t="shared" ref="B81" si="7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5"/>
        <v>insert into game_score (id, matchid, squad, goals, points, time_type) values (662, 163, 34, 3, 0, 1);</v>
      </c>
    </row>
    <row r="82" spans="1:7" x14ac:dyDescent="0.25">
      <c r="A82" s="4">
        <f t="shared" si="6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5"/>
        <v>insert into game_score (id, matchid, squad, goals, points, time_type) values (663, 164, 20, 4, 0, 2);</v>
      </c>
    </row>
    <row r="83" spans="1:7" x14ac:dyDescent="0.25">
      <c r="A83" s="4">
        <f t="shared" si="6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5"/>
        <v>insert into game_score (id, matchid, squad, goals, points, time_type) values (664, 164, 20, 2, 0, 1);</v>
      </c>
    </row>
    <row r="84" spans="1:7" x14ac:dyDescent="0.25">
      <c r="A84" s="4">
        <f t="shared" si="6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5"/>
        <v>insert into game_score (id, matchid, squad, goals, points, time_type) values (665, 164, 380, 5, 3, 2);</v>
      </c>
    </row>
    <row r="85" spans="1:7" x14ac:dyDescent="0.25">
      <c r="A85" s="4">
        <f t="shared" si="6"/>
        <v>666</v>
      </c>
      <c r="B85" s="4">
        <f t="shared" ref="B85" si="8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(666, 164, 380, 0, 0, 1);</v>
      </c>
    </row>
    <row r="86" spans="1:7" x14ac:dyDescent="0.25">
      <c r="A86" s="3">
        <f t="shared" si="6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5"/>
        <v>insert into game_score (id, matchid, squad, goals, points, time_type) values (667, 165, 380, 7, 3, 2);</v>
      </c>
    </row>
    <row r="87" spans="1:7" x14ac:dyDescent="0.25">
      <c r="A87" s="3">
        <f t="shared" si="6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5"/>
        <v>insert into game_score (id, matchid, squad, goals, points, time_type) values (668, 165, 380, 5, 0, 1);</v>
      </c>
    </row>
    <row r="88" spans="1:7" x14ac:dyDescent="0.25">
      <c r="A88" s="3">
        <f t="shared" si="6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5"/>
        <v>insert into game_score (id, matchid, squad, goals, points, time_type) values (669, 165, 886, 2, 0, 2);</v>
      </c>
    </row>
    <row r="89" spans="1:7" x14ac:dyDescent="0.25">
      <c r="A89" s="3">
        <f t="shared" si="6"/>
        <v>670</v>
      </c>
      <c r="B89" s="3">
        <f t="shared" ref="B89" si="9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5"/>
        <v>insert into game_score (id, matchid, squad, goals, points, time_type) values (670, 165, 886, 1, 0, 1);</v>
      </c>
    </row>
    <row r="90" spans="1:7" x14ac:dyDescent="0.25">
      <c r="A90" s="4">
        <f t="shared" si="6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5"/>
        <v>insert into game_score (id, matchid, squad, goals, points, time_type) values (671, 166, 20, 0, 0, 2);</v>
      </c>
    </row>
    <row r="91" spans="1:7" x14ac:dyDescent="0.25">
      <c r="A91" s="4">
        <f t="shared" si="6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5"/>
        <v>insert into game_score (id, matchid, squad, goals, points, time_type) values (672, 166, 20, 0, 0, 1);</v>
      </c>
    </row>
    <row r="92" spans="1:7" x14ac:dyDescent="0.25">
      <c r="A92" s="4">
        <f t="shared" si="6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5"/>
        <v>insert into game_score (id, matchid, squad, goals, points, time_type) values (673, 166, 34, 7, 3, 2);</v>
      </c>
    </row>
    <row r="93" spans="1:7" x14ac:dyDescent="0.25">
      <c r="A93" s="4">
        <f t="shared" si="6"/>
        <v>674</v>
      </c>
      <c r="B93" s="4">
        <f t="shared" ref="B93" si="10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5"/>
        <v>insert into game_score (id, matchid, squad, goals, points, time_type) values (674, 166, 34, 5, 0, 1);</v>
      </c>
    </row>
    <row r="94" spans="1:7" x14ac:dyDescent="0.25">
      <c r="A94" s="3">
        <f t="shared" si="6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5"/>
        <v>insert into game_score (id, matchid, squad, goals, points, time_type) values (675, 167, 61, 0, 0, 2);</v>
      </c>
    </row>
    <row r="95" spans="1:7" x14ac:dyDescent="0.25">
      <c r="A95" s="3">
        <f t="shared" si="6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5"/>
        <v>insert into game_score (id, matchid, squad, goals, points, time_type) values (676, 167, 61, 0, 0, 1);</v>
      </c>
    </row>
    <row r="96" spans="1:7" x14ac:dyDescent="0.25">
      <c r="A96" s="3">
        <f t="shared" si="6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5"/>
        <v>insert into game_score (id, matchid, squad, goals, points, time_type) values (677, 167, 55, 10, 3, 2);</v>
      </c>
    </row>
    <row r="97" spans="1:7" x14ac:dyDescent="0.25">
      <c r="A97" s="3">
        <f t="shared" si="6"/>
        <v>678</v>
      </c>
      <c r="B97" s="3">
        <f t="shared" ref="B97" si="11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5"/>
        <v>insert into game_score (id, matchid, squad, goals, points, time_type) values (678, 167, 55, 4, 0, 1);</v>
      </c>
    </row>
    <row r="98" spans="1:7" x14ac:dyDescent="0.25">
      <c r="A98" s="4">
        <f t="shared" si="6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5"/>
        <v>insert into game_score (id, matchid, squad, goals, points, time_type) values (679, 168, 420, 2, 3, 2);</v>
      </c>
    </row>
    <row r="99" spans="1:7" x14ac:dyDescent="0.25">
      <c r="A99" s="4">
        <f t="shared" si="6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(680, 168, 420, 0, 0, 1);</v>
      </c>
    </row>
    <row r="100" spans="1:7" x14ac:dyDescent="0.25">
      <c r="A100" s="4">
        <f t="shared" si="6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5"/>
        <v>insert into game_score (id, matchid, squad, goals, points, time_type) values (681, 168, 66, 1, 0, 2);</v>
      </c>
    </row>
    <row r="101" spans="1:7" x14ac:dyDescent="0.25">
      <c r="A101" s="4">
        <f t="shared" si="6"/>
        <v>682</v>
      </c>
      <c r="B101" s="4">
        <f t="shared" ref="B101" si="12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(682, 168, 66, 1, 0, 1);</v>
      </c>
    </row>
    <row r="102" spans="1:7" x14ac:dyDescent="0.25">
      <c r="A102" s="3">
        <f t="shared" si="6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5"/>
        <v>insert into game_score (id, matchid, squad, goals, points, time_type) values (683, 169, 61, 0, 0, 2);</v>
      </c>
    </row>
    <row r="103" spans="1:7" x14ac:dyDescent="0.25">
      <c r="A103" s="3">
        <f t="shared" si="6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5"/>
        <v>insert into game_score (id, matchid, squad, goals, points, time_type) values (684, 169, 61, 0, 0, 1);</v>
      </c>
    </row>
    <row r="104" spans="1:7" x14ac:dyDescent="0.25">
      <c r="A104" s="3">
        <f t="shared" si="6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5"/>
        <v>insert into game_score (id, matchid, squad, goals, points, time_type) values (685, 169, 420, 5, 3, 2);</v>
      </c>
    </row>
    <row r="105" spans="1:7" x14ac:dyDescent="0.25">
      <c r="A105" s="3">
        <f t="shared" si="6"/>
        <v>686</v>
      </c>
      <c r="B105" s="3">
        <f t="shared" ref="B105" si="13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5"/>
        <v>insert into game_score (id, matchid, squad, goals, points, time_type) values (686, 169, 420, 1, 0, 1);</v>
      </c>
    </row>
    <row r="106" spans="1:7" x14ac:dyDescent="0.25">
      <c r="A106" s="4">
        <f t="shared" si="6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5"/>
        <v>insert into game_score (id, matchid, squad, goals, points, time_type) values (687, 170, 55, 9, 3, 2);</v>
      </c>
    </row>
    <row r="107" spans="1:7" x14ac:dyDescent="0.25">
      <c r="A107" s="4">
        <f t="shared" si="6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5"/>
        <v>insert into game_score (id, matchid, squad, goals, points, time_type) values (688, 170, 55, 2, 0, 1);</v>
      </c>
    </row>
    <row r="108" spans="1:7" x14ac:dyDescent="0.25">
      <c r="A108" s="4">
        <f t="shared" si="6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5"/>
        <v>insert into game_score (id, matchid, squad, goals, points, time_type) values (689, 170, 66, 1, 0, 2);</v>
      </c>
    </row>
    <row r="109" spans="1:7" x14ac:dyDescent="0.25">
      <c r="A109" s="4">
        <f t="shared" si="6"/>
        <v>690</v>
      </c>
      <c r="B109" s="4">
        <f t="shared" ref="B109" si="14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5"/>
        <v>insert into game_score (id, matchid, squad, goals, points, time_type) values (690, 170, 66, 0, 0, 1);</v>
      </c>
    </row>
    <row r="110" spans="1:7" x14ac:dyDescent="0.25">
      <c r="A110" s="3">
        <f t="shared" si="6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5"/>
        <v>insert into game_score (id, matchid, squad, goals, points, time_type) values (691, 171, 66, 3, 3, 2);</v>
      </c>
    </row>
    <row r="111" spans="1:7" x14ac:dyDescent="0.25">
      <c r="A111" s="3">
        <f t="shared" si="6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5"/>
        <v>insert into game_score (id, matchid, squad, goals, points, time_type) values (692, 171, 66, 0, 0, 1);</v>
      </c>
    </row>
    <row r="112" spans="1:7" x14ac:dyDescent="0.25">
      <c r="A112" s="3">
        <f t="shared" si="6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5"/>
        <v>insert into game_score (id, matchid, squad, goals, points, time_type) values (693, 171, 61, 2, 0, 2);</v>
      </c>
    </row>
    <row r="113" spans="1:7" x14ac:dyDescent="0.25">
      <c r="A113" s="3">
        <f t="shared" si="6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(694, 171, 61, 0, 0, 1);</v>
      </c>
    </row>
    <row r="114" spans="1:7" x14ac:dyDescent="0.25">
      <c r="A114" s="4">
        <f t="shared" si="6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5"/>
        <v>insert into game_score (id, matchid, squad, goals, points, time_type) values (695, 172, 55, 4, 3, 2);</v>
      </c>
    </row>
    <row r="115" spans="1:7" x14ac:dyDescent="0.25">
      <c r="A115" s="4">
        <f t="shared" si="6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5"/>
        <v>insert into game_score (id, matchid, squad, goals, points, time_type) values (696, 172, 55, 2, 0, 1);</v>
      </c>
    </row>
    <row r="116" spans="1:7" x14ac:dyDescent="0.25">
      <c r="A116" s="4">
        <f t="shared" si="6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5"/>
        <v>insert into game_score (id, matchid, squad, goals, points, time_type) values (697, 172, 420, 1, 0, 2);</v>
      </c>
    </row>
    <row r="117" spans="1:7" x14ac:dyDescent="0.25">
      <c r="A117" s="4">
        <f t="shared" si="6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5"/>
        <v>insert into game_score (id, matchid, squad, goals, points, time_type) values (698, 172, 420, 1, 0, 1);</v>
      </c>
    </row>
    <row r="118" spans="1:7" x14ac:dyDescent="0.25">
      <c r="A118" s="3">
        <f t="shared" si="6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5"/>
        <v>insert into game_score (id, matchid, squad, goals, points, time_type) values (699, 173, 39, 6, 3, 2);</v>
      </c>
    </row>
    <row r="119" spans="1:7" x14ac:dyDescent="0.25">
      <c r="A119" s="3">
        <f t="shared" si="6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5"/>
        <v>insert into game_score (id, matchid, squad, goals, points, time_type) values (700, 173, 39, 2, 0, 1);</v>
      </c>
    </row>
    <row r="120" spans="1:7" x14ac:dyDescent="0.25">
      <c r="A120" s="3">
        <f t="shared" si="6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5"/>
        <v>insert into game_score (id, matchid, squad, goals, points, time_type) values (701, 173, 1, 3, 0, 2);</v>
      </c>
    </row>
    <row r="121" spans="1:7" x14ac:dyDescent="0.25">
      <c r="A121" s="3">
        <f t="shared" si="6"/>
        <v>702</v>
      </c>
      <c r="B121" s="3">
        <f t="shared" ref="B121" si="15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5"/>
        <v>insert into game_score (id, matchid, squad, goals, points, time_type) values (702, 173, 1, 1, 0, 1);</v>
      </c>
    </row>
    <row r="122" spans="1:7" x14ac:dyDescent="0.25">
      <c r="A122" s="4">
        <f t="shared" si="6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5"/>
        <v>insert into game_score (id, matchid, squad, goals, points, time_type) values (703, 174, 81, 4, 0, 2);</v>
      </c>
    </row>
    <row r="123" spans="1:7" x14ac:dyDescent="0.25">
      <c r="A123" s="4">
        <f t="shared" si="6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5"/>
        <v>insert into game_score (id, matchid, squad, goals, points, time_type) values (704, 174, 81, 3, 0, 1);</v>
      </c>
    </row>
    <row r="124" spans="1:7" x14ac:dyDescent="0.25">
      <c r="A124" s="4">
        <f t="shared" si="6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5"/>
        <v>insert into game_score (id, matchid, squad, goals, points, time_type) values (705, 174, 595, 5, 3, 2);</v>
      </c>
    </row>
    <row r="125" spans="1:7" x14ac:dyDescent="0.25">
      <c r="A125" s="4">
        <f t="shared" si="6"/>
        <v>706</v>
      </c>
      <c r="B125" s="4">
        <f t="shared" ref="B125" si="16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5"/>
        <v>insert into game_score (id, matchid, squad, goals, points, time_type) values (706, 174, 595, 2, 0, 1);</v>
      </c>
    </row>
    <row r="126" spans="1:7" x14ac:dyDescent="0.25">
      <c r="A126" s="3">
        <f t="shared" si="6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5"/>
        <v>insert into game_score (id, matchid, squad, goals, points, time_type) values (707, 175, 39, 5, 3, 2);</v>
      </c>
    </row>
    <row r="127" spans="1:7" x14ac:dyDescent="0.25">
      <c r="A127" s="3">
        <f t="shared" si="6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5"/>
        <v>insert into game_score (id, matchid, squad, goals, points, time_type) values (708, 175, 39, 2, 0, 1);</v>
      </c>
    </row>
    <row r="128" spans="1:7" x14ac:dyDescent="0.25">
      <c r="A128" s="3">
        <f t="shared" si="6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5"/>
        <v>insert into game_score (id, matchid, squad, goals, points, time_type) values (709, 175, 81, 0, 0, 2);</v>
      </c>
    </row>
    <row r="129" spans="1:7" x14ac:dyDescent="0.25">
      <c r="A129" s="3">
        <f t="shared" si="6"/>
        <v>710</v>
      </c>
      <c r="B129" s="3">
        <f t="shared" ref="B129" si="17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5"/>
        <v>insert into game_score (id, matchid, squad, goals, points, time_type) values (710, 175, 81, 0, 0, 1);</v>
      </c>
    </row>
    <row r="130" spans="1:7" x14ac:dyDescent="0.25">
      <c r="A130" s="4">
        <f t="shared" si="6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5"/>
        <v>insert into game_score (id, matchid, squad, goals, points, time_type) values (711, 176, 1, 3, 3, 2);</v>
      </c>
    </row>
    <row r="131" spans="1:7" x14ac:dyDescent="0.25">
      <c r="A131" s="4">
        <f t="shared" si="6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5"/>
        <v>insert into game_score (id, matchid, squad, goals, points, time_type) values (712, 176, 1, 1, 0, 1);</v>
      </c>
    </row>
    <row r="132" spans="1:7" x14ac:dyDescent="0.25">
      <c r="A132" s="4">
        <f t="shared" si="6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5"/>
        <v>insert into game_score (id, matchid, squad, goals, points, time_type) values (713, 176, 595, 1, 0, 2);</v>
      </c>
    </row>
    <row r="133" spans="1:7" x14ac:dyDescent="0.25">
      <c r="A133" s="4">
        <f t="shared" si="6"/>
        <v>714</v>
      </c>
      <c r="B133" s="4">
        <f t="shared" ref="B133" si="18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5"/>
        <v>insert into game_score (id, matchid, squad, goals, points, time_type) values (714, 176, 595, 0, 0, 1);</v>
      </c>
    </row>
    <row r="134" spans="1:7" x14ac:dyDescent="0.25">
      <c r="A134" s="3">
        <f t="shared" si="6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19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6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19"/>
        <v>insert into game_score (id, matchid, squad, goals, points, time_type) values (716, 177, 595, 1, 0, 1);</v>
      </c>
    </row>
    <row r="136" spans="1:7" x14ac:dyDescent="0.25">
      <c r="A136" s="3">
        <f t="shared" si="6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19"/>
        <v>insert into game_score (id, matchid, squad, goals, points, time_type) values (717, 177, 39, 4, 3, 2);</v>
      </c>
    </row>
    <row r="137" spans="1:7" x14ac:dyDescent="0.25">
      <c r="A137" s="3">
        <f t="shared" si="6"/>
        <v>718</v>
      </c>
      <c r="B137" s="3">
        <f t="shared" ref="B137" si="20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19"/>
        <v>insert into game_score (id, matchid, squad, goals, points, time_type) values (718, 177, 39, 2, 0, 1);</v>
      </c>
    </row>
    <row r="138" spans="1:7" x14ac:dyDescent="0.25">
      <c r="A138" s="4">
        <f t="shared" ref="A138:A201" si="21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19"/>
        <v>insert into game_score (id, matchid, squad, goals, points, time_type) values (719, 178, 1, 1, 1, 2);</v>
      </c>
    </row>
    <row r="139" spans="1:7" x14ac:dyDescent="0.25">
      <c r="A139" s="4">
        <f t="shared" si="21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19"/>
        <v>insert into game_score (id, matchid, squad, goals, points, time_type) values (720, 178, 1, 1, 0, 1);</v>
      </c>
    </row>
    <row r="140" spans="1:7" x14ac:dyDescent="0.25">
      <c r="A140" s="4">
        <f t="shared" si="21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19"/>
        <v>insert into game_score (id, matchid, squad, goals, points, time_type) values (721, 178, 81, 1, 1, 2);</v>
      </c>
    </row>
    <row r="141" spans="1:7" x14ac:dyDescent="0.25">
      <c r="A141" s="4">
        <f t="shared" si="21"/>
        <v>722</v>
      </c>
      <c r="B141" s="4">
        <f t="shared" ref="B141" si="22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19"/>
        <v>insert into game_score (id, matchid, squad, goals, points, time_type) values (722, 178, 81, 0, 0, 1);</v>
      </c>
    </row>
    <row r="142" spans="1:7" x14ac:dyDescent="0.25">
      <c r="A142" s="3">
        <f t="shared" si="21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19"/>
        <v>insert into game_score (id, matchid, squad, goals, points, time_type) values (723, 179, 98, 0, 0, 2);</v>
      </c>
    </row>
    <row r="143" spans="1:7" x14ac:dyDescent="0.25">
      <c r="A143" s="3">
        <f t="shared" si="21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19"/>
        <v>insert into game_score (id, matchid, squad, goals, points, time_type) values (724, 179, 98, 0, 0, 1);</v>
      </c>
    </row>
    <row r="144" spans="1:7" x14ac:dyDescent="0.25">
      <c r="A144" s="3">
        <f t="shared" si="21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19"/>
        <v>insert into game_score (id, matchid, squad, goals, points, time_type) values (725, 179, 351, 4, 3, 2);</v>
      </c>
    </row>
    <row r="145" spans="1:7" x14ac:dyDescent="0.25">
      <c r="A145" s="3">
        <f t="shared" si="21"/>
        <v>726</v>
      </c>
      <c r="B145" s="3">
        <f t="shared" ref="B145" si="23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19"/>
        <v>insert into game_score (id, matchid, squad, goals, points, time_type) values (726, 179, 351, 2, 0, 1);</v>
      </c>
    </row>
    <row r="146" spans="1:7" x14ac:dyDescent="0.25">
      <c r="A146" s="4">
        <f t="shared" si="21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19"/>
        <v>insert into game_score (id, matchid, squad, goals, points, time_type) values (727, 180, 53, 0, 0, 2);</v>
      </c>
    </row>
    <row r="147" spans="1:7" x14ac:dyDescent="0.25">
      <c r="A147" s="4">
        <f t="shared" si="21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19"/>
        <v>insert into game_score (id, matchid, squad, goals, points, time_type) values (728, 180, 53, 0, 0, 1);</v>
      </c>
    </row>
    <row r="148" spans="1:7" x14ac:dyDescent="0.25">
      <c r="A148" s="4">
        <f t="shared" si="21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19"/>
        <v>insert into game_score (id, matchid, squad, goals, points, time_type) values (729, 180, 54, 3, 3, 2);</v>
      </c>
    </row>
    <row r="149" spans="1:7" x14ac:dyDescent="0.25">
      <c r="A149" s="4">
        <f t="shared" si="21"/>
        <v>730</v>
      </c>
      <c r="B149" s="4">
        <f t="shared" ref="B149" si="24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19"/>
        <v>insert into game_score (id, matchid, squad, goals, points, time_type) values (730, 180, 54, 0, 0, 1);</v>
      </c>
    </row>
    <row r="150" spans="1:7" x14ac:dyDescent="0.25">
      <c r="A150" s="3">
        <f t="shared" si="21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19"/>
        <v>insert into game_score (id, matchid, squad, goals, points, time_type) values (731, 181, 98, 8, 3, 2);</v>
      </c>
    </row>
    <row r="151" spans="1:7" x14ac:dyDescent="0.25">
      <c r="A151" s="3">
        <f t="shared" si="21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19"/>
        <v>insert into game_score (id, matchid, squad, goals, points, time_type) values (732, 181, 98, 4, 0, 1);</v>
      </c>
    </row>
    <row r="152" spans="1:7" x14ac:dyDescent="0.25">
      <c r="A152" s="3">
        <f t="shared" si="21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19"/>
        <v>insert into game_score (id, matchid, squad, goals, points, time_type) values (733, 181, 53, 3, 0, 2);</v>
      </c>
    </row>
    <row r="153" spans="1:7" x14ac:dyDescent="0.25">
      <c r="A153" s="3">
        <f t="shared" si="21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19"/>
        <v>insert into game_score (id, matchid, squad, goals, points, time_type) values (734, 181, 53, 0, 0, 1);</v>
      </c>
    </row>
    <row r="154" spans="1:7" x14ac:dyDescent="0.25">
      <c r="A154" s="4">
        <f t="shared" si="21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19"/>
        <v>insert into game_score (id, matchid, squad, goals, points, time_type) values (735, 182, 351, 0, 0, 2);</v>
      </c>
    </row>
    <row r="155" spans="1:7" x14ac:dyDescent="0.25">
      <c r="A155" s="4">
        <f t="shared" si="21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19"/>
        <v>insert into game_score (id, matchid, squad, goals, points, time_type) values (736, 182, 351, 0, 0, 1);</v>
      </c>
    </row>
    <row r="156" spans="1:7" x14ac:dyDescent="0.25">
      <c r="A156" s="4">
        <f t="shared" si="21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19"/>
        <v>insert into game_score (id, matchid, squad, goals, points, time_type) values (737, 182, 54, 1, 3, 2);</v>
      </c>
    </row>
    <row r="157" spans="1:7" x14ac:dyDescent="0.25">
      <c r="A157" s="4">
        <f t="shared" si="21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19"/>
        <v>insert into game_score (id, matchid, squad, goals, points, time_type) values (738, 182, 54, 1, 0, 1);</v>
      </c>
    </row>
    <row r="158" spans="1:7" x14ac:dyDescent="0.25">
      <c r="A158" s="3">
        <f t="shared" si="21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19"/>
        <v>insert into game_score (id, matchid, squad, goals, points, time_type) values (739, 183, 54, 6, 3, 2);</v>
      </c>
    </row>
    <row r="159" spans="1:7" x14ac:dyDescent="0.25">
      <c r="A159" s="3">
        <f t="shared" si="21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19"/>
        <v>insert into game_score (id, matchid, squad, goals, points, time_type) values (740, 183, 54, 1, 0, 1);</v>
      </c>
    </row>
    <row r="160" spans="1:7" x14ac:dyDescent="0.25">
      <c r="A160" s="3">
        <f t="shared" si="21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19"/>
        <v>insert into game_score (id, matchid, squad, goals, points, time_type) values (741, 183, 98, 1, 0, 2);</v>
      </c>
    </row>
    <row r="161" spans="1:7" x14ac:dyDescent="0.25">
      <c r="A161" s="3">
        <f t="shared" si="21"/>
        <v>742</v>
      </c>
      <c r="B161" s="3">
        <f t="shared" ref="B161" si="25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19"/>
        <v>insert into game_score (id, matchid, squad, goals, points, time_type) values (742, 183, 98, 1, 0, 1);</v>
      </c>
    </row>
    <row r="162" spans="1:7" x14ac:dyDescent="0.25">
      <c r="A162" s="4">
        <f t="shared" si="21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19"/>
        <v>insert into game_score (id, matchid, squad, goals, points, time_type) values (743, 184, 351, 5, 3, 2);</v>
      </c>
    </row>
    <row r="163" spans="1:7" x14ac:dyDescent="0.25">
      <c r="A163" s="4">
        <f t="shared" si="21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19"/>
        <v>insert into game_score (id, matchid, squad, goals, points, time_type) values (744, 184, 351, 2, 0, 1);</v>
      </c>
    </row>
    <row r="164" spans="1:7" x14ac:dyDescent="0.25">
      <c r="A164" s="4">
        <f t="shared" si="21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19"/>
        <v>insert into game_score (id, matchid, squad, goals, points, time_type) values (745, 184, 53, 0, 0, 2);</v>
      </c>
    </row>
    <row r="165" spans="1:7" x14ac:dyDescent="0.25">
      <c r="A165" s="4">
        <f t="shared" si="21"/>
        <v>746</v>
      </c>
      <c r="B165" s="4">
        <f t="shared" ref="B165" si="26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19"/>
        <v>insert into game_score (id, matchid, squad, goals, points, time_type) values (746, 184, 53, 0, 0, 1);</v>
      </c>
    </row>
    <row r="166" spans="1:7" x14ac:dyDescent="0.25">
      <c r="A166" s="3">
        <f t="shared" si="21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19"/>
        <v>insert into game_score (id, matchid, squad, goals, points, time_type) values (747, 185, 34, 2, 3, 2);</v>
      </c>
    </row>
    <row r="167" spans="1:7" x14ac:dyDescent="0.25">
      <c r="A167" s="3">
        <f t="shared" si="21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19"/>
        <v>insert into game_score (id, matchid, squad, goals, points, time_type) values (748, 185, 34, 0, 0, 1);</v>
      </c>
    </row>
    <row r="168" spans="1:7" x14ac:dyDescent="0.25">
      <c r="A168" s="3">
        <f t="shared" si="21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19"/>
        <v>insert into game_score (id, matchid, squad, goals, points, time_type) values (749, 185, 420, 0, 0, 2);</v>
      </c>
    </row>
    <row r="169" spans="1:7" x14ac:dyDescent="0.25">
      <c r="A169" s="3">
        <f t="shared" si="21"/>
        <v>750</v>
      </c>
      <c r="B169" s="3">
        <f t="shared" ref="B169" si="27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19"/>
        <v>insert into game_score (id, matchid, squad, goals, points, time_type) values (750, 185, 420, 0, 0, 1);</v>
      </c>
    </row>
    <row r="170" spans="1:7" x14ac:dyDescent="0.25">
      <c r="A170" s="4">
        <f t="shared" si="21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19"/>
        <v>insert into game_score (id, matchid, squad, goals, points, time_type) values (751, 186, 39, 0, 1, 2);</v>
      </c>
    </row>
    <row r="171" spans="1:7" x14ac:dyDescent="0.25">
      <c r="A171" s="4">
        <f t="shared" si="21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19"/>
        <v>insert into game_score (id, matchid, squad, goals, points, time_type) values (752, 186, 39, 0, 0, 1);</v>
      </c>
    </row>
    <row r="172" spans="1:7" x14ac:dyDescent="0.25">
      <c r="A172" s="4">
        <f t="shared" si="21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19"/>
        <v>insert into game_score (id, matchid, squad, goals, points, time_type) values (753, 186, 351, 0, 1, 2);</v>
      </c>
    </row>
    <row r="173" spans="1:7" x14ac:dyDescent="0.25">
      <c r="A173" s="4">
        <f t="shared" si="21"/>
        <v>754</v>
      </c>
      <c r="B173" s="4">
        <f t="shared" ref="B173" si="28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19"/>
        <v>insert into game_score (id, matchid, squad, goals, points, time_type) values (754, 186, 351, 0, 0, 1);</v>
      </c>
    </row>
    <row r="174" spans="1:7" x14ac:dyDescent="0.25">
      <c r="A174" s="3">
        <f t="shared" si="21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19"/>
        <v>insert into game_score (id, matchid, squad, goals, points, time_type) values (755, 187, 34, 2, 0, 2);</v>
      </c>
    </row>
    <row r="175" spans="1:7" x14ac:dyDescent="0.25">
      <c r="A175" s="3">
        <f t="shared" si="21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19"/>
        <v>insert into game_score (id, matchid, squad, goals, points, time_type) values (756, 187, 34, 1, 0, 1);</v>
      </c>
    </row>
    <row r="176" spans="1:7" x14ac:dyDescent="0.25">
      <c r="A176" s="3">
        <f t="shared" si="21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19"/>
        <v>insert into game_score (id, matchid, squad, goals, points, time_type) values (757, 187, 39, 3, 3, 2);</v>
      </c>
    </row>
    <row r="177" spans="1:7" x14ac:dyDescent="0.25">
      <c r="A177" s="3">
        <f t="shared" si="21"/>
        <v>758</v>
      </c>
      <c r="B177" s="3">
        <f t="shared" ref="B177" si="29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19"/>
        <v>insert into game_score (id, matchid, squad, goals, points, time_type) values (758, 187, 39, 3, 0, 1);</v>
      </c>
    </row>
    <row r="178" spans="1:7" x14ac:dyDescent="0.25">
      <c r="A178" s="4">
        <f t="shared" si="21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19"/>
        <v>insert into game_score (id, matchid, squad, goals, points, time_type) values (759, 188, 420, 4, 0, 2);</v>
      </c>
    </row>
    <row r="179" spans="1:7" x14ac:dyDescent="0.25">
      <c r="A179" s="4">
        <f t="shared" si="21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19"/>
        <v>insert into game_score (id, matchid, squad, goals, points, time_type) values (760, 188, 420, 3, 0, 1);</v>
      </c>
    </row>
    <row r="180" spans="1:7" x14ac:dyDescent="0.25">
      <c r="A180" s="4">
        <f t="shared" si="21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19"/>
        <v>insert into game_score (id, matchid, squad, goals, points, time_type) values (761, 188, 351, 8, 3, 2);</v>
      </c>
    </row>
    <row r="181" spans="1:7" x14ac:dyDescent="0.25">
      <c r="A181" s="4">
        <f t="shared" si="21"/>
        <v>762</v>
      </c>
      <c r="B181" s="4">
        <f t="shared" ref="B181" si="30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19"/>
        <v>insert into game_score (id, matchid, squad, goals, points, time_type) values (762, 188, 351, 3, 0, 1);</v>
      </c>
    </row>
    <row r="182" spans="1:7" x14ac:dyDescent="0.25">
      <c r="A182" s="3">
        <f t="shared" si="21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19"/>
        <v>insert into game_score (id, matchid, squad, goals, points, time_type) values (763, 189, 34, 3, 3, 2);</v>
      </c>
    </row>
    <row r="183" spans="1:7" x14ac:dyDescent="0.25">
      <c r="A183" s="3">
        <f t="shared" si="21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19"/>
        <v>insert into game_score (id, matchid, squad, goals, points, time_type) values (764, 189, 34, 2, 0, 1);</v>
      </c>
    </row>
    <row r="184" spans="1:7" x14ac:dyDescent="0.25">
      <c r="A184" s="3">
        <f t="shared" si="21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19"/>
        <v>insert into game_score (id, matchid, squad, goals, points, time_type) values (765, 189, 351, 1, 0, 2);</v>
      </c>
    </row>
    <row r="185" spans="1:7" x14ac:dyDescent="0.25">
      <c r="A185" s="3">
        <f t="shared" si="21"/>
        <v>766</v>
      </c>
      <c r="B185" s="3">
        <f t="shared" ref="B185" si="31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19"/>
        <v>insert into game_score (id, matchid, squad, goals, points, time_type) values (766, 189, 351, 1, 0, 1);</v>
      </c>
    </row>
    <row r="186" spans="1:7" x14ac:dyDescent="0.25">
      <c r="A186" s="4">
        <f t="shared" si="21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19"/>
        <v>insert into game_score (id, matchid, squad, goals, points, time_type) values (767, 190, 420, 0, 0, 2);</v>
      </c>
    </row>
    <row r="187" spans="1:7" x14ac:dyDescent="0.25">
      <c r="A187" s="4">
        <f t="shared" si="21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19"/>
        <v>insert into game_score (id, matchid, squad, goals, points, time_type) values (768, 190, 420, 0, 0, 1);</v>
      </c>
    </row>
    <row r="188" spans="1:7" x14ac:dyDescent="0.25">
      <c r="A188" s="4">
        <f t="shared" si="21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19"/>
        <v>insert into game_score (id, matchid, squad, goals, points, time_type) values (769, 190, 39, 3, 3, 2);</v>
      </c>
    </row>
    <row r="189" spans="1:7" x14ac:dyDescent="0.25">
      <c r="A189" s="4">
        <f t="shared" si="21"/>
        <v>770</v>
      </c>
      <c r="B189" s="4">
        <f t="shared" ref="B189" si="32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19"/>
        <v>insert into game_score (id, matchid, squad, goals, points, time_type) values (770, 190, 39, 2, 0, 1);</v>
      </c>
    </row>
    <row r="190" spans="1:7" x14ac:dyDescent="0.25">
      <c r="A190" s="3">
        <f t="shared" si="21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19"/>
        <v>insert into game_score (id, matchid, squad, goals, points, time_type) values (771, 191, 55, 6, 3, 2);</v>
      </c>
    </row>
    <row r="191" spans="1:7" x14ac:dyDescent="0.25">
      <c r="A191" s="3">
        <f t="shared" si="21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19"/>
        <v>insert into game_score (id, matchid, squad, goals, points, time_type) values (772, 191, 55, 2, 0, 1);</v>
      </c>
    </row>
    <row r="192" spans="1:7" x14ac:dyDescent="0.25">
      <c r="A192" s="3">
        <f t="shared" si="21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19"/>
        <v>insert into game_score (id, matchid, squad, goals, points, time_type) values (773, 191, 380, 0, 0, 2);</v>
      </c>
    </row>
    <row r="193" spans="1:7" x14ac:dyDescent="0.25">
      <c r="A193" s="3">
        <f t="shared" si="21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19"/>
        <v>insert into game_score (id, matchid, squad, goals, points, time_type) values (774, 191, 380, 0, 0, 1);</v>
      </c>
    </row>
    <row r="194" spans="1:7" x14ac:dyDescent="0.25">
      <c r="A194" s="4">
        <f t="shared" si="21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19"/>
        <v>insert into game_score (id, matchid, squad, goals, points, time_type) values (775, 192, 54, 2, 3, 2);</v>
      </c>
    </row>
    <row r="195" spans="1:7" x14ac:dyDescent="0.25">
      <c r="A195" s="4">
        <f t="shared" si="21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19"/>
        <v>insert into game_score (id, matchid, squad, goals, points, time_type) values (776, 192, 54, 2, 0, 1);</v>
      </c>
    </row>
    <row r="196" spans="1:7" x14ac:dyDescent="0.25">
      <c r="A196" s="4">
        <f t="shared" si="21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19"/>
        <v>insert into game_score (id, matchid, squad, goals, points, time_type) values (777, 192, 1, 1, 0, 2);</v>
      </c>
    </row>
    <row r="197" spans="1:7" x14ac:dyDescent="0.25">
      <c r="A197" s="4">
        <f t="shared" si="21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19"/>
        <v>insert into game_score (id, matchid, squad, goals, points, time_type) values (778, 192, 1, 0, 0, 1);</v>
      </c>
    </row>
    <row r="198" spans="1:7" x14ac:dyDescent="0.25">
      <c r="A198" s="3">
        <f t="shared" si="21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3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1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3"/>
        <v>insert into game_score (id, matchid, squad, goals, points, time_type) values (780, 193, 55, 2, 0, 1);</v>
      </c>
    </row>
    <row r="200" spans="1:7" x14ac:dyDescent="0.25">
      <c r="A200" s="3">
        <f t="shared" si="21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3"/>
        <v>insert into game_score (id, matchid, squad, goals, points, time_type) values (781, 193, 54, 1, 0, 2);</v>
      </c>
    </row>
    <row r="201" spans="1:7" x14ac:dyDescent="0.25">
      <c r="A201" s="3">
        <f t="shared" si="21"/>
        <v>782</v>
      </c>
      <c r="B201" s="3">
        <f t="shared" ref="B201" si="34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3"/>
        <v>insert into game_score (id, matchid, squad, goals, points, time_type) values (782, 193, 54, 1, 0, 1);</v>
      </c>
    </row>
    <row r="202" spans="1:7" x14ac:dyDescent="0.25">
      <c r="A202" s="4">
        <f t="shared" ref="A202:A235" si="35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3"/>
        <v>insert into game_score (id, matchid, squad, goals, points, time_type) values (783, 194, 380, 3, 3, 2);</v>
      </c>
    </row>
    <row r="203" spans="1:7" x14ac:dyDescent="0.25">
      <c r="A203" s="4">
        <f t="shared" si="35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3"/>
        <v>insert into game_score (id, matchid, squad, goals, points, time_type) values (784, 194, 380, 1, 0, 1);</v>
      </c>
    </row>
    <row r="204" spans="1:7" x14ac:dyDescent="0.25">
      <c r="A204" s="4">
        <f t="shared" si="35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3"/>
        <v>insert into game_score (id, matchid, squad, goals, points, time_type) values (785, 194, 1, 1, 0, 2);</v>
      </c>
    </row>
    <row r="205" spans="1:7" x14ac:dyDescent="0.25">
      <c r="A205" s="4">
        <f t="shared" si="35"/>
        <v>786</v>
      </c>
      <c r="B205" s="4">
        <f t="shared" ref="B205" si="36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3"/>
        <v>insert into game_score (id, matchid, squad, goals, points, time_type) values (786, 194, 1, 1, 0, 1);</v>
      </c>
    </row>
    <row r="206" spans="1:7" x14ac:dyDescent="0.25">
      <c r="A206" s="3">
        <f t="shared" si="35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3"/>
        <v>insert into game_score (id, matchid, squad, goals, points, time_type) values (787, 195, 55, 8, 3, 2);</v>
      </c>
    </row>
    <row r="207" spans="1:7" x14ac:dyDescent="0.25">
      <c r="A207" s="3">
        <f t="shared" si="35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3"/>
        <v>insert into game_score (id, matchid, squad, goals, points, time_type) values (788, 195, 55, 3, 0, 1);</v>
      </c>
    </row>
    <row r="208" spans="1:7" x14ac:dyDescent="0.25">
      <c r="A208" s="3">
        <f t="shared" si="35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3"/>
        <v>insert into game_score (id, matchid, squad, goals, points, time_type) values (789, 195, 1, 5, 0, 2);</v>
      </c>
    </row>
    <row r="209" spans="1:7" x14ac:dyDescent="0.25">
      <c r="A209" s="3">
        <f t="shared" si="35"/>
        <v>790</v>
      </c>
      <c r="B209" s="3">
        <f t="shared" ref="B209" si="37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3"/>
        <v>insert into game_score (id, matchid, squad, goals, points, time_type) values (790, 195, 1, 1, 0, 1);</v>
      </c>
    </row>
    <row r="210" spans="1:7" x14ac:dyDescent="0.25">
      <c r="A210" s="4">
        <f t="shared" si="35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3"/>
        <v>insert into game_score (id, matchid, squad, goals, points, time_type) values (791, 196, 380, 0, 1, 2);</v>
      </c>
    </row>
    <row r="211" spans="1:7" x14ac:dyDescent="0.25">
      <c r="A211" s="4">
        <f t="shared" si="35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3"/>
        <v>insert into game_score (id, matchid, squad, goals, points, time_type) values (792, 196, 380, 0, 0, 1);</v>
      </c>
    </row>
    <row r="212" spans="1:7" x14ac:dyDescent="0.25">
      <c r="A212" s="4">
        <f t="shared" si="35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3"/>
        <v>insert into game_score (id, matchid, squad, goals, points, time_type) values (793, 196, 54, 0, 1, 2);</v>
      </c>
    </row>
    <row r="213" spans="1:7" x14ac:dyDescent="0.25">
      <c r="A213" s="4">
        <f t="shared" si="35"/>
        <v>794</v>
      </c>
      <c r="B213" s="4">
        <f t="shared" ref="B213" si="38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3"/>
        <v>insert into game_score (id, matchid, squad, goals, points, time_type) values (794, 196, 54, 0, 0, 1);</v>
      </c>
    </row>
    <row r="214" spans="1:7" x14ac:dyDescent="0.25">
      <c r="A214" s="3">
        <f t="shared" si="35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3"/>
        <v>insert into game_score (id, matchid, squad, goals, points, time_type) values (795, 197, 55, 2, 0, 2);</v>
      </c>
    </row>
    <row r="215" spans="1:7" x14ac:dyDescent="0.25">
      <c r="A215" s="3">
        <f t="shared" si="35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3"/>
        <v>insert into game_score (id, matchid, squad, goals, points, time_type) values (796, 197, 55, 0, 0, 1);</v>
      </c>
    </row>
    <row r="216" spans="1:7" x14ac:dyDescent="0.25">
      <c r="A216" s="3">
        <f t="shared" si="35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3"/>
        <v>insert into game_score (id, matchid, squad, goals, points, time_type) values (797, 197, 34, 2, 0, 2);</v>
      </c>
    </row>
    <row r="217" spans="1:7" x14ac:dyDescent="0.25">
      <c r="A217" s="3">
        <f t="shared" si="35"/>
        <v>798</v>
      </c>
      <c r="B217" s="3">
        <f t="shared" ref="B217:B223" si="39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3"/>
        <v>insert into game_score (id, matchid, squad, goals, points, time_type) values (798, 197, 34, 0, 0, 1);</v>
      </c>
    </row>
    <row r="218" spans="1:7" x14ac:dyDescent="0.25">
      <c r="A218" s="3">
        <f t="shared" si="35"/>
        <v>799</v>
      </c>
      <c r="B218" s="3">
        <f t="shared" si="39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3"/>
        <v>insert into game_score (id, matchid, squad, goals, points, time_type) values (799, 197, 55, 2, 1, 4);</v>
      </c>
    </row>
    <row r="219" spans="1:7" x14ac:dyDescent="0.25">
      <c r="A219" s="3">
        <f t="shared" si="35"/>
        <v>800</v>
      </c>
      <c r="B219" s="3">
        <f t="shared" si="39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3"/>
        <v>insert into game_score (id, matchid, squad, goals, points, time_type) values (800, 197, 55, 2, 0, 3);</v>
      </c>
    </row>
    <row r="220" spans="1:7" x14ac:dyDescent="0.25">
      <c r="A220" s="3">
        <f t="shared" si="35"/>
        <v>801</v>
      </c>
      <c r="B220" s="3">
        <f t="shared" si="39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3"/>
        <v>insert into game_score (id, matchid, squad, goals, points, time_type) values (801, 197, 34, 2, 1, 4);</v>
      </c>
    </row>
    <row r="221" spans="1:7" x14ac:dyDescent="0.25">
      <c r="A221" s="3">
        <f t="shared" si="35"/>
        <v>802</v>
      </c>
      <c r="B221" s="3">
        <f t="shared" si="39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3"/>
        <v>insert into game_score (id, matchid, squad, goals, points, time_type) values (802, 197, 34, 2, 0, 3);</v>
      </c>
    </row>
    <row r="222" spans="1:7" x14ac:dyDescent="0.25">
      <c r="A222" s="3">
        <f t="shared" si="35"/>
        <v>803</v>
      </c>
      <c r="B222" s="3">
        <f t="shared" si="39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3"/>
        <v>insert into game_score (id, matchid, squad, goals, points, time_type) values (803, 197, 55, 4, 0, 7);</v>
      </c>
    </row>
    <row r="223" spans="1:7" x14ac:dyDescent="0.25">
      <c r="A223" s="3">
        <f t="shared" si="35"/>
        <v>804</v>
      </c>
      <c r="B223" s="3">
        <f t="shared" si="39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3"/>
        <v>insert into game_score (id, matchid, squad, goals, points, time_type) values (804, 197, 34, 5, 0, 7);</v>
      </c>
    </row>
    <row r="224" spans="1:7" x14ac:dyDescent="0.25">
      <c r="A224" s="4">
        <f t="shared" si="35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3"/>
        <v>insert into game_score (id, matchid, squad, goals, points, time_type) values (805, 198, 39, 7, 3, 2);</v>
      </c>
    </row>
    <row r="225" spans="1:7" x14ac:dyDescent="0.25">
      <c r="A225" s="4">
        <f t="shared" si="35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3"/>
        <v>insert into game_score (id, matchid, squad, goals, points, time_type) values (806, 198, 39, 3, 0, 1);</v>
      </c>
    </row>
    <row r="226" spans="1:7" x14ac:dyDescent="0.25">
      <c r="A226" s="4">
        <f t="shared" si="35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3"/>
        <v>insert into game_score (id, matchid, squad, goals, points, time_type) values (807, 198, 54, 4, 0, 2);</v>
      </c>
    </row>
    <row r="227" spans="1:7" x14ac:dyDescent="0.25">
      <c r="A227" s="4">
        <f t="shared" si="35"/>
        <v>808</v>
      </c>
      <c r="B227" s="4">
        <f t="shared" ref="B227" si="40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3"/>
        <v>insert into game_score (id, matchid, squad, goals, points, time_type) values (808, 198, 54, 0, 0, 1);</v>
      </c>
    </row>
    <row r="228" spans="1:7" x14ac:dyDescent="0.25">
      <c r="A228" s="3">
        <f t="shared" si="35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3"/>
        <v>insert into game_score (id, matchid, squad, goals, points, time_type) values (809, 199, 55, 7, 3, 2);</v>
      </c>
    </row>
    <row r="229" spans="1:7" x14ac:dyDescent="0.25">
      <c r="A229" s="3">
        <f t="shared" si="35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3"/>
        <v>insert into game_score (id, matchid, squad, goals, points, time_type) values (810, 199, 55, 6, 0, 1);</v>
      </c>
    </row>
    <row r="230" spans="1:7" x14ac:dyDescent="0.25">
      <c r="A230" s="3">
        <f t="shared" si="35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3"/>
        <v>insert into game_score (id, matchid, squad, goals, points, time_type) values (811, 199, 54, 4, 0, 2);</v>
      </c>
    </row>
    <row r="231" spans="1:7" x14ac:dyDescent="0.25">
      <c r="A231" s="3">
        <f t="shared" si="35"/>
        <v>812</v>
      </c>
      <c r="B231" s="3">
        <f t="shared" ref="B231" si="41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3"/>
        <v>insert into game_score (id, matchid, squad, goals, points, time_type) values (812, 199, 54, 1, 0, 1);</v>
      </c>
    </row>
    <row r="232" spans="1:7" x14ac:dyDescent="0.25">
      <c r="A232" s="4">
        <f t="shared" si="35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3"/>
        <v>insert into game_score (id, matchid, squad, goals, points, time_type) values (813, 200, 34, 2, 3, 2);</v>
      </c>
    </row>
    <row r="233" spans="1:7" x14ac:dyDescent="0.25">
      <c r="A233" s="4">
        <f t="shared" si="35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3"/>
        <v>insert into game_score (id, matchid, squad, goals, points, time_type) values (814, 200, 34, 0, 0, 1);</v>
      </c>
    </row>
    <row r="234" spans="1:7" x14ac:dyDescent="0.25">
      <c r="A234" s="4">
        <f t="shared" si="35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3"/>
        <v>insert into game_score (id, matchid, squad, goals, points, time_type) values (815, 200, 39, 1, 0, 2);</v>
      </c>
    </row>
    <row r="235" spans="1:7" x14ac:dyDescent="0.25">
      <c r="A235" s="4">
        <f t="shared" si="35"/>
        <v>816</v>
      </c>
      <c r="B235" s="4">
        <f t="shared" ref="B235" si="42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3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">
        <v>13</v>
      </c>
    </row>
    <row r="3" spans="1:7" x14ac:dyDescent="0.25">
      <c r="A3">
        <f>A2+1</f>
        <v>122</v>
      </c>
      <c r="B3">
        <f t="shared" ref="B3:B29" si="0">B2</f>
        <v>2008</v>
      </c>
      <c r="C3" t="s">
        <v>11</v>
      </c>
      <c r="D3">
        <v>81</v>
      </c>
      <c r="G3" t="s">
        <v>13</v>
      </c>
    </row>
    <row r="4" spans="1:7" x14ac:dyDescent="0.25">
      <c r="A4">
        <f t="shared" ref="A4:A29" si="1">A3+1</f>
        <v>123</v>
      </c>
      <c r="B4">
        <f t="shared" si="0"/>
        <v>2008</v>
      </c>
      <c r="C4" t="s">
        <v>11</v>
      </c>
      <c r="D4">
        <v>53</v>
      </c>
      <c r="G4" t="s">
        <v>13</v>
      </c>
    </row>
    <row r="5" spans="1:7" x14ac:dyDescent="0.25">
      <c r="A5">
        <f t="shared" si="1"/>
        <v>124</v>
      </c>
      <c r="B5">
        <f t="shared" si="0"/>
        <v>2008</v>
      </c>
      <c r="C5" t="s">
        <v>11</v>
      </c>
      <c r="D5">
        <v>677</v>
      </c>
      <c r="G5" t="s">
        <v>13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">
        <v>13</v>
      </c>
    </row>
    <row r="7" spans="1:7" x14ac:dyDescent="0.25">
      <c r="A7">
        <f t="shared" si="1"/>
        <v>126</v>
      </c>
      <c r="B7">
        <f t="shared" si="0"/>
        <v>2008</v>
      </c>
      <c r="C7" t="s">
        <v>12</v>
      </c>
      <c r="D7">
        <v>39</v>
      </c>
      <c r="G7" t="s">
        <v>13</v>
      </c>
    </row>
    <row r="8" spans="1:7" x14ac:dyDescent="0.25">
      <c r="A8">
        <f t="shared" si="1"/>
        <v>127</v>
      </c>
      <c r="B8">
        <f t="shared" si="0"/>
        <v>2008</v>
      </c>
      <c r="C8" t="s">
        <v>12</v>
      </c>
      <c r="D8">
        <v>66</v>
      </c>
      <c r="G8" t="s">
        <v>13</v>
      </c>
    </row>
    <row r="9" spans="1:7" x14ac:dyDescent="0.25">
      <c r="A9">
        <f t="shared" si="1"/>
        <v>128</v>
      </c>
      <c r="B9">
        <f t="shared" si="0"/>
        <v>2008</v>
      </c>
      <c r="C9" t="s">
        <v>12</v>
      </c>
      <c r="D9">
        <v>595</v>
      </c>
      <c r="G9" t="s">
        <v>13</v>
      </c>
    </row>
    <row r="10" spans="1:7" x14ac:dyDescent="0.25">
      <c r="A10">
        <f t="shared" si="1"/>
        <v>129</v>
      </c>
      <c r="B10">
        <f t="shared" si="0"/>
        <v>2008</v>
      </c>
      <c r="C10" t="s">
        <v>12</v>
      </c>
      <c r="D10">
        <v>1</v>
      </c>
      <c r="G10" t="s">
        <v>13</v>
      </c>
    </row>
    <row r="11" spans="1:7" x14ac:dyDescent="0.25">
      <c r="A11">
        <f t="shared" si="1"/>
        <v>130</v>
      </c>
      <c r="B11">
        <f t="shared" si="0"/>
        <v>2008</v>
      </c>
      <c r="C11" t="s">
        <v>12</v>
      </c>
      <c r="D11">
        <v>351</v>
      </c>
      <c r="G11" t="s">
        <v>13</v>
      </c>
    </row>
    <row r="12" spans="1:7" x14ac:dyDescent="0.25">
      <c r="A12">
        <f t="shared" si="1"/>
        <v>131</v>
      </c>
      <c r="B12">
        <f t="shared" si="0"/>
        <v>2008</v>
      </c>
      <c r="C12" t="s">
        <v>14</v>
      </c>
      <c r="D12">
        <v>54</v>
      </c>
      <c r="G12" t="s">
        <v>13</v>
      </c>
    </row>
    <row r="13" spans="1:7" x14ac:dyDescent="0.25">
      <c r="A13">
        <f t="shared" si="1"/>
        <v>132</v>
      </c>
      <c r="B13">
        <f t="shared" si="0"/>
        <v>2008</v>
      </c>
      <c r="C13" t="s">
        <v>14</v>
      </c>
      <c r="D13">
        <v>86</v>
      </c>
      <c r="G13" t="s">
        <v>13</v>
      </c>
    </row>
    <row r="14" spans="1:7" x14ac:dyDescent="0.25">
      <c r="A14">
        <f t="shared" si="1"/>
        <v>133</v>
      </c>
      <c r="B14">
        <f t="shared" si="0"/>
        <v>2008</v>
      </c>
      <c r="C14" t="s">
        <v>14</v>
      </c>
      <c r="D14">
        <v>502</v>
      </c>
      <c r="G14" t="s">
        <v>13</v>
      </c>
    </row>
    <row r="15" spans="1:7" x14ac:dyDescent="0.25">
      <c r="A15">
        <f t="shared" si="1"/>
        <v>134</v>
      </c>
      <c r="B15">
        <f t="shared" si="0"/>
        <v>2008</v>
      </c>
      <c r="C15" t="s">
        <v>14</v>
      </c>
      <c r="D15">
        <v>20</v>
      </c>
      <c r="G15" t="s">
        <v>13</v>
      </c>
    </row>
    <row r="16" spans="1:7" x14ac:dyDescent="0.25">
      <c r="A16">
        <f t="shared" si="1"/>
        <v>135</v>
      </c>
      <c r="B16">
        <f t="shared" si="0"/>
        <v>2008</v>
      </c>
      <c r="C16" t="s">
        <v>14</v>
      </c>
      <c r="D16">
        <v>380</v>
      </c>
      <c r="G16" t="s">
        <v>13</v>
      </c>
    </row>
    <row r="17" spans="1:7" x14ac:dyDescent="0.25">
      <c r="A17">
        <f t="shared" si="1"/>
        <v>136</v>
      </c>
      <c r="B17">
        <f t="shared" si="0"/>
        <v>2008</v>
      </c>
      <c r="C17" t="s">
        <v>15</v>
      </c>
      <c r="D17">
        <v>34</v>
      </c>
      <c r="G17" t="s">
        <v>13</v>
      </c>
    </row>
    <row r="18" spans="1:7" x14ac:dyDescent="0.25">
      <c r="A18">
        <f t="shared" si="1"/>
        <v>137</v>
      </c>
      <c r="B18">
        <f t="shared" si="0"/>
        <v>2008</v>
      </c>
      <c r="C18" t="s">
        <v>15</v>
      </c>
      <c r="D18">
        <v>98</v>
      </c>
      <c r="G18" t="s">
        <v>13</v>
      </c>
    </row>
    <row r="19" spans="1:7" x14ac:dyDescent="0.25">
      <c r="A19">
        <f t="shared" si="1"/>
        <v>138</v>
      </c>
      <c r="B19">
        <f t="shared" si="0"/>
        <v>2008</v>
      </c>
      <c r="C19" t="s">
        <v>15</v>
      </c>
      <c r="D19">
        <v>598</v>
      </c>
      <c r="G19" t="s">
        <v>13</v>
      </c>
    </row>
    <row r="20" spans="1:7" x14ac:dyDescent="0.25">
      <c r="A20">
        <f t="shared" si="1"/>
        <v>139</v>
      </c>
      <c r="B20">
        <f t="shared" si="0"/>
        <v>2008</v>
      </c>
      <c r="C20" t="s">
        <v>15</v>
      </c>
      <c r="D20">
        <v>218</v>
      </c>
      <c r="G20" t="s">
        <v>13</v>
      </c>
    </row>
    <row r="21" spans="1:7" x14ac:dyDescent="0.25">
      <c r="A21">
        <f t="shared" si="1"/>
        <v>140</v>
      </c>
      <c r="B21">
        <f t="shared" si="0"/>
        <v>2008</v>
      </c>
      <c r="C21" t="s">
        <v>15</v>
      </c>
      <c r="D21">
        <v>420</v>
      </c>
      <c r="G21" t="s">
        <v>13</v>
      </c>
    </row>
    <row r="22" spans="1:7" x14ac:dyDescent="0.25">
      <c r="A22">
        <f t="shared" si="1"/>
        <v>141</v>
      </c>
      <c r="B22">
        <f>B17</f>
        <v>2008</v>
      </c>
      <c r="C22" t="s">
        <v>17</v>
      </c>
      <c r="D22">
        <v>55</v>
      </c>
      <c r="G22" t="s">
        <v>13</v>
      </c>
    </row>
    <row r="23" spans="1:7" x14ac:dyDescent="0.25">
      <c r="A23">
        <f t="shared" si="1"/>
        <v>142</v>
      </c>
      <c r="B23">
        <f t="shared" si="0"/>
        <v>2008</v>
      </c>
      <c r="C23" t="s">
        <v>17</v>
      </c>
      <c r="D23">
        <v>98</v>
      </c>
      <c r="G23" t="s">
        <v>13</v>
      </c>
    </row>
    <row r="24" spans="1:7" x14ac:dyDescent="0.25">
      <c r="A24">
        <f t="shared" si="1"/>
        <v>143</v>
      </c>
      <c r="B24">
        <f t="shared" si="0"/>
        <v>2008</v>
      </c>
      <c r="C24" t="s">
        <v>17</v>
      </c>
      <c r="D24">
        <v>380</v>
      </c>
      <c r="G24" t="s">
        <v>13</v>
      </c>
    </row>
    <row r="25" spans="1:7" x14ac:dyDescent="0.25">
      <c r="A25">
        <f t="shared" si="1"/>
        <v>144</v>
      </c>
      <c r="B25">
        <f t="shared" si="0"/>
        <v>2008</v>
      </c>
      <c r="C25" t="s">
        <v>17</v>
      </c>
      <c r="D25">
        <v>39</v>
      </c>
      <c r="G25" t="s">
        <v>13</v>
      </c>
    </row>
    <row r="26" spans="1:7" x14ac:dyDescent="0.25">
      <c r="A26">
        <f t="shared" si="1"/>
        <v>145</v>
      </c>
      <c r="B26">
        <f t="shared" si="0"/>
        <v>2008</v>
      </c>
      <c r="C26" t="s">
        <v>18</v>
      </c>
      <c r="D26">
        <v>595</v>
      </c>
      <c r="G26" t="s">
        <v>13</v>
      </c>
    </row>
    <row r="27" spans="1:7" x14ac:dyDescent="0.25">
      <c r="A27">
        <f t="shared" si="1"/>
        <v>146</v>
      </c>
      <c r="B27">
        <f t="shared" si="0"/>
        <v>2008</v>
      </c>
      <c r="C27" t="s">
        <v>18</v>
      </c>
      <c r="D27">
        <v>55</v>
      </c>
      <c r="G27" t="s">
        <v>13</v>
      </c>
    </row>
    <row r="28" spans="1:7" x14ac:dyDescent="0.25">
      <c r="A28">
        <f t="shared" si="1"/>
        <v>147</v>
      </c>
      <c r="B28">
        <f t="shared" si="0"/>
        <v>2008</v>
      </c>
      <c r="C28" t="s">
        <v>18</v>
      </c>
      <c r="D28">
        <v>34</v>
      </c>
      <c r="G28" t="s">
        <v>13</v>
      </c>
    </row>
    <row r="29" spans="1:7" x14ac:dyDescent="0.25">
      <c r="A29">
        <f t="shared" si="1"/>
        <v>148</v>
      </c>
      <c r="B29">
        <f t="shared" si="0"/>
        <v>2008</v>
      </c>
      <c r="C29" t="s">
        <v>18</v>
      </c>
      <c r="D29">
        <v>7</v>
      </c>
      <c r="G29" t="s">
        <v>13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16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2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3">D32</f>
        <v>55</v>
      </c>
      <c r="E33">
        <v>2</v>
      </c>
      <c r="G33" t="str">
        <f t="shared" si="2"/>
        <v>insert into game (matchid, matchdate, game_type, country) values (202, '2008-09-30', 2, 55);</v>
      </c>
    </row>
    <row r="34" spans="1:7" x14ac:dyDescent="0.25">
      <c r="A34">
        <f t="shared" ref="A34:A87" si="4">A33+1</f>
        <v>203</v>
      </c>
      <c r="B34" s="2" t="str">
        <f>"2008-10-02"</f>
        <v>2008-10-02</v>
      </c>
      <c r="C34">
        <v>2</v>
      </c>
      <c r="D34">
        <f t="shared" si="3"/>
        <v>55</v>
      </c>
      <c r="E34">
        <v>9</v>
      </c>
      <c r="G34" t="str">
        <f t="shared" si="2"/>
        <v>insert into game (matchid, matchdate, game_type, country) values (203, '2008-10-02', 2, 55);</v>
      </c>
    </row>
    <row r="35" spans="1:7" x14ac:dyDescent="0.25">
      <c r="A35">
        <f t="shared" si="4"/>
        <v>204</v>
      </c>
      <c r="B35" s="2" t="str">
        <f>"2008-10-02"</f>
        <v>2008-10-02</v>
      </c>
      <c r="C35">
        <v>2</v>
      </c>
      <c r="D35">
        <f t="shared" si="3"/>
        <v>55</v>
      </c>
      <c r="E35">
        <v>10</v>
      </c>
      <c r="G35" t="str">
        <f t="shared" si="2"/>
        <v>insert into game (matchid, matchdate, game_type, country) values (204, '2008-10-02', 2, 55);</v>
      </c>
    </row>
    <row r="36" spans="1:7" x14ac:dyDescent="0.25">
      <c r="A36">
        <f t="shared" si="4"/>
        <v>205</v>
      </c>
      <c r="B36" s="2" t="str">
        <f>"2008-10-04"</f>
        <v>2008-10-04</v>
      </c>
      <c r="C36">
        <v>2</v>
      </c>
      <c r="D36">
        <f t="shared" si="3"/>
        <v>55</v>
      </c>
      <c r="E36">
        <v>17</v>
      </c>
      <c r="G36" t="str">
        <f t="shared" si="2"/>
        <v>insert into game (matchid, matchdate, game_type, country) values (205, '2008-10-04', 2, 55);</v>
      </c>
    </row>
    <row r="37" spans="1:7" x14ac:dyDescent="0.25">
      <c r="A37">
        <f t="shared" si="4"/>
        <v>206</v>
      </c>
      <c r="B37" s="2" t="str">
        <f>"2008-10-04"</f>
        <v>2008-10-04</v>
      </c>
      <c r="C37">
        <v>2</v>
      </c>
      <c r="D37">
        <f t="shared" si="3"/>
        <v>55</v>
      </c>
      <c r="E37">
        <v>18</v>
      </c>
      <c r="G37" t="str">
        <f t="shared" si="2"/>
        <v>insert into game (matchid, matchdate, game_type, country) values (206, '2008-10-04', 2, 55);</v>
      </c>
    </row>
    <row r="38" spans="1:7" x14ac:dyDescent="0.25">
      <c r="A38">
        <f t="shared" si="4"/>
        <v>207</v>
      </c>
      <c r="B38" s="2" t="str">
        <f>"2008-10-06"</f>
        <v>2008-10-06</v>
      </c>
      <c r="C38">
        <v>2</v>
      </c>
      <c r="D38">
        <f t="shared" si="3"/>
        <v>55</v>
      </c>
      <c r="E38">
        <v>25</v>
      </c>
      <c r="G38" t="str">
        <f t="shared" si="2"/>
        <v>insert into game (matchid, matchdate, game_type, country) values (207, '2008-10-06', 2, 55);</v>
      </c>
    </row>
    <row r="39" spans="1:7" x14ac:dyDescent="0.25">
      <c r="A39">
        <f t="shared" si="4"/>
        <v>208</v>
      </c>
      <c r="B39" s="2" t="str">
        <f>"2008-10-06"</f>
        <v>2008-10-06</v>
      </c>
      <c r="C39">
        <v>2</v>
      </c>
      <c r="D39">
        <f t="shared" si="3"/>
        <v>55</v>
      </c>
      <c r="E39">
        <v>26</v>
      </c>
      <c r="G39" t="str">
        <f t="shared" si="2"/>
        <v>insert into game (matchid, matchdate, game_type, country) values (208, '2008-10-06', 2, 55);</v>
      </c>
    </row>
    <row r="40" spans="1:7" x14ac:dyDescent="0.25">
      <c r="A40">
        <f t="shared" si="4"/>
        <v>209</v>
      </c>
      <c r="B40" s="2" t="str">
        <f>"2008-10-08"</f>
        <v>2008-10-08</v>
      </c>
      <c r="C40">
        <v>2</v>
      </c>
      <c r="D40">
        <f t="shared" si="3"/>
        <v>55</v>
      </c>
      <c r="E40">
        <v>33</v>
      </c>
      <c r="G40" t="str">
        <f t="shared" si="2"/>
        <v>insert into game (matchid, matchdate, game_type, country) values (209, '2008-10-08', 2, 55);</v>
      </c>
    </row>
    <row r="41" spans="1:7" x14ac:dyDescent="0.25">
      <c r="A41">
        <f t="shared" si="4"/>
        <v>210</v>
      </c>
      <c r="B41" s="2" t="str">
        <f>"2008-10-08"</f>
        <v>2008-10-08</v>
      </c>
      <c r="C41">
        <v>2</v>
      </c>
      <c r="D41">
        <f t="shared" si="3"/>
        <v>55</v>
      </c>
      <c r="E41">
        <v>34</v>
      </c>
      <c r="G41" t="str">
        <f t="shared" si="2"/>
        <v>insert into game (matchid, matchdate, game_type, country) values (210, '2008-10-08', 2, 55);</v>
      </c>
    </row>
    <row r="42" spans="1:7" x14ac:dyDescent="0.25">
      <c r="A42">
        <f t="shared" si="4"/>
        <v>211</v>
      </c>
      <c r="B42" s="2" t="str">
        <f>"2008-09-30"</f>
        <v>2008-09-30</v>
      </c>
      <c r="C42">
        <v>2</v>
      </c>
      <c r="D42">
        <f t="shared" si="3"/>
        <v>55</v>
      </c>
      <c r="E42">
        <v>3</v>
      </c>
      <c r="G42" t="str">
        <f t="shared" si="2"/>
        <v>insert into game (matchid, matchdate, game_type, country) values (211, '2008-09-30', 2, 55);</v>
      </c>
    </row>
    <row r="43" spans="1:7" x14ac:dyDescent="0.25">
      <c r="A43">
        <f t="shared" si="4"/>
        <v>212</v>
      </c>
      <c r="B43" s="2" t="str">
        <f>"2008-09-30"</f>
        <v>2008-09-30</v>
      </c>
      <c r="C43">
        <v>2</v>
      </c>
      <c r="D43">
        <f t="shared" si="3"/>
        <v>55</v>
      </c>
      <c r="E43">
        <v>4</v>
      </c>
      <c r="G43" t="str">
        <f t="shared" si="2"/>
        <v>insert into game (matchid, matchdate, game_type, country) values (212, '2008-09-30', 2, 55);</v>
      </c>
    </row>
    <row r="44" spans="1:7" x14ac:dyDescent="0.25">
      <c r="A44">
        <f t="shared" si="4"/>
        <v>213</v>
      </c>
      <c r="B44" s="2" t="str">
        <f>"2008-10-02"</f>
        <v>2008-10-02</v>
      </c>
      <c r="C44">
        <v>2</v>
      </c>
      <c r="D44">
        <f t="shared" si="3"/>
        <v>55</v>
      </c>
      <c r="E44">
        <v>11</v>
      </c>
      <c r="G44" t="str">
        <f t="shared" si="2"/>
        <v>insert into game (matchid, matchdate, game_type, country) values (213, '2008-10-02', 2, 55);</v>
      </c>
    </row>
    <row r="45" spans="1:7" x14ac:dyDescent="0.25">
      <c r="A45">
        <f t="shared" si="4"/>
        <v>214</v>
      </c>
      <c r="B45" s="2" t="str">
        <f>"2008-10-02"</f>
        <v>2008-10-02</v>
      </c>
      <c r="C45">
        <v>2</v>
      </c>
      <c r="D45">
        <f t="shared" si="3"/>
        <v>55</v>
      </c>
      <c r="E45">
        <v>12</v>
      </c>
      <c r="G45" t="str">
        <f t="shared" si="2"/>
        <v>insert into game (matchid, matchdate, game_type, country) values (214, '2008-10-02', 2, 55);</v>
      </c>
    </row>
    <row r="46" spans="1:7" x14ac:dyDescent="0.25">
      <c r="A46">
        <f t="shared" si="4"/>
        <v>215</v>
      </c>
      <c r="B46" s="2" t="str">
        <f>"2008-10-04"</f>
        <v>2008-10-04</v>
      </c>
      <c r="C46">
        <v>2</v>
      </c>
      <c r="D46">
        <f t="shared" si="3"/>
        <v>55</v>
      </c>
      <c r="E46">
        <v>19</v>
      </c>
      <c r="G46" t="str">
        <f t="shared" si="2"/>
        <v>insert into game (matchid, matchdate, game_type, country) values (215, '2008-10-04', 2, 55);</v>
      </c>
    </row>
    <row r="47" spans="1:7" x14ac:dyDescent="0.25">
      <c r="A47">
        <f t="shared" si="4"/>
        <v>216</v>
      </c>
      <c r="B47" s="2" t="str">
        <f>"2008-10-04"</f>
        <v>2008-10-04</v>
      </c>
      <c r="C47">
        <v>2</v>
      </c>
      <c r="D47">
        <f t="shared" si="3"/>
        <v>55</v>
      </c>
      <c r="E47">
        <v>20</v>
      </c>
      <c r="G47" t="str">
        <f t="shared" si="2"/>
        <v>insert into game (matchid, matchdate, game_type, country) values (216, '2008-10-04', 2, 55);</v>
      </c>
    </row>
    <row r="48" spans="1:7" x14ac:dyDescent="0.25">
      <c r="A48">
        <f t="shared" si="4"/>
        <v>217</v>
      </c>
      <c r="B48" s="2" t="str">
        <f>"2008-10-06"</f>
        <v>2008-10-06</v>
      </c>
      <c r="C48">
        <v>2</v>
      </c>
      <c r="D48">
        <f t="shared" si="3"/>
        <v>55</v>
      </c>
      <c r="E48">
        <v>27</v>
      </c>
      <c r="G48" t="str">
        <f t="shared" si="2"/>
        <v>insert into game (matchid, matchdate, game_type, country) values (217, '2008-10-06', 2, 55);</v>
      </c>
    </row>
    <row r="49" spans="1:7" x14ac:dyDescent="0.25">
      <c r="A49">
        <f t="shared" si="4"/>
        <v>218</v>
      </c>
      <c r="B49" s="2" t="str">
        <f>"2008-10-06"</f>
        <v>2008-10-06</v>
      </c>
      <c r="C49">
        <v>2</v>
      </c>
      <c r="D49">
        <f t="shared" si="3"/>
        <v>55</v>
      </c>
      <c r="E49">
        <v>28</v>
      </c>
      <c r="G49" t="str">
        <f t="shared" si="2"/>
        <v>insert into game (matchid, matchdate, game_type, country) values (218, '2008-10-06', 2, 55);</v>
      </c>
    </row>
    <row r="50" spans="1:7" x14ac:dyDescent="0.25">
      <c r="A50">
        <f t="shared" si="4"/>
        <v>219</v>
      </c>
      <c r="B50" s="2" t="str">
        <f>"2008-10-08"</f>
        <v>2008-10-08</v>
      </c>
      <c r="C50">
        <v>2</v>
      </c>
      <c r="D50">
        <f t="shared" si="3"/>
        <v>55</v>
      </c>
      <c r="E50">
        <v>35</v>
      </c>
      <c r="G50" t="str">
        <f t="shared" si="2"/>
        <v>insert into game (matchid, matchdate, game_type, country) values (219, '2008-10-08', 2, 55);</v>
      </c>
    </row>
    <row r="51" spans="1:7" x14ac:dyDescent="0.25">
      <c r="A51">
        <f t="shared" si="4"/>
        <v>220</v>
      </c>
      <c r="B51" s="2" t="str">
        <f>"2008-10-08"</f>
        <v>2008-10-08</v>
      </c>
      <c r="C51">
        <v>2</v>
      </c>
      <c r="D51">
        <f t="shared" si="3"/>
        <v>55</v>
      </c>
      <c r="E51">
        <v>36</v>
      </c>
      <c r="G51" t="str">
        <f t="shared" si="2"/>
        <v>insert into game (matchid, matchdate, game_type, country) values (220, '2008-10-08', 2, 55);</v>
      </c>
    </row>
    <row r="52" spans="1:7" x14ac:dyDescent="0.25">
      <c r="A52">
        <f t="shared" si="4"/>
        <v>221</v>
      </c>
      <c r="B52" s="2" t="str">
        <f>"2008-10-01"</f>
        <v>2008-10-01</v>
      </c>
      <c r="C52">
        <v>2</v>
      </c>
      <c r="D52">
        <f t="shared" si="3"/>
        <v>55</v>
      </c>
      <c r="E52">
        <v>5</v>
      </c>
      <c r="G52" t="str">
        <f t="shared" si="2"/>
        <v>insert into game (matchid, matchdate, game_type, country) values (221, '2008-10-01', 2, 55);</v>
      </c>
    </row>
    <row r="53" spans="1:7" x14ac:dyDescent="0.25">
      <c r="A53">
        <f t="shared" si="4"/>
        <v>222</v>
      </c>
      <c r="B53" s="2" t="str">
        <f>"2008-10-01"</f>
        <v>2008-10-01</v>
      </c>
      <c r="C53">
        <v>2</v>
      </c>
      <c r="D53">
        <f t="shared" si="3"/>
        <v>55</v>
      </c>
      <c r="E53">
        <v>6</v>
      </c>
      <c r="G53" t="str">
        <f t="shared" si="2"/>
        <v>insert into game (matchid, matchdate, game_type, country) values (222, '2008-10-01', 2, 55);</v>
      </c>
    </row>
    <row r="54" spans="1:7" x14ac:dyDescent="0.25">
      <c r="A54">
        <f t="shared" si="4"/>
        <v>223</v>
      </c>
      <c r="B54" s="2" t="str">
        <f>"2008-10-03"</f>
        <v>2008-10-03</v>
      </c>
      <c r="C54">
        <v>2</v>
      </c>
      <c r="D54">
        <f t="shared" si="3"/>
        <v>55</v>
      </c>
      <c r="E54">
        <v>13</v>
      </c>
      <c r="G54" t="str">
        <f t="shared" si="2"/>
        <v>insert into game (matchid, matchdate, game_type, country) values (223, '2008-10-03', 2, 55);</v>
      </c>
    </row>
    <row r="55" spans="1:7" x14ac:dyDescent="0.25">
      <c r="A55">
        <f t="shared" si="4"/>
        <v>224</v>
      </c>
      <c r="B55" s="2" t="str">
        <f>"2008-10-03"</f>
        <v>2008-10-03</v>
      </c>
      <c r="C55">
        <v>2</v>
      </c>
      <c r="D55">
        <f t="shared" si="3"/>
        <v>55</v>
      </c>
      <c r="E55">
        <v>14</v>
      </c>
      <c r="G55" t="str">
        <f t="shared" si="2"/>
        <v>insert into game (matchid, matchdate, game_type, country) values (224, '2008-10-03', 2, 55);</v>
      </c>
    </row>
    <row r="56" spans="1:7" x14ac:dyDescent="0.25">
      <c r="A56">
        <f t="shared" si="4"/>
        <v>225</v>
      </c>
      <c r="B56" s="2" t="str">
        <f>"2008-10-05"</f>
        <v>2008-10-05</v>
      </c>
      <c r="C56">
        <v>2</v>
      </c>
      <c r="D56">
        <f t="shared" si="3"/>
        <v>55</v>
      </c>
      <c r="E56">
        <v>21</v>
      </c>
      <c r="G56" t="str">
        <f t="shared" si="2"/>
        <v>insert into game (matchid, matchdate, game_type, country) values (225, '2008-10-05', 2, 55);</v>
      </c>
    </row>
    <row r="57" spans="1:7" x14ac:dyDescent="0.25">
      <c r="A57">
        <f t="shared" si="4"/>
        <v>226</v>
      </c>
      <c r="B57" s="2" t="str">
        <f>"2008-10-05"</f>
        <v>2008-10-05</v>
      </c>
      <c r="C57">
        <v>2</v>
      </c>
      <c r="D57">
        <f t="shared" si="3"/>
        <v>55</v>
      </c>
      <c r="E57">
        <v>22</v>
      </c>
      <c r="G57" t="str">
        <f t="shared" si="2"/>
        <v>insert into game (matchid, matchdate, game_type, country) values (226, '2008-10-05', 2, 55);</v>
      </c>
    </row>
    <row r="58" spans="1:7" x14ac:dyDescent="0.25">
      <c r="A58">
        <f t="shared" si="4"/>
        <v>227</v>
      </c>
      <c r="B58" s="2" t="str">
        <f>"2008-10-07"</f>
        <v>2008-10-07</v>
      </c>
      <c r="C58">
        <v>2</v>
      </c>
      <c r="D58">
        <f t="shared" si="3"/>
        <v>55</v>
      </c>
      <c r="E58">
        <v>29</v>
      </c>
      <c r="G58" t="str">
        <f t="shared" si="2"/>
        <v>insert into game (matchid, matchdate, game_type, country) values (227, '2008-10-07', 2, 55);</v>
      </c>
    </row>
    <row r="59" spans="1:7" x14ac:dyDescent="0.25">
      <c r="A59">
        <f t="shared" si="4"/>
        <v>228</v>
      </c>
      <c r="B59" s="2" t="str">
        <f>"2008-10-07"</f>
        <v>2008-10-07</v>
      </c>
      <c r="C59">
        <v>2</v>
      </c>
      <c r="D59">
        <f t="shared" si="3"/>
        <v>55</v>
      </c>
      <c r="E59">
        <v>30</v>
      </c>
      <c r="G59" t="str">
        <f t="shared" si="2"/>
        <v>insert into game (matchid, matchdate, game_type, country) values (228, '2008-10-07', 2, 55);</v>
      </c>
    </row>
    <row r="60" spans="1:7" x14ac:dyDescent="0.25">
      <c r="A60">
        <f t="shared" si="4"/>
        <v>229</v>
      </c>
      <c r="B60" s="2" t="str">
        <f>"2008-10-09"</f>
        <v>2008-10-09</v>
      </c>
      <c r="C60">
        <v>2</v>
      </c>
      <c r="D60">
        <f t="shared" si="3"/>
        <v>55</v>
      </c>
      <c r="E60">
        <v>37</v>
      </c>
      <c r="G60" t="str">
        <f t="shared" si="2"/>
        <v>insert into game (matchid, matchdate, game_type, country) values (229, '2008-10-09', 2, 55);</v>
      </c>
    </row>
    <row r="61" spans="1:7" x14ac:dyDescent="0.25">
      <c r="A61">
        <f t="shared" si="4"/>
        <v>230</v>
      </c>
      <c r="B61" s="2" t="str">
        <f>"2008-10-09"</f>
        <v>2008-10-09</v>
      </c>
      <c r="C61">
        <v>2</v>
      </c>
      <c r="D61">
        <f t="shared" si="3"/>
        <v>55</v>
      </c>
      <c r="E61">
        <v>38</v>
      </c>
      <c r="G61" t="str">
        <f t="shared" si="2"/>
        <v>insert into game (matchid, matchdate, game_type, country) values (230, '2008-10-09', 2, 55);</v>
      </c>
    </row>
    <row r="62" spans="1:7" x14ac:dyDescent="0.25">
      <c r="A62">
        <f t="shared" si="4"/>
        <v>231</v>
      </c>
      <c r="B62" s="2" t="str">
        <f>"2008-10-01"</f>
        <v>2008-10-01</v>
      </c>
      <c r="C62">
        <v>2</v>
      </c>
      <c r="D62">
        <f t="shared" si="3"/>
        <v>55</v>
      </c>
      <c r="E62">
        <v>7</v>
      </c>
      <c r="G62" t="str">
        <f t="shared" si="2"/>
        <v>insert into game (matchid, matchdate, game_type, country) values (231, '2008-10-01', 2, 55);</v>
      </c>
    </row>
    <row r="63" spans="1:7" x14ac:dyDescent="0.25">
      <c r="A63">
        <f t="shared" si="4"/>
        <v>232</v>
      </c>
      <c r="B63" s="2" t="str">
        <f>"2008-10-01"</f>
        <v>2008-10-01</v>
      </c>
      <c r="C63">
        <v>2</v>
      </c>
      <c r="D63">
        <f t="shared" si="3"/>
        <v>55</v>
      </c>
      <c r="E63">
        <v>8</v>
      </c>
      <c r="G63" t="str">
        <f t="shared" si="2"/>
        <v>insert into game (matchid, matchdate, game_type, country) values (232, '2008-10-01', 2, 55);</v>
      </c>
    </row>
    <row r="64" spans="1:7" x14ac:dyDescent="0.25">
      <c r="A64">
        <f t="shared" si="4"/>
        <v>233</v>
      </c>
      <c r="B64" s="2" t="str">
        <f>"2008-10-03"</f>
        <v>2008-10-03</v>
      </c>
      <c r="C64">
        <v>2</v>
      </c>
      <c r="D64">
        <f t="shared" si="3"/>
        <v>55</v>
      </c>
      <c r="E64">
        <v>15</v>
      </c>
      <c r="G64" t="str">
        <f t="shared" si="2"/>
        <v>insert into game (matchid, matchdate, game_type, country) values (233, '2008-10-03', 2, 55);</v>
      </c>
    </row>
    <row r="65" spans="1:7" x14ac:dyDescent="0.25">
      <c r="A65">
        <f t="shared" si="4"/>
        <v>234</v>
      </c>
      <c r="B65" s="2" t="str">
        <f>"2008-10-03"</f>
        <v>2008-10-03</v>
      </c>
      <c r="C65">
        <v>2</v>
      </c>
      <c r="D65">
        <f t="shared" si="3"/>
        <v>55</v>
      </c>
      <c r="E65">
        <v>16</v>
      </c>
      <c r="G65" t="str">
        <f t="shared" si="2"/>
        <v>insert into game (matchid, matchdate, game_type, country) values (234, '2008-10-03', 2, 55);</v>
      </c>
    </row>
    <row r="66" spans="1:7" x14ac:dyDescent="0.25">
      <c r="A66">
        <f t="shared" si="4"/>
        <v>235</v>
      </c>
      <c r="B66" s="2" t="str">
        <f>"2008-10-05"</f>
        <v>2008-10-05</v>
      </c>
      <c r="C66">
        <v>2</v>
      </c>
      <c r="D66">
        <f t="shared" si="3"/>
        <v>55</v>
      </c>
      <c r="E66">
        <v>23</v>
      </c>
      <c r="G66" t="str">
        <f t="shared" si="2"/>
        <v>insert into game (matchid, matchdate, game_type, country) values (235, '2008-10-05', 2, 55);</v>
      </c>
    </row>
    <row r="67" spans="1:7" x14ac:dyDescent="0.25">
      <c r="A67">
        <f t="shared" si="4"/>
        <v>236</v>
      </c>
      <c r="B67" s="2" t="str">
        <f>"2008-10-05"</f>
        <v>2008-10-05</v>
      </c>
      <c r="C67">
        <v>2</v>
      </c>
      <c r="D67">
        <f t="shared" si="3"/>
        <v>55</v>
      </c>
      <c r="E67">
        <v>24</v>
      </c>
      <c r="G67" t="str">
        <f t="shared" si="2"/>
        <v>insert into game (matchid, matchdate, game_type, country) values (236, '2008-10-05', 2, 55);</v>
      </c>
    </row>
    <row r="68" spans="1:7" x14ac:dyDescent="0.25">
      <c r="A68">
        <f t="shared" si="4"/>
        <v>237</v>
      </c>
      <c r="B68" s="2" t="str">
        <f>"2008-10-07"</f>
        <v>2008-10-07</v>
      </c>
      <c r="C68">
        <v>2</v>
      </c>
      <c r="D68">
        <f t="shared" si="3"/>
        <v>55</v>
      </c>
      <c r="E68">
        <v>31</v>
      </c>
      <c r="G68" t="str">
        <f t="shared" si="2"/>
        <v>insert into game (matchid, matchdate, game_type, country) values (237, '2008-10-07', 2, 55);</v>
      </c>
    </row>
    <row r="69" spans="1:7" x14ac:dyDescent="0.25">
      <c r="A69">
        <f t="shared" si="4"/>
        <v>238</v>
      </c>
      <c r="B69" s="2" t="str">
        <f>"2008-10-07"</f>
        <v>2008-10-07</v>
      </c>
      <c r="C69">
        <v>2</v>
      </c>
      <c r="D69">
        <f t="shared" si="3"/>
        <v>55</v>
      </c>
      <c r="E69">
        <v>32</v>
      </c>
      <c r="G69" t="str">
        <f t="shared" si="2"/>
        <v>insert into game (matchid, matchdate, game_type, country) values (238, '2008-10-07', 2, 55);</v>
      </c>
    </row>
    <row r="70" spans="1:7" x14ac:dyDescent="0.25">
      <c r="A70">
        <f t="shared" si="4"/>
        <v>239</v>
      </c>
      <c r="B70" s="2" t="str">
        <f>"2008-10-09"</f>
        <v>2008-10-09</v>
      </c>
      <c r="C70">
        <v>2</v>
      </c>
      <c r="D70">
        <f t="shared" si="3"/>
        <v>55</v>
      </c>
      <c r="E70">
        <v>39</v>
      </c>
      <c r="G70" t="str">
        <f t="shared" si="2"/>
        <v>insert into game (matchid, matchdate, game_type, country) values (239, '2008-10-09', 2, 55);</v>
      </c>
    </row>
    <row r="71" spans="1:7" x14ac:dyDescent="0.25">
      <c r="A71">
        <f t="shared" si="4"/>
        <v>240</v>
      </c>
      <c r="B71" s="2" t="str">
        <f>"2008-10-09"</f>
        <v>2008-10-09</v>
      </c>
      <c r="C71">
        <v>2</v>
      </c>
      <c r="D71">
        <f t="shared" si="3"/>
        <v>55</v>
      </c>
      <c r="E71">
        <v>40</v>
      </c>
      <c r="G71" t="str">
        <f t="shared" si="2"/>
        <v>insert into game (matchid, matchdate, game_type, country) values (240, '2008-10-09', 2, 55);</v>
      </c>
    </row>
    <row r="72" spans="1:7" x14ac:dyDescent="0.25">
      <c r="A72">
        <f t="shared" si="4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2"/>
        <v>insert into game (matchid, matchdate, game_type, country) values (241, '2008-10-11', 23, 55);</v>
      </c>
    </row>
    <row r="73" spans="1:7" x14ac:dyDescent="0.25">
      <c r="A73">
        <f t="shared" si="4"/>
        <v>242</v>
      </c>
      <c r="B73" s="2" t="str">
        <f>"2008-10-11"</f>
        <v>2008-10-11</v>
      </c>
      <c r="C73">
        <v>23</v>
      </c>
      <c r="D73">
        <f t="shared" si="3"/>
        <v>55</v>
      </c>
      <c r="E73">
        <v>42</v>
      </c>
      <c r="G73" t="str">
        <f t="shared" si="2"/>
        <v>insert into game (matchid, matchdate, game_type, country) values (242, '2008-10-11', 23, 55);</v>
      </c>
    </row>
    <row r="74" spans="1:7" x14ac:dyDescent="0.25">
      <c r="A74">
        <f t="shared" si="4"/>
        <v>243</v>
      </c>
      <c r="B74" s="2" t="str">
        <f>"2008-10-12"</f>
        <v>2008-10-12</v>
      </c>
      <c r="C74">
        <v>23</v>
      </c>
      <c r="D74">
        <f t="shared" si="3"/>
        <v>55</v>
      </c>
      <c r="E74">
        <v>45</v>
      </c>
      <c r="G74" t="str">
        <f t="shared" si="2"/>
        <v>insert into game (matchid, matchdate, game_type, country) values (243, '2008-10-12', 23, 55);</v>
      </c>
    </row>
    <row r="75" spans="1:7" x14ac:dyDescent="0.25">
      <c r="A75">
        <f t="shared" si="4"/>
        <v>244</v>
      </c>
      <c r="B75" s="2" t="str">
        <f>"2008-10-12"</f>
        <v>2008-10-12</v>
      </c>
      <c r="C75">
        <v>23</v>
      </c>
      <c r="D75">
        <f t="shared" si="3"/>
        <v>55</v>
      </c>
      <c r="E75">
        <v>46</v>
      </c>
      <c r="G75" t="str">
        <f t="shared" si="2"/>
        <v>insert into game (matchid, matchdate, game_type, country) values (244, '2008-10-12', 23, 55);</v>
      </c>
    </row>
    <row r="76" spans="1:7" x14ac:dyDescent="0.25">
      <c r="A76">
        <f t="shared" si="4"/>
        <v>245</v>
      </c>
      <c r="B76" s="2" t="str">
        <f>"2008-10-14"</f>
        <v>2008-10-14</v>
      </c>
      <c r="C76">
        <v>23</v>
      </c>
      <c r="D76">
        <f t="shared" si="3"/>
        <v>55</v>
      </c>
      <c r="E76">
        <v>49</v>
      </c>
      <c r="G76" t="str">
        <f t="shared" si="2"/>
        <v>insert into game (matchid, matchdate, game_type, country) values (245, '2008-10-14', 23, 55);</v>
      </c>
    </row>
    <row r="77" spans="1:7" x14ac:dyDescent="0.25">
      <c r="A77">
        <f t="shared" si="4"/>
        <v>246</v>
      </c>
      <c r="B77" s="2" t="str">
        <f>"2008-10-14"</f>
        <v>2008-10-14</v>
      </c>
      <c r="C77">
        <v>23</v>
      </c>
      <c r="D77">
        <f t="shared" si="3"/>
        <v>55</v>
      </c>
      <c r="E77">
        <v>50</v>
      </c>
      <c r="G77" t="str">
        <f t="shared" si="2"/>
        <v>insert into game (matchid, matchdate, game_type, country) values (246, '2008-10-14', 23, 55);</v>
      </c>
    </row>
    <row r="78" spans="1:7" x14ac:dyDescent="0.25">
      <c r="A78">
        <f t="shared" si="4"/>
        <v>247</v>
      </c>
      <c r="B78" s="2" t="str">
        <f>"2008-10-11"</f>
        <v>2008-10-11</v>
      </c>
      <c r="C78">
        <v>23</v>
      </c>
      <c r="D78">
        <f t="shared" si="3"/>
        <v>55</v>
      </c>
      <c r="E78">
        <v>43</v>
      </c>
      <c r="G78" t="str">
        <f t="shared" si="2"/>
        <v>insert into game (matchid, matchdate, game_type, country) values (247, '2008-10-11', 23, 55);</v>
      </c>
    </row>
    <row r="79" spans="1:7" x14ac:dyDescent="0.25">
      <c r="A79">
        <f t="shared" si="4"/>
        <v>248</v>
      </c>
      <c r="B79" s="2" t="str">
        <f>"2008-10-11"</f>
        <v>2008-10-11</v>
      </c>
      <c r="C79">
        <v>23</v>
      </c>
      <c r="D79">
        <f t="shared" si="3"/>
        <v>55</v>
      </c>
      <c r="E79">
        <v>44</v>
      </c>
      <c r="G79" t="str">
        <f t="shared" si="2"/>
        <v>insert into game (matchid, matchdate, game_type, country) values (248, '2008-10-11', 23, 55);</v>
      </c>
    </row>
    <row r="80" spans="1:7" x14ac:dyDescent="0.25">
      <c r="A80">
        <f t="shared" si="4"/>
        <v>249</v>
      </c>
      <c r="B80" s="2" t="str">
        <f>"2008-10-12"</f>
        <v>2008-10-12</v>
      </c>
      <c r="C80">
        <v>23</v>
      </c>
      <c r="D80">
        <f t="shared" si="3"/>
        <v>55</v>
      </c>
      <c r="E80">
        <v>47</v>
      </c>
      <c r="G80" t="str">
        <f t="shared" si="2"/>
        <v>insert into game (matchid, matchdate, game_type, country) values (249, '2008-10-12', 23, 55);</v>
      </c>
    </row>
    <row r="81" spans="1:7" x14ac:dyDescent="0.25">
      <c r="A81">
        <f t="shared" si="4"/>
        <v>250</v>
      </c>
      <c r="B81" s="2" t="str">
        <f>"2008-10-12"</f>
        <v>2008-10-12</v>
      </c>
      <c r="C81">
        <v>23</v>
      </c>
      <c r="D81">
        <f t="shared" si="3"/>
        <v>55</v>
      </c>
      <c r="E81">
        <v>48</v>
      </c>
      <c r="G81" t="str">
        <f t="shared" si="2"/>
        <v>insert into game (matchid, matchdate, game_type, country) values (250, '2008-10-12', 23, 55);</v>
      </c>
    </row>
    <row r="82" spans="1:7" x14ac:dyDescent="0.25">
      <c r="A82">
        <f t="shared" si="4"/>
        <v>251</v>
      </c>
      <c r="B82" s="2" t="str">
        <f>"2008-10-14"</f>
        <v>2008-10-14</v>
      </c>
      <c r="C82">
        <v>23</v>
      </c>
      <c r="D82">
        <f t="shared" si="3"/>
        <v>55</v>
      </c>
      <c r="E82">
        <v>51</v>
      </c>
      <c r="G82" t="str">
        <f t="shared" si="2"/>
        <v>insert into game (matchid, matchdate, game_type, country) values (251, '2008-10-14', 23, 55);</v>
      </c>
    </row>
    <row r="83" spans="1:7" x14ac:dyDescent="0.25">
      <c r="A83">
        <f t="shared" si="4"/>
        <v>252</v>
      </c>
      <c r="B83" s="2" t="str">
        <f>"2008-10-14"</f>
        <v>2008-10-14</v>
      </c>
      <c r="C83">
        <v>23</v>
      </c>
      <c r="D83">
        <f t="shared" si="3"/>
        <v>55</v>
      </c>
      <c r="E83">
        <v>52</v>
      </c>
      <c r="G83" t="str">
        <f t="shared" si="2"/>
        <v>insert into game (matchid, matchdate, game_type, country) values (252, '2008-10-14', 23, 55);</v>
      </c>
    </row>
    <row r="84" spans="1:7" x14ac:dyDescent="0.25">
      <c r="A84">
        <f t="shared" si="4"/>
        <v>253</v>
      </c>
      <c r="B84" s="2" t="str">
        <f>"2008-10-16"</f>
        <v>2008-10-16</v>
      </c>
      <c r="C84">
        <v>4</v>
      </c>
      <c r="D84">
        <f t="shared" si="3"/>
        <v>55</v>
      </c>
      <c r="E84">
        <v>53</v>
      </c>
      <c r="G84" t="str">
        <f t="shared" si="2"/>
        <v>insert into game (matchid, matchdate, game_type, country) values (253, '2008-10-16', 4, 55);</v>
      </c>
    </row>
    <row r="85" spans="1:7" x14ac:dyDescent="0.25">
      <c r="A85">
        <f t="shared" si="4"/>
        <v>254</v>
      </c>
      <c r="B85" s="2" t="str">
        <f>"2008-10-16"</f>
        <v>2008-10-16</v>
      </c>
      <c r="C85">
        <v>4</v>
      </c>
      <c r="D85">
        <f t="shared" si="3"/>
        <v>55</v>
      </c>
      <c r="E85">
        <v>54</v>
      </c>
      <c r="G85" t="str">
        <f t="shared" si="2"/>
        <v>insert into game (matchid, matchdate, game_type, country) values (254, '2008-10-16', 4, 55);</v>
      </c>
    </row>
    <row r="86" spans="1:7" x14ac:dyDescent="0.25">
      <c r="A86">
        <f t="shared" si="4"/>
        <v>255</v>
      </c>
      <c r="B86" s="2" t="str">
        <f>"2008-10-18"</f>
        <v>2008-10-18</v>
      </c>
      <c r="C86">
        <v>5</v>
      </c>
      <c r="D86">
        <f t="shared" si="3"/>
        <v>55</v>
      </c>
      <c r="E86">
        <v>55</v>
      </c>
      <c r="G86" t="str">
        <f t="shared" si="2"/>
        <v>insert into game (matchid, matchdate, game_type, country) values (255, '2008-10-18', 5, 55);</v>
      </c>
    </row>
    <row r="87" spans="1:7" x14ac:dyDescent="0.25">
      <c r="A87">
        <f t="shared" si="4"/>
        <v>256</v>
      </c>
      <c r="B87" s="2" t="str">
        <f>"2008-10-19"</f>
        <v>2008-10-19</v>
      </c>
      <c r="C87">
        <v>6</v>
      </c>
      <c r="D87">
        <f t="shared" si="3"/>
        <v>55</v>
      </c>
      <c r="E87">
        <v>56</v>
      </c>
      <c r="G87" t="str">
        <f t="shared" si="2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5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5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5"/>
        <v>insert into game_score (id, matchid, squad, goals, points, time_type) values (820, 201, 81, 1, 0, 1);</v>
      </c>
    </row>
    <row r="94" spans="1:7" x14ac:dyDescent="0.25">
      <c r="A94" s="4">
        <f t="shared" ref="A94:A157" si="6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5"/>
        <v>insert into game_score (id, matchid, squad, goals, points, time_type) values (821, 202, 53, 10, 3, 2);</v>
      </c>
    </row>
    <row r="95" spans="1:7" x14ac:dyDescent="0.25">
      <c r="A95" s="4">
        <f t="shared" si="6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5"/>
        <v>insert into game_score (id, matchid, squad, goals, points, time_type) values (822, 202, 53, 5, 0, 1);</v>
      </c>
    </row>
    <row r="96" spans="1:7" x14ac:dyDescent="0.25">
      <c r="A96" s="4">
        <f t="shared" si="6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5"/>
        <v>insert into game_score (id, matchid, squad, goals, points, time_type) values (823, 202, 677, 2, 0, 2);</v>
      </c>
    </row>
    <row r="97" spans="1:7" x14ac:dyDescent="0.25">
      <c r="A97" s="4">
        <f t="shared" si="6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5"/>
        <v>insert into game_score (id, matchid, squad, goals, points, time_type) values (824, 202, 677, 1, 0, 1);</v>
      </c>
    </row>
    <row r="98" spans="1:7" x14ac:dyDescent="0.25">
      <c r="A98" s="3">
        <f t="shared" si="6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5"/>
        <v>insert into game_score (id, matchid, squad, goals, points, time_type) values (825, 203, 677, 0, 0, 2);</v>
      </c>
    </row>
    <row r="99" spans="1:7" x14ac:dyDescent="0.25">
      <c r="A99" s="3">
        <f t="shared" si="6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5"/>
        <v>insert into game_score (id, matchid, squad, goals, points, time_type) values (826, 203, 677, 0, 0, 1);</v>
      </c>
    </row>
    <row r="100" spans="1:7" x14ac:dyDescent="0.25">
      <c r="A100" s="3">
        <f t="shared" si="6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5"/>
        <v>insert into game_score (id, matchid, squad, goals, points, time_type) values (827, 203, 55, 21, 3, 2);</v>
      </c>
    </row>
    <row r="101" spans="1:7" x14ac:dyDescent="0.25">
      <c r="A101" s="3">
        <f t="shared" si="6"/>
        <v>828</v>
      </c>
      <c r="B101" s="3">
        <f t="shared" ref="B101" si="7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5"/>
        <v>insert into game_score (id, matchid, squad, goals, points, time_type) values (828, 203, 55, 8, 0, 1);</v>
      </c>
    </row>
    <row r="102" spans="1:7" x14ac:dyDescent="0.25">
      <c r="A102" s="4">
        <f t="shared" si="6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5"/>
        <v>insert into game_score (id, matchid, squad, goals, points, time_type) values (829, 204, 7, 10, 3, 2);</v>
      </c>
    </row>
    <row r="103" spans="1:7" x14ac:dyDescent="0.25">
      <c r="A103" s="4">
        <f t="shared" si="6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5"/>
        <v>insert into game_score (id, matchid, squad, goals, points, time_type) values (830, 204, 7, 5, 0, 1);</v>
      </c>
    </row>
    <row r="104" spans="1:7" x14ac:dyDescent="0.25">
      <c r="A104" s="4">
        <f t="shared" si="6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5"/>
        <v>insert into game_score (id, matchid, squad, goals, points, time_type) values (831, 204, 53, 5, 0, 2);</v>
      </c>
    </row>
    <row r="105" spans="1:7" x14ac:dyDescent="0.25">
      <c r="A105" s="4">
        <f t="shared" si="6"/>
        <v>832</v>
      </c>
      <c r="B105" s="4">
        <f t="shared" ref="B105" si="8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5"/>
        <v>insert into game_score (id, matchid, squad, goals, points, time_type) values (832, 204, 53, 2, 0, 1);</v>
      </c>
    </row>
    <row r="106" spans="1:7" x14ac:dyDescent="0.25">
      <c r="A106" s="3">
        <f t="shared" si="6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5"/>
        <v>insert into game_score (id, matchid, squad, goals, points, time_type) values (833, 205, 55, 7, 3, 2);</v>
      </c>
    </row>
    <row r="107" spans="1:7" x14ac:dyDescent="0.25">
      <c r="A107" s="3">
        <f t="shared" si="6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5"/>
        <v>insert into game_score (id, matchid, squad, goals, points, time_type) values (834, 205, 55, 4, 0, 1);</v>
      </c>
    </row>
    <row r="108" spans="1:7" x14ac:dyDescent="0.25">
      <c r="A108" s="3">
        <f t="shared" si="6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5"/>
        <v>insert into game_score (id, matchid, squad, goals, points, time_type) values (835, 205, 7, 0, 0, 2);</v>
      </c>
    </row>
    <row r="109" spans="1:7" x14ac:dyDescent="0.25">
      <c r="A109" s="3">
        <f t="shared" si="6"/>
        <v>836</v>
      </c>
      <c r="B109" s="3">
        <f t="shared" ref="B109" si="9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5"/>
        <v>insert into game_score (id, matchid, squad, goals, points, time_type) values (836, 205, 7, 0, 0, 1);</v>
      </c>
    </row>
    <row r="110" spans="1:7" x14ac:dyDescent="0.25">
      <c r="A110" s="4">
        <f t="shared" si="6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5"/>
        <v>insert into game_score (id, matchid, squad, goals, points, time_type) values (837, 206, 81, 7, 3, 2);</v>
      </c>
    </row>
    <row r="111" spans="1:7" x14ac:dyDescent="0.25">
      <c r="A111" s="4">
        <f t="shared" si="6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5"/>
        <v>insert into game_score (id, matchid, squad, goals, points, time_type) values (838, 206, 81, 3, 0, 1);</v>
      </c>
    </row>
    <row r="112" spans="1:7" x14ac:dyDescent="0.25">
      <c r="A112" s="4">
        <f t="shared" si="6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5"/>
        <v>insert into game_score (id, matchid, squad, goals, points, time_type) values (839, 206, 677, 2, 0, 2);</v>
      </c>
    </row>
    <row r="113" spans="1:7" x14ac:dyDescent="0.25">
      <c r="A113" s="4">
        <f t="shared" si="6"/>
        <v>840</v>
      </c>
      <c r="B113" s="4">
        <f t="shared" ref="B113" si="10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5"/>
        <v>insert into game_score (id, matchid, squad, goals, points, time_type) values (840, 206, 677, 2, 0, 1);</v>
      </c>
    </row>
    <row r="114" spans="1:7" x14ac:dyDescent="0.25">
      <c r="A114" s="3">
        <f t="shared" si="6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5"/>
        <v>insert into game_score (id, matchid, squad, goals, points, time_type) values (841, 207, 81, 4, 3, 2);</v>
      </c>
    </row>
    <row r="115" spans="1:7" x14ac:dyDescent="0.25">
      <c r="A115" s="3">
        <f t="shared" si="6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5"/>
        <v>insert into game_score (id, matchid, squad, goals, points, time_type) values (842, 207, 81, 0, 0, 1);</v>
      </c>
    </row>
    <row r="116" spans="1:7" x14ac:dyDescent="0.25">
      <c r="A116" s="3">
        <f t="shared" si="6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5"/>
        <v>insert into game_score (id, matchid, squad, goals, points, time_type) values (843, 207, 53, 1, 0, 2);</v>
      </c>
    </row>
    <row r="117" spans="1:7" x14ac:dyDescent="0.25">
      <c r="A117" s="3">
        <f t="shared" si="6"/>
        <v>844</v>
      </c>
      <c r="B117" s="3">
        <f t="shared" ref="B117" si="11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5"/>
        <v>insert into game_score (id, matchid, squad, goals, points, time_type) values (844, 207, 53, 1, 0, 1);</v>
      </c>
    </row>
    <row r="118" spans="1:7" x14ac:dyDescent="0.25">
      <c r="A118" s="4">
        <f t="shared" si="6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5"/>
        <v>insert into game_score (id, matchid, squad, goals, points, time_type) values (845, 208, 7, 31, 3, 2);</v>
      </c>
    </row>
    <row r="119" spans="1:7" x14ac:dyDescent="0.25">
      <c r="A119" s="4">
        <f t="shared" si="6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5"/>
        <v>insert into game_score (id, matchid, squad, goals, points, time_type) values (846, 208, 7, 20, 0, 1);</v>
      </c>
    </row>
    <row r="120" spans="1:7" x14ac:dyDescent="0.25">
      <c r="A120" s="4">
        <f t="shared" si="6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5"/>
        <v>insert into game_score (id, matchid, squad, goals, points, time_type) values (847, 208, 677, 2, 0, 2);</v>
      </c>
    </row>
    <row r="121" spans="1:7" x14ac:dyDescent="0.25">
      <c r="A121" s="4">
        <f t="shared" si="6"/>
        <v>848</v>
      </c>
      <c r="B121" s="4">
        <f t="shared" ref="B121" si="12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5"/>
        <v>insert into game_score (id, matchid, squad, goals, points, time_type) values (848, 208, 677, 0, 0, 1);</v>
      </c>
    </row>
    <row r="122" spans="1:7" x14ac:dyDescent="0.25">
      <c r="A122" s="3">
        <f t="shared" si="6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5"/>
        <v>insert into game_score (id, matchid, squad, goals, points, time_type) values (849, 209, 55, 9, 3, 2);</v>
      </c>
    </row>
    <row r="123" spans="1:7" x14ac:dyDescent="0.25">
      <c r="A123" s="3">
        <f t="shared" si="6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5"/>
        <v>insert into game_score (id, matchid, squad, goals, points, time_type) values (850, 209, 55, 5, 0, 1);</v>
      </c>
    </row>
    <row r="124" spans="1:7" x14ac:dyDescent="0.25">
      <c r="A124" s="3">
        <f t="shared" si="6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5"/>
        <v>insert into game_score (id, matchid, squad, goals, points, time_type) values (851, 209, 53, 0, 0, 2);</v>
      </c>
    </row>
    <row r="125" spans="1:7" x14ac:dyDescent="0.25">
      <c r="A125" s="3">
        <f t="shared" si="6"/>
        <v>852</v>
      </c>
      <c r="B125" s="3">
        <f t="shared" ref="B125" si="13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5"/>
        <v>insert into game_score (id, matchid, squad, goals, points, time_type) values (852, 209, 53, 0, 0, 1);</v>
      </c>
    </row>
    <row r="126" spans="1:7" x14ac:dyDescent="0.25">
      <c r="A126" s="4">
        <f t="shared" si="6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5"/>
        <v>insert into game_score (id, matchid, squad, goals, points, time_type) values (853, 210, 7, 9, 3, 2);</v>
      </c>
    </row>
    <row r="127" spans="1:7" x14ac:dyDescent="0.25">
      <c r="A127" s="4">
        <f t="shared" si="6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5"/>
        <v>insert into game_score (id, matchid, squad, goals, points, time_type) values (854, 210, 7, 3, 0, 1);</v>
      </c>
    </row>
    <row r="128" spans="1:7" x14ac:dyDescent="0.25">
      <c r="A128" s="4">
        <f t="shared" si="6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5"/>
        <v>insert into game_score (id, matchid, squad, goals, points, time_type) values (855, 210, 81, 1, 0, 2);</v>
      </c>
    </row>
    <row r="129" spans="1:7" x14ac:dyDescent="0.25">
      <c r="A129" s="4">
        <f t="shared" si="6"/>
        <v>856</v>
      </c>
      <c r="B129" s="4">
        <f t="shared" ref="B129" si="14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5"/>
        <v>insert into game_score (id, matchid, squad, goals, points, time_type) values (856, 210, 81, 0, 0, 1);</v>
      </c>
    </row>
    <row r="130" spans="1:7" x14ac:dyDescent="0.25">
      <c r="A130" s="3">
        <f t="shared" si="6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5"/>
        <v>insert into game_score (id, matchid, squad, goals, points, time_type) values (857, 211, 39, 1, 3, 2);</v>
      </c>
    </row>
    <row r="131" spans="1:7" x14ac:dyDescent="0.25">
      <c r="A131" s="3">
        <f t="shared" si="6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5"/>
        <v>insert into game_score (id, matchid, squad, goals, points, time_type) values (858, 211, 39, 1, 0, 1);</v>
      </c>
    </row>
    <row r="132" spans="1:7" x14ac:dyDescent="0.25">
      <c r="A132" s="3">
        <f t="shared" si="6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5"/>
        <v>insert into game_score (id, matchid, squad, goals, points, time_type) values (859, 211, 66, 0, 0, 2);</v>
      </c>
    </row>
    <row r="133" spans="1:7" x14ac:dyDescent="0.25">
      <c r="A133" s="3">
        <f t="shared" si="6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5"/>
        <v>insert into game_score (id, matchid, squad, goals, points, time_type) values (860, 211, 66, 0, 0, 1);</v>
      </c>
    </row>
    <row r="134" spans="1:7" x14ac:dyDescent="0.25">
      <c r="A134" s="4">
        <f t="shared" si="6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5"/>
        <v>insert into game_score (id, matchid, squad, goals, points, time_type) values (861, 212, 595, 5, 3, 2);</v>
      </c>
    </row>
    <row r="135" spans="1:7" x14ac:dyDescent="0.25">
      <c r="A135" s="4">
        <f t="shared" si="6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5"/>
        <v>insert into game_score (id, matchid, squad, goals, points, time_type) values (862, 212, 595, 3, 0, 1);</v>
      </c>
    </row>
    <row r="136" spans="1:7" x14ac:dyDescent="0.25">
      <c r="A136" s="4">
        <f t="shared" si="6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5"/>
        <v>insert into game_score (id, matchid, squad, goals, points, time_type) values (863, 212, 1, 0, 0, 2);</v>
      </c>
    </row>
    <row r="137" spans="1:7" x14ac:dyDescent="0.25">
      <c r="A137" s="4">
        <f t="shared" si="6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5"/>
        <v>insert into game_score (id, matchid, squad, goals, points, time_type) values (864, 212, 1, 0, 0, 1);</v>
      </c>
    </row>
    <row r="138" spans="1:7" x14ac:dyDescent="0.25">
      <c r="A138" s="3">
        <f t="shared" si="6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5"/>
        <v>insert into game_score (id, matchid, squad, goals, points, time_type) values (865, 213, 1, 1, 0, 2);</v>
      </c>
    </row>
    <row r="139" spans="1:7" x14ac:dyDescent="0.25">
      <c r="A139" s="3">
        <f t="shared" si="6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5"/>
        <v>insert into game_score (id, matchid, squad, goals, points, time_type) values (866, 213, 1, 1, 0, 1);</v>
      </c>
    </row>
    <row r="140" spans="1:7" x14ac:dyDescent="0.25">
      <c r="A140" s="3">
        <f t="shared" si="6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5"/>
        <v>insert into game_score (id, matchid, squad, goals, points, time_type) values (867, 213, 39, 6, 3, 2);</v>
      </c>
    </row>
    <row r="141" spans="1:7" x14ac:dyDescent="0.25">
      <c r="A141" s="3">
        <f t="shared" si="6"/>
        <v>868</v>
      </c>
      <c r="B141" s="3">
        <f t="shared" ref="B141" si="15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5"/>
        <v>insert into game_score (id, matchid, squad, goals, points, time_type) values (868, 213, 39, 2, 0, 1);</v>
      </c>
    </row>
    <row r="142" spans="1:7" x14ac:dyDescent="0.25">
      <c r="A142" s="4">
        <f t="shared" si="6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5"/>
        <v>insert into game_score (id, matchid, squad, goals, points, time_type) values (869, 214, 351, 3, 3, 2);</v>
      </c>
    </row>
    <row r="143" spans="1:7" x14ac:dyDescent="0.25">
      <c r="A143" s="4">
        <f t="shared" si="6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5"/>
        <v>insert into game_score (id, matchid, squad, goals, points, time_type) values (870, 214, 351, 1, 0, 1);</v>
      </c>
    </row>
    <row r="144" spans="1:7" x14ac:dyDescent="0.25">
      <c r="A144" s="4">
        <f t="shared" si="6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5"/>
        <v>insert into game_score (id, matchid, squad, goals, points, time_type) values (871, 214, 595, 2, 0, 2);</v>
      </c>
    </row>
    <row r="145" spans="1:7" x14ac:dyDescent="0.25">
      <c r="A145" s="4">
        <f t="shared" si="6"/>
        <v>872</v>
      </c>
      <c r="B145" s="4">
        <f t="shared" ref="B145" si="16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5"/>
        <v>insert into game_score (id, matchid, squad, goals, points, time_type) values (872, 214, 595, 1, 0, 1);</v>
      </c>
    </row>
    <row r="146" spans="1:7" x14ac:dyDescent="0.25">
      <c r="A146" s="3">
        <f t="shared" si="6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5"/>
        <v>insert into game_score (id, matchid, squad, goals, points, time_type) values (873, 215, 39, 3, 3, 2);</v>
      </c>
    </row>
    <row r="147" spans="1:7" x14ac:dyDescent="0.25">
      <c r="A147" s="3">
        <f t="shared" si="6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5"/>
        <v>insert into game_score (id, matchid, squad, goals, points, time_type) values (874, 215, 39, 1, 0, 1);</v>
      </c>
    </row>
    <row r="148" spans="1:7" x14ac:dyDescent="0.25">
      <c r="A148" s="3">
        <f t="shared" si="6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5"/>
        <v>insert into game_score (id, matchid, squad, goals, points, time_type) values (875, 215, 351, 1, 0, 2);</v>
      </c>
    </row>
    <row r="149" spans="1:7" x14ac:dyDescent="0.25">
      <c r="A149" s="3">
        <f t="shared" si="6"/>
        <v>876</v>
      </c>
      <c r="B149" s="3">
        <f t="shared" ref="B149" si="17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5"/>
        <v>insert into game_score (id, matchid, squad, goals, points, time_type) values (876, 215, 351, 0, 0, 1);</v>
      </c>
    </row>
    <row r="150" spans="1:7" x14ac:dyDescent="0.25">
      <c r="A150" s="4">
        <f t="shared" si="6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5"/>
        <v>insert into game_score (id, matchid, squad, goals, points, time_type) values (877, 216, 66, 5, 3, 2);</v>
      </c>
    </row>
    <row r="151" spans="1:7" x14ac:dyDescent="0.25">
      <c r="A151" s="4">
        <f t="shared" si="6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5"/>
        <v>insert into game_score (id, matchid, squad, goals, points, time_type) values (878, 216, 66, 2, 0, 1);</v>
      </c>
    </row>
    <row r="152" spans="1:7" x14ac:dyDescent="0.25">
      <c r="A152" s="4">
        <f t="shared" si="6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5"/>
        <v>insert into game_score (id, matchid, squad, goals, points, time_type) values (879, 216, 1, 3, 0, 2);</v>
      </c>
    </row>
    <row r="153" spans="1:7" x14ac:dyDescent="0.25">
      <c r="A153" s="4">
        <f t="shared" si="6"/>
        <v>880</v>
      </c>
      <c r="B153" s="4">
        <f t="shared" ref="B153" si="18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5"/>
        <v>insert into game_score (id, matchid, squad, goals, points, time_type) values (880, 216, 1, 1, 0, 1);</v>
      </c>
    </row>
    <row r="154" spans="1:7" x14ac:dyDescent="0.25">
      <c r="A154" s="3">
        <f t="shared" si="6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19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6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19"/>
        <v>insert into game_score (id, matchid, squad, goals, points, time_type) values (882, 217, 66, 0, 0, 1);</v>
      </c>
    </row>
    <row r="156" spans="1:7" x14ac:dyDescent="0.25">
      <c r="A156" s="3">
        <f t="shared" si="6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19"/>
        <v>insert into game_score (id, matchid, squad, goals, points, time_type) values (883, 217, 595, 8, 3, 2);</v>
      </c>
    </row>
    <row r="157" spans="1:7" x14ac:dyDescent="0.25">
      <c r="A157" s="3">
        <f t="shared" si="6"/>
        <v>884</v>
      </c>
      <c r="B157" s="3">
        <f t="shared" ref="B157" si="20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19"/>
        <v>insert into game_score (id, matchid, squad, goals, points, time_type) values (884, 217, 595, 3, 0, 1);</v>
      </c>
    </row>
    <row r="158" spans="1:7" x14ac:dyDescent="0.25">
      <c r="A158" s="4">
        <f t="shared" ref="A158:A221" si="21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19"/>
        <v>insert into game_score (id, matchid, squad, goals, points, time_type) values (885, 218, 351, 8, 3, 2);</v>
      </c>
    </row>
    <row r="159" spans="1:7" x14ac:dyDescent="0.25">
      <c r="A159" s="4">
        <f t="shared" si="21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19"/>
        <v>insert into game_score (id, matchid, squad, goals, points, time_type) values (886, 218, 351, 2, 0, 1);</v>
      </c>
    </row>
    <row r="160" spans="1:7" x14ac:dyDescent="0.25">
      <c r="A160" s="4">
        <f t="shared" si="21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19"/>
        <v>insert into game_score (id, matchid, squad, goals, points, time_type) values (887, 218, 1, 1, 0, 2);</v>
      </c>
    </row>
    <row r="161" spans="1:7" x14ac:dyDescent="0.25">
      <c r="A161" s="4">
        <f t="shared" si="21"/>
        <v>888</v>
      </c>
      <c r="B161" s="4">
        <f t="shared" ref="B161" si="22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19"/>
        <v>insert into game_score (id, matchid, squad, goals, points, time_type) values (888, 218, 1, 0, 0, 1);</v>
      </c>
    </row>
    <row r="162" spans="1:7" x14ac:dyDescent="0.25">
      <c r="A162" s="3">
        <f t="shared" si="21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19"/>
        <v>insert into game_score (id, matchid, squad, goals, points, time_type) values (889, 219, 39, 2, 0, 2);</v>
      </c>
    </row>
    <row r="163" spans="1:7" x14ac:dyDescent="0.25">
      <c r="A163" s="3">
        <f t="shared" si="21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19"/>
        <v>insert into game_score (id, matchid, squad, goals, points, time_type) values (890, 219, 39, 2, 0, 1);</v>
      </c>
    </row>
    <row r="164" spans="1:7" x14ac:dyDescent="0.25">
      <c r="A164" s="3">
        <f t="shared" si="21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19"/>
        <v>insert into game_score (id, matchid, squad, goals, points, time_type) values (891, 219, 595, 4, 3, 2);</v>
      </c>
    </row>
    <row r="165" spans="1:7" x14ac:dyDescent="0.25">
      <c r="A165" s="3">
        <f t="shared" si="21"/>
        <v>892</v>
      </c>
      <c r="B165" s="3">
        <f t="shared" ref="B165" si="23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19"/>
        <v>insert into game_score (id, matchid, squad, goals, points, time_type) values (892, 219, 595, 1, 0, 1);</v>
      </c>
    </row>
    <row r="166" spans="1:7" x14ac:dyDescent="0.25">
      <c r="A166" s="4">
        <f t="shared" si="21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19"/>
        <v>insert into game_score (id, matchid, squad, goals, points, time_type) values (893, 220, 351, 3, 3, 2);</v>
      </c>
    </row>
    <row r="167" spans="1:7" x14ac:dyDescent="0.25">
      <c r="A167" s="4">
        <f t="shared" si="21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19"/>
        <v>insert into game_score (id, matchid, squad, goals, points, time_type) values (894, 220, 351, 1, 0, 1);</v>
      </c>
    </row>
    <row r="168" spans="1:7" x14ac:dyDescent="0.25">
      <c r="A168" s="4">
        <f t="shared" si="21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19"/>
        <v>insert into game_score (id, matchid, squad, goals, points, time_type) values (895, 220, 66, 2, 0, 2);</v>
      </c>
    </row>
    <row r="169" spans="1:7" x14ac:dyDescent="0.25">
      <c r="A169" s="4">
        <f t="shared" si="21"/>
        <v>896</v>
      </c>
      <c r="B169" s="4">
        <f t="shared" ref="B169" si="24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19"/>
        <v>insert into game_score (id, matchid, squad, goals, points, time_type) values (896, 220, 66, 1, 0, 1);</v>
      </c>
    </row>
    <row r="170" spans="1:7" x14ac:dyDescent="0.25">
      <c r="A170" s="3">
        <f t="shared" si="21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19"/>
        <v>insert into game_score (id, matchid, squad, goals, points, time_type) values (897, 221, 54, 5, 3, 2);</v>
      </c>
    </row>
    <row r="171" spans="1:7" x14ac:dyDescent="0.25">
      <c r="A171" s="3">
        <f t="shared" si="21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19"/>
        <v>insert into game_score (id, matchid, squad, goals, points, time_type) values (898, 221, 54, 3, 0, 1);</v>
      </c>
    </row>
    <row r="172" spans="1:7" x14ac:dyDescent="0.25">
      <c r="A172" s="3">
        <f t="shared" si="21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19"/>
        <v>insert into game_score (id, matchid, squad, goals, points, time_type) values (899, 221, 86, 0, 0, 2);</v>
      </c>
    </row>
    <row r="173" spans="1:7" x14ac:dyDescent="0.25">
      <c r="A173" s="3">
        <f t="shared" si="21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19"/>
        <v>insert into game_score (id, matchid, squad, goals, points, time_type) values (900, 221, 86, 0, 0, 1);</v>
      </c>
    </row>
    <row r="174" spans="1:7" x14ac:dyDescent="0.25">
      <c r="A174" s="4">
        <f t="shared" si="21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19"/>
        <v>insert into game_score (id, matchid, squad, goals, points, time_type) values (901, 222, 502, 1, 3, 2);</v>
      </c>
    </row>
    <row r="175" spans="1:7" x14ac:dyDescent="0.25">
      <c r="A175" s="4">
        <f t="shared" si="21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19"/>
        <v>insert into game_score (id, matchid, squad, goals, points, time_type) values (902, 222, 502, 0, 0, 1);</v>
      </c>
    </row>
    <row r="176" spans="1:7" x14ac:dyDescent="0.25">
      <c r="A176" s="4">
        <f t="shared" si="21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19"/>
        <v>insert into game_score (id, matchid, squad, goals, points, time_type) values (903, 222, 20, 0, 0, 2);</v>
      </c>
    </row>
    <row r="177" spans="1:7" x14ac:dyDescent="0.25">
      <c r="A177" s="4">
        <f t="shared" si="21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19"/>
        <v>insert into game_score (id, matchid, squad, goals, points, time_type) values (904, 222, 20, 0, 0, 1);</v>
      </c>
    </row>
    <row r="178" spans="1:7" x14ac:dyDescent="0.25">
      <c r="A178" s="3">
        <f t="shared" si="21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19"/>
        <v>insert into game_score (id, matchid, squad, goals, points, time_type) values (905, 223, 20, 2, 0, 2);</v>
      </c>
    </row>
    <row r="179" spans="1:7" x14ac:dyDescent="0.25">
      <c r="A179" s="3">
        <f t="shared" si="21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19"/>
        <v>insert into game_score (id, matchid, squad, goals, points, time_type) values (906, 223, 20, 1, 0, 1);</v>
      </c>
    </row>
    <row r="180" spans="1:7" x14ac:dyDescent="0.25">
      <c r="A180" s="3">
        <f t="shared" si="21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19"/>
        <v>insert into game_score (id, matchid, squad, goals, points, time_type) values (907, 223, 54, 4, 3, 2);</v>
      </c>
    </row>
    <row r="181" spans="1:7" x14ac:dyDescent="0.25">
      <c r="A181" s="3">
        <f t="shared" si="21"/>
        <v>908</v>
      </c>
      <c r="B181" s="3">
        <f t="shared" ref="B181" si="25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19"/>
        <v>insert into game_score (id, matchid, squad, goals, points, time_type) values (908, 223, 54, 1, 0, 1);</v>
      </c>
    </row>
    <row r="182" spans="1:7" x14ac:dyDescent="0.25">
      <c r="A182" s="4">
        <f t="shared" si="21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19"/>
        <v>insert into game_score (id, matchid, squad, goals, points, time_type) values (909, 224, 380, 6, 3, 2);</v>
      </c>
    </row>
    <row r="183" spans="1:7" x14ac:dyDescent="0.25">
      <c r="A183" s="4">
        <f t="shared" si="21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19"/>
        <v>insert into game_score (id, matchid, squad, goals, points, time_type) values (910, 224, 380, 1, 0, 1);</v>
      </c>
    </row>
    <row r="184" spans="1:7" x14ac:dyDescent="0.25">
      <c r="A184" s="4">
        <f t="shared" si="21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19"/>
        <v>insert into game_score (id, matchid, squad, goals, points, time_type) values (911, 224, 502, 2, 0, 2);</v>
      </c>
    </row>
    <row r="185" spans="1:7" x14ac:dyDescent="0.25">
      <c r="A185" s="4">
        <f t="shared" si="21"/>
        <v>912</v>
      </c>
      <c r="B185" s="4">
        <f t="shared" ref="B185" si="26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19"/>
        <v>insert into game_score (id, matchid, squad, goals, points, time_type) values (912, 224, 502, 0, 0, 1);</v>
      </c>
    </row>
    <row r="186" spans="1:7" x14ac:dyDescent="0.25">
      <c r="A186" s="3">
        <f t="shared" si="21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19"/>
        <v>insert into game_score (id, matchid, squad, goals, points, time_type) values (913, 225, 54, 2, 1, 2);</v>
      </c>
    </row>
    <row r="187" spans="1:7" x14ac:dyDescent="0.25">
      <c r="A187" s="3">
        <f t="shared" si="21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19"/>
        <v>insert into game_score (id, matchid, squad, goals, points, time_type) values (914, 225, 54, 0, 0, 1);</v>
      </c>
    </row>
    <row r="188" spans="1:7" x14ac:dyDescent="0.25">
      <c r="A188" s="3">
        <f t="shared" si="21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19"/>
        <v>insert into game_score (id, matchid, squad, goals, points, time_type) values (915, 225, 380, 2, 1, 2);</v>
      </c>
    </row>
    <row r="189" spans="1:7" x14ac:dyDescent="0.25">
      <c r="A189" s="3">
        <f t="shared" si="21"/>
        <v>916</v>
      </c>
      <c r="B189" s="3">
        <f t="shared" ref="B189" si="27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19"/>
        <v>insert into game_score (id, matchid, squad, goals, points, time_type) values (916, 225, 380, 0, 0, 1);</v>
      </c>
    </row>
    <row r="190" spans="1:7" x14ac:dyDescent="0.25">
      <c r="A190" s="4">
        <f t="shared" si="21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19"/>
        <v>insert into game_score (id, matchid, squad, goals, points, time_type) values (917, 226, 86, 2, 0, 2);</v>
      </c>
    </row>
    <row r="191" spans="1:7" x14ac:dyDescent="0.25">
      <c r="A191" s="4">
        <f t="shared" si="21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19"/>
        <v>insert into game_score (id, matchid, squad, goals, points, time_type) values (918, 226, 86, 0, 0, 1);</v>
      </c>
    </row>
    <row r="192" spans="1:7" x14ac:dyDescent="0.25">
      <c r="A192" s="4">
        <f t="shared" si="21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19"/>
        <v>insert into game_score (id, matchid, squad, goals, points, time_type) values (919, 226, 20, 6, 3, 2);</v>
      </c>
    </row>
    <row r="193" spans="1:7" x14ac:dyDescent="0.25">
      <c r="A193" s="4">
        <f t="shared" si="21"/>
        <v>920</v>
      </c>
      <c r="B193" s="4">
        <f t="shared" ref="B193" si="28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19"/>
        <v>insert into game_score (id, matchid, squad, goals, points, time_type) values (920, 226, 20, 3, 0, 1);</v>
      </c>
    </row>
    <row r="194" spans="1:7" x14ac:dyDescent="0.25">
      <c r="A194" s="3">
        <f t="shared" si="21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19"/>
        <v>insert into game_score (id, matchid, squad, goals, points, time_type) values (921, 227, 86, 1, 0, 2);</v>
      </c>
    </row>
    <row r="195" spans="1:7" x14ac:dyDescent="0.25">
      <c r="A195" s="3">
        <f t="shared" si="21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19"/>
        <v>insert into game_score (id, matchid, squad, goals, points, time_type) values (922, 227, 86, 0, 0, 1);</v>
      </c>
    </row>
    <row r="196" spans="1:7" x14ac:dyDescent="0.25">
      <c r="A196" s="3">
        <f t="shared" si="21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19"/>
        <v>insert into game_score (id, matchid, squad, goals, points, time_type) values (923, 227, 502, 10, 3, 2);</v>
      </c>
    </row>
    <row r="197" spans="1:7" x14ac:dyDescent="0.25">
      <c r="A197" s="3">
        <f t="shared" si="21"/>
        <v>924</v>
      </c>
      <c r="B197" s="3">
        <f t="shared" ref="B197" si="29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19"/>
        <v>insert into game_score (id, matchid, squad, goals, points, time_type) values (924, 227, 502, 7, 0, 1);</v>
      </c>
    </row>
    <row r="198" spans="1:7" x14ac:dyDescent="0.25">
      <c r="A198" s="4">
        <f t="shared" si="21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19"/>
        <v>insert into game_score (id, matchid, squad, goals, points, time_type) values (925, 228, 380, 5, 3, 2);</v>
      </c>
    </row>
    <row r="199" spans="1:7" x14ac:dyDescent="0.25">
      <c r="A199" s="4">
        <f t="shared" si="21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19"/>
        <v>insert into game_score (id, matchid, squad, goals, points, time_type) values (926, 228, 380, 2, 0, 1);</v>
      </c>
    </row>
    <row r="200" spans="1:7" x14ac:dyDescent="0.25">
      <c r="A200" s="4">
        <f t="shared" si="21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19"/>
        <v>insert into game_score (id, matchid, squad, goals, points, time_type) values (927, 228, 20, 1, 0, 2);</v>
      </c>
    </row>
    <row r="201" spans="1:7" x14ac:dyDescent="0.25">
      <c r="A201" s="4">
        <f t="shared" si="21"/>
        <v>928</v>
      </c>
      <c r="B201" s="4">
        <f t="shared" ref="B201" si="30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19"/>
        <v>insert into game_score (id, matchid, squad, goals, points, time_type) values (928, 228, 20, 0, 0, 1);</v>
      </c>
    </row>
    <row r="202" spans="1:7" x14ac:dyDescent="0.25">
      <c r="A202" s="3">
        <f t="shared" si="21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19"/>
        <v>insert into game_score (id, matchid, squad, goals, points, time_type) values (929, 229, 54, 2, 3, 2);</v>
      </c>
    </row>
    <row r="203" spans="1:7" x14ac:dyDescent="0.25">
      <c r="A203" s="3">
        <f t="shared" si="21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19"/>
        <v>insert into game_score (id, matchid, squad, goals, points, time_type) values (930, 229, 54, 1, 0, 1);</v>
      </c>
    </row>
    <row r="204" spans="1:7" x14ac:dyDescent="0.25">
      <c r="A204" s="3">
        <f t="shared" si="21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19"/>
        <v>insert into game_score (id, matchid, squad, goals, points, time_type) values (931, 229, 502, 1, 0, 2);</v>
      </c>
    </row>
    <row r="205" spans="1:7" x14ac:dyDescent="0.25">
      <c r="A205" s="3">
        <f t="shared" si="21"/>
        <v>932</v>
      </c>
      <c r="B205" s="3">
        <f t="shared" ref="B205" si="31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19"/>
        <v>insert into game_score (id, matchid, squad, goals, points, time_type) values (932, 229, 502, 0, 0, 1);</v>
      </c>
    </row>
    <row r="206" spans="1:7" x14ac:dyDescent="0.25">
      <c r="A206" s="4">
        <f t="shared" si="21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19"/>
        <v>insert into game_score (id, matchid, squad, goals, points, time_type) values (933, 230, 380, 4, 3, 2);</v>
      </c>
    </row>
    <row r="207" spans="1:7" x14ac:dyDescent="0.25">
      <c r="A207" s="4">
        <f t="shared" si="21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19"/>
        <v>insert into game_score (id, matchid, squad, goals, points, time_type) values (934, 230, 380, 1, 0, 1);</v>
      </c>
    </row>
    <row r="208" spans="1:7" x14ac:dyDescent="0.25">
      <c r="A208" s="4">
        <f t="shared" si="21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19"/>
        <v>insert into game_score (id, matchid, squad, goals, points, time_type) values (935, 230, 86, 2, 0, 2);</v>
      </c>
    </row>
    <row r="209" spans="1:7" x14ac:dyDescent="0.25">
      <c r="A209" s="4">
        <f t="shared" si="21"/>
        <v>936</v>
      </c>
      <c r="B209" s="4">
        <f t="shared" ref="B209" si="32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19"/>
        <v>insert into game_score (id, matchid, squad, goals, points, time_type) values (936, 230, 86, 1, 0, 1);</v>
      </c>
    </row>
    <row r="210" spans="1:7" x14ac:dyDescent="0.25">
      <c r="A210" s="3">
        <f t="shared" si="21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19"/>
        <v>insert into game_score (id, matchid, squad, goals, points, time_type) values (937, 231, 34, 3, 1, 2);</v>
      </c>
    </row>
    <row r="211" spans="1:7" x14ac:dyDescent="0.25">
      <c r="A211" s="3">
        <f t="shared" si="21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19"/>
        <v>insert into game_score (id, matchid, squad, goals, points, time_type) values (938, 231, 34, 0, 0, 1);</v>
      </c>
    </row>
    <row r="212" spans="1:7" x14ac:dyDescent="0.25">
      <c r="A212" s="3">
        <f t="shared" si="21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19"/>
        <v>insert into game_score (id, matchid, squad, goals, points, time_type) values (939, 231, 98, 3, 1, 2);</v>
      </c>
    </row>
    <row r="213" spans="1:7" x14ac:dyDescent="0.25">
      <c r="A213" s="3">
        <f t="shared" si="21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19"/>
        <v>insert into game_score (id, matchid, squad, goals, points, time_type) values (940, 231, 98, 3, 0, 1);</v>
      </c>
    </row>
    <row r="214" spans="1:7" x14ac:dyDescent="0.25">
      <c r="A214" s="4">
        <f t="shared" si="21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19"/>
        <v>insert into game_score (id, matchid, squad, goals, points, time_type) values (941, 232, 598, 3, 1, 2);</v>
      </c>
    </row>
    <row r="215" spans="1:7" x14ac:dyDescent="0.25">
      <c r="A215" s="4">
        <f t="shared" si="21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19"/>
        <v>insert into game_score (id, matchid, squad, goals, points, time_type) values (942, 232, 598, 1, 0, 1);</v>
      </c>
    </row>
    <row r="216" spans="1:7" x14ac:dyDescent="0.25">
      <c r="A216" s="4">
        <f t="shared" si="21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19"/>
        <v>insert into game_score (id, matchid, squad, goals, points, time_type) values (943, 232, 218, 3, 1, 2);</v>
      </c>
    </row>
    <row r="217" spans="1:7" x14ac:dyDescent="0.25">
      <c r="A217" s="4">
        <f t="shared" si="21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19"/>
        <v>insert into game_score (id, matchid, squad, goals, points, time_type) values (944, 232, 218, 0, 0, 1);</v>
      </c>
    </row>
    <row r="218" spans="1:7" x14ac:dyDescent="0.25">
      <c r="A218" s="3">
        <f t="shared" si="21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3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1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3"/>
        <v>insert into game_score (id, matchid, squad, goals, points, time_type) values (946, 233, 218, 0, 0, 1);</v>
      </c>
    </row>
    <row r="220" spans="1:7" x14ac:dyDescent="0.25">
      <c r="A220" s="3">
        <f t="shared" si="21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3"/>
        <v>insert into game_score (id, matchid, squad, goals, points, time_type) values (947, 233, 34, 3, 3, 2);</v>
      </c>
    </row>
    <row r="221" spans="1:7" x14ac:dyDescent="0.25">
      <c r="A221" s="3">
        <f t="shared" si="21"/>
        <v>948</v>
      </c>
      <c r="B221" s="3">
        <f t="shared" ref="B221" si="34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3"/>
        <v>insert into game_score (id, matchid, squad, goals, points, time_type) values (948, 233, 34, 2, 0, 1);</v>
      </c>
    </row>
    <row r="222" spans="1:7" x14ac:dyDescent="0.25">
      <c r="A222" s="4">
        <f t="shared" ref="A222:A285" si="35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3"/>
        <v>insert into game_score (id, matchid, squad, goals, points, time_type) values (949, 234, 420, 4, 3, 2);</v>
      </c>
    </row>
    <row r="223" spans="1:7" x14ac:dyDescent="0.25">
      <c r="A223" s="4">
        <f t="shared" si="35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3"/>
        <v>insert into game_score (id, matchid, squad, goals, points, time_type) values (950, 234, 420, 1, 0, 1);</v>
      </c>
    </row>
    <row r="224" spans="1:7" x14ac:dyDescent="0.25">
      <c r="A224" s="4">
        <f t="shared" si="35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3"/>
        <v>insert into game_score (id, matchid, squad, goals, points, time_type) values (951, 234, 598, 1, 0, 2);</v>
      </c>
    </row>
    <row r="225" spans="1:7" x14ac:dyDescent="0.25">
      <c r="A225" s="4">
        <f t="shared" si="35"/>
        <v>952</v>
      </c>
      <c r="B225" s="4">
        <f t="shared" ref="B225" si="36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3"/>
        <v>insert into game_score (id, matchid, squad, goals, points, time_type) values (952, 234, 598, 1, 0, 1);</v>
      </c>
    </row>
    <row r="226" spans="1:7" x14ac:dyDescent="0.25">
      <c r="A226" s="3">
        <f t="shared" si="35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3"/>
        <v>insert into game_score (id, matchid, squad, goals, points, time_type) values (953, 235, 34, 4, 3, 2);</v>
      </c>
    </row>
    <row r="227" spans="1:7" x14ac:dyDescent="0.25">
      <c r="A227" s="3">
        <f t="shared" si="35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3"/>
        <v>insert into game_score (id, matchid, squad, goals, points, time_type) values (954, 235, 34, 1, 0, 1);</v>
      </c>
    </row>
    <row r="228" spans="1:7" x14ac:dyDescent="0.25">
      <c r="A228" s="3">
        <f t="shared" si="35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3"/>
        <v>insert into game_score (id, matchid, squad, goals, points, time_type) values (955, 235, 420, 0, 0, 2);</v>
      </c>
    </row>
    <row r="229" spans="1:7" x14ac:dyDescent="0.25">
      <c r="A229" s="3">
        <f t="shared" si="35"/>
        <v>956</v>
      </c>
      <c r="B229" s="3">
        <f t="shared" ref="B229" si="37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3"/>
        <v>insert into game_score (id, matchid, squad, goals, points, time_type) values (956, 235, 420, 0, 0, 1);</v>
      </c>
    </row>
    <row r="230" spans="1:7" x14ac:dyDescent="0.25">
      <c r="A230" s="4">
        <f t="shared" si="35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3"/>
        <v>insert into game_score (id, matchid, squad, goals, points, time_type) values (957, 236, 98, 4, 3, 2);</v>
      </c>
    </row>
    <row r="231" spans="1:7" x14ac:dyDescent="0.25">
      <c r="A231" s="4">
        <f t="shared" si="35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3"/>
        <v>insert into game_score (id, matchid, squad, goals, points, time_type) values (958, 236, 98, 3, 0, 1);</v>
      </c>
    </row>
    <row r="232" spans="1:7" x14ac:dyDescent="0.25">
      <c r="A232" s="4">
        <f t="shared" si="35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3"/>
        <v>insert into game_score (id, matchid, squad, goals, points, time_type) values (959, 236, 218, 2, 0, 2);</v>
      </c>
    </row>
    <row r="233" spans="1:7" x14ac:dyDescent="0.25">
      <c r="A233" s="4">
        <f t="shared" si="35"/>
        <v>960</v>
      </c>
      <c r="B233" s="4">
        <f t="shared" ref="B233" si="38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3"/>
        <v>insert into game_score (id, matchid, squad, goals, points, time_type) values (960, 236, 218, 1, 0, 1);</v>
      </c>
    </row>
    <row r="234" spans="1:7" x14ac:dyDescent="0.25">
      <c r="A234" s="3">
        <f t="shared" si="35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3"/>
        <v>insert into game_score (id, matchid, squad, goals, points, time_type) values (961, 237, 98, 4, 3, 2);</v>
      </c>
    </row>
    <row r="235" spans="1:7" x14ac:dyDescent="0.25">
      <c r="A235" s="3">
        <f t="shared" si="35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3"/>
        <v>insert into game_score (id, matchid, squad, goals, points, time_type) values (962, 237, 98, 3, 0, 1);</v>
      </c>
    </row>
    <row r="236" spans="1:7" x14ac:dyDescent="0.25">
      <c r="A236" s="3">
        <f t="shared" si="35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3"/>
        <v>insert into game_score (id, matchid, squad, goals, points, time_type) values (963, 237, 598, 2, 0, 2);</v>
      </c>
    </row>
    <row r="237" spans="1:7" x14ac:dyDescent="0.25">
      <c r="A237" s="3">
        <f t="shared" si="35"/>
        <v>964</v>
      </c>
      <c r="B237" s="3">
        <f t="shared" ref="B237" si="39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3"/>
        <v>insert into game_score (id, matchid, squad, goals, points, time_type) values (964, 237, 598, 1, 0, 1);</v>
      </c>
    </row>
    <row r="238" spans="1:7" x14ac:dyDescent="0.25">
      <c r="A238" s="4">
        <f t="shared" si="35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3"/>
        <v>insert into game_score (id, matchid, squad, goals, points, time_type) values (965, 238, 420, 4, 3, 2);</v>
      </c>
    </row>
    <row r="239" spans="1:7" x14ac:dyDescent="0.25">
      <c r="A239" s="4">
        <f t="shared" si="35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3"/>
        <v>insert into game_score (id, matchid, squad, goals, points, time_type) values (966, 238, 420, 2, 0, 1);</v>
      </c>
    </row>
    <row r="240" spans="1:7" x14ac:dyDescent="0.25">
      <c r="A240" s="4">
        <f t="shared" si="35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3"/>
        <v>insert into game_score (id, matchid, squad, goals, points, time_type) values (967, 238, 218, 2, 0, 2);</v>
      </c>
    </row>
    <row r="241" spans="1:7" x14ac:dyDescent="0.25">
      <c r="A241" s="4">
        <f t="shared" si="35"/>
        <v>968</v>
      </c>
      <c r="B241" s="4">
        <f t="shared" ref="B241" si="40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3"/>
        <v>insert into game_score (id, matchid, squad, goals, points, time_type) values (968, 238, 218, 1, 0, 1);</v>
      </c>
    </row>
    <row r="242" spans="1:7" x14ac:dyDescent="0.25">
      <c r="A242" s="3">
        <f t="shared" si="35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3"/>
        <v>insert into game_score (id, matchid, squad, goals, points, time_type) values (969, 239, 34, 3, 3, 2);</v>
      </c>
    </row>
    <row r="243" spans="1:7" x14ac:dyDescent="0.25">
      <c r="A243" s="3">
        <f t="shared" si="35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3"/>
        <v>insert into game_score (id, matchid, squad, goals, points, time_type) values (970, 239, 34, 1, 0, 1);</v>
      </c>
    </row>
    <row r="244" spans="1:7" x14ac:dyDescent="0.25">
      <c r="A244" s="3">
        <f t="shared" si="35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3"/>
        <v>insert into game_score (id, matchid, squad, goals, points, time_type) values (971, 239, 598, 0, 0, 2);</v>
      </c>
    </row>
    <row r="245" spans="1:7" x14ac:dyDescent="0.25">
      <c r="A245" s="3">
        <f t="shared" si="35"/>
        <v>972</v>
      </c>
      <c r="B245" s="3">
        <f t="shared" ref="B245" si="41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3"/>
        <v>insert into game_score (id, matchid, squad, goals, points, time_type) values (972, 239, 598, 0, 0, 1);</v>
      </c>
    </row>
    <row r="246" spans="1:7" x14ac:dyDescent="0.25">
      <c r="A246" s="4">
        <f t="shared" si="35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3"/>
        <v>insert into game_score (id, matchid, squad, goals, points, time_type) values (973, 240, 420, 2, 0, 2);</v>
      </c>
    </row>
    <row r="247" spans="1:7" x14ac:dyDescent="0.25">
      <c r="A247" s="4">
        <f t="shared" si="35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3"/>
        <v>insert into game_score (id, matchid, squad, goals, points, time_type) values (974, 240, 420, 0, 0, 1);</v>
      </c>
    </row>
    <row r="248" spans="1:7" x14ac:dyDescent="0.25">
      <c r="A248" s="4">
        <f t="shared" si="35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3"/>
        <v>insert into game_score (id, matchid, squad, goals, points, time_type) values (975, 240, 98, 3, 3, 2);</v>
      </c>
    </row>
    <row r="249" spans="1:7" x14ac:dyDescent="0.25">
      <c r="A249" s="4">
        <f t="shared" si="35"/>
        <v>976</v>
      </c>
      <c r="B249" s="4">
        <f t="shared" ref="B249" si="42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3"/>
        <v>insert into game_score (id, matchid, squad, goals, points, time_type) values (976, 240, 98, 1, 0, 1);</v>
      </c>
    </row>
    <row r="250" spans="1:7" x14ac:dyDescent="0.25">
      <c r="A250" s="3">
        <f t="shared" si="35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3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5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3"/>
        <v>insert into game_score (id, matchid, squad, goals, points, time_type) values (978, 241, 55, 1, 0, 1);</v>
      </c>
    </row>
    <row r="252" spans="1:7" x14ac:dyDescent="0.25">
      <c r="A252" s="3">
        <f t="shared" si="35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3"/>
        <v>insert into game_score (id, matchid, squad, goals, points, time_type) values (979, 241, 98, 0, 0, 2);</v>
      </c>
    </row>
    <row r="253" spans="1:7" x14ac:dyDescent="0.25">
      <c r="A253" s="3">
        <f t="shared" si="35"/>
        <v>980</v>
      </c>
      <c r="B253" s="3">
        <f t="shared" ref="B253" si="44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3"/>
        <v>insert into game_score (id, matchid, squad, goals, points, time_type) values (980, 241, 98, 0, 0, 1);</v>
      </c>
    </row>
    <row r="254" spans="1:7" x14ac:dyDescent="0.25">
      <c r="A254" s="4">
        <f t="shared" si="35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3"/>
        <v>insert into game_score (id, matchid, squad, goals, points, time_type) values (981, 242, 380, 0, 0, 2);</v>
      </c>
    </row>
    <row r="255" spans="1:7" x14ac:dyDescent="0.25">
      <c r="A255" s="4">
        <f t="shared" si="35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3"/>
        <v>insert into game_score (id, matchid, squad, goals, points, time_type) values (982, 242, 380, 0, 0, 1);</v>
      </c>
    </row>
    <row r="256" spans="1:7" x14ac:dyDescent="0.25">
      <c r="A256" s="4">
        <f t="shared" si="35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3"/>
        <v>insert into game_score (id, matchid, squad, goals, points, time_type) values (983, 242, 39, 4, 3, 2);</v>
      </c>
    </row>
    <row r="257" spans="1:7" x14ac:dyDescent="0.25">
      <c r="A257" s="4">
        <f t="shared" si="35"/>
        <v>984</v>
      </c>
      <c r="B257" s="4">
        <f t="shared" ref="B257" si="45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3"/>
        <v>insert into game_score (id, matchid, squad, goals, points, time_type) values (984, 242, 39, 0, 0, 1);</v>
      </c>
    </row>
    <row r="258" spans="1:7" x14ac:dyDescent="0.25">
      <c r="A258" s="3">
        <f t="shared" si="35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3"/>
        <v>insert into game_score (id, matchid, squad, goals, points, time_type) values (985, 243, 39, 0, 0, 2);</v>
      </c>
    </row>
    <row r="259" spans="1:7" x14ac:dyDescent="0.25">
      <c r="A259" s="3">
        <f t="shared" si="35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3"/>
        <v>insert into game_score (id, matchid, squad, goals, points, time_type) values (986, 243, 39, 0, 0, 1);</v>
      </c>
    </row>
    <row r="260" spans="1:7" x14ac:dyDescent="0.25">
      <c r="A260" s="3">
        <f t="shared" si="35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3"/>
        <v>insert into game_score (id, matchid, squad, goals, points, time_type) values (987, 243, 55, 3, 3, 2);</v>
      </c>
    </row>
    <row r="261" spans="1:7" x14ac:dyDescent="0.25">
      <c r="A261" s="3">
        <f t="shared" si="35"/>
        <v>988</v>
      </c>
      <c r="B261" s="3">
        <f t="shared" ref="B261" si="46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3"/>
        <v>insert into game_score (id, matchid, squad, goals, points, time_type) values (988, 243, 55, 2, 0, 1);</v>
      </c>
    </row>
    <row r="262" spans="1:7" x14ac:dyDescent="0.25">
      <c r="A262" s="4">
        <f t="shared" si="35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3"/>
        <v>insert into game_score (id, matchid, squad, goals, points, time_type) values (989, 244, 380, 4, 0, 2);</v>
      </c>
    </row>
    <row r="263" spans="1:7" x14ac:dyDescent="0.25">
      <c r="A263" s="4">
        <f t="shared" si="35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3"/>
        <v>insert into game_score (id, matchid, squad, goals, points, time_type) values (990, 244, 380, 3, 0, 1);</v>
      </c>
    </row>
    <row r="264" spans="1:7" x14ac:dyDescent="0.25">
      <c r="A264" s="4">
        <f t="shared" si="35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3"/>
        <v>insert into game_score (id, matchid, squad, goals, points, time_type) values (991, 244, 98, 5, 3, 2);</v>
      </c>
    </row>
    <row r="265" spans="1:7" x14ac:dyDescent="0.25">
      <c r="A265" s="4">
        <f t="shared" si="35"/>
        <v>992</v>
      </c>
      <c r="B265" s="4">
        <f t="shared" ref="B265" si="47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3"/>
        <v>insert into game_score (id, matchid, squad, goals, points, time_type) values (992, 244, 98, 5, 0, 1);</v>
      </c>
    </row>
    <row r="266" spans="1:7" x14ac:dyDescent="0.25">
      <c r="A266" s="3">
        <f t="shared" si="35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3"/>
        <v>insert into game_score (id, matchid, squad, goals, points, time_type) values (993, 245, 55, 5, 3, 2);</v>
      </c>
    </row>
    <row r="267" spans="1:7" x14ac:dyDescent="0.25">
      <c r="A267" s="3">
        <f t="shared" si="35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3"/>
        <v>insert into game_score (id, matchid, squad, goals, points, time_type) values (994, 245, 55, 4, 0, 1);</v>
      </c>
    </row>
    <row r="268" spans="1:7" x14ac:dyDescent="0.25">
      <c r="A268" s="3">
        <f t="shared" si="35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3"/>
        <v>insert into game_score (id, matchid, squad, goals, points, time_type) values (995, 245, 380, 3, 0, 2);</v>
      </c>
    </row>
    <row r="269" spans="1:7" x14ac:dyDescent="0.25">
      <c r="A269" s="3">
        <f t="shared" si="35"/>
        <v>996</v>
      </c>
      <c r="B269" s="3">
        <f t="shared" ref="B269" si="48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3"/>
        <v>insert into game_score (id, matchid, squad, goals, points, time_type) values (996, 245, 380, 2, 0, 1);</v>
      </c>
    </row>
    <row r="270" spans="1:7" x14ac:dyDescent="0.25">
      <c r="A270" s="4">
        <f t="shared" si="35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3"/>
        <v>insert into game_score (id, matchid, squad, goals, points, time_type) values (997, 246, 98, 5, 1, 2);</v>
      </c>
    </row>
    <row r="271" spans="1:7" x14ac:dyDescent="0.25">
      <c r="A271" s="4">
        <f t="shared" si="35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3"/>
        <v>insert into game_score (id, matchid, squad, goals, points, time_type) values (998, 246, 98, 2, 0, 1);</v>
      </c>
    </row>
    <row r="272" spans="1:7" x14ac:dyDescent="0.25">
      <c r="A272" s="4">
        <f t="shared" si="35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3"/>
        <v>insert into game_score (id, matchid, squad, goals, points, time_type) values (999, 246, 39, 5, 1, 2);</v>
      </c>
    </row>
    <row r="273" spans="1:7" x14ac:dyDescent="0.25">
      <c r="A273" s="4">
        <f t="shared" si="35"/>
        <v>1000</v>
      </c>
      <c r="B273" s="4">
        <f t="shared" ref="B273" si="49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3"/>
        <v>insert into game_score (id, matchid, squad, goals, points, time_type) values (1000, 246, 39, 3, 0, 1);</v>
      </c>
    </row>
    <row r="274" spans="1:7" x14ac:dyDescent="0.25">
      <c r="A274" s="3">
        <f t="shared" si="35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3"/>
        <v>insert into game_score (id, matchid, squad, goals, points, time_type) values (1001, 247, 595, 3, 1, 2);</v>
      </c>
    </row>
    <row r="275" spans="1:7" x14ac:dyDescent="0.25">
      <c r="A275" s="3">
        <f t="shared" si="35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3"/>
        <v>insert into game_score (id, matchid, squad, goals, points, time_type) values (1002, 247, 595, 2, 0, 1);</v>
      </c>
    </row>
    <row r="276" spans="1:7" x14ac:dyDescent="0.25">
      <c r="A276" s="3">
        <f t="shared" si="35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3"/>
        <v>insert into game_score (id, matchid, squad, goals, points, time_type) values (1003, 247, 54, 3, 1, 2);</v>
      </c>
    </row>
    <row r="277" spans="1:7" x14ac:dyDescent="0.25">
      <c r="A277" s="3">
        <f t="shared" si="35"/>
        <v>1004</v>
      </c>
      <c r="B277" s="3">
        <f t="shared" ref="B277" si="50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3"/>
        <v>insert into game_score (id, matchid, squad, goals, points, time_type) values (1004, 247, 54, 1, 0, 1);</v>
      </c>
    </row>
    <row r="278" spans="1:7" x14ac:dyDescent="0.25">
      <c r="A278" s="4">
        <f t="shared" si="35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3"/>
        <v>insert into game_score (id, matchid, squad, goals, points, time_type) values (1005, 248, 34, 5, 3, 2);</v>
      </c>
    </row>
    <row r="279" spans="1:7" x14ac:dyDescent="0.25">
      <c r="A279" s="4">
        <f t="shared" si="35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3"/>
        <v>insert into game_score (id, matchid, squad, goals, points, time_type) values (1006, 248, 34, 1, 0, 1);</v>
      </c>
    </row>
    <row r="280" spans="1:7" x14ac:dyDescent="0.25">
      <c r="A280" s="4">
        <f t="shared" si="35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3"/>
        <v>insert into game_score (id, matchid, squad, goals, points, time_type) values (1007, 248, 7, 2, 0, 2);</v>
      </c>
    </row>
    <row r="281" spans="1:7" x14ac:dyDescent="0.25">
      <c r="A281" s="4">
        <f t="shared" si="35"/>
        <v>1008</v>
      </c>
      <c r="B281" s="4">
        <f t="shared" ref="B281" si="51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3"/>
        <v>insert into game_score (id, matchid, squad, goals, points, time_type) values (1008, 248, 7, 1, 0, 1);</v>
      </c>
    </row>
    <row r="282" spans="1:7" x14ac:dyDescent="0.25">
      <c r="A282" s="3">
        <f t="shared" si="35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3"/>
        <v>insert into game_score (id, matchid, squad, goals, points, time_type) values (1009, 249, 34, 2, 3, 2);</v>
      </c>
    </row>
    <row r="283" spans="1:7" x14ac:dyDescent="0.25">
      <c r="A283" s="3">
        <f t="shared" si="35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3"/>
        <v>insert into game_score (id, matchid, squad, goals, points, time_type) values (1010, 249, 34, 1, 0, 1);</v>
      </c>
    </row>
    <row r="284" spans="1:7" x14ac:dyDescent="0.25">
      <c r="A284" s="3">
        <f t="shared" si="35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3"/>
        <v>insert into game_score (id, matchid, squad, goals, points, time_type) values (1011, 249, 54, 1, 0, 2);</v>
      </c>
    </row>
    <row r="285" spans="1:7" x14ac:dyDescent="0.25">
      <c r="A285" s="3">
        <f t="shared" si="35"/>
        <v>1012</v>
      </c>
      <c r="B285" s="3">
        <f t="shared" ref="B285" si="52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3"/>
        <v>insert into game_score (id, matchid, squad, goals, points, time_type) values (1012, 249, 54, 1, 0, 1);</v>
      </c>
    </row>
    <row r="286" spans="1:7" x14ac:dyDescent="0.25">
      <c r="A286" s="4">
        <f t="shared" ref="A286:A323" si="53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3"/>
        <v>insert into game_score (id, matchid, squad, goals, points, time_type) values (1013, 250, 7, 5, 3, 2);</v>
      </c>
    </row>
    <row r="287" spans="1:7" x14ac:dyDescent="0.25">
      <c r="A287" s="4">
        <f t="shared" si="53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3"/>
        <v>insert into game_score (id, matchid, squad, goals, points, time_type) values (1014, 250, 7, 2, 0, 1);</v>
      </c>
    </row>
    <row r="288" spans="1:7" x14ac:dyDescent="0.25">
      <c r="A288" s="4">
        <f t="shared" si="53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3"/>
        <v>insert into game_score (id, matchid, squad, goals, points, time_type) values (1015, 250, 595, 4, 0, 2);</v>
      </c>
    </row>
    <row r="289" spans="1:7" x14ac:dyDescent="0.25">
      <c r="A289" s="4">
        <f t="shared" si="53"/>
        <v>1016</v>
      </c>
      <c r="B289" s="4">
        <f t="shared" ref="B289" si="54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3"/>
        <v>insert into game_score (id, matchid, squad, goals, points, time_type) values (1016, 250, 595, 1, 0, 1);</v>
      </c>
    </row>
    <row r="290" spans="1:7" x14ac:dyDescent="0.25">
      <c r="A290" s="3">
        <f t="shared" si="53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3"/>
        <v>insert into game_score (id, matchid, squad, goals, points, time_type) values (1017, 251, 54, 2, 1, 2);</v>
      </c>
    </row>
    <row r="291" spans="1:7" x14ac:dyDescent="0.25">
      <c r="A291" s="3">
        <f t="shared" si="53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3"/>
        <v>insert into game_score (id, matchid, squad, goals, points, time_type) values (1018, 251, 54, 1, 0, 1);</v>
      </c>
    </row>
    <row r="292" spans="1:7" x14ac:dyDescent="0.25">
      <c r="A292" s="3">
        <f t="shared" si="53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3"/>
        <v>insert into game_score (id, matchid, squad, goals, points, time_type) values (1019, 251, 7, 2, 1, 2);</v>
      </c>
    </row>
    <row r="293" spans="1:7" x14ac:dyDescent="0.25">
      <c r="A293" s="3">
        <f t="shared" si="53"/>
        <v>1020</v>
      </c>
      <c r="B293" s="3">
        <f t="shared" ref="B293" si="55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3"/>
        <v>insert into game_score (id, matchid, squad, goals, points, time_type) values (1020, 251, 7, 1, 0, 1);</v>
      </c>
    </row>
    <row r="294" spans="1:7" x14ac:dyDescent="0.25">
      <c r="A294" s="4">
        <f t="shared" si="53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3"/>
        <v>insert into game_score (id, matchid, squad, goals, points, time_type) values (1021, 252, 595, 1, 0, 2);</v>
      </c>
    </row>
    <row r="295" spans="1:7" x14ac:dyDescent="0.25">
      <c r="A295" s="4">
        <f t="shared" si="53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3"/>
        <v>insert into game_score (id, matchid, squad, goals, points, time_type) values (1022, 252, 595, 0, 0, 1);</v>
      </c>
    </row>
    <row r="296" spans="1:7" x14ac:dyDescent="0.25">
      <c r="A296" s="4">
        <f t="shared" si="53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3"/>
        <v>insert into game_score (id, matchid, squad, goals, points, time_type) values (1023, 252, 34, 4, 3, 2);</v>
      </c>
    </row>
    <row r="297" spans="1:7" x14ac:dyDescent="0.25">
      <c r="A297" s="4">
        <f t="shared" si="53"/>
        <v>1024</v>
      </c>
      <c r="B297" s="4">
        <f t="shared" ref="B297" si="56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3"/>
        <v>insert into game_score (id, matchid, squad, goals, points, time_type) values (1024, 252, 34, 1, 0, 1);</v>
      </c>
    </row>
    <row r="298" spans="1:7" x14ac:dyDescent="0.25">
      <c r="A298" s="3">
        <f t="shared" si="53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3"/>
        <v>insert into game_score (id, matchid, squad, goals, points, time_type) values (1025, 253, 7, 2, 0, 2);</v>
      </c>
    </row>
    <row r="299" spans="1:7" x14ac:dyDescent="0.25">
      <c r="A299" s="3">
        <f t="shared" si="53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3"/>
        <v>insert into game_score (id, matchid, squad, goals, points, time_type) values (1026, 253, 7, 1, 0, 1);</v>
      </c>
    </row>
    <row r="300" spans="1:7" x14ac:dyDescent="0.25">
      <c r="A300" s="3">
        <f t="shared" si="53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3"/>
        <v>insert into game_score (id, matchid, squad, goals, points, time_type) values (1027, 253, 55, 4, 3, 2);</v>
      </c>
    </row>
    <row r="301" spans="1:7" x14ac:dyDescent="0.25">
      <c r="A301" s="3">
        <f t="shared" si="53"/>
        <v>1028</v>
      </c>
      <c r="B301" s="3">
        <f t="shared" ref="B301" si="57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3"/>
        <v>insert into game_score (id, matchid, squad, goals, points, time_type) values (1028, 253, 55, 3, 0, 1);</v>
      </c>
    </row>
    <row r="302" spans="1:7" x14ac:dyDescent="0.25">
      <c r="A302" s="4">
        <f t="shared" si="53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3"/>
        <v>insert into game_score (id, matchid, squad, goals, points, time_type) values (1029, 254, 34, 1, 0, 2);</v>
      </c>
    </row>
    <row r="303" spans="1:7" x14ac:dyDescent="0.25">
      <c r="A303" s="4">
        <f t="shared" si="53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3"/>
        <v>insert into game_score (id, matchid, squad, goals, points, time_type) values (1030, 254, 34, 1, 0, 1);</v>
      </c>
    </row>
    <row r="304" spans="1:7" x14ac:dyDescent="0.25">
      <c r="A304" s="4">
        <f t="shared" si="53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3"/>
        <v>insert into game_score (id, matchid, squad, goals, points, time_type) values (1031, 254, 39, 1, 0, 2);</v>
      </c>
    </row>
    <row r="305" spans="1:7" x14ac:dyDescent="0.25">
      <c r="A305" s="4">
        <f t="shared" si="53"/>
        <v>1032</v>
      </c>
      <c r="B305" s="4">
        <f t="shared" ref="B305:B309" si="58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3"/>
        <v>insert into game_score (id, matchid, squad, goals, points, time_type) values (1032, 254, 39, 0, 0, 1);</v>
      </c>
    </row>
    <row r="306" spans="1:7" x14ac:dyDescent="0.25">
      <c r="A306" s="4">
        <f t="shared" si="53"/>
        <v>1033</v>
      </c>
      <c r="B306" s="4">
        <f t="shared" si="58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3"/>
        <v>insert into game_score (id, matchid, squad, goals, points, time_type) values (1033, 254, 34, 3, 3, 4);</v>
      </c>
    </row>
    <row r="307" spans="1:7" x14ac:dyDescent="0.25">
      <c r="A307" s="4">
        <f t="shared" si="53"/>
        <v>1034</v>
      </c>
      <c r="B307" s="4">
        <f t="shared" si="58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3"/>
        <v>insert into game_score (id, matchid, squad, goals, points, time_type) values (1034, 254, 34, 3, 0, 3);</v>
      </c>
    </row>
    <row r="308" spans="1:7" x14ac:dyDescent="0.25">
      <c r="A308" s="4">
        <f t="shared" si="53"/>
        <v>1035</v>
      </c>
      <c r="B308" s="4">
        <f t="shared" si="58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3"/>
        <v>insert into game_score (id, matchid, squad, goals, points, time_type) values (1035, 254, 39, 2, 0, 4);</v>
      </c>
    </row>
    <row r="309" spans="1:7" x14ac:dyDescent="0.25">
      <c r="A309" s="4">
        <f t="shared" si="53"/>
        <v>1036</v>
      </c>
      <c r="B309" s="4">
        <f t="shared" si="58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3"/>
        <v>insert into game_score (id, matchid, squad, goals, points, time_type) values (1036, 254, 39, 2, 0, 3);</v>
      </c>
    </row>
    <row r="310" spans="1:7" x14ac:dyDescent="0.25">
      <c r="A310" s="3">
        <f t="shared" si="53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3"/>
        <v>insert into game_score (id, matchid, squad, goals, points, time_type) values (1037, 255, 7, 1, 0, 2);</v>
      </c>
    </row>
    <row r="311" spans="1:7" x14ac:dyDescent="0.25">
      <c r="A311" s="3">
        <f t="shared" si="53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3"/>
        <v>insert into game_score (id, matchid, squad, goals, points, time_type) values (1038, 255, 7, 0, 0, 1);</v>
      </c>
    </row>
    <row r="312" spans="1:7" x14ac:dyDescent="0.25">
      <c r="A312" s="3">
        <f t="shared" si="53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3"/>
        <v>insert into game_score (id, matchid, squad, goals, points, time_type) values (1039, 255, 39, 2, 3, 2);</v>
      </c>
    </row>
    <row r="313" spans="1:7" x14ac:dyDescent="0.25">
      <c r="A313" s="3">
        <f t="shared" si="53"/>
        <v>1040</v>
      </c>
      <c r="B313" s="3">
        <f t="shared" ref="B313" si="59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3"/>
        <v>insert into game_score (id, matchid, squad, goals, points, time_type) values (1040, 255, 39, 1, 0, 1);</v>
      </c>
    </row>
    <row r="314" spans="1:7" x14ac:dyDescent="0.25">
      <c r="A314" s="4">
        <f t="shared" si="53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3"/>
        <v>insert into game_score (id, matchid, squad, goals, points, time_type) values (1041, 256, 55, 2, 0, 2);</v>
      </c>
    </row>
    <row r="315" spans="1:7" x14ac:dyDescent="0.25">
      <c r="A315" s="4">
        <f t="shared" si="53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3"/>
        <v>insert into game_score (id, matchid, squad, goals, points, time_type) values (1042, 256, 55, 0, 0, 1);</v>
      </c>
    </row>
    <row r="316" spans="1:7" x14ac:dyDescent="0.25">
      <c r="A316" s="4">
        <f t="shared" si="53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3"/>
        <v>insert into game_score (id, matchid, squad, goals, points, time_type) values (1043, 256, 34, 2, 0, 2);</v>
      </c>
    </row>
    <row r="317" spans="1:7" x14ac:dyDescent="0.25">
      <c r="A317" s="4">
        <f t="shared" si="53"/>
        <v>1044</v>
      </c>
      <c r="B317" s="4">
        <f t="shared" ref="B317:B323" si="60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3"/>
        <v>insert into game_score (id, matchid, squad, goals, points, time_type) values (1044, 256, 34, 0, 0, 1);</v>
      </c>
    </row>
    <row r="318" spans="1:7" x14ac:dyDescent="0.25">
      <c r="A318" s="4">
        <f t="shared" si="53"/>
        <v>1045</v>
      </c>
      <c r="B318" s="4">
        <f t="shared" si="60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3"/>
        <v>insert into game_score (id, matchid, squad, goals, points, time_type) values (1045, 256, 55, 2, 1, 4);</v>
      </c>
    </row>
    <row r="319" spans="1:7" x14ac:dyDescent="0.25">
      <c r="A319" s="4">
        <f t="shared" si="53"/>
        <v>1046</v>
      </c>
      <c r="B319" s="4">
        <f t="shared" si="60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3"/>
        <v>insert into game_score (id, matchid, squad, goals, points, time_type) values (1046, 256, 55, 2, 0, 3);</v>
      </c>
    </row>
    <row r="320" spans="1:7" x14ac:dyDescent="0.25">
      <c r="A320" s="4">
        <f t="shared" si="53"/>
        <v>1047</v>
      </c>
      <c r="B320" s="4">
        <f t="shared" si="60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3"/>
        <v>insert into game_score (id, matchid, squad, goals, points, time_type) values (1047, 256, 34, 2, 1, 4);</v>
      </c>
    </row>
    <row r="321" spans="1:7" x14ac:dyDescent="0.25">
      <c r="A321" s="4">
        <f t="shared" si="53"/>
        <v>1048</v>
      </c>
      <c r="B321" s="4">
        <f t="shared" si="60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3"/>
        <v>insert into game_score (id, matchid, squad, goals, points, time_type) values (1048, 256, 34, 2, 0, 3);</v>
      </c>
    </row>
    <row r="322" spans="1:7" x14ac:dyDescent="0.25">
      <c r="A322" s="4">
        <f t="shared" si="53"/>
        <v>1049</v>
      </c>
      <c r="B322" s="4">
        <f t="shared" si="60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3"/>
        <v>insert into game_score (id, matchid, squad, goals, points, time_type) values (1049, 256, 55, 4, 0, 7);</v>
      </c>
    </row>
    <row r="323" spans="1:7" x14ac:dyDescent="0.25">
      <c r="A323" s="4">
        <f t="shared" si="53"/>
        <v>1050</v>
      </c>
      <c r="B323" s="4">
        <f t="shared" si="60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3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1989</vt:lpstr>
      <vt:lpstr>1992</vt:lpstr>
      <vt:lpstr>1996</vt:lpstr>
      <vt:lpstr>2000</vt:lpstr>
      <vt:lpstr>2004</vt:lpstr>
      <vt:lpstr>2008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2016-09-05T03:02:42Z</dcterms:modified>
</cp:coreProperties>
</file>