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8"/>
  </bookViews>
  <sheets>
    <sheet name="1960" sheetId="1" r:id="rId1"/>
    <sheet name="1964" sheetId="48" r:id="rId2"/>
    <sheet name="1968" sheetId="49" r:id="rId3"/>
    <sheet name="1972" sheetId="50" r:id="rId4"/>
    <sheet name="1976" sheetId="51" r:id="rId5"/>
    <sheet name="1980" sheetId="53" r:id="rId6"/>
    <sheet name="1984" sheetId="54" r:id="rId7"/>
    <sheet name="1988" sheetId="55" r:id="rId8"/>
    <sheet name="1992" sheetId="56" r:id="rId9"/>
  </sheets>
  <calcPr calcId="145621"/>
</workbook>
</file>

<file path=xl/calcChain.xml><?xml version="1.0" encoding="utf-8"?>
<calcChain xmlns="http://schemas.openxmlformats.org/spreadsheetml/2006/main">
  <c r="G86" i="56" l="1"/>
  <c r="G85" i="56"/>
  <c r="B86" i="56"/>
  <c r="B85" i="56"/>
  <c r="A87" i="56"/>
  <c r="A86" i="56"/>
  <c r="A85" i="56"/>
  <c r="B26" i="56"/>
  <c r="B25" i="56"/>
  <c r="B24" i="56"/>
  <c r="B23" i="56"/>
  <c r="B22" i="56"/>
  <c r="B21" i="56"/>
  <c r="B20" i="56"/>
  <c r="B19" i="56"/>
  <c r="B18" i="56"/>
  <c r="B17" i="56"/>
  <c r="B16" i="56"/>
  <c r="B15" i="56"/>
  <c r="B14" i="56"/>
  <c r="B13" i="56"/>
  <c r="B12" i="56"/>
  <c r="A29" i="56"/>
  <c r="A12" i="56"/>
  <c r="A13" i="56" s="1"/>
  <c r="A2" i="56"/>
  <c r="G2" i="56" s="1"/>
  <c r="G28" i="56"/>
  <c r="D13" i="56"/>
  <c r="D14" i="56" s="1"/>
  <c r="D15" i="56" s="1"/>
  <c r="D16" i="56" s="1"/>
  <c r="D17" i="56" s="1"/>
  <c r="D18" i="56" s="1"/>
  <c r="D19" i="56" s="1"/>
  <c r="D20" i="56" s="1"/>
  <c r="D21" i="56" s="1"/>
  <c r="D22" i="56" s="1"/>
  <c r="D23" i="56" s="1"/>
  <c r="D24" i="56" s="1"/>
  <c r="D25" i="56" s="1"/>
  <c r="D26" i="56" s="1"/>
  <c r="G11" i="56"/>
  <c r="B3" i="56"/>
  <c r="B4" i="56" s="1"/>
  <c r="B5" i="56" s="1"/>
  <c r="B6" i="56" s="1"/>
  <c r="B7" i="56" s="1"/>
  <c r="B8" i="56" s="1"/>
  <c r="B9" i="56" s="1"/>
  <c r="A3" i="56"/>
  <c r="G1" i="56"/>
  <c r="G13" i="56" l="1"/>
  <c r="G12" i="56"/>
  <c r="G3" i="56"/>
  <c r="A4" i="56"/>
  <c r="A14" i="56"/>
  <c r="B29" i="56"/>
  <c r="A30" i="56"/>
  <c r="G88" i="55"/>
  <c r="G87" i="55"/>
  <c r="G86" i="55"/>
  <c r="G85" i="55"/>
  <c r="G84" i="55"/>
  <c r="G83" i="55"/>
  <c r="G82" i="55"/>
  <c r="G81" i="55"/>
  <c r="G80" i="55"/>
  <c r="G79" i="55"/>
  <c r="G78" i="55"/>
  <c r="G77" i="55"/>
  <c r="G76" i="55"/>
  <c r="G75" i="55"/>
  <c r="G74" i="55"/>
  <c r="G73" i="55"/>
  <c r="G72" i="55"/>
  <c r="G71" i="55"/>
  <c r="G70" i="55"/>
  <c r="G69" i="55"/>
  <c r="G68" i="55"/>
  <c r="G67" i="55"/>
  <c r="G66" i="55"/>
  <c r="G65" i="55"/>
  <c r="G64" i="55"/>
  <c r="G63" i="55"/>
  <c r="G62" i="55"/>
  <c r="G61" i="55"/>
  <c r="G60" i="55"/>
  <c r="G59" i="55"/>
  <c r="G58" i="55"/>
  <c r="G57" i="55"/>
  <c r="G56" i="55"/>
  <c r="G55" i="55"/>
  <c r="G54" i="55"/>
  <c r="G53" i="55"/>
  <c r="G52" i="55"/>
  <c r="G51" i="55"/>
  <c r="G50" i="55"/>
  <c r="G49" i="55"/>
  <c r="G48" i="55"/>
  <c r="G47" i="55"/>
  <c r="G46" i="55"/>
  <c r="G45" i="55"/>
  <c r="G44" i="55"/>
  <c r="G43" i="55"/>
  <c r="G42" i="55"/>
  <c r="G41" i="55"/>
  <c r="G40" i="55"/>
  <c r="G39" i="55"/>
  <c r="G38" i="55"/>
  <c r="G37" i="55"/>
  <c r="G36" i="55"/>
  <c r="G35" i="55"/>
  <c r="G34" i="55"/>
  <c r="G33" i="55"/>
  <c r="G32" i="55"/>
  <c r="G31" i="55"/>
  <c r="G30" i="55"/>
  <c r="G29" i="55"/>
  <c r="A29" i="55"/>
  <c r="A12" i="55"/>
  <c r="G12" i="55"/>
  <c r="B26" i="55"/>
  <c r="B25" i="55"/>
  <c r="B24" i="55"/>
  <c r="B17" i="55"/>
  <c r="B16" i="55"/>
  <c r="B15" i="55"/>
  <c r="B14" i="55"/>
  <c r="B13" i="55"/>
  <c r="B12" i="55"/>
  <c r="B23" i="55"/>
  <c r="B22" i="55"/>
  <c r="B21" i="55"/>
  <c r="B20" i="55"/>
  <c r="B19" i="55"/>
  <c r="B18" i="55"/>
  <c r="A2" i="55"/>
  <c r="A3" i="55" s="1"/>
  <c r="G28" i="55"/>
  <c r="D13" i="55"/>
  <c r="D14" i="55" s="1"/>
  <c r="D15" i="55" s="1"/>
  <c r="D16" i="55" s="1"/>
  <c r="D17" i="55" s="1"/>
  <c r="D18" i="55" s="1"/>
  <c r="D19" i="55" s="1"/>
  <c r="D20" i="55" s="1"/>
  <c r="D21" i="55" s="1"/>
  <c r="D22" i="55" s="1"/>
  <c r="D23" i="55" s="1"/>
  <c r="D24" i="55" s="1"/>
  <c r="D25" i="55" s="1"/>
  <c r="D26" i="55" s="1"/>
  <c r="G11" i="55"/>
  <c r="B3" i="55"/>
  <c r="B4" i="55" s="1"/>
  <c r="B5" i="55" s="1"/>
  <c r="B6" i="55" s="1"/>
  <c r="B7" i="55" s="1"/>
  <c r="B8" i="55" s="1"/>
  <c r="B9" i="55" s="1"/>
  <c r="G2" i="55"/>
  <c r="G1" i="55"/>
  <c r="B95" i="54"/>
  <c r="B85" i="54"/>
  <c r="G85" i="54"/>
  <c r="G84" i="54"/>
  <c r="G83" i="54"/>
  <c r="G82" i="54"/>
  <c r="G81" i="54"/>
  <c r="G80" i="54"/>
  <c r="G79" i="54"/>
  <c r="G78" i="54"/>
  <c r="G77" i="54"/>
  <c r="G76" i="54"/>
  <c r="G75" i="54"/>
  <c r="G74" i="54"/>
  <c r="G73" i="54"/>
  <c r="G72" i="54"/>
  <c r="G71" i="54"/>
  <c r="G70" i="54"/>
  <c r="G69" i="54"/>
  <c r="G68" i="54"/>
  <c r="G67" i="54"/>
  <c r="G66" i="54"/>
  <c r="G65" i="54"/>
  <c r="G64" i="54"/>
  <c r="G63" i="54"/>
  <c r="G62" i="54"/>
  <c r="G61" i="54"/>
  <c r="G60" i="54"/>
  <c r="G59" i="54"/>
  <c r="G58" i="54"/>
  <c r="G57" i="54"/>
  <c r="G56" i="54"/>
  <c r="G55" i="54"/>
  <c r="G54" i="54"/>
  <c r="G53" i="54"/>
  <c r="G52" i="54"/>
  <c r="G51" i="54"/>
  <c r="G50" i="54"/>
  <c r="G49" i="54"/>
  <c r="G48" i="54"/>
  <c r="G47" i="54"/>
  <c r="G46" i="54"/>
  <c r="G45" i="54"/>
  <c r="G44" i="54"/>
  <c r="G43" i="54"/>
  <c r="G42" i="54"/>
  <c r="G41" i="54"/>
  <c r="G40" i="54"/>
  <c r="G39" i="54"/>
  <c r="G38" i="54"/>
  <c r="G37" i="54"/>
  <c r="G36" i="54"/>
  <c r="G35" i="54"/>
  <c r="G34" i="54"/>
  <c r="G33" i="54"/>
  <c r="G32" i="54"/>
  <c r="G31" i="54"/>
  <c r="G30" i="54"/>
  <c r="G29" i="54"/>
  <c r="A86" i="54"/>
  <c r="A87" i="54" s="1"/>
  <c r="A85" i="54"/>
  <c r="B87" i="54"/>
  <c r="B88" i="54" s="1"/>
  <c r="B86" i="54"/>
  <c r="G86" i="54" s="1"/>
  <c r="A29" i="54"/>
  <c r="A12" i="54"/>
  <c r="B26" i="54"/>
  <c r="B25" i="54"/>
  <c r="B24" i="54"/>
  <c r="B23" i="54"/>
  <c r="B22" i="54"/>
  <c r="B21" i="54"/>
  <c r="B20" i="54"/>
  <c r="B19" i="54"/>
  <c r="B18" i="54"/>
  <c r="B17" i="54"/>
  <c r="B16" i="54"/>
  <c r="B15" i="54"/>
  <c r="B14" i="54"/>
  <c r="B13" i="54"/>
  <c r="B12" i="54"/>
  <c r="A2" i="54"/>
  <c r="G2" i="54" s="1"/>
  <c r="G28" i="54"/>
  <c r="D13" i="54"/>
  <c r="D14" i="54" s="1"/>
  <c r="D15" i="54" s="1"/>
  <c r="D16" i="54" s="1"/>
  <c r="D17" i="54" s="1"/>
  <c r="D18" i="54" s="1"/>
  <c r="D19" i="54" s="1"/>
  <c r="D20" i="54" s="1"/>
  <c r="D21" i="54" s="1"/>
  <c r="D22" i="54" s="1"/>
  <c r="D23" i="54" s="1"/>
  <c r="D24" i="54" s="1"/>
  <c r="D25" i="54" s="1"/>
  <c r="D26" i="54" s="1"/>
  <c r="G11" i="54"/>
  <c r="B3" i="54"/>
  <c r="B4" i="54" s="1"/>
  <c r="B5" i="54" s="1"/>
  <c r="B6" i="54" s="1"/>
  <c r="B7" i="54" s="1"/>
  <c r="B8" i="54" s="1"/>
  <c r="B9" i="54" s="1"/>
  <c r="G1" i="54"/>
  <c r="A31" i="56" l="1"/>
  <c r="G14" i="56"/>
  <c r="A15" i="56"/>
  <c r="A5" i="56"/>
  <c r="G4" i="56"/>
  <c r="B32" i="56"/>
  <c r="B30" i="56"/>
  <c r="G30" i="56" s="1"/>
  <c r="B33" i="56"/>
  <c r="B31" i="56"/>
  <c r="G29" i="56"/>
  <c r="G3" i="55"/>
  <c r="A4" i="55"/>
  <c r="A13" i="55"/>
  <c r="G13" i="55" s="1"/>
  <c r="B29" i="55"/>
  <c r="A30" i="55"/>
  <c r="B89" i="54"/>
  <c r="G88" i="54"/>
  <c r="G87" i="54"/>
  <c r="A88" i="54"/>
  <c r="G12" i="54"/>
  <c r="A3" i="54"/>
  <c r="G3" i="54" s="1"/>
  <c r="A13" i="54"/>
  <c r="B29" i="54"/>
  <c r="A30" i="54"/>
  <c r="G25" i="53"/>
  <c r="G24" i="53"/>
  <c r="G23" i="53"/>
  <c r="G22" i="53"/>
  <c r="G21" i="53"/>
  <c r="G20" i="53"/>
  <c r="G19" i="53"/>
  <c r="G18" i="53"/>
  <c r="G17" i="53"/>
  <c r="G16" i="53"/>
  <c r="G15" i="53"/>
  <c r="G14" i="53"/>
  <c r="G13" i="53"/>
  <c r="G12" i="53"/>
  <c r="G11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A83" i="53"/>
  <c r="A84" i="53" s="1"/>
  <c r="B82" i="53"/>
  <c r="B85" i="53" s="1"/>
  <c r="A82" i="53"/>
  <c r="G82" i="53" s="1"/>
  <c r="B81" i="53"/>
  <c r="A81" i="53"/>
  <c r="G81" i="53" s="1"/>
  <c r="B80" i="53"/>
  <c r="A80" i="53"/>
  <c r="G80" i="53" s="1"/>
  <c r="A77" i="53"/>
  <c r="A78" i="53" s="1"/>
  <c r="B76" i="53"/>
  <c r="B79" i="53" s="1"/>
  <c r="A76" i="53"/>
  <c r="G76" i="53" s="1"/>
  <c r="B72" i="53"/>
  <c r="B74" i="53" s="1"/>
  <c r="A72" i="53"/>
  <c r="A73" i="53" s="1"/>
  <c r="A69" i="53"/>
  <c r="A70" i="53" s="1"/>
  <c r="B68" i="53"/>
  <c r="B71" i="53" s="1"/>
  <c r="A68" i="53"/>
  <c r="G68" i="53" s="1"/>
  <c r="B64" i="53"/>
  <c r="B66" i="53" s="1"/>
  <c r="A64" i="53"/>
  <c r="A65" i="53" s="1"/>
  <c r="B60" i="53"/>
  <c r="B62" i="53" s="1"/>
  <c r="A60" i="53"/>
  <c r="A61" i="53" s="1"/>
  <c r="B56" i="53"/>
  <c r="B58" i="53" s="1"/>
  <c r="A56" i="53"/>
  <c r="A57" i="53" s="1"/>
  <c r="B52" i="53"/>
  <c r="B54" i="53" s="1"/>
  <c r="A52" i="53"/>
  <c r="A53" i="53" s="1"/>
  <c r="B48" i="53"/>
  <c r="B50" i="53" s="1"/>
  <c r="A48" i="53"/>
  <c r="A49" i="53" s="1"/>
  <c r="B44" i="53"/>
  <c r="B46" i="53" s="1"/>
  <c r="A44" i="53"/>
  <c r="A45" i="53" s="1"/>
  <c r="A41" i="53"/>
  <c r="A42" i="53" s="1"/>
  <c r="B40" i="53"/>
  <c r="B43" i="53" s="1"/>
  <c r="A40" i="53"/>
  <c r="G40" i="53" s="1"/>
  <c r="A37" i="53"/>
  <c r="A38" i="53" s="1"/>
  <c r="B36" i="53"/>
  <c r="B38" i="53" s="1"/>
  <c r="A36" i="53"/>
  <c r="G36" i="53" s="1"/>
  <c r="B32" i="53"/>
  <c r="A32" i="53"/>
  <c r="A33" i="53" s="1"/>
  <c r="A34" i="53" s="1"/>
  <c r="A35" i="53" s="1"/>
  <c r="B35" i="53"/>
  <c r="A28" i="53"/>
  <c r="A12" i="53"/>
  <c r="G2" i="53"/>
  <c r="G15" i="56" l="1"/>
  <c r="A16" i="56"/>
  <c r="B36" i="56"/>
  <c r="B34" i="56"/>
  <c r="B35" i="56"/>
  <c r="B37" i="56"/>
  <c r="G5" i="56"/>
  <c r="A6" i="56"/>
  <c r="G31" i="56"/>
  <c r="A32" i="56"/>
  <c r="B32" i="55"/>
  <c r="B30" i="55"/>
  <c r="B33" i="55"/>
  <c r="B31" i="55"/>
  <c r="A31" i="55"/>
  <c r="A14" i="55"/>
  <c r="G14" i="55" s="1"/>
  <c r="A5" i="55"/>
  <c r="G4" i="55"/>
  <c r="B90" i="54"/>
  <c r="G89" i="54"/>
  <c r="A89" i="54"/>
  <c r="A90" i="54" s="1"/>
  <c r="A91" i="54" s="1"/>
  <c r="A92" i="54" s="1"/>
  <c r="A93" i="54" s="1"/>
  <c r="A94" i="54" s="1"/>
  <c r="A95" i="54" s="1"/>
  <c r="A96" i="54" s="1"/>
  <c r="A97" i="54" s="1"/>
  <c r="A98" i="54" s="1"/>
  <c r="A4" i="54"/>
  <c r="B33" i="54"/>
  <c r="B31" i="54"/>
  <c r="B30" i="54"/>
  <c r="B32" i="54"/>
  <c r="A5" i="54"/>
  <c r="G4" i="54"/>
  <c r="A31" i="54"/>
  <c r="G13" i="54"/>
  <c r="A14" i="54"/>
  <c r="G84" i="53"/>
  <c r="A85" i="53"/>
  <c r="G85" i="53" s="1"/>
  <c r="B84" i="53"/>
  <c r="B83" i="53"/>
  <c r="G83" i="53" s="1"/>
  <c r="G78" i="53"/>
  <c r="A79" i="53"/>
  <c r="G79" i="53" s="1"/>
  <c r="G77" i="53"/>
  <c r="B78" i="53"/>
  <c r="B77" i="53"/>
  <c r="A74" i="53"/>
  <c r="G72" i="53"/>
  <c r="B73" i="53"/>
  <c r="G73" i="53" s="1"/>
  <c r="B75" i="53"/>
  <c r="A71" i="53"/>
  <c r="G71" i="53" s="1"/>
  <c r="B70" i="53"/>
  <c r="G70" i="53" s="1"/>
  <c r="B69" i="53"/>
  <c r="G69" i="53" s="1"/>
  <c r="A66" i="53"/>
  <c r="G64" i="53"/>
  <c r="B65" i="53"/>
  <c r="G65" i="53" s="1"/>
  <c r="B67" i="53"/>
  <c r="A62" i="53"/>
  <c r="G60" i="53"/>
  <c r="B61" i="53"/>
  <c r="G61" i="53" s="1"/>
  <c r="B63" i="53"/>
  <c r="A58" i="53"/>
  <c r="G56" i="53"/>
  <c r="B57" i="53"/>
  <c r="G57" i="53" s="1"/>
  <c r="B59" i="53"/>
  <c r="G53" i="53"/>
  <c r="A54" i="53"/>
  <c r="G52" i="53"/>
  <c r="B53" i="53"/>
  <c r="B55" i="53"/>
  <c r="G49" i="53"/>
  <c r="A50" i="53"/>
  <c r="G48" i="53"/>
  <c r="B49" i="53"/>
  <c r="B51" i="53"/>
  <c r="A46" i="53"/>
  <c r="G44" i="53"/>
  <c r="B45" i="53"/>
  <c r="G45" i="53" s="1"/>
  <c r="B47" i="53"/>
  <c r="G42" i="53"/>
  <c r="A43" i="53"/>
  <c r="G43" i="53" s="1"/>
  <c r="B42" i="53"/>
  <c r="B41" i="53"/>
  <c r="G41" i="53" s="1"/>
  <c r="A39" i="53"/>
  <c r="G38" i="53"/>
  <c r="B37" i="53"/>
  <c r="G37" i="53" s="1"/>
  <c r="B39" i="53"/>
  <c r="G32" i="53"/>
  <c r="G35" i="53"/>
  <c r="B34" i="53"/>
  <c r="G34" i="53" s="1"/>
  <c r="B33" i="53"/>
  <c r="G33" i="53" s="1"/>
  <c r="D13" i="53"/>
  <c r="D14" i="53" s="1"/>
  <c r="D15" i="53" s="1"/>
  <c r="D16" i="53" s="1"/>
  <c r="D17" i="53" s="1"/>
  <c r="D18" i="53" s="1"/>
  <c r="D19" i="53" s="1"/>
  <c r="D20" i="53" s="1"/>
  <c r="D21" i="53" s="1"/>
  <c r="D22" i="53" s="1"/>
  <c r="D23" i="53" s="1"/>
  <c r="D24" i="53" s="1"/>
  <c r="D25" i="53" s="1"/>
  <c r="B3" i="53"/>
  <c r="B4" i="53" s="1"/>
  <c r="B5" i="53" s="1"/>
  <c r="B6" i="53" s="1"/>
  <c r="B7" i="53" s="1"/>
  <c r="B8" i="53" s="1"/>
  <c r="B9" i="53" s="1"/>
  <c r="A3" i="53"/>
  <c r="G1" i="53"/>
  <c r="A33" i="56" l="1"/>
  <c r="G32" i="56"/>
  <c r="A7" i="56"/>
  <c r="G6" i="56"/>
  <c r="B40" i="56"/>
  <c r="B38" i="56"/>
  <c r="B39" i="56"/>
  <c r="B41" i="56"/>
  <c r="G16" i="56"/>
  <c r="A17" i="56"/>
  <c r="A15" i="55"/>
  <c r="G15" i="55" s="1"/>
  <c r="G5" i="55"/>
  <c r="A6" i="55"/>
  <c r="A32" i="55"/>
  <c r="B36" i="55"/>
  <c r="B34" i="55"/>
  <c r="B37" i="55"/>
  <c r="B35" i="55"/>
  <c r="B91" i="54"/>
  <c r="G90" i="54"/>
  <c r="G14" i="54"/>
  <c r="A15" i="54"/>
  <c r="A32" i="54"/>
  <c r="A6" i="54"/>
  <c r="G5" i="54"/>
  <c r="B37" i="54"/>
  <c r="B35" i="54"/>
  <c r="B34" i="54"/>
  <c r="B36" i="54"/>
  <c r="A75" i="53"/>
  <c r="G75" i="53" s="1"/>
  <c r="G74" i="53"/>
  <c r="A67" i="53"/>
  <c r="G67" i="53" s="1"/>
  <c r="G66" i="53"/>
  <c r="A63" i="53"/>
  <c r="G63" i="53" s="1"/>
  <c r="G62" i="53"/>
  <c r="A59" i="53"/>
  <c r="G59" i="53" s="1"/>
  <c r="G58" i="53"/>
  <c r="A55" i="53"/>
  <c r="G55" i="53" s="1"/>
  <c r="G54" i="53"/>
  <c r="A51" i="53"/>
  <c r="G51" i="53" s="1"/>
  <c r="G50" i="53"/>
  <c r="A47" i="53"/>
  <c r="G47" i="53" s="1"/>
  <c r="G46" i="53"/>
  <c r="G39" i="53"/>
  <c r="A4" i="53"/>
  <c r="G3" i="53"/>
  <c r="A29" i="53"/>
  <c r="G27" i="53"/>
  <c r="G17" i="56" l="1"/>
  <c r="A18" i="56"/>
  <c r="B44" i="56"/>
  <c r="B42" i="56"/>
  <c r="B43" i="56"/>
  <c r="B45" i="56"/>
  <c r="G7" i="56"/>
  <c r="A8" i="56"/>
  <c r="G33" i="56"/>
  <c r="A34" i="56"/>
  <c r="B40" i="55"/>
  <c r="B38" i="55"/>
  <c r="B41" i="55"/>
  <c r="B39" i="55"/>
  <c r="A33" i="55"/>
  <c r="A7" i="55"/>
  <c r="G6" i="55"/>
  <c r="A16" i="55"/>
  <c r="G16" i="55" s="1"/>
  <c r="B92" i="54"/>
  <c r="G91" i="54"/>
  <c r="G15" i="54"/>
  <c r="A16" i="54"/>
  <c r="B41" i="54"/>
  <c r="B39" i="54"/>
  <c r="B40" i="54"/>
  <c r="B38" i="54"/>
  <c r="G6" i="54"/>
  <c r="A7" i="54"/>
  <c r="A33" i="54"/>
  <c r="A5" i="53"/>
  <c r="G4" i="53"/>
  <c r="B28" i="53"/>
  <c r="A13" i="53"/>
  <c r="G28" i="53"/>
  <c r="A30" i="53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G24" i="51"/>
  <c r="G23" i="51"/>
  <c r="G22" i="51"/>
  <c r="G21" i="51"/>
  <c r="G20" i="51"/>
  <c r="G19" i="51"/>
  <c r="G18" i="51"/>
  <c r="G17" i="51"/>
  <c r="G15" i="51"/>
  <c r="G14" i="51"/>
  <c r="G13" i="51"/>
  <c r="G12" i="51"/>
  <c r="G11" i="51"/>
  <c r="G10" i="51"/>
  <c r="G9" i="51"/>
  <c r="G8" i="51"/>
  <c r="A41" i="51"/>
  <c r="A40" i="51"/>
  <c r="B32" i="51"/>
  <c r="B31" i="51"/>
  <c r="B30" i="51"/>
  <c r="B29" i="51"/>
  <c r="B28" i="51"/>
  <c r="B23" i="51"/>
  <c r="B22" i="51"/>
  <c r="B21" i="51"/>
  <c r="B20" i="51"/>
  <c r="B34" i="51" s="1"/>
  <c r="B15" i="51"/>
  <c r="B14" i="51"/>
  <c r="B13" i="51"/>
  <c r="B12" i="51"/>
  <c r="A10" i="51"/>
  <c r="A11" i="51" s="1"/>
  <c r="A12" i="51" s="1"/>
  <c r="A13" i="51" s="1"/>
  <c r="A14" i="51" s="1"/>
  <c r="A15" i="51" s="1"/>
  <c r="A16" i="51" s="1"/>
  <c r="A17" i="51" s="1"/>
  <c r="A18" i="51" s="1"/>
  <c r="A19" i="51" s="1"/>
  <c r="A20" i="51" s="1"/>
  <c r="A21" i="51" s="1"/>
  <c r="A22" i="51" s="1"/>
  <c r="A23" i="51" s="1"/>
  <c r="A24" i="51" s="1"/>
  <c r="A25" i="51" s="1"/>
  <c r="A26" i="51" s="1"/>
  <c r="A27" i="51" s="1"/>
  <c r="A28" i="51" s="1"/>
  <c r="A29" i="51" s="1"/>
  <c r="A30" i="51" s="1"/>
  <c r="A31" i="51" s="1"/>
  <c r="A32" i="51" s="1"/>
  <c r="A33" i="51" s="1"/>
  <c r="A34" i="51" s="1"/>
  <c r="A35" i="51" s="1"/>
  <c r="A36" i="51" s="1"/>
  <c r="A37" i="51" s="1"/>
  <c r="A38" i="51" s="1"/>
  <c r="A39" i="51" s="1"/>
  <c r="B5" i="51"/>
  <c r="B4" i="51"/>
  <c r="B3" i="51"/>
  <c r="B2" i="51"/>
  <c r="A8" i="51"/>
  <c r="A9" i="51" s="1"/>
  <c r="A2" i="51"/>
  <c r="B8" i="51" s="1"/>
  <c r="G7" i="51"/>
  <c r="D3" i="51"/>
  <c r="D4" i="51" s="1"/>
  <c r="D5" i="51" s="1"/>
  <c r="G1" i="51"/>
  <c r="A35" i="56" l="1"/>
  <c r="G34" i="56"/>
  <c r="A9" i="56"/>
  <c r="G9" i="56" s="1"/>
  <c r="G8" i="56"/>
  <c r="B48" i="56"/>
  <c r="B46" i="56"/>
  <c r="B47" i="56"/>
  <c r="B49" i="56"/>
  <c r="G18" i="56"/>
  <c r="A19" i="56"/>
  <c r="A17" i="55"/>
  <c r="G17" i="55" s="1"/>
  <c r="G7" i="55"/>
  <c r="A8" i="55"/>
  <c r="A34" i="55"/>
  <c r="B44" i="55"/>
  <c r="B42" i="55"/>
  <c r="B45" i="55"/>
  <c r="B43" i="55"/>
  <c r="B93" i="54"/>
  <c r="G92" i="54"/>
  <c r="B45" i="54"/>
  <c r="B43" i="54"/>
  <c r="B44" i="54"/>
  <c r="B42" i="54"/>
  <c r="A34" i="54"/>
  <c r="G7" i="54"/>
  <c r="A8" i="54"/>
  <c r="G16" i="54"/>
  <c r="A17" i="54"/>
  <c r="A6" i="53"/>
  <c r="G5" i="53"/>
  <c r="A31" i="53"/>
  <c r="B30" i="53"/>
  <c r="B31" i="53"/>
  <c r="B29" i="53"/>
  <c r="A14" i="53"/>
  <c r="B33" i="51"/>
  <c r="B35" i="51"/>
  <c r="B16" i="51"/>
  <c r="B10" i="51"/>
  <c r="B11" i="51"/>
  <c r="B9" i="51"/>
  <c r="G2" i="51"/>
  <c r="A3" i="51"/>
  <c r="B5" i="50"/>
  <c r="B4" i="50"/>
  <c r="B3" i="50"/>
  <c r="B2" i="50"/>
  <c r="D3" i="50"/>
  <c r="A2" i="50"/>
  <c r="B8" i="50" s="1"/>
  <c r="A8" i="50"/>
  <c r="A9" i="50" s="1"/>
  <c r="G7" i="50"/>
  <c r="D4" i="50"/>
  <c r="D5" i="50" s="1"/>
  <c r="G1" i="50"/>
  <c r="G19" i="56" l="1"/>
  <c r="A20" i="56"/>
  <c r="B52" i="56"/>
  <c r="B50" i="56"/>
  <c r="B51" i="56"/>
  <c r="B53" i="56"/>
  <c r="G35" i="56"/>
  <c r="A36" i="56"/>
  <c r="B49" i="55"/>
  <c r="B48" i="55"/>
  <c r="B46" i="55"/>
  <c r="B47" i="55"/>
  <c r="A35" i="55"/>
  <c r="A9" i="55"/>
  <c r="G9" i="55" s="1"/>
  <c r="G8" i="55"/>
  <c r="A18" i="55"/>
  <c r="G18" i="55" s="1"/>
  <c r="B94" i="54"/>
  <c r="G94" i="54" s="1"/>
  <c r="G93" i="54"/>
  <c r="G17" i="54"/>
  <c r="A18" i="54"/>
  <c r="A9" i="54"/>
  <c r="G9" i="54" s="1"/>
  <c r="G8" i="54"/>
  <c r="A35" i="54"/>
  <c r="B49" i="54"/>
  <c r="B47" i="54"/>
  <c r="B48" i="54"/>
  <c r="B46" i="54"/>
  <c r="A7" i="53"/>
  <c r="G6" i="53"/>
  <c r="G29" i="53"/>
  <c r="G30" i="53"/>
  <c r="A15" i="53"/>
  <c r="G31" i="53"/>
  <c r="A4" i="51"/>
  <c r="G3" i="51"/>
  <c r="B24" i="51"/>
  <c r="B18" i="51"/>
  <c r="B19" i="51"/>
  <c r="B17" i="51"/>
  <c r="B12" i="50"/>
  <c r="B10" i="50"/>
  <c r="B11" i="50"/>
  <c r="B9" i="50"/>
  <c r="A10" i="50"/>
  <c r="G2" i="50"/>
  <c r="G8" i="50"/>
  <c r="A3" i="50"/>
  <c r="B33" i="49"/>
  <c r="B35" i="49" s="1"/>
  <c r="A33" i="49"/>
  <c r="A34" i="49" s="1"/>
  <c r="B32" i="49"/>
  <c r="B31" i="49"/>
  <c r="B30" i="49"/>
  <c r="B29" i="49"/>
  <c r="A29" i="49"/>
  <c r="A30" i="49" s="1"/>
  <c r="A28" i="49"/>
  <c r="A27" i="49"/>
  <c r="A26" i="49"/>
  <c r="A25" i="49"/>
  <c r="B6" i="49"/>
  <c r="B5" i="49"/>
  <c r="B4" i="49"/>
  <c r="B3" i="49"/>
  <c r="B2" i="49"/>
  <c r="A9" i="49"/>
  <c r="A8" i="48"/>
  <c r="A2" i="49"/>
  <c r="A3" i="49" s="1"/>
  <c r="G8" i="49"/>
  <c r="D3" i="49"/>
  <c r="D4" i="49" s="1"/>
  <c r="D5" i="49" s="1"/>
  <c r="D6" i="49" s="1"/>
  <c r="G1" i="49"/>
  <c r="B5" i="48"/>
  <c r="B4" i="48"/>
  <c r="B3" i="48"/>
  <c r="B2" i="48"/>
  <c r="D3" i="48"/>
  <c r="D4" i="48" s="1"/>
  <c r="D5" i="48" s="1"/>
  <c r="D3" i="1"/>
  <c r="D4" i="1" s="1"/>
  <c r="D5" i="1" s="1"/>
  <c r="B8" i="1"/>
  <c r="G8" i="1" s="1"/>
  <c r="G7" i="48"/>
  <c r="G1" i="48"/>
  <c r="B5" i="1"/>
  <c r="B4" i="1"/>
  <c r="B3" i="1"/>
  <c r="B2" i="1"/>
  <c r="A37" i="56" l="1"/>
  <c r="G36" i="56"/>
  <c r="B56" i="56"/>
  <c r="B54" i="56"/>
  <c r="B55" i="56"/>
  <c r="B57" i="56"/>
  <c r="G20" i="56"/>
  <c r="A21" i="56"/>
  <c r="A19" i="55"/>
  <c r="G19" i="55" s="1"/>
  <c r="A36" i="55"/>
  <c r="B53" i="55"/>
  <c r="B51" i="55"/>
  <c r="B52" i="55"/>
  <c r="B50" i="55"/>
  <c r="A36" i="54"/>
  <c r="G18" i="54"/>
  <c r="A19" i="54"/>
  <c r="B53" i="54"/>
  <c r="B51" i="54"/>
  <c r="B52" i="54"/>
  <c r="B50" i="54"/>
  <c r="A8" i="53"/>
  <c r="G7" i="53"/>
  <c r="A16" i="53"/>
  <c r="A17" i="53" s="1"/>
  <c r="A18" i="53" s="1"/>
  <c r="A19" i="53" s="1"/>
  <c r="A20" i="53" s="1"/>
  <c r="A21" i="53" s="1"/>
  <c r="A22" i="53" s="1"/>
  <c r="A23" i="53" s="1"/>
  <c r="A24" i="53" s="1"/>
  <c r="A25" i="53" s="1"/>
  <c r="B36" i="51"/>
  <c r="B26" i="51"/>
  <c r="B27" i="51"/>
  <c r="B25" i="51"/>
  <c r="A5" i="51"/>
  <c r="G5" i="51" s="1"/>
  <c r="G4" i="51"/>
  <c r="G9" i="50"/>
  <c r="A4" i="50"/>
  <c r="G3" i="50"/>
  <c r="A11" i="50"/>
  <c r="A12" i="50" s="1"/>
  <c r="A13" i="50" s="1"/>
  <c r="A14" i="50" s="1"/>
  <c r="A15" i="50" s="1"/>
  <c r="A16" i="50" s="1"/>
  <c r="A17" i="50" s="1"/>
  <c r="A18" i="50" s="1"/>
  <c r="A19" i="50" s="1"/>
  <c r="A20" i="50" s="1"/>
  <c r="A21" i="50" s="1"/>
  <c r="A22" i="50" s="1"/>
  <c r="A23" i="50" s="1"/>
  <c r="G10" i="50"/>
  <c r="B16" i="50"/>
  <c r="B14" i="50"/>
  <c r="B15" i="50"/>
  <c r="B13" i="50"/>
  <c r="A35" i="49"/>
  <c r="G33" i="49"/>
  <c r="B34" i="49"/>
  <c r="G34" i="49" s="1"/>
  <c r="B36" i="49"/>
  <c r="G30" i="49"/>
  <c r="A31" i="49"/>
  <c r="G29" i="49"/>
  <c r="G3" i="49"/>
  <c r="B9" i="49"/>
  <c r="B17" i="49" s="1"/>
  <c r="B10" i="49"/>
  <c r="B13" i="49" s="1"/>
  <c r="B16" i="49" s="1"/>
  <c r="A4" i="49"/>
  <c r="G2" i="49"/>
  <c r="A3" i="1"/>
  <c r="A4" i="1" s="1"/>
  <c r="A5" i="1" s="1"/>
  <c r="A2" i="48" s="1"/>
  <c r="B8" i="48" s="1"/>
  <c r="B16" i="48" s="1"/>
  <c r="B20" i="48" s="1"/>
  <c r="B22" i="48" s="1"/>
  <c r="B25" i="48" s="1"/>
  <c r="G21" i="56" l="1"/>
  <c r="A22" i="56"/>
  <c r="B60" i="56"/>
  <c r="B58" i="56"/>
  <c r="B59" i="56"/>
  <c r="B61" i="56"/>
  <c r="G37" i="56"/>
  <c r="A38" i="56"/>
  <c r="A37" i="55"/>
  <c r="A20" i="55"/>
  <c r="G20" i="55" s="1"/>
  <c r="B57" i="55"/>
  <c r="B55" i="55"/>
  <c r="B56" i="55"/>
  <c r="B54" i="55"/>
  <c r="G19" i="54"/>
  <c r="A20" i="54"/>
  <c r="B57" i="54"/>
  <c r="B55" i="54"/>
  <c r="B56" i="54"/>
  <c r="B54" i="54"/>
  <c r="A37" i="54"/>
  <c r="A9" i="53"/>
  <c r="G9" i="53" s="1"/>
  <c r="G8" i="53"/>
  <c r="B38" i="51"/>
  <c r="B39" i="51"/>
  <c r="B37" i="51"/>
  <c r="G16" i="51"/>
  <c r="B20" i="50"/>
  <c r="B18" i="50"/>
  <c r="B19" i="50"/>
  <c r="B17" i="50"/>
  <c r="G11" i="50"/>
  <c r="A5" i="50"/>
  <c r="G4" i="50"/>
  <c r="A36" i="49"/>
  <c r="G36" i="49" s="1"/>
  <c r="G35" i="49"/>
  <c r="A32" i="49"/>
  <c r="G32" i="49" s="1"/>
  <c r="G31" i="49"/>
  <c r="B11" i="49"/>
  <c r="B14" i="49" s="1"/>
  <c r="B12" i="49"/>
  <c r="B15" i="49" s="1"/>
  <c r="G4" i="49"/>
  <c r="A5" i="49"/>
  <c r="B21" i="49"/>
  <c r="B19" i="49"/>
  <c r="B20" i="49"/>
  <c r="B18" i="49"/>
  <c r="B10" i="48"/>
  <c r="B13" i="48" s="1"/>
  <c r="B11" i="48"/>
  <c r="B14" i="48" s="1"/>
  <c r="A3" i="48"/>
  <c r="B9" i="48"/>
  <c r="B12" i="48" s="1"/>
  <c r="B15" i="48" s="1"/>
  <c r="G2" i="48"/>
  <c r="B28" i="48"/>
  <c r="B19" i="48"/>
  <c r="B23" i="48"/>
  <c r="B26" i="48" s="1"/>
  <c r="B18" i="48"/>
  <c r="B17" i="48"/>
  <c r="B21" i="48"/>
  <c r="B24" i="48" s="1"/>
  <c r="B27" i="48" s="1"/>
  <c r="G3" i="48"/>
  <c r="A4" i="48"/>
  <c r="B30" i="48"/>
  <c r="B31" i="48"/>
  <c r="B29" i="48"/>
  <c r="G1" i="1"/>
  <c r="A39" i="56" l="1"/>
  <c r="G38" i="56"/>
  <c r="B64" i="56"/>
  <c r="B62" i="56"/>
  <c r="B63" i="56"/>
  <c r="B65" i="56"/>
  <c r="G22" i="56"/>
  <c r="A23" i="56"/>
  <c r="A21" i="55"/>
  <c r="G21" i="55" s="1"/>
  <c r="B61" i="55"/>
  <c r="B59" i="55"/>
  <c r="B60" i="55"/>
  <c r="B58" i="55"/>
  <c r="A38" i="55"/>
  <c r="B61" i="54"/>
  <c r="B59" i="54"/>
  <c r="B60" i="54"/>
  <c r="B58" i="54"/>
  <c r="A38" i="54"/>
  <c r="G20" i="54"/>
  <c r="A21" i="54"/>
  <c r="G5" i="50"/>
  <c r="B22" i="50"/>
  <c r="B23" i="50"/>
  <c r="B21" i="50"/>
  <c r="G5" i="49"/>
  <c r="A6" i="49"/>
  <c r="G6" i="49" s="1"/>
  <c r="B25" i="49"/>
  <c r="B23" i="49"/>
  <c r="B24" i="49"/>
  <c r="B22" i="49"/>
  <c r="A5" i="48"/>
  <c r="G5" i="48" s="1"/>
  <c r="G4" i="48"/>
  <c r="G7" i="1"/>
  <c r="G23" i="56" l="1"/>
  <c r="A24" i="56"/>
  <c r="B68" i="56"/>
  <c r="B66" i="56"/>
  <c r="B67" i="56"/>
  <c r="B69" i="56"/>
  <c r="G39" i="56"/>
  <c r="A40" i="56"/>
  <c r="A39" i="55"/>
  <c r="A22" i="55"/>
  <c r="G22" i="55" s="1"/>
  <c r="B65" i="55"/>
  <c r="B63" i="55"/>
  <c r="B64" i="55"/>
  <c r="B62" i="55"/>
  <c r="G21" i="54"/>
  <c r="A22" i="54"/>
  <c r="A39" i="54"/>
  <c r="B65" i="54"/>
  <c r="B63" i="54"/>
  <c r="B64" i="54"/>
  <c r="B62" i="54"/>
  <c r="B27" i="49"/>
  <c r="B28" i="49"/>
  <c r="B26" i="49"/>
  <c r="G5" i="1"/>
  <c r="G4" i="1"/>
  <c r="G3" i="1"/>
  <c r="G2" i="1"/>
  <c r="A41" i="56" l="1"/>
  <c r="G40" i="56"/>
  <c r="B72" i="56"/>
  <c r="B70" i="56"/>
  <c r="B71" i="56"/>
  <c r="B73" i="56"/>
  <c r="G24" i="56"/>
  <c r="A25" i="56"/>
  <c r="B69" i="55"/>
  <c r="B67" i="55"/>
  <c r="B68" i="55"/>
  <c r="B66" i="55"/>
  <c r="A23" i="55"/>
  <c r="G23" i="55" s="1"/>
  <c r="A40" i="55"/>
  <c r="A40" i="54"/>
  <c r="G22" i="54"/>
  <c r="A23" i="54"/>
  <c r="B69" i="54"/>
  <c r="B67" i="54"/>
  <c r="B68" i="54"/>
  <c r="B66" i="54"/>
  <c r="B12" i="1"/>
  <c r="B16" i="1" s="1"/>
  <c r="B11" i="1"/>
  <c r="B10" i="1"/>
  <c r="B9" i="1"/>
  <c r="A9" i="1"/>
  <c r="G9" i="1" s="1"/>
  <c r="G25" i="56" l="1"/>
  <c r="A26" i="56"/>
  <c r="G26" i="56" s="1"/>
  <c r="B76" i="56"/>
  <c r="B74" i="56"/>
  <c r="B75" i="56"/>
  <c r="B77" i="56"/>
  <c r="G41" i="56"/>
  <c r="A42" i="56"/>
  <c r="A41" i="55"/>
  <c r="A24" i="55"/>
  <c r="G24" i="55" s="1"/>
  <c r="B73" i="55"/>
  <c r="B77" i="55" s="1"/>
  <c r="B71" i="55"/>
  <c r="B72" i="55"/>
  <c r="B70" i="55"/>
  <c r="G23" i="54"/>
  <c r="A24" i="54"/>
  <c r="B73" i="54"/>
  <c r="B71" i="54"/>
  <c r="B72" i="54"/>
  <c r="B70" i="54"/>
  <c r="A41" i="54"/>
  <c r="A10" i="1"/>
  <c r="G10" i="1" s="1"/>
  <c r="B13" i="1"/>
  <c r="B15" i="1"/>
  <c r="B19" i="1"/>
  <c r="B20" i="1"/>
  <c r="B22" i="1" s="1"/>
  <c r="B25" i="1" s="1"/>
  <c r="B14" i="1"/>
  <c r="B21" i="1"/>
  <c r="B24" i="1" s="1"/>
  <c r="B18" i="1"/>
  <c r="B17" i="1"/>
  <c r="A43" i="56" l="1"/>
  <c r="G42" i="56"/>
  <c r="B81" i="56"/>
  <c r="B80" i="56"/>
  <c r="B78" i="56"/>
  <c r="B79" i="56"/>
  <c r="B79" i="55"/>
  <c r="B81" i="55"/>
  <c r="B80" i="55"/>
  <c r="B78" i="55"/>
  <c r="A25" i="55"/>
  <c r="G25" i="55" s="1"/>
  <c r="B75" i="55"/>
  <c r="B76" i="55"/>
  <c r="B74" i="55"/>
  <c r="A42" i="55"/>
  <c r="B77" i="54"/>
  <c r="B75" i="54"/>
  <c r="B76" i="54"/>
  <c r="B74" i="54"/>
  <c r="A42" i="54"/>
  <c r="G24" i="54"/>
  <c r="A25" i="54"/>
  <c r="G12" i="50"/>
  <c r="B27" i="1"/>
  <c r="A11" i="1"/>
  <c r="G11" i="1" s="1"/>
  <c r="B23" i="1"/>
  <c r="B26" i="1" s="1"/>
  <c r="B87" i="56" l="1"/>
  <c r="B83" i="56"/>
  <c r="B84" i="56"/>
  <c r="B82" i="56"/>
  <c r="G43" i="56"/>
  <c r="A44" i="56"/>
  <c r="B83" i="55"/>
  <c r="B85" i="55"/>
  <c r="B84" i="55"/>
  <c r="B82" i="55"/>
  <c r="A43" i="55"/>
  <c r="A26" i="55"/>
  <c r="G26" i="55" s="1"/>
  <c r="G25" i="54"/>
  <c r="A26" i="54"/>
  <c r="G26" i="54" s="1"/>
  <c r="A43" i="54"/>
  <c r="B79" i="54"/>
  <c r="B82" i="54" s="1"/>
  <c r="B80" i="54"/>
  <c r="B83" i="54" s="1"/>
  <c r="B78" i="54"/>
  <c r="B81" i="54" s="1"/>
  <c r="B84" i="54" s="1"/>
  <c r="G13" i="50"/>
  <c r="A12" i="1"/>
  <c r="G12" i="1" s="1"/>
  <c r="A45" i="56" l="1"/>
  <c r="G44" i="56"/>
  <c r="B89" i="56"/>
  <c r="B90" i="56"/>
  <c r="B88" i="56"/>
  <c r="B87" i="55"/>
  <c r="B86" i="55"/>
  <c r="B88" i="55"/>
  <c r="A44" i="55"/>
  <c r="A44" i="54"/>
  <c r="G14" i="50"/>
  <c r="A13" i="1"/>
  <c r="G13" i="1" s="1"/>
  <c r="G45" i="56" l="1"/>
  <c r="A46" i="56"/>
  <c r="A45" i="55"/>
  <c r="A45" i="54"/>
  <c r="G15" i="50"/>
  <c r="A14" i="1"/>
  <c r="G14" i="1" s="1"/>
  <c r="A47" i="56" l="1"/>
  <c r="G46" i="56"/>
  <c r="A46" i="55"/>
  <c r="G95" i="54"/>
  <c r="A46" i="54"/>
  <c r="G16" i="50"/>
  <c r="A15" i="1"/>
  <c r="G15" i="1" s="1"/>
  <c r="G47" i="56" l="1"/>
  <c r="A48" i="56"/>
  <c r="A47" i="55"/>
  <c r="B97" i="54"/>
  <c r="G97" i="54" s="1"/>
  <c r="B98" i="54"/>
  <c r="G98" i="54" s="1"/>
  <c r="B96" i="54"/>
  <c r="G96" i="54" s="1"/>
  <c r="A47" i="54"/>
  <c r="G17" i="50"/>
  <c r="A16" i="1"/>
  <c r="G16" i="1" s="1"/>
  <c r="A49" i="56" l="1"/>
  <c r="G48" i="56"/>
  <c r="A48" i="55"/>
  <c r="A48" i="54"/>
  <c r="G18" i="50"/>
  <c r="A17" i="1"/>
  <c r="G17" i="1" s="1"/>
  <c r="G49" i="56" l="1"/>
  <c r="A50" i="56"/>
  <c r="A49" i="55"/>
  <c r="A49" i="54"/>
  <c r="G19" i="50"/>
  <c r="A18" i="1"/>
  <c r="G18" i="1" s="1"/>
  <c r="A51" i="56" l="1"/>
  <c r="G50" i="56"/>
  <c r="A50" i="55"/>
  <c r="A50" i="54"/>
  <c r="G20" i="50"/>
  <c r="A19" i="1"/>
  <c r="G19" i="1" s="1"/>
  <c r="G51" i="56" l="1"/>
  <c r="A52" i="56"/>
  <c r="A51" i="55"/>
  <c r="A51" i="54"/>
  <c r="G21" i="50"/>
  <c r="A20" i="1"/>
  <c r="G20" i="1" s="1"/>
  <c r="A53" i="56" l="1"/>
  <c r="G52" i="56"/>
  <c r="A52" i="55"/>
  <c r="A52" i="54"/>
  <c r="G22" i="50"/>
  <c r="A21" i="1"/>
  <c r="G21" i="1" s="1"/>
  <c r="G53" i="56" l="1"/>
  <c r="A54" i="56"/>
  <c r="A53" i="55"/>
  <c r="A53" i="54"/>
  <c r="G23" i="50"/>
  <c r="A22" i="1"/>
  <c r="G22" i="1" s="1"/>
  <c r="A55" i="56" l="1"/>
  <c r="G54" i="56"/>
  <c r="A54" i="55"/>
  <c r="A54" i="54"/>
  <c r="A23" i="1"/>
  <c r="G55" i="56" l="1"/>
  <c r="A56" i="56"/>
  <c r="A55" i="55"/>
  <c r="A55" i="54"/>
  <c r="G23" i="1"/>
  <c r="A24" i="1"/>
  <c r="A57" i="56" l="1"/>
  <c r="G56" i="56"/>
  <c r="A56" i="55"/>
  <c r="A56" i="54"/>
  <c r="G24" i="1"/>
  <c r="A25" i="1"/>
  <c r="G57" i="56" l="1"/>
  <c r="A58" i="56"/>
  <c r="A57" i="55"/>
  <c r="A57" i="54"/>
  <c r="G25" i="1"/>
  <c r="A26" i="1"/>
  <c r="A59" i="56" l="1"/>
  <c r="G58" i="56"/>
  <c r="A58" i="55"/>
  <c r="A58" i="54"/>
  <c r="G26" i="1"/>
  <c r="A27" i="1"/>
  <c r="G59" i="56" l="1"/>
  <c r="A60" i="56"/>
  <c r="A59" i="55"/>
  <c r="A59" i="54"/>
  <c r="G27" i="1"/>
  <c r="A61" i="56" l="1"/>
  <c r="G60" i="56"/>
  <c r="A60" i="55"/>
  <c r="A60" i="54"/>
  <c r="G8" i="48"/>
  <c r="A9" i="48"/>
  <c r="G61" i="56" l="1"/>
  <c r="A62" i="56"/>
  <c r="A61" i="55"/>
  <c r="A61" i="54"/>
  <c r="A10" i="48"/>
  <c r="G9" i="48"/>
  <c r="A63" i="56" l="1"/>
  <c r="G62" i="56"/>
  <c r="A62" i="55"/>
  <c r="A62" i="54"/>
  <c r="G10" i="48"/>
  <c r="A11" i="48"/>
  <c r="G63" i="56" l="1"/>
  <c r="A64" i="56"/>
  <c r="A63" i="55"/>
  <c r="A63" i="54"/>
  <c r="A12" i="48"/>
  <c r="G11" i="48"/>
  <c r="A65" i="56" l="1"/>
  <c r="G64" i="56"/>
  <c r="A64" i="55"/>
  <c r="A64" i="54"/>
  <c r="G12" i="48"/>
  <c r="A13" i="48"/>
  <c r="G65" i="56" l="1"/>
  <c r="A66" i="56"/>
  <c r="A65" i="55"/>
  <c r="A65" i="54"/>
  <c r="G13" i="48"/>
  <c r="A14" i="48"/>
  <c r="A67" i="56" l="1"/>
  <c r="G66" i="56"/>
  <c r="A66" i="55"/>
  <c r="A66" i="54"/>
  <c r="G14" i="48"/>
  <c r="A15" i="48"/>
  <c r="G67" i="56" l="1"/>
  <c r="A68" i="56"/>
  <c r="A67" i="55"/>
  <c r="A67" i="54"/>
  <c r="G15" i="48"/>
  <c r="A16" i="48"/>
  <c r="A69" i="56" l="1"/>
  <c r="G68" i="56"/>
  <c r="A68" i="55"/>
  <c r="A68" i="54"/>
  <c r="G16" i="48"/>
  <c r="A17" i="48"/>
  <c r="G69" i="56" l="1"/>
  <c r="A70" i="56"/>
  <c r="A69" i="55"/>
  <c r="A69" i="54"/>
  <c r="G17" i="48"/>
  <c r="A18" i="48"/>
  <c r="A71" i="56" l="1"/>
  <c r="G70" i="56"/>
  <c r="A70" i="55"/>
  <c r="A70" i="54"/>
  <c r="G18" i="48"/>
  <c r="A19" i="48"/>
  <c r="G71" i="56" l="1"/>
  <c r="A72" i="56"/>
  <c r="A71" i="55"/>
  <c r="A71" i="54"/>
  <c r="G19" i="48"/>
  <c r="A20" i="48"/>
  <c r="A73" i="56" l="1"/>
  <c r="G72" i="56"/>
  <c r="A72" i="55"/>
  <c r="A72" i="54"/>
  <c r="G20" i="48"/>
  <c r="A21" i="48"/>
  <c r="G73" i="56" l="1"/>
  <c r="A74" i="56"/>
  <c r="A73" i="55"/>
  <c r="A73" i="54"/>
  <c r="G21" i="48"/>
  <c r="A22" i="48"/>
  <c r="A75" i="56" l="1"/>
  <c r="G74" i="56"/>
  <c r="A74" i="55"/>
  <c r="A74" i="54"/>
  <c r="G22" i="48"/>
  <c r="A23" i="48"/>
  <c r="G75" i="56" l="1"/>
  <c r="A76" i="56"/>
  <c r="A75" i="55"/>
  <c r="A75" i="54"/>
  <c r="G23" i="48"/>
  <c r="A24" i="48"/>
  <c r="A77" i="56" l="1"/>
  <c r="G76" i="56"/>
  <c r="A76" i="55"/>
  <c r="A77" i="55" s="1"/>
  <c r="A76" i="54"/>
  <c r="A25" i="48"/>
  <c r="G24" i="48"/>
  <c r="G77" i="56" l="1"/>
  <c r="A78" i="56"/>
  <c r="A78" i="55"/>
  <c r="A77" i="54"/>
  <c r="G25" i="48"/>
  <c r="A26" i="48"/>
  <c r="A79" i="56" l="1"/>
  <c r="G78" i="56"/>
  <c r="A79" i="55"/>
  <c r="A78" i="54"/>
  <c r="G26" i="48"/>
  <c r="A27" i="48"/>
  <c r="G79" i="56" l="1"/>
  <c r="A80" i="56"/>
  <c r="A80" i="55"/>
  <c r="A79" i="54"/>
  <c r="G27" i="48"/>
  <c r="A28" i="48"/>
  <c r="A81" i="56" l="1"/>
  <c r="G80" i="56"/>
  <c r="A81" i="55"/>
  <c r="A80" i="54"/>
  <c r="A81" i="54" s="1"/>
  <c r="G28" i="48"/>
  <c r="A29" i="48"/>
  <c r="A82" i="56" l="1"/>
  <c r="G81" i="56"/>
  <c r="A82" i="55"/>
  <c r="A82" i="54"/>
  <c r="A30" i="48"/>
  <c r="G29" i="48"/>
  <c r="G82" i="56" l="1"/>
  <c r="A83" i="56"/>
  <c r="A83" i="55"/>
  <c r="A83" i="54"/>
  <c r="A31" i="48"/>
  <c r="G30" i="48"/>
  <c r="A84" i="56" l="1"/>
  <c r="G83" i="56"/>
  <c r="A84" i="55"/>
  <c r="A84" i="54"/>
  <c r="G31" i="48"/>
  <c r="G84" i="56" l="1"/>
  <c r="A85" i="55"/>
  <c r="A10" i="49"/>
  <c r="G9" i="49"/>
  <c r="A88" i="56" l="1"/>
  <c r="G87" i="56"/>
  <c r="A86" i="55"/>
  <c r="A11" i="49"/>
  <c r="G10" i="49"/>
  <c r="G88" i="56" l="1"/>
  <c r="A89" i="56"/>
  <c r="A87" i="55"/>
  <c r="A12" i="49"/>
  <c r="G11" i="49"/>
  <c r="A90" i="56" l="1"/>
  <c r="G90" i="56" s="1"/>
  <c r="G89" i="56"/>
  <c r="A88" i="55"/>
  <c r="G12" i="49"/>
  <c r="A13" i="49"/>
  <c r="G13" i="49" l="1"/>
  <c r="A14" i="49"/>
  <c r="A15" i="49" l="1"/>
  <c r="G14" i="49"/>
  <c r="A16" i="49" l="1"/>
  <c r="G15" i="49"/>
  <c r="G16" i="49" l="1"/>
  <c r="A17" i="49"/>
  <c r="A18" i="49" l="1"/>
  <c r="G17" i="49"/>
  <c r="G18" i="49" l="1"/>
  <c r="A19" i="49"/>
  <c r="A20" i="49" l="1"/>
  <c r="G19" i="49"/>
  <c r="G20" i="49" l="1"/>
  <c r="A21" i="49"/>
  <c r="A22" i="49" l="1"/>
  <c r="G21" i="49"/>
  <c r="G22" i="49" l="1"/>
  <c r="A23" i="49"/>
  <c r="A24" i="49" l="1"/>
  <c r="G23" i="49"/>
  <c r="G24" i="49" l="1"/>
  <c r="G25" i="49" l="1"/>
  <c r="G26" i="49" l="1"/>
  <c r="G28" i="49" l="1"/>
  <c r="G27" i="49"/>
</calcChain>
</file>

<file path=xl/sharedStrings.xml><?xml version="1.0" encoding="utf-8"?>
<sst xmlns="http://schemas.openxmlformats.org/spreadsheetml/2006/main" count="138" uniqueCount="13">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</sst>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"1960-07-06"</f>
        <v>1960-07-06</v>
      </c>
      <c r="C2">
        <v>4</v>
      </c>
      <c r="D2">
        <v>33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(1, '1960-07-06', 4, 33);</v>
      </c>
    </row>
    <row r="3" spans="1:7" x14ac:dyDescent="0.25">
      <c r="A3">
        <f>A2+1</f>
        <v>2</v>
      </c>
      <c r="B3" s="2" t="str">
        <f>"1960-07-06"</f>
        <v>1960-07-06</v>
      </c>
      <c r="C3">
        <v>4</v>
      </c>
      <c r="D3">
        <f>D2</f>
        <v>33</v>
      </c>
      <c r="G3" t="str">
        <f t="shared" si="0"/>
        <v>insert into game (matchid, matchdate, game_type, country) values (2, '1960-07-06', 4, 33);</v>
      </c>
    </row>
    <row r="4" spans="1:7" x14ac:dyDescent="0.25">
      <c r="A4">
        <f t="shared" ref="A4:A5" si="1">A3+1</f>
        <v>3</v>
      </c>
      <c r="B4" s="2" t="str">
        <f>"1960-07-09"</f>
        <v>1960-07-09</v>
      </c>
      <c r="C4">
        <v>5</v>
      </c>
      <c r="D4">
        <f>D3</f>
        <v>33</v>
      </c>
      <c r="G4" t="str">
        <f t="shared" si="0"/>
        <v>insert into game (matchid, matchdate, game_type, country) values (3, '1960-07-09', 5, 33);</v>
      </c>
    </row>
    <row r="5" spans="1:7" x14ac:dyDescent="0.25">
      <c r="A5">
        <f t="shared" si="1"/>
        <v>4</v>
      </c>
      <c r="B5" s="2" t="str">
        <f>"1960-07-10"</f>
        <v>1960-07-10</v>
      </c>
      <c r="C5">
        <v>6</v>
      </c>
      <c r="D5">
        <f>D4</f>
        <v>33</v>
      </c>
      <c r="G5" t="str">
        <f t="shared" si="0"/>
        <v>insert into game (matchid, matchdate, game_type, country) values (4, '1960-07-10', 6, 33);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v>1</v>
      </c>
      <c r="B8" s="3">
        <f>A2</f>
        <v>1</v>
      </c>
      <c r="C8" s="3">
        <v>33</v>
      </c>
      <c r="D8" s="3">
        <v>4</v>
      </c>
      <c r="E8" s="3">
        <v>0</v>
      </c>
      <c r="F8" s="3">
        <v>2</v>
      </c>
      <c r="G8" s="3" t="str">
        <f t="shared" ref="G8:G27" si="2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(1, 1, 33, 4, 0, 2);</v>
      </c>
    </row>
    <row r="9" spans="1:7" x14ac:dyDescent="0.25">
      <c r="A9" s="3">
        <f>A8+1</f>
        <v>2</v>
      </c>
      <c r="B9" s="3">
        <f>B8</f>
        <v>1</v>
      </c>
      <c r="C9" s="3">
        <v>33</v>
      </c>
      <c r="D9" s="3">
        <v>2</v>
      </c>
      <c r="E9" s="3">
        <v>0</v>
      </c>
      <c r="F9" s="3">
        <v>1</v>
      </c>
      <c r="G9" s="3" t="str">
        <f t="shared" si="2"/>
        <v>insert into game_score (id, matchid, squad, goals, points, time_type) values (2, 1, 33, 2, 0, 1);</v>
      </c>
    </row>
    <row r="10" spans="1:7" x14ac:dyDescent="0.25">
      <c r="A10" s="3">
        <f t="shared" ref="A10:A27" si="3">A9+1</f>
        <v>3</v>
      </c>
      <c r="B10" s="3">
        <f>B8</f>
        <v>1</v>
      </c>
      <c r="C10" s="3">
        <v>38</v>
      </c>
      <c r="D10" s="3">
        <v>5</v>
      </c>
      <c r="E10" s="3">
        <v>2</v>
      </c>
      <c r="F10" s="3">
        <v>2</v>
      </c>
      <c r="G10" s="3" t="str">
        <f t="shared" si="2"/>
        <v>insert into game_score (id, matchid, squad, goals, points, time_type) values (3, 1, 38, 5, 2, 2);</v>
      </c>
    </row>
    <row r="11" spans="1:7" x14ac:dyDescent="0.25">
      <c r="A11" s="3">
        <f t="shared" si="3"/>
        <v>4</v>
      </c>
      <c r="B11" s="3">
        <f>B8</f>
        <v>1</v>
      </c>
      <c r="C11" s="3">
        <v>38</v>
      </c>
      <c r="D11" s="3">
        <v>1</v>
      </c>
      <c r="E11" s="3">
        <v>0</v>
      </c>
      <c r="F11" s="3">
        <v>1</v>
      </c>
      <c r="G11" s="3" t="str">
        <f t="shared" si="2"/>
        <v>insert into game_score (id, matchid, squad, goals, points, time_type) values (4, 1, 38, 1, 0, 1);</v>
      </c>
    </row>
    <row r="12" spans="1:7" x14ac:dyDescent="0.25">
      <c r="A12">
        <f t="shared" si="3"/>
        <v>5</v>
      </c>
      <c r="B12">
        <f>B8+1</f>
        <v>2</v>
      </c>
      <c r="C12" s="4">
        <v>42</v>
      </c>
      <c r="D12" s="4">
        <v>0</v>
      </c>
      <c r="E12" s="4">
        <v>0</v>
      </c>
      <c r="F12" s="4">
        <v>2</v>
      </c>
      <c r="G12" t="str">
        <f t="shared" si="2"/>
        <v>insert into game_score (id, matchid, squad, goals, points, time_type) values (5, 2, 42, 0, 0, 2);</v>
      </c>
    </row>
    <row r="13" spans="1:7" x14ac:dyDescent="0.25">
      <c r="A13">
        <f t="shared" si="3"/>
        <v>6</v>
      </c>
      <c r="B13">
        <f>B12</f>
        <v>2</v>
      </c>
      <c r="C13" s="4">
        <v>42</v>
      </c>
      <c r="D13" s="4">
        <v>0</v>
      </c>
      <c r="E13" s="4">
        <v>0</v>
      </c>
      <c r="F13" s="4">
        <v>1</v>
      </c>
      <c r="G13" t="str">
        <f t="shared" si="2"/>
        <v>insert into game_score (id, matchid, squad, goals, points, time_type) values (6, 2, 42, 0, 0, 1);</v>
      </c>
    </row>
    <row r="14" spans="1:7" x14ac:dyDescent="0.25">
      <c r="A14">
        <f t="shared" si="3"/>
        <v>7</v>
      </c>
      <c r="B14">
        <f>B12</f>
        <v>2</v>
      </c>
      <c r="C14" s="4">
        <v>7097</v>
      </c>
      <c r="D14" s="4">
        <v>3</v>
      </c>
      <c r="E14" s="4">
        <v>2</v>
      </c>
      <c r="F14" s="4">
        <v>2</v>
      </c>
      <c r="G14" t="str">
        <f t="shared" si="2"/>
        <v>insert into game_score (id, matchid, squad, goals, points, time_type) values (7, 2, 7097, 3, 2, 2);</v>
      </c>
    </row>
    <row r="15" spans="1:7" x14ac:dyDescent="0.25">
      <c r="A15">
        <f t="shared" si="3"/>
        <v>8</v>
      </c>
      <c r="B15">
        <f>B12</f>
        <v>2</v>
      </c>
      <c r="C15" s="4">
        <v>7097</v>
      </c>
      <c r="D15" s="4">
        <v>1</v>
      </c>
      <c r="E15" s="4">
        <v>0</v>
      </c>
      <c r="F15" s="4">
        <v>1</v>
      </c>
      <c r="G15" t="str">
        <f t="shared" si="2"/>
        <v>insert into game_score (id, matchid, squad, goals, points, time_type) values (8, 2, 7097, 1, 0, 1);</v>
      </c>
    </row>
    <row r="16" spans="1:7" x14ac:dyDescent="0.25">
      <c r="A16" s="3">
        <f t="shared" si="3"/>
        <v>9</v>
      </c>
      <c r="B16" s="3">
        <f>B12+1</f>
        <v>3</v>
      </c>
      <c r="C16" s="3">
        <v>42</v>
      </c>
      <c r="D16" s="3">
        <v>2</v>
      </c>
      <c r="E16" s="3">
        <v>2</v>
      </c>
      <c r="F16" s="3">
        <v>2</v>
      </c>
      <c r="G16" s="3" t="str">
        <f t="shared" si="2"/>
        <v>insert into game_score (id, matchid, squad, goals, points, time_type) values (9, 3, 42, 2, 2, 2);</v>
      </c>
    </row>
    <row r="17" spans="1:7" x14ac:dyDescent="0.25">
      <c r="A17" s="3">
        <f t="shared" si="3"/>
        <v>10</v>
      </c>
      <c r="B17" s="3">
        <f>B16</f>
        <v>3</v>
      </c>
      <c r="C17" s="3">
        <v>42</v>
      </c>
      <c r="D17" s="3">
        <v>0</v>
      </c>
      <c r="E17" s="3">
        <v>0</v>
      </c>
      <c r="F17" s="3">
        <v>1</v>
      </c>
      <c r="G17" s="3" t="str">
        <f t="shared" si="2"/>
        <v>insert into game_score (id, matchid, squad, goals, points, time_type) values (10, 3, 42, 0, 0, 1);</v>
      </c>
    </row>
    <row r="18" spans="1:7" x14ac:dyDescent="0.25">
      <c r="A18" s="3">
        <f t="shared" si="3"/>
        <v>11</v>
      </c>
      <c r="B18" s="3">
        <f>B16</f>
        <v>3</v>
      </c>
      <c r="C18" s="3">
        <v>33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(11, 3, 33, 0, 0, 2);</v>
      </c>
    </row>
    <row r="19" spans="1:7" x14ac:dyDescent="0.25">
      <c r="A19" s="3">
        <f t="shared" si="3"/>
        <v>12</v>
      </c>
      <c r="B19" s="3">
        <f>B16</f>
        <v>3</v>
      </c>
      <c r="C19" s="3">
        <v>33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(12, 3, 33, 0, 0, 1);</v>
      </c>
    </row>
    <row r="20" spans="1:7" x14ac:dyDescent="0.25">
      <c r="A20" s="4">
        <f t="shared" si="3"/>
        <v>13</v>
      </c>
      <c r="B20" s="4">
        <f>B16+1</f>
        <v>4</v>
      </c>
      <c r="C20" s="4">
        <v>7097</v>
      </c>
      <c r="D20" s="4">
        <v>1</v>
      </c>
      <c r="E20" s="4">
        <v>0</v>
      </c>
      <c r="F20" s="4">
        <v>2</v>
      </c>
      <c r="G20" t="str">
        <f t="shared" si="2"/>
        <v>insert into game_score (id, matchid, squad, goals, points, time_type) values (13, 4, 7097, 1, 0, 2);</v>
      </c>
    </row>
    <row r="21" spans="1:7" x14ac:dyDescent="0.25">
      <c r="A21" s="4">
        <f t="shared" si="3"/>
        <v>14</v>
      </c>
      <c r="B21" s="4">
        <f>B20</f>
        <v>4</v>
      </c>
      <c r="C21" s="4">
        <v>7097</v>
      </c>
      <c r="D21" s="4">
        <v>1</v>
      </c>
      <c r="E21" s="4">
        <v>0</v>
      </c>
      <c r="F21" s="4">
        <v>1</v>
      </c>
      <c r="G21" t="str">
        <f t="shared" si="2"/>
        <v>insert into game_score (id, matchid, squad, goals, points, time_type) values (14, 4, 7097, 1, 0, 1);</v>
      </c>
    </row>
    <row r="22" spans="1:7" x14ac:dyDescent="0.25">
      <c r="A22" s="4">
        <f t="shared" si="3"/>
        <v>15</v>
      </c>
      <c r="B22" s="4">
        <f>B20</f>
        <v>4</v>
      </c>
      <c r="C22" s="4">
        <v>38</v>
      </c>
      <c r="D22" s="4">
        <v>1</v>
      </c>
      <c r="E22" s="4">
        <v>0</v>
      </c>
      <c r="F22" s="4">
        <v>2</v>
      </c>
      <c r="G22" t="str">
        <f t="shared" si="2"/>
        <v>insert into game_score (id, matchid, squad, goals, points, time_type) values (15, 4, 38, 1, 0, 2);</v>
      </c>
    </row>
    <row r="23" spans="1:7" x14ac:dyDescent="0.25">
      <c r="A23" s="4">
        <f t="shared" si="3"/>
        <v>16</v>
      </c>
      <c r="B23" s="4">
        <f>B20</f>
        <v>4</v>
      </c>
      <c r="C23" s="4">
        <v>38</v>
      </c>
      <c r="D23" s="4">
        <v>1</v>
      </c>
      <c r="E23" s="4">
        <v>0</v>
      </c>
      <c r="F23" s="4">
        <v>1</v>
      </c>
      <c r="G23" t="str">
        <f t="shared" si="2"/>
        <v>insert into game_score (id, matchid, squad, goals, points, time_type) values (16, 4, 38, 1, 0, 1);</v>
      </c>
    </row>
    <row r="24" spans="1:7" x14ac:dyDescent="0.25">
      <c r="A24" s="4">
        <f t="shared" si="3"/>
        <v>17</v>
      </c>
      <c r="B24" s="4">
        <f>B21</f>
        <v>4</v>
      </c>
      <c r="C24" s="4">
        <v>7097</v>
      </c>
      <c r="D24" s="4">
        <v>2</v>
      </c>
      <c r="E24" s="4">
        <v>2</v>
      </c>
      <c r="F24" s="4">
        <v>4</v>
      </c>
      <c r="G24" t="str">
        <f t="shared" si="2"/>
        <v>insert into game_score (id, matchid, squad, goals, points, time_type) values (17, 4, 7097, 2, 2, 4);</v>
      </c>
    </row>
    <row r="25" spans="1:7" x14ac:dyDescent="0.25">
      <c r="A25" s="4">
        <f t="shared" si="3"/>
        <v>18</v>
      </c>
      <c r="B25" s="4">
        <f>B22</f>
        <v>4</v>
      </c>
      <c r="C25" s="4">
        <v>7097</v>
      </c>
      <c r="D25" s="4">
        <v>1</v>
      </c>
      <c r="E25" s="4">
        <v>0</v>
      </c>
      <c r="F25" s="4">
        <v>3</v>
      </c>
      <c r="G25" t="str">
        <f t="shared" si="2"/>
        <v>insert into game_score (id, matchid, squad, goals, points, time_type) values (18, 4, 7097, 1, 0, 3);</v>
      </c>
    </row>
    <row r="26" spans="1:7" x14ac:dyDescent="0.25">
      <c r="A26" s="4">
        <f t="shared" si="3"/>
        <v>19</v>
      </c>
      <c r="B26" s="4">
        <f>B23</f>
        <v>4</v>
      </c>
      <c r="C26" s="4">
        <v>38</v>
      </c>
      <c r="D26" s="4">
        <v>1</v>
      </c>
      <c r="E26" s="4">
        <v>0</v>
      </c>
      <c r="F26" s="4">
        <v>4</v>
      </c>
      <c r="G26" t="str">
        <f t="shared" si="2"/>
        <v>insert into game_score (id, matchid, squad, goals, points, time_type) values (19, 4, 38, 1, 0, 4);</v>
      </c>
    </row>
    <row r="27" spans="1:7" x14ac:dyDescent="0.25">
      <c r="A27" s="4">
        <f t="shared" si="3"/>
        <v>20</v>
      </c>
      <c r="B27" s="4">
        <f>B24</f>
        <v>4</v>
      </c>
      <c r="C27" s="4">
        <v>38</v>
      </c>
      <c r="D27" s="4">
        <v>1</v>
      </c>
      <c r="E27" s="4">
        <v>0</v>
      </c>
      <c r="F27" s="4">
        <v>3</v>
      </c>
      <c r="G27" t="str">
        <f t="shared" si="2"/>
        <v>insert into game_score (id, matchid, squad, goals, points, time_type) values (20, 4, 38, 1, 0, 3);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'1960'!A5+1</f>
        <v>5</v>
      </c>
      <c r="B2" s="2" t="str">
        <f>"1964-06-20"</f>
        <v>1964-06-20</v>
      </c>
      <c r="C2">
        <v>4</v>
      </c>
      <c r="D2">
        <v>34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(5, '1964-06-20', 4, 34);</v>
      </c>
    </row>
    <row r="3" spans="1:7" x14ac:dyDescent="0.25">
      <c r="A3">
        <f>A2+1</f>
        <v>6</v>
      </c>
      <c r="B3" s="2" t="str">
        <f>"1964-06-20"</f>
        <v>1964-06-20</v>
      </c>
      <c r="C3">
        <v>4</v>
      </c>
      <c r="D3">
        <f>D2</f>
        <v>34</v>
      </c>
      <c r="G3" t="str">
        <f t="shared" si="0"/>
        <v>insert into game (matchid, matchdate, game_type, country) values (6, '1964-06-20', 4, 34);</v>
      </c>
    </row>
    <row r="4" spans="1:7" x14ac:dyDescent="0.25">
      <c r="A4">
        <f t="shared" ref="A4:A5" si="1">A3+1</f>
        <v>7</v>
      </c>
      <c r="B4" s="2" t="str">
        <f>"1964-06-20"</f>
        <v>1964-06-20</v>
      </c>
      <c r="C4">
        <v>5</v>
      </c>
      <c r="D4">
        <f t="shared" ref="D4:D5" si="2">D3</f>
        <v>34</v>
      </c>
      <c r="G4" t="str">
        <f t="shared" si="0"/>
        <v>insert into game (matchid, matchdate, game_type, country) values (7, '1964-06-20', 5, 34);</v>
      </c>
    </row>
    <row r="5" spans="1:7" x14ac:dyDescent="0.25">
      <c r="A5">
        <f t="shared" si="1"/>
        <v>8</v>
      </c>
      <c r="B5" s="2" t="str">
        <f>"1964-06-21"</f>
        <v>1964-06-21</v>
      </c>
      <c r="C5">
        <v>6</v>
      </c>
      <c r="D5">
        <f t="shared" si="2"/>
        <v>34</v>
      </c>
      <c r="G5" t="str">
        <f t="shared" si="0"/>
        <v>insert into game (matchid, matchdate, game_type, country) values (8, '1964-06-21', 6, 34);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'1960'!A27 + 1</f>
        <v>21</v>
      </c>
      <c r="B8" s="3">
        <f>A2</f>
        <v>5</v>
      </c>
      <c r="C8" s="3">
        <v>34</v>
      </c>
      <c r="D8" s="3">
        <v>1</v>
      </c>
      <c r="E8" s="3">
        <v>0</v>
      </c>
      <c r="F8" s="3">
        <v>2</v>
      </c>
      <c r="G8" s="3" t="str">
        <f t="shared" ref="G8:G3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(21, 5, 34, 1, 0, 2);</v>
      </c>
    </row>
    <row r="9" spans="1:7" x14ac:dyDescent="0.25">
      <c r="A9" s="3">
        <f>A8+1</f>
        <v>22</v>
      </c>
      <c r="B9" s="3">
        <f>B8</f>
        <v>5</v>
      </c>
      <c r="C9" s="3">
        <v>34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(22, 5, 34, 1, 0, 1);</v>
      </c>
    </row>
    <row r="10" spans="1:7" x14ac:dyDescent="0.25">
      <c r="A10" s="3">
        <f t="shared" ref="A10:A31" si="4">A9+1</f>
        <v>23</v>
      </c>
      <c r="B10" s="3">
        <f>B8</f>
        <v>5</v>
      </c>
      <c r="C10" s="3">
        <v>36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(23, 5, 36, 1, 0, 2);</v>
      </c>
    </row>
    <row r="11" spans="1:7" x14ac:dyDescent="0.25">
      <c r="A11" s="3">
        <f t="shared" si="4"/>
        <v>24</v>
      </c>
      <c r="B11" s="3">
        <f>B8</f>
        <v>5</v>
      </c>
      <c r="C11" s="3">
        <v>36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(24, 5, 36, 0, 0, 1);</v>
      </c>
    </row>
    <row r="12" spans="1:7" x14ac:dyDescent="0.25">
      <c r="A12" s="3">
        <f t="shared" si="4"/>
        <v>25</v>
      </c>
      <c r="B12" s="3">
        <f>B9</f>
        <v>5</v>
      </c>
      <c r="C12" s="3">
        <v>34</v>
      </c>
      <c r="D12" s="3">
        <v>2</v>
      </c>
      <c r="E12" s="3">
        <v>2</v>
      </c>
      <c r="F12" s="3">
        <v>4</v>
      </c>
      <c r="G12" s="3" t="str">
        <f t="shared" si="3"/>
        <v>insert into game_score (id, matchid, squad, goals, points, time_type) values (25, 5, 34, 2, 2, 4);</v>
      </c>
    </row>
    <row r="13" spans="1:7" x14ac:dyDescent="0.25">
      <c r="A13" s="3">
        <f t="shared" si="4"/>
        <v>26</v>
      </c>
      <c r="B13" s="3">
        <f>B10</f>
        <v>5</v>
      </c>
      <c r="C13" s="3">
        <v>34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(26, 5, 34, 1, 0, 3);</v>
      </c>
    </row>
    <row r="14" spans="1:7" x14ac:dyDescent="0.25">
      <c r="A14" s="3">
        <f t="shared" si="4"/>
        <v>27</v>
      </c>
      <c r="B14" s="3">
        <f>B11</f>
        <v>5</v>
      </c>
      <c r="C14" s="3">
        <v>36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(27, 5, 36, 1, 0, 4);</v>
      </c>
    </row>
    <row r="15" spans="1:7" x14ac:dyDescent="0.25">
      <c r="A15" s="3">
        <f t="shared" si="4"/>
        <v>28</v>
      </c>
      <c r="B15" s="3">
        <f>B12</f>
        <v>5</v>
      </c>
      <c r="C15" s="3">
        <v>36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(28, 5, 36, 1, 0, 3);</v>
      </c>
    </row>
    <row r="16" spans="1:7" x14ac:dyDescent="0.25">
      <c r="A16" s="4">
        <f t="shared" si="4"/>
        <v>29</v>
      </c>
      <c r="B16" s="4">
        <f>B8+1</f>
        <v>6</v>
      </c>
      <c r="C16" s="4">
        <v>45</v>
      </c>
      <c r="D16" s="4">
        <v>0</v>
      </c>
      <c r="E16" s="4">
        <v>2</v>
      </c>
      <c r="F16" s="4">
        <v>2</v>
      </c>
      <c r="G16" t="str">
        <f t="shared" si="3"/>
        <v>insert into game_score (id, matchid, squad, goals, points, time_type) values (29, 6, 45, 0, 2, 2);</v>
      </c>
    </row>
    <row r="17" spans="1:7" x14ac:dyDescent="0.25">
      <c r="A17" s="4">
        <f t="shared" si="4"/>
        <v>30</v>
      </c>
      <c r="B17" s="4">
        <f>B16</f>
        <v>6</v>
      </c>
      <c r="C17" s="4">
        <v>45</v>
      </c>
      <c r="D17" s="4">
        <v>0</v>
      </c>
      <c r="E17" s="4">
        <v>0</v>
      </c>
      <c r="F17" s="4">
        <v>1</v>
      </c>
      <c r="G17" t="str">
        <f t="shared" si="3"/>
        <v>insert into game_score (id, matchid, squad, goals, points, time_type) values (30, 6, 45, 0, 0, 1);</v>
      </c>
    </row>
    <row r="18" spans="1:7" x14ac:dyDescent="0.25">
      <c r="A18" s="4">
        <f t="shared" si="4"/>
        <v>31</v>
      </c>
      <c r="B18" s="4">
        <f>B16</f>
        <v>6</v>
      </c>
      <c r="C18" s="4">
        <v>7097</v>
      </c>
      <c r="D18" s="4">
        <v>3</v>
      </c>
      <c r="E18" s="4">
        <v>2</v>
      </c>
      <c r="F18" s="4">
        <v>2</v>
      </c>
      <c r="G18" t="str">
        <f t="shared" si="3"/>
        <v>insert into game_score (id, matchid, squad, goals, points, time_type) values (31, 6, 7097, 3, 2, 2);</v>
      </c>
    </row>
    <row r="19" spans="1:7" x14ac:dyDescent="0.25">
      <c r="A19" s="4">
        <f t="shared" si="4"/>
        <v>32</v>
      </c>
      <c r="B19" s="4">
        <f>B16</f>
        <v>6</v>
      </c>
      <c r="C19" s="4">
        <v>7097</v>
      </c>
      <c r="D19" s="4">
        <v>2</v>
      </c>
      <c r="E19" s="4">
        <v>0</v>
      </c>
      <c r="F19" s="4">
        <v>1</v>
      </c>
      <c r="G19" t="str">
        <f t="shared" si="3"/>
        <v>insert into game_score (id, matchid, squad, goals, points, time_type) values (32, 6, 7097, 2, 0, 1);</v>
      </c>
    </row>
    <row r="20" spans="1:7" x14ac:dyDescent="0.25">
      <c r="A20" s="3">
        <f t="shared" si="4"/>
        <v>33</v>
      </c>
      <c r="B20" s="3">
        <f>B16+1</f>
        <v>7</v>
      </c>
      <c r="C20" s="3">
        <v>36</v>
      </c>
      <c r="D20" s="3">
        <v>1</v>
      </c>
      <c r="E20" s="3">
        <v>0</v>
      </c>
      <c r="F20" s="3">
        <v>2</v>
      </c>
      <c r="G20" s="3" t="str">
        <f t="shared" si="3"/>
        <v>insert into game_score (id, matchid, squad, goals, points, time_type) values (33, 7, 36, 1, 0, 2);</v>
      </c>
    </row>
    <row r="21" spans="1:7" x14ac:dyDescent="0.25">
      <c r="A21" s="3">
        <f t="shared" si="4"/>
        <v>34</v>
      </c>
      <c r="B21" s="3">
        <f>B20</f>
        <v>7</v>
      </c>
      <c r="C21" s="3">
        <v>36</v>
      </c>
      <c r="D21" s="3">
        <v>1</v>
      </c>
      <c r="E21" s="3">
        <v>0</v>
      </c>
      <c r="F21" s="3">
        <v>1</v>
      </c>
      <c r="G21" s="3" t="str">
        <f t="shared" si="3"/>
        <v>insert into game_score (id, matchid, squad, goals, points, time_type) values (34, 7, 36, 1, 0, 1);</v>
      </c>
    </row>
    <row r="22" spans="1:7" x14ac:dyDescent="0.25">
      <c r="A22" s="3">
        <f t="shared" si="4"/>
        <v>35</v>
      </c>
      <c r="B22" s="3">
        <f>B20</f>
        <v>7</v>
      </c>
      <c r="C22" s="3">
        <v>45</v>
      </c>
      <c r="D22" s="3">
        <v>1</v>
      </c>
      <c r="E22" s="3">
        <v>0</v>
      </c>
      <c r="F22" s="3">
        <v>2</v>
      </c>
      <c r="G22" s="3" t="str">
        <f t="shared" si="3"/>
        <v>insert into game_score (id, matchid, squad, goals, points, time_type) values (35, 7, 45, 1, 0, 2);</v>
      </c>
    </row>
    <row r="23" spans="1:7" x14ac:dyDescent="0.25">
      <c r="A23" s="3">
        <f t="shared" si="4"/>
        <v>36</v>
      </c>
      <c r="B23" s="3">
        <f>B20</f>
        <v>7</v>
      </c>
      <c r="C23" s="3">
        <v>45</v>
      </c>
      <c r="D23" s="3">
        <v>1</v>
      </c>
      <c r="E23" s="3">
        <v>0</v>
      </c>
      <c r="F23" s="3">
        <v>1</v>
      </c>
      <c r="G23" s="3" t="str">
        <f t="shared" si="3"/>
        <v>insert into game_score (id, matchid, squad, goals, points, time_type) values (36, 7, 45, 1, 0, 1);</v>
      </c>
    </row>
    <row r="24" spans="1:7" x14ac:dyDescent="0.25">
      <c r="A24" s="3">
        <f t="shared" si="4"/>
        <v>37</v>
      </c>
      <c r="B24" s="3">
        <f>B21</f>
        <v>7</v>
      </c>
      <c r="C24" s="3">
        <v>36</v>
      </c>
      <c r="D24" s="3">
        <v>3</v>
      </c>
      <c r="E24" s="3">
        <v>2</v>
      </c>
      <c r="F24" s="3">
        <v>4</v>
      </c>
      <c r="G24" s="3" t="str">
        <f t="shared" si="3"/>
        <v>insert into game_score (id, matchid, squad, goals, points, time_type) values (37, 7, 36, 3, 2, 4);</v>
      </c>
    </row>
    <row r="25" spans="1:7" x14ac:dyDescent="0.25">
      <c r="A25" s="3">
        <f t="shared" si="4"/>
        <v>38</v>
      </c>
      <c r="B25" s="3">
        <f>B22</f>
        <v>7</v>
      </c>
      <c r="C25" s="3">
        <v>36</v>
      </c>
      <c r="D25" s="3">
        <v>1</v>
      </c>
      <c r="E25" s="3">
        <v>0</v>
      </c>
      <c r="F25" s="3">
        <v>3</v>
      </c>
      <c r="G25" s="3" t="str">
        <f t="shared" si="3"/>
        <v>insert into game_score (id, matchid, squad, goals, points, time_type) values (38, 7, 36, 1, 0, 3);</v>
      </c>
    </row>
    <row r="26" spans="1:7" x14ac:dyDescent="0.25">
      <c r="A26" s="3">
        <f t="shared" si="4"/>
        <v>39</v>
      </c>
      <c r="B26" s="3">
        <f>B23</f>
        <v>7</v>
      </c>
      <c r="C26" s="3">
        <v>45</v>
      </c>
      <c r="D26" s="3">
        <v>1</v>
      </c>
      <c r="E26" s="3">
        <v>0</v>
      </c>
      <c r="F26" s="3">
        <v>4</v>
      </c>
      <c r="G26" s="3" t="str">
        <f t="shared" si="3"/>
        <v>insert into game_score (id, matchid, squad, goals, points, time_type) values (39, 7, 45, 1, 0, 4);</v>
      </c>
    </row>
    <row r="27" spans="1:7" x14ac:dyDescent="0.25">
      <c r="A27" s="3">
        <f t="shared" si="4"/>
        <v>40</v>
      </c>
      <c r="B27" s="3">
        <f>B24</f>
        <v>7</v>
      </c>
      <c r="C27" s="3">
        <v>45</v>
      </c>
      <c r="D27" s="3">
        <v>1</v>
      </c>
      <c r="E27" s="3">
        <v>0</v>
      </c>
      <c r="F27" s="3">
        <v>3</v>
      </c>
      <c r="G27" s="3" t="str">
        <f t="shared" si="3"/>
        <v>insert into game_score (id, matchid, squad, goals, points, time_type) values (40, 7, 45, 1, 0, 3);</v>
      </c>
    </row>
    <row r="28" spans="1:7" x14ac:dyDescent="0.25">
      <c r="A28" s="4">
        <f t="shared" si="4"/>
        <v>41</v>
      </c>
      <c r="B28" s="4">
        <f>B20+1</f>
        <v>8</v>
      </c>
      <c r="C28" s="4">
        <v>34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(41, 8, 34, 2, 2, 2);</v>
      </c>
    </row>
    <row r="29" spans="1:7" x14ac:dyDescent="0.25">
      <c r="A29" s="4">
        <f t="shared" si="4"/>
        <v>42</v>
      </c>
      <c r="B29" s="4">
        <f>B28</f>
        <v>8</v>
      </c>
      <c r="C29" s="4">
        <v>34</v>
      </c>
      <c r="D29" s="4">
        <v>1</v>
      </c>
      <c r="E29" s="4">
        <v>0</v>
      </c>
      <c r="F29" s="4">
        <v>1</v>
      </c>
      <c r="G29" t="str">
        <f t="shared" si="3"/>
        <v>insert into game_score (id, matchid, squad, goals, points, time_type) values (42, 8, 34, 1, 0, 1);</v>
      </c>
    </row>
    <row r="30" spans="1:7" x14ac:dyDescent="0.25">
      <c r="A30" s="4">
        <f t="shared" si="4"/>
        <v>43</v>
      </c>
      <c r="B30" s="4">
        <f>B28</f>
        <v>8</v>
      </c>
      <c r="C30" s="4">
        <v>7097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(43, 8, 7097, 1, 0, 2);</v>
      </c>
    </row>
    <row r="31" spans="1:7" x14ac:dyDescent="0.25">
      <c r="A31" s="4">
        <f t="shared" si="4"/>
        <v>44</v>
      </c>
      <c r="B31" s="4">
        <f>B28</f>
        <v>8</v>
      </c>
      <c r="C31" s="4">
        <v>7097</v>
      </c>
      <c r="D31" s="4">
        <v>1</v>
      </c>
      <c r="E31" s="4">
        <v>0</v>
      </c>
      <c r="F31" s="4">
        <v>1</v>
      </c>
      <c r="G31" t="str">
        <f t="shared" si="3"/>
        <v>insert into game_score (id, matchid, squad, goals, points, time_type) values (44, 8, 7097, 1,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'1964'!A5+1</f>
        <v>9</v>
      </c>
      <c r="B2" s="2" t="str">
        <f>"1968-06-05"</f>
        <v>1968-06-05</v>
      </c>
      <c r="C2">
        <v>4</v>
      </c>
      <c r="D2">
        <v>39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(9, '1968-06-05', 4, 39);</v>
      </c>
    </row>
    <row r="3" spans="1:7" x14ac:dyDescent="0.25">
      <c r="A3">
        <f>A2+1</f>
        <v>10</v>
      </c>
      <c r="B3" s="2" t="str">
        <f>"1968-06-05"</f>
        <v>1968-06-05</v>
      </c>
      <c r="C3">
        <v>4</v>
      </c>
      <c r="D3">
        <f>D2</f>
        <v>39</v>
      </c>
      <c r="G3" t="str">
        <f t="shared" si="0"/>
        <v>insert into game (matchid, matchdate, game_type, country) values (10, '1968-06-05', 4, 39);</v>
      </c>
    </row>
    <row r="4" spans="1:7" x14ac:dyDescent="0.25">
      <c r="A4">
        <f t="shared" ref="A4:A6" si="1">A3+1</f>
        <v>11</v>
      </c>
      <c r="B4" s="2" t="str">
        <f>"1968-06-08"</f>
        <v>1968-06-08</v>
      </c>
      <c r="C4">
        <v>5</v>
      </c>
      <c r="D4">
        <f t="shared" ref="D4:D5" si="2">D3</f>
        <v>39</v>
      </c>
      <c r="G4" t="str">
        <f t="shared" si="0"/>
        <v>insert into game (matchid, matchdate, game_type, country) values (11, '1968-06-08', 5, 39);</v>
      </c>
    </row>
    <row r="5" spans="1:7" x14ac:dyDescent="0.25">
      <c r="A5">
        <f t="shared" si="1"/>
        <v>12</v>
      </c>
      <c r="B5" s="2" t="str">
        <f>"1968-06-08"</f>
        <v>1968-06-08</v>
      </c>
      <c r="C5">
        <v>6</v>
      </c>
      <c r="D5">
        <f t="shared" si="2"/>
        <v>39</v>
      </c>
      <c r="G5" t="str">
        <f t="shared" si="0"/>
        <v>insert into game (matchid, matchdate, game_type, country) values (12, '1968-06-08', 6, 39);</v>
      </c>
    </row>
    <row r="6" spans="1:7" x14ac:dyDescent="0.25">
      <c r="A6">
        <f t="shared" si="1"/>
        <v>13</v>
      </c>
      <c r="B6" s="2" t="str">
        <f>"1968-06-10"</f>
        <v>1968-06-10</v>
      </c>
      <c r="C6">
        <v>7</v>
      </c>
      <c r="D6">
        <f t="shared" ref="D6" si="3">D5</f>
        <v>39</v>
      </c>
      <c r="G6" t="str">
        <f t="shared" ref="G6" si="4">"insert into game (matchid, matchdate, game_type, country) values (" &amp; A6 &amp; ", '" &amp; B6 &amp; "', " &amp; C6 &amp; ", " &amp; D6 &amp;  ");"</f>
        <v>insert into game (matchid, matchdate, game_type, country) values (13, '1968-06-10', 7, 39);</v>
      </c>
    </row>
    <row r="8" spans="1:7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t="str">
        <f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(id, matchid, squad, goals, points, time_type);</v>
      </c>
    </row>
    <row r="9" spans="1:7" x14ac:dyDescent="0.25">
      <c r="A9" s="3">
        <f>'1964'!A31+1</f>
        <v>45</v>
      </c>
      <c r="B9" s="3">
        <f>A2</f>
        <v>9</v>
      </c>
      <c r="C9" s="3">
        <v>39</v>
      </c>
      <c r="D9" s="3">
        <v>0</v>
      </c>
      <c r="E9" s="3">
        <v>0</v>
      </c>
      <c r="F9" s="3">
        <v>2</v>
      </c>
      <c r="G9" s="3" t="str">
        <f t="shared" ref="G9:G28" si="5">"insert into game_score (id, matchid, squad, goals, points, time_type) values (" &amp; A9 &amp; ", " &amp; B9 &amp; ", " &amp; C9 &amp; ", " &amp; D9 &amp; ", " &amp; E9 &amp; ", " &amp; F9 &amp; ");"</f>
        <v>insert into game_score (id, matchid, squad, goals, points, time_type) values (45, 9, 39, 0, 0, 2);</v>
      </c>
    </row>
    <row r="10" spans="1:7" x14ac:dyDescent="0.25">
      <c r="A10" s="3">
        <f>A9+1</f>
        <v>46</v>
      </c>
      <c r="B10" s="3">
        <f>B9</f>
        <v>9</v>
      </c>
      <c r="C10" s="3">
        <v>39</v>
      </c>
      <c r="D10" s="3">
        <v>0</v>
      </c>
      <c r="E10" s="3">
        <v>0</v>
      </c>
      <c r="F10" s="3">
        <v>1</v>
      </c>
      <c r="G10" s="3" t="str">
        <f t="shared" si="5"/>
        <v>insert into game_score (id, matchid, squad, goals, points, time_type) values (46, 9, 39, 0, 0, 1);</v>
      </c>
    </row>
    <row r="11" spans="1:7" x14ac:dyDescent="0.25">
      <c r="A11" s="3">
        <f t="shared" ref="A11:A36" si="6">A10+1</f>
        <v>47</v>
      </c>
      <c r="B11" s="3">
        <f>B9</f>
        <v>9</v>
      </c>
      <c r="C11" s="3">
        <v>7097</v>
      </c>
      <c r="D11" s="3">
        <v>0</v>
      </c>
      <c r="E11" s="3">
        <v>0</v>
      </c>
      <c r="F11" s="3">
        <v>2</v>
      </c>
      <c r="G11" s="3" t="str">
        <f t="shared" si="5"/>
        <v>insert into game_score (id, matchid, squad, goals, points, time_type) values (47, 9, 7097, 0, 0, 2);</v>
      </c>
    </row>
    <row r="12" spans="1:7" x14ac:dyDescent="0.25">
      <c r="A12" s="3">
        <f t="shared" si="6"/>
        <v>48</v>
      </c>
      <c r="B12" s="3">
        <f>B9</f>
        <v>9</v>
      </c>
      <c r="C12" s="3">
        <v>7097</v>
      </c>
      <c r="D12" s="3">
        <v>0</v>
      </c>
      <c r="E12" s="3">
        <v>0</v>
      </c>
      <c r="F12" s="3">
        <v>1</v>
      </c>
      <c r="G12" s="3" t="str">
        <f t="shared" si="5"/>
        <v>insert into game_score (id, matchid, squad, goals, points, time_type) values (48, 9, 7097, 0, 0, 1);</v>
      </c>
    </row>
    <row r="13" spans="1:7" x14ac:dyDescent="0.25">
      <c r="A13" s="3">
        <f t="shared" si="6"/>
        <v>49</v>
      </c>
      <c r="B13" s="3">
        <f>B10</f>
        <v>9</v>
      </c>
      <c r="C13" s="3">
        <v>39</v>
      </c>
      <c r="D13" s="3">
        <v>0</v>
      </c>
      <c r="E13" s="3">
        <v>1</v>
      </c>
      <c r="F13" s="3">
        <v>4</v>
      </c>
      <c r="G13" s="3" t="str">
        <f t="shared" si="5"/>
        <v>insert into game_score (id, matchid, squad, goals, points, time_type) values (49, 9, 39, 0, 1, 4);</v>
      </c>
    </row>
    <row r="14" spans="1:7" x14ac:dyDescent="0.25">
      <c r="A14" s="3">
        <f t="shared" si="6"/>
        <v>50</v>
      </c>
      <c r="B14" s="3">
        <f>B11</f>
        <v>9</v>
      </c>
      <c r="C14" s="3">
        <v>39</v>
      </c>
      <c r="D14" s="3">
        <v>0</v>
      </c>
      <c r="E14" s="3">
        <v>0</v>
      </c>
      <c r="F14" s="3">
        <v>3</v>
      </c>
      <c r="G14" s="3" t="str">
        <f t="shared" si="5"/>
        <v>insert into game_score (id, matchid, squad, goals, points, time_type) values (50, 9, 39, 0, 0, 3);</v>
      </c>
    </row>
    <row r="15" spans="1:7" x14ac:dyDescent="0.25">
      <c r="A15" s="3">
        <f t="shared" si="6"/>
        <v>51</v>
      </c>
      <c r="B15" s="3">
        <f>B12</f>
        <v>9</v>
      </c>
      <c r="C15" s="3">
        <v>7097</v>
      </c>
      <c r="D15" s="3">
        <v>0</v>
      </c>
      <c r="E15" s="3">
        <v>1</v>
      </c>
      <c r="F15" s="3">
        <v>4</v>
      </c>
      <c r="G15" s="3" t="str">
        <f t="shared" si="5"/>
        <v>insert into game_score (id, matchid, squad, goals, points, time_type) values (51, 9, 7097, 0, 1, 4);</v>
      </c>
    </row>
    <row r="16" spans="1:7" x14ac:dyDescent="0.25">
      <c r="A16" s="3">
        <f t="shared" si="6"/>
        <v>52</v>
      </c>
      <c r="B16" s="3">
        <f>B13</f>
        <v>9</v>
      </c>
      <c r="C16" s="3">
        <v>7097</v>
      </c>
      <c r="D16" s="3">
        <v>0</v>
      </c>
      <c r="E16" s="3">
        <v>0</v>
      </c>
      <c r="F16" s="3">
        <v>3</v>
      </c>
      <c r="G16" s="3" t="str">
        <f t="shared" si="5"/>
        <v>insert into game_score (id, matchid, squad, goals, points, time_type) values (52, 9, 7097, 0, 0, 3);</v>
      </c>
    </row>
    <row r="17" spans="1:7" x14ac:dyDescent="0.25">
      <c r="A17" s="4">
        <f t="shared" si="6"/>
        <v>53</v>
      </c>
      <c r="B17" s="4">
        <f>B9+1</f>
        <v>10</v>
      </c>
      <c r="C17" s="4">
        <v>38</v>
      </c>
      <c r="D17" s="4">
        <v>1</v>
      </c>
      <c r="E17" s="4">
        <v>2</v>
      </c>
      <c r="F17" s="4">
        <v>2</v>
      </c>
      <c r="G17" t="str">
        <f t="shared" si="5"/>
        <v>insert into game_score (id, matchid, squad, goals, points, time_type) values (53, 10, 38, 1, 2, 2);</v>
      </c>
    </row>
    <row r="18" spans="1:7" x14ac:dyDescent="0.25">
      <c r="A18" s="4">
        <f t="shared" si="6"/>
        <v>54</v>
      </c>
      <c r="B18" s="4">
        <f>B17</f>
        <v>10</v>
      </c>
      <c r="C18" s="4">
        <v>38</v>
      </c>
      <c r="D18" s="4">
        <v>0</v>
      </c>
      <c r="E18" s="4">
        <v>0</v>
      </c>
      <c r="F18" s="4">
        <v>1</v>
      </c>
      <c r="G18" t="str">
        <f t="shared" si="5"/>
        <v>insert into game_score (id, matchid, squad, goals, points, time_type) values (54, 10, 38, 0, 0, 1);</v>
      </c>
    </row>
    <row r="19" spans="1:7" x14ac:dyDescent="0.25">
      <c r="A19" s="4">
        <f t="shared" si="6"/>
        <v>55</v>
      </c>
      <c r="B19" s="4">
        <f>B17</f>
        <v>10</v>
      </c>
      <c r="C19" s="4">
        <v>4420</v>
      </c>
      <c r="D19" s="4">
        <v>0</v>
      </c>
      <c r="E19" s="4">
        <v>2</v>
      </c>
      <c r="F19" s="4">
        <v>2</v>
      </c>
      <c r="G19" t="str">
        <f t="shared" si="5"/>
        <v>insert into game_score (id, matchid, squad, goals, points, time_type) values (55, 10, 4420, 0, 2, 2);</v>
      </c>
    </row>
    <row r="20" spans="1:7" x14ac:dyDescent="0.25">
      <c r="A20" s="4">
        <f t="shared" si="6"/>
        <v>56</v>
      </c>
      <c r="B20" s="4">
        <f>B17</f>
        <v>10</v>
      </c>
      <c r="C20" s="4">
        <v>4420</v>
      </c>
      <c r="D20" s="4">
        <v>0</v>
      </c>
      <c r="E20" s="4">
        <v>0</v>
      </c>
      <c r="F20" s="4">
        <v>1</v>
      </c>
      <c r="G20" t="str">
        <f t="shared" si="5"/>
        <v>insert into game_score (id, matchid, squad, goals, points, time_type) values (56, 10, 4420, 0, 0, 1);</v>
      </c>
    </row>
    <row r="21" spans="1:7" x14ac:dyDescent="0.25">
      <c r="A21" s="3">
        <f t="shared" si="6"/>
        <v>57</v>
      </c>
      <c r="B21" s="3">
        <f>B17+1</f>
        <v>11</v>
      </c>
      <c r="C21" s="3">
        <v>4420</v>
      </c>
      <c r="D21" s="3">
        <v>1</v>
      </c>
      <c r="E21" s="3">
        <v>0</v>
      </c>
      <c r="F21" s="3">
        <v>2</v>
      </c>
      <c r="G21" s="3" t="str">
        <f t="shared" si="5"/>
        <v>insert into game_score (id, matchid, squad, goals, points, time_type) values (57, 11, 4420, 1, 0, 2);</v>
      </c>
    </row>
    <row r="22" spans="1:7" x14ac:dyDescent="0.25">
      <c r="A22" s="3">
        <f t="shared" si="6"/>
        <v>58</v>
      </c>
      <c r="B22" s="3">
        <f>B21</f>
        <v>11</v>
      </c>
      <c r="C22" s="3">
        <v>4420</v>
      </c>
      <c r="D22" s="3">
        <v>1</v>
      </c>
      <c r="E22" s="3">
        <v>0</v>
      </c>
      <c r="F22" s="3">
        <v>1</v>
      </c>
      <c r="G22" s="3" t="str">
        <f t="shared" si="5"/>
        <v>insert into game_score (id, matchid, squad, goals, points, time_type) values (58, 11, 4420, 1, 0, 1);</v>
      </c>
    </row>
    <row r="23" spans="1:7" x14ac:dyDescent="0.25">
      <c r="A23" s="3">
        <f t="shared" si="6"/>
        <v>59</v>
      </c>
      <c r="B23" s="3">
        <f>B21</f>
        <v>11</v>
      </c>
      <c r="C23" s="3">
        <v>7097</v>
      </c>
      <c r="D23" s="3">
        <v>1</v>
      </c>
      <c r="E23" s="3">
        <v>0</v>
      </c>
      <c r="F23" s="3">
        <v>2</v>
      </c>
      <c r="G23" s="3" t="str">
        <f t="shared" si="5"/>
        <v>insert into game_score (id, matchid, squad, goals, points, time_type) values (59, 11, 7097, 1, 0, 2);</v>
      </c>
    </row>
    <row r="24" spans="1:7" x14ac:dyDescent="0.25">
      <c r="A24" s="3">
        <f t="shared" si="6"/>
        <v>60</v>
      </c>
      <c r="B24" s="3">
        <f>B21</f>
        <v>11</v>
      </c>
      <c r="C24" s="3">
        <v>7097</v>
      </c>
      <c r="D24" s="3">
        <v>1</v>
      </c>
      <c r="E24" s="3">
        <v>0</v>
      </c>
      <c r="F24" s="3">
        <v>1</v>
      </c>
      <c r="G24" s="3" t="str">
        <f t="shared" si="5"/>
        <v>insert into game_score (id, matchid, squad, goals, points, time_type) values (60, 11, 7097, 1, 0, 1);</v>
      </c>
    </row>
    <row r="25" spans="1:7" x14ac:dyDescent="0.25">
      <c r="A25" s="4">
        <f t="shared" si="6"/>
        <v>61</v>
      </c>
      <c r="B25" s="4">
        <f>B21+1</f>
        <v>12</v>
      </c>
      <c r="C25" s="4">
        <v>39</v>
      </c>
      <c r="D25" s="4">
        <v>0</v>
      </c>
      <c r="E25" s="4">
        <v>0</v>
      </c>
      <c r="F25" s="4">
        <v>2</v>
      </c>
      <c r="G25" t="str">
        <f t="shared" si="5"/>
        <v>insert into game_score (id, matchid, squad, goals, points, time_type) values (61, 12, 39, 0, 0, 2);</v>
      </c>
    </row>
    <row r="26" spans="1:7" x14ac:dyDescent="0.25">
      <c r="A26" s="4">
        <f t="shared" si="6"/>
        <v>62</v>
      </c>
      <c r="B26" s="4">
        <f>B25</f>
        <v>12</v>
      </c>
      <c r="C26" s="4">
        <v>39</v>
      </c>
      <c r="D26" s="4">
        <v>0</v>
      </c>
      <c r="E26" s="4">
        <v>0</v>
      </c>
      <c r="F26" s="4">
        <v>1</v>
      </c>
      <c r="G26" t="str">
        <f t="shared" si="5"/>
        <v>insert into game_score (id, matchid, squad, goals, points, time_type) values (62, 12, 39, 0, 0, 1);</v>
      </c>
    </row>
    <row r="27" spans="1:7" x14ac:dyDescent="0.25">
      <c r="A27" s="4">
        <f t="shared" si="6"/>
        <v>63</v>
      </c>
      <c r="B27" s="4">
        <f>B25</f>
        <v>12</v>
      </c>
      <c r="C27" s="4">
        <v>38</v>
      </c>
      <c r="D27" s="4">
        <v>0</v>
      </c>
      <c r="E27" s="4">
        <v>0</v>
      </c>
      <c r="F27" s="4">
        <v>2</v>
      </c>
      <c r="G27" t="str">
        <f t="shared" si="5"/>
        <v>insert into game_score (id, matchid, squad, goals, points, time_type) values (63, 12, 38, 0, 0, 2);</v>
      </c>
    </row>
    <row r="28" spans="1:7" x14ac:dyDescent="0.25">
      <c r="A28" s="4">
        <f t="shared" si="6"/>
        <v>64</v>
      </c>
      <c r="B28" s="4">
        <f>B25</f>
        <v>12</v>
      </c>
      <c r="C28" s="4">
        <v>38</v>
      </c>
      <c r="D28" s="4">
        <v>0</v>
      </c>
      <c r="E28" s="4">
        <v>0</v>
      </c>
      <c r="F28" s="4">
        <v>1</v>
      </c>
      <c r="G28" t="str">
        <f t="shared" si="5"/>
        <v>insert into game_score (id, matchid, squad, goals, points, time_type) values (64, 12, 38, 0, 0, 1);</v>
      </c>
    </row>
    <row r="29" spans="1:7" x14ac:dyDescent="0.25">
      <c r="A29" s="4">
        <f t="shared" si="6"/>
        <v>65</v>
      </c>
      <c r="B29" s="4">
        <f>B26</f>
        <v>12</v>
      </c>
      <c r="C29" s="4">
        <v>39</v>
      </c>
      <c r="D29" s="4">
        <v>0</v>
      </c>
      <c r="E29" s="4">
        <v>1</v>
      </c>
      <c r="F29" s="4">
        <v>4</v>
      </c>
      <c r="G29" t="str">
        <f t="shared" ref="G29:G36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(65, 12, 39, 0, 1, 4);</v>
      </c>
    </row>
    <row r="30" spans="1:7" x14ac:dyDescent="0.25">
      <c r="A30" s="4">
        <f t="shared" si="6"/>
        <v>66</v>
      </c>
      <c r="B30" s="4">
        <f>B27</f>
        <v>12</v>
      </c>
      <c r="C30" s="4">
        <v>39</v>
      </c>
      <c r="D30" s="4">
        <v>0</v>
      </c>
      <c r="E30" s="4">
        <v>0</v>
      </c>
      <c r="F30" s="4">
        <v>3</v>
      </c>
      <c r="G30" t="str">
        <f t="shared" si="7"/>
        <v>insert into game_score (id, matchid, squad, goals, points, time_type) values (66, 12, 39, 0, 0, 3);</v>
      </c>
    </row>
    <row r="31" spans="1:7" x14ac:dyDescent="0.25">
      <c r="A31" s="4">
        <f t="shared" si="6"/>
        <v>67</v>
      </c>
      <c r="B31" s="4">
        <f>B28</f>
        <v>12</v>
      </c>
      <c r="C31" s="4">
        <v>38</v>
      </c>
      <c r="D31" s="4">
        <v>0</v>
      </c>
      <c r="E31" s="4">
        <v>1</v>
      </c>
      <c r="F31" s="4">
        <v>4</v>
      </c>
      <c r="G31" t="str">
        <f t="shared" si="7"/>
        <v>insert into game_score (id, matchid, squad, goals, points, time_type) values (67, 12, 38, 0, 1, 4);</v>
      </c>
    </row>
    <row r="32" spans="1:7" x14ac:dyDescent="0.25">
      <c r="A32" s="4">
        <f t="shared" si="6"/>
        <v>68</v>
      </c>
      <c r="B32" s="4">
        <f>B29</f>
        <v>12</v>
      </c>
      <c r="C32" s="4">
        <v>38</v>
      </c>
      <c r="D32" s="4">
        <v>0</v>
      </c>
      <c r="E32" s="4">
        <v>0</v>
      </c>
      <c r="F32" s="4">
        <v>3</v>
      </c>
      <c r="G32" t="str">
        <f t="shared" si="7"/>
        <v>insert into game_score (id, matchid, squad, goals, points, time_type) values (68, 12, 38, 0, 0, 3);</v>
      </c>
    </row>
    <row r="33" spans="1:7" x14ac:dyDescent="0.25">
      <c r="A33" s="3">
        <f t="shared" si="6"/>
        <v>69</v>
      </c>
      <c r="B33" s="3">
        <f>B29+1</f>
        <v>13</v>
      </c>
      <c r="C33" s="3">
        <v>39</v>
      </c>
      <c r="D33" s="3">
        <v>2</v>
      </c>
      <c r="E33" s="3">
        <v>2</v>
      </c>
      <c r="F33" s="3">
        <v>2</v>
      </c>
      <c r="G33" s="3" t="str">
        <f t="shared" si="7"/>
        <v>insert into game_score (id, matchid, squad, goals, points, time_type) values (69, 13, 39, 2, 2, 2);</v>
      </c>
    </row>
    <row r="34" spans="1:7" x14ac:dyDescent="0.25">
      <c r="A34" s="3">
        <f t="shared" si="6"/>
        <v>70</v>
      </c>
      <c r="B34" s="3">
        <f>B33</f>
        <v>13</v>
      </c>
      <c r="C34" s="3">
        <v>39</v>
      </c>
      <c r="D34" s="3">
        <v>2</v>
      </c>
      <c r="E34" s="3">
        <v>0</v>
      </c>
      <c r="F34" s="3">
        <v>1</v>
      </c>
      <c r="G34" s="3" t="str">
        <f t="shared" si="7"/>
        <v>insert into game_score (id, matchid, squad, goals, points, time_type) values (70, 13, 39, 2, 0, 1);</v>
      </c>
    </row>
    <row r="35" spans="1:7" x14ac:dyDescent="0.25">
      <c r="A35" s="3">
        <f t="shared" si="6"/>
        <v>71</v>
      </c>
      <c r="B35" s="3">
        <f>B33</f>
        <v>13</v>
      </c>
      <c r="C35" s="3">
        <v>38</v>
      </c>
      <c r="D35" s="3">
        <v>0</v>
      </c>
      <c r="E35" s="3">
        <v>0</v>
      </c>
      <c r="F35" s="3">
        <v>2</v>
      </c>
      <c r="G35" s="3" t="str">
        <f t="shared" si="7"/>
        <v>insert into game_score (id, matchid, squad, goals, points, time_type) values (71, 13, 38, 0, 0, 2);</v>
      </c>
    </row>
    <row r="36" spans="1:7" x14ac:dyDescent="0.25">
      <c r="A36" s="3">
        <f t="shared" si="6"/>
        <v>72</v>
      </c>
      <c r="B36" s="3">
        <f>B33</f>
        <v>13</v>
      </c>
      <c r="C36" s="3">
        <v>38</v>
      </c>
      <c r="D36" s="3">
        <v>0</v>
      </c>
      <c r="E36" s="3">
        <v>0</v>
      </c>
      <c r="F36" s="3">
        <v>1</v>
      </c>
      <c r="G36" s="3" t="str">
        <f t="shared" si="7"/>
        <v>insert into game_score (id, matchid, squad, goals, points, time_type) values (72, 13, 38,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'1968'!A6+1</f>
        <v>14</v>
      </c>
      <c r="B2" s="2" t="str">
        <f>"1972-06-14"</f>
        <v>1972-06-14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(14, '1972-06-14', 4, 32);</v>
      </c>
    </row>
    <row r="3" spans="1:7" x14ac:dyDescent="0.25">
      <c r="A3">
        <f>A2+1</f>
        <v>15</v>
      </c>
      <c r="B3" s="2" t="str">
        <f t="shared" ref="B3" si="1">"1972-06-14"</f>
        <v>1972-06-14</v>
      </c>
      <c r="C3">
        <v>4</v>
      </c>
      <c r="D3">
        <f>D2</f>
        <v>32</v>
      </c>
      <c r="G3" t="str">
        <f t="shared" si="0"/>
        <v>insert into game (matchid, matchdate, game_type, country) values (15, '1972-06-14', 4, 32);</v>
      </c>
    </row>
    <row r="4" spans="1:7" x14ac:dyDescent="0.25">
      <c r="A4">
        <f t="shared" ref="A4:A5" si="2">A3+1</f>
        <v>16</v>
      </c>
      <c r="B4" s="2" t="str">
        <f>"1972-06-17"</f>
        <v>1972-06-17</v>
      </c>
      <c r="C4">
        <v>5</v>
      </c>
      <c r="D4">
        <f t="shared" ref="D4:D5" si="3">D3</f>
        <v>32</v>
      </c>
      <c r="G4" t="str">
        <f t="shared" si="0"/>
        <v>insert into game (matchid, matchdate, game_type, country) values (16, '1972-06-17', 5, 32);</v>
      </c>
    </row>
    <row r="5" spans="1:7" x14ac:dyDescent="0.25">
      <c r="A5">
        <f t="shared" si="2"/>
        <v>17</v>
      </c>
      <c r="B5" s="2" t="str">
        <f>"1972-06-18"</f>
        <v>1972-06-18</v>
      </c>
      <c r="C5">
        <v>6</v>
      </c>
      <c r="D5">
        <f t="shared" si="3"/>
        <v>32</v>
      </c>
      <c r="G5" t="str">
        <f t="shared" si="0"/>
        <v>insert into game (matchid, matchdate, game_type, country) values (17, '1972-06-18',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'1968'!A36+1</f>
        <v>73</v>
      </c>
      <c r="B8" s="3">
        <f>A2</f>
        <v>14</v>
      </c>
      <c r="C8" s="3">
        <v>32</v>
      </c>
      <c r="D8" s="3">
        <v>1</v>
      </c>
      <c r="E8" s="3">
        <v>0</v>
      </c>
      <c r="F8" s="3">
        <v>2</v>
      </c>
      <c r="G8" s="3" t="str">
        <f t="shared" ref="G8:G23" si="4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(73, 14, 32, 1, 0, 2);</v>
      </c>
    </row>
    <row r="9" spans="1:7" x14ac:dyDescent="0.25">
      <c r="A9" s="3">
        <f>A8+1</f>
        <v>74</v>
      </c>
      <c r="B9" s="3">
        <f>B8</f>
        <v>14</v>
      </c>
      <c r="C9" s="3">
        <v>32</v>
      </c>
      <c r="D9" s="3">
        <v>0</v>
      </c>
      <c r="E9" s="3">
        <v>0</v>
      </c>
      <c r="F9" s="3">
        <v>1</v>
      </c>
      <c r="G9" s="3" t="str">
        <f t="shared" si="4"/>
        <v>insert into game_score (id, matchid, squad, goals, points, time_type) values (74, 14, 32, 0, 0, 1);</v>
      </c>
    </row>
    <row r="10" spans="1:7" x14ac:dyDescent="0.25">
      <c r="A10" s="3">
        <f t="shared" ref="A10:A23" si="5">A9+1</f>
        <v>75</v>
      </c>
      <c r="B10" s="3">
        <f>B8</f>
        <v>14</v>
      </c>
      <c r="C10" s="3">
        <v>49228</v>
      </c>
      <c r="D10" s="3">
        <v>2</v>
      </c>
      <c r="E10" s="3">
        <v>2</v>
      </c>
      <c r="F10" s="3">
        <v>2</v>
      </c>
      <c r="G10" s="3" t="str">
        <f t="shared" si="4"/>
        <v>insert into game_score (id, matchid, squad, goals, points, time_type) values (75, 14, 49228, 2, 2, 2);</v>
      </c>
    </row>
    <row r="11" spans="1:7" x14ac:dyDescent="0.25">
      <c r="A11" s="3">
        <f t="shared" si="5"/>
        <v>76</v>
      </c>
      <c r="B11" s="3">
        <f>B8</f>
        <v>14</v>
      </c>
      <c r="C11" s="3">
        <v>49228</v>
      </c>
      <c r="D11" s="3">
        <v>1</v>
      </c>
      <c r="E11" s="3">
        <v>0</v>
      </c>
      <c r="F11" s="3">
        <v>1</v>
      </c>
      <c r="G11" s="3" t="str">
        <f t="shared" si="4"/>
        <v>insert into game_score (id, matchid, squad, goals, points, time_type) values (76, 14, 49228, 1, 0, 1);</v>
      </c>
    </row>
    <row r="12" spans="1:7" x14ac:dyDescent="0.25">
      <c r="A12" s="4">
        <f t="shared" si="5"/>
        <v>77</v>
      </c>
      <c r="B12" s="4">
        <f>B8+1</f>
        <v>15</v>
      </c>
      <c r="C12" s="4">
        <v>36</v>
      </c>
      <c r="D12" s="4">
        <v>0</v>
      </c>
      <c r="E12" s="4">
        <v>0</v>
      </c>
      <c r="F12" s="4">
        <v>2</v>
      </c>
      <c r="G12" t="str">
        <f t="shared" si="4"/>
        <v>insert into game_score (id, matchid, squad, goals, points, time_type) values (77, 15, 36, 0, 0, 2);</v>
      </c>
    </row>
    <row r="13" spans="1:7" x14ac:dyDescent="0.25">
      <c r="A13" s="4">
        <f t="shared" si="5"/>
        <v>78</v>
      </c>
      <c r="B13" s="4">
        <f>B12</f>
        <v>15</v>
      </c>
      <c r="C13" s="4">
        <v>36</v>
      </c>
      <c r="D13" s="4">
        <v>0</v>
      </c>
      <c r="E13" s="4">
        <v>0</v>
      </c>
      <c r="F13" s="4">
        <v>1</v>
      </c>
      <c r="G13" t="str">
        <f t="shared" si="4"/>
        <v>insert into game_score (id, matchid, squad, goals, points, time_type) values (78, 15, 36, 0, 0, 1);</v>
      </c>
    </row>
    <row r="14" spans="1:7" x14ac:dyDescent="0.25">
      <c r="A14" s="4">
        <f t="shared" si="5"/>
        <v>79</v>
      </c>
      <c r="B14" s="4">
        <f>B12</f>
        <v>15</v>
      </c>
      <c r="C14" s="4">
        <v>7097</v>
      </c>
      <c r="D14" s="4">
        <v>1</v>
      </c>
      <c r="E14" s="4">
        <v>2</v>
      </c>
      <c r="F14" s="4">
        <v>2</v>
      </c>
      <c r="G14" t="str">
        <f t="shared" si="4"/>
        <v>insert into game_score (id, matchid, squad, goals, points, time_type) values (79, 15, 7097, 1, 2, 2);</v>
      </c>
    </row>
    <row r="15" spans="1:7" x14ac:dyDescent="0.25">
      <c r="A15" s="4">
        <f t="shared" si="5"/>
        <v>80</v>
      </c>
      <c r="B15" s="4">
        <f>B12</f>
        <v>15</v>
      </c>
      <c r="C15" s="4">
        <v>7097</v>
      </c>
      <c r="D15" s="4">
        <v>0</v>
      </c>
      <c r="E15" s="4">
        <v>0</v>
      </c>
      <c r="F15" s="4">
        <v>1</v>
      </c>
      <c r="G15" t="str">
        <f t="shared" si="4"/>
        <v>insert into game_score (id, matchid, squad, goals, points, time_type) values (80, 15, 7097, 0, 0, 1);</v>
      </c>
    </row>
    <row r="16" spans="1:7" x14ac:dyDescent="0.25">
      <c r="A16" s="3">
        <f t="shared" si="5"/>
        <v>81</v>
      </c>
      <c r="B16" s="3">
        <f>B12+1</f>
        <v>16</v>
      </c>
      <c r="C16" s="3">
        <v>36</v>
      </c>
      <c r="D16" s="3">
        <v>1</v>
      </c>
      <c r="E16" s="3">
        <v>0</v>
      </c>
      <c r="F16" s="3">
        <v>2</v>
      </c>
      <c r="G16" s="3" t="str">
        <f t="shared" si="4"/>
        <v>insert into game_score (id, matchid, squad, goals, points, time_type) values (81, 16, 36, 1, 0, 2);</v>
      </c>
    </row>
    <row r="17" spans="1:7" x14ac:dyDescent="0.25">
      <c r="A17" s="3">
        <f t="shared" si="5"/>
        <v>82</v>
      </c>
      <c r="B17" s="3">
        <f>B16</f>
        <v>16</v>
      </c>
      <c r="C17" s="3">
        <v>36</v>
      </c>
      <c r="D17" s="3">
        <v>0</v>
      </c>
      <c r="E17" s="3">
        <v>0</v>
      </c>
      <c r="F17" s="3">
        <v>1</v>
      </c>
      <c r="G17" s="3" t="str">
        <f t="shared" si="4"/>
        <v>insert into game_score (id, matchid, squad, goals, points, time_type) values (82, 16, 36, 0, 0, 1);</v>
      </c>
    </row>
    <row r="18" spans="1:7" x14ac:dyDescent="0.25">
      <c r="A18" s="3">
        <f t="shared" si="5"/>
        <v>83</v>
      </c>
      <c r="B18" s="3">
        <f>B16</f>
        <v>16</v>
      </c>
      <c r="C18" s="3">
        <v>32</v>
      </c>
      <c r="D18" s="3">
        <v>2</v>
      </c>
      <c r="E18" s="3">
        <v>2</v>
      </c>
      <c r="F18" s="3">
        <v>2</v>
      </c>
      <c r="G18" s="3" t="str">
        <f t="shared" si="4"/>
        <v>insert into game_score (id, matchid, squad, goals, points, time_type) values (83, 16, 32, 2, 2, 2);</v>
      </c>
    </row>
    <row r="19" spans="1:7" x14ac:dyDescent="0.25">
      <c r="A19" s="3">
        <f t="shared" si="5"/>
        <v>84</v>
      </c>
      <c r="B19" s="3">
        <f>B16</f>
        <v>16</v>
      </c>
      <c r="C19" s="3">
        <v>32</v>
      </c>
      <c r="D19" s="3">
        <v>2</v>
      </c>
      <c r="E19" s="3">
        <v>0</v>
      </c>
      <c r="F19" s="3">
        <v>1</v>
      </c>
      <c r="G19" s="3" t="str">
        <f t="shared" si="4"/>
        <v>insert into game_score (id, matchid, squad, goals, points, time_type) values (84, 16, 32, 2, 0, 1);</v>
      </c>
    </row>
    <row r="20" spans="1:7" x14ac:dyDescent="0.25">
      <c r="A20" s="4">
        <f t="shared" si="5"/>
        <v>85</v>
      </c>
      <c r="B20" s="4">
        <f>B16+1</f>
        <v>17</v>
      </c>
      <c r="C20" s="4">
        <v>49228</v>
      </c>
      <c r="D20" s="4">
        <v>3</v>
      </c>
      <c r="E20" s="4">
        <v>2</v>
      </c>
      <c r="F20" s="4">
        <v>2</v>
      </c>
      <c r="G20" s="4" t="str">
        <f t="shared" si="4"/>
        <v>insert into game_score (id, matchid, squad, goals, points, time_type) values (85, 17, 49228, 3, 2, 2);</v>
      </c>
    </row>
    <row r="21" spans="1:7" x14ac:dyDescent="0.25">
      <c r="A21" s="4">
        <f t="shared" si="5"/>
        <v>86</v>
      </c>
      <c r="B21" s="4">
        <f>B20</f>
        <v>17</v>
      </c>
      <c r="C21" s="4">
        <v>49228</v>
      </c>
      <c r="D21" s="4">
        <v>1</v>
      </c>
      <c r="E21" s="4">
        <v>0</v>
      </c>
      <c r="F21" s="4">
        <v>1</v>
      </c>
      <c r="G21" s="4" t="str">
        <f t="shared" si="4"/>
        <v>insert into game_score (id, matchid, squad, goals, points, time_type) values (86, 17, 49228, 1, 0, 1);</v>
      </c>
    </row>
    <row r="22" spans="1:7" x14ac:dyDescent="0.25">
      <c r="A22" s="4">
        <f t="shared" si="5"/>
        <v>87</v>
      </c>
      <c r="B22" s="4">
        <f>B20</f>
        <v>17</v>
      </c>
      <c r="C22" s="4">
        <v>7097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(87, 17, 7097, 0, 0, 2);</v>
      </c>
    </row>
    <row r="23" spans="1:7" x14ac:dyDescent="0.25">
      <c r="A23" s="4">
        <f t="shared" si="5"/>
        <v>88</v>
      </c>
      <c r="B23" s="4">
        <f>B20</f>
        <v>17</v>
      </c>
      <c r="C23" s="4">
        <v>7097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(88, 17, 7097, 0,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'1972'!A5+1</f>
        <v>18</v>
      </c>
      <c r="B2" s="2" t="str">
        <f>"1976-06-16"</f>
        <v>1976-06-16</v>
      </c>
      <c r="C2">
        <v>4</v>
      </c>
      <c r="D2">
        <v>32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(18, '1976-06-16', 4, 32);</v>
      </c>
    </row>
    <row r="3" spans="1:7" x14ac:dyDescent="0.25">
      <c r="A3">
        <f>A2+1</f>
        <v>19</v>
      </c>
      <c r="B3" s="2" t="str">
        <f>"1976-06-17"</f>
        <v>1976-06-17</v>
      </c>
      <c r="C3">
        <v>4</v>
      </c>
      <c r="D3">
        <f>D2</f>
        <v>32</v>
      </c>
      <c r="G3" t="str">
        <f t="shared" si="0"/>
        <v>insert into game (matchid, matchdate, game_type, country) values (19, '1976-06-17', 4, 32);</v>
      </c>
    </row>
    <row r="4" spans="1:7" x14ac:dyDescent="0.25">
      <c r="A4">
        <f t="shared" ref="A4:A5" si="1">A3+1</f>
        <v>20</v>
      </c>
      <c r="B4" s="2" t="str">
        <f>"1976-06-19"</f>
        <v>1976-06-19</v>
      </c>
      <c r="C4">
        <v>5</v>
      </c>
      <c r="D4">
        <f t="shared" ref="D4:D5" si="2">D3</f>
        <v>32</v>
      </c>
      <c r="G4" t="str">
        <f t="shared" si="0"/>
        <v>insert into game (matchid, matchdate, game_type, country) values (20, '1976-06-19', 5, 32);</v>
      </c>
    </row>
    <row r="5" spans="1:7" x14ac:dyDescent="0.25">
      <c r="A5">
        <f t="shared" si="1"/>
        <v>21</v>
      </c>
      <c r="B5" s="2" t="str">
        <f>"1976-06-20"</f>
        <v>1976-06-20</v>
      </c>
      <c r="C5">
        <v>6</v>
      </c>
      <c r="D5">
        <f t="shared" si="2"/>
        <v>32</v>
      </c>
      <c r="G5" t="str">
        <f t="shared" si="0"/>
        <v>insert into game (matchid, matchdate, game_type, country) values (21, '1976-06-20', 6, 32);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'1972'!A23+1</f>
        <v>89</v>
      </c>
      <c r="B8" s="3">
        <f>A2</f>
        <v>18</v>
      </c>
      <c r="C8" s="3">
        <v>42</v>
      </c>
      <c r="D8" s="3">
        <v>1</v>
      </c>
      <c r="E8" s="3">
        <v>0</v>
      </c>
      <c r="F8" s="3">
        <v>2</v>
      </c>
      <c r="G8" s="3" t="str">
        <f t="shared" ref="G8:G41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(89, 18, 42, 1, 0, 2);</v>
      </c>
    </row>
    <row r="9" spans="1:7" x14ac:dyDescent="0.25">
      <c r="A9" s="3">
        <f>A8+1</f>
        <v>90</v>
      </c>
      <c r="B9" s="3">
        <f>B8</f>
        <v>18</v>
      </c>
      <c r="C9" s="3">
        <v>42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(90, 18, 42, 1, 0, 1);</v>
      </c>
    </row>
    <row r="10" spans="1:7" x14ac:dyDescent="0.25">
      <c r="A10" s="3">
        <f t="shared" ref="A10:A41" si="4">A9+1</f>
        <v>91</v>
      </c>
      <c r="B10" s="3">
        <f>B8</f>
        <v>18</v>
      </c>
      <c r="C10" s="3">
        <v>31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(91, 18, 31, 1, 0, 2);</v>
      </c>
    </row>
    <row r="11" spans="1:7" x14ac:dyDescent="0.25">
      <c r="A11" s="3">
        <f t="shared" si="4"/>
        <v>92</v>
      </c>
      <c r="B11" s="3">
        <f>B8</f>
        <v>18</v>
      </c>
      <c r="C11" s="3">
        <v>31</v>
      </c>
      <c r="D11" s="3">
        <v>0</v>
      </c>
      <c r="E11" s="3">
        <v>0</v>
      </c>
      <c r="F11" s="3">
        <v>1</v>
      </c>
      <c r="G11" s="3" t="str">
        <f t="shared" si="3"/>
        <v>insert into game_score (id, matchid, squad, goals, points, time_type) values (92, 18, 31, 0, 0, 1);</v>
      </c>
    </row>
    <row r="12" spans="1:7" x14ac:dyDescent="0.25">
      <c r="A12" s="3">
        <f t="shared" si="4"/>
        <v>93</v>
      </c>
      <c r="B12" s="3">
        <f>B9</f>
        <v>18</v>
      </c>
      <c r="C12" s="3">
        <v>42</v>
      </c>
      <c r="D12" s="3">
        <v>3</v>
      </c>
      <c r="E12" s="3">
        <v>2</v>
      </c>
      <c r="F12" s="3">
        <v>4</v>
      </c>
      <c r="G12" s="3" t="str">
        <f t="shared" si="3"/>
        <v>insert into game_score (id, matchid, squad, goals, points, time_type) values (93, 18, 42, 3, 2, 4);</v>
      </c>
    </row>
    <row r="13" spans="1:7" x14ac:dyDescent="0.25">
      <c r="A13" s="3">
        <f t="shared" si="4"/>
        <v>94</v>
      </c>
      <c r="B13" s="3">
        <f>B10</f>
        <v>18</v>
      </c>
      <c r="C13" s="3">
        <v>42</v>
      </c>
      <c r="D13" s="3">
        <v>1</v>
      </c>
      <c r="E13" s="3">
        <v>0</v>
      </c>
      <c r="F13" s="3">
        <v>3</v>
      </c>
      <c r="G13" s="3" t="str">
        <f t="shared" si="3"/>
        <v>insert into game_score (id, matchid, squad, goals, points, time_type) values (94, 18, 42, 1, 0, 3);</v>
      </c>
    </row>
    <row r="14" spans="1:7" x14ac:dyDescent="0.25">
      <c r="A14" s="3">
        <f t="shared" si="4"/>
        <v>95</v>
      </c>
      <c r="B14" s="3">
        <f>B11</f>
        <v>18</v>
      </c>
      <c r="C14" s="3">
        <v>31</v>
      </c>
      <c r="D14" s="3">
        <v>1</v>
      </c>
      <c r="E14" s="3">
        <v>0</v>
      </c>
      <c r="F14" s="3">
        <v>4</v>
      </c>
      <c r="G14" s="3" t="str">
        <f t="shared" si="3"/>
        <v>insert into game_score (id, matchid, squad, goals, points, time_type) values (95, 18, 31, 1, 0, 4);</v>
      </c>
    </row>
    <row r="15" spans="1:7" x14ac:dyDescent="0.25">
      <c r="A15" s="3">
        <f t="shared" si="4"/>
        <v>96</v>
      </c>
      <c r="B15" s="3">
        <f>B12</f>
        <v>18</v>
      </c>
      <c r="C15" s="3">
        <v>31</v>
      </c>
      <c r="D15" s="3">
        <v>1</v>
      </c>
      <c r="E15" s="3">
        <v>0</v>
      </c>
      <c r="F15" s="3">
        <v>3</v>
      </c>
      <c r="G15" s="3" t="str">
        <f t="shared" si="3"/>
        <v>insert into game_score (id, matchid, squad, goals, points, time_type) values (96, 18, 31, 1, 0, 3);</v>
      </c>
    </row>
    <row r="16" spans="1:7" x14ac:dyDescent="0.25">
      <c r="A16" s="4">
        <f t="shared" si="4"/>
        <v>97</v>
      </c>
      <c r="B16" s="4">
        <f>B8+1</f>
        <v>19</v>
      </c>
      <c r="C16" s="4">
        <v>38</v>
      </c>
      <c r="D16" s="4">
        <v>2</v>
      </c>
      <c r="E16" s="4">
        <v>0</v>
      </c>
      <c r="F16" s="4">
        <v>2</v>
      </c>
      <c r="G16" t="str">
        <f t="shared" si="3"/>
        <v>insert into game_score (id, matchid, squad, goals, points, time_type) values (97, 19, 38, 2, 0, 2);</v>
      </c>
    </row>
    <row r="17" spans="1:7" x14ac:dyDescent="0.25">
      <c r="A17" s="4">
        <f t="shared" si="4"/>
        <v>98</v>
      </c>
      <c r="B17" s="4">
        <f>B16</f>
        <v>19</v>
      </c>
      <c r="C17" s="4">
        <v>38</v>
      </c>
      <c r="D17" s="4">
        <v>2</v>
      </c>
      <c r="E17" s="4">
        <v>0</v>
      </c>
      <c r="F17" s="4">
        <v>1</v>
      </c>
      <c r="G17" t="str">
        <f t="shared" si="3"/>
        <v>insert into game_score (id, matchid, squad, goals, points, time_type) values (98, 19, 38, 2, 0, 1);</v>
      </c>
    </row>
    <row r="18" spans="1:7" x14ac:dyDescent="0.25">
      <c r="A18" s="4">
        <f t="shared" si="4"/>
        <v>99</v>
      </c>
      <c r="B18" s="4">
        <f>B16</f>
        <v>19</v>
      </c>
      <c r="C18" s="4">
        <v>49228</v>
      </c>
      <c r="D18" s="4">
        <v>2</v>
      </c>
      <c r="E18" s="4">
        <v>0</v>
      </c>
      <c r="F18" s="4">
        <v>2</v>
      </c>
      <c r="G18" t="str">
        <f t="shared" si="3"/>
        <v>insert into game_score (id, matchid, squad, goals, points, time_type) values (99, 19, 49228, 2, 0, 2);</v>
      </c>
    </row>
    <row r="19" spans="1:7" x14ac:dyDescent="0.25">
      <c r="A19" s="4">
        <f t="shared" si="4"/>
        <v>100</v>
      </c>
      <c r="B19" s="4">
        <f>B16</f>
        <v>19</v>
      </c>
      <c r="C19" s="4">
        <v>49228</v>
      </c>
      <c r="D19" s="4">
        <v>1</v>
      </c>
      <c r="E19" s="4">
        <v>0</v>
      </c>
      <c r="F19" s="4">
        <v>1</v>
      </c>
      <c r="G19" t="str">
        <f t="shared" si="3"/>
        <v>insert into game_score (id, matchid, squad, goals, points, time_type) values (100, 19, 49228, 1, 0, 1);</v>
      </c>
    </row>
    <row r="20" spans="1:7" x14ac:dyDescent="0.25">
      <c r="A20" s="4">
        <f t="shared" si="4"/>
        <v>101</v>
      </c>
      <c r="B20" s="4">
        <f>B17</f>
        <v>19</v>
      </c>
      <c r="C20" s="4">
        <v>38</v>
      </c>
      <c r="D20" s="4">
        <v>2</v>
      </c>
      <c r="E20" s="4">
        <v>0</v>
      </c>
      <c r="F20" s="4">
        <v>4</v>
      </c>
      <c r="G20" t="str">
        <f t="shared" si="3"/>
        <v>insert into game_score (id, matchid, squad, goals, points, time_type) values (101, 19, 38, 2, 0, 4);</v>
      </c>
    </row>
    <row r="21" spans="1:7" x14ac:dyDescent="0.25">
      <c r="A21" s="4">
        <f t="shared" si="4"/>
        <v>102</v>
      </c>
      <c r="B21" s="4">
        <f>B18</f>
        <v>19</v>
      </c>
      <c r="C21" s="4">
        <v>38</v>
      </c>
      <c r="D21" s="4">
        <v>2</v>
      </c>
      <c r="E21" s="4">
        <v>0</v>
      </c>
      <c r="F21" s="4">
        <v>3</v>
      </c>
      <c r="G21" t="str">
        <f t="shared" si="3"/>
        <v>insert into game_score (id, matchid, squad, goals, points, time_type) values (102, 19, 38, 2, 0, 3);</v>
      </c>
    </row>
    <row r="22" spans="1:7" x14ac:dyDescent="0.25">
      <c r="A22" s="4">
        <f t="shared" si="4"/>
        <v>103</v>
      </c>
      <c r="B22" s="4">
        <f>B19</f>
        <v>19</v>
      </c>
      <c r="C22" s="4">
        <v>49228</v>
      </c>
      <c r="D22" s="4">
        <v>4</v>
      </c>
      <c r="E22" s="4">
        <v>2</v>
      </c>
      <c r="F22" s="4">
        <v>4</v>
      </c>
      <c r="G22" t="str">
        <f t="shared" si="3"/>
        <v>insert into game_score (id, matchid, squad, goals, points, time_type) values (103, 19, 49228, 4, 2, 4);</v>
      </c>
    </row>
    <row r="23" spans="1:7" x14ac:dyDescent="0.25">
      <c r="A23" s="4">
        <f t="shared" si="4"/>
        <v>104</v>
      </c>
      <c r="B23" s="4">
        <f>B20</f>
        <v>19</v>
      </c>
      <c r="C23" s="4">
        <v>49228</v>
      </c>
      <c r="D23" s="4">
        <v>2</v>
      </c>
      <c r="E23" s="4">
        <v>0</v>
      </c>
      <c r="F23" s="4">
        <v>3</v>
      </c>
      <c r="G23" t="str">
        <f t="shared" si="3"/>
        <v>insert into game_score (id, matchid, squad, goals, points, time_type) values (104, 19, 49228, 2, 0, 3);</v>
      </c>
    </row>
    <row r="24" spans="1:7" x14ac:dyDescent="0.25">
      <c r="A24" s="3">
        <f t="shared" si="4"/>
        <v>105</v>
      </c>
      <c r="B24" s="3">
        <f>B16+1</f>
        <v>20</v>
      </c>
      <c r="C24" s="3">
        <v>31</v>
      </c>
      <c r="D24" s="3">
        <v>2</v>
      </c>
      <c r="E24" s="3">
        <v>0</v>
      </c>
      <c r="F24" s="3">
        <v>2</v>
      </c>
      <c r="G24" s="3" t="str">
        <f t="shared" si="3"/>
        <v>insert into game_score (id, matchid, squad, goals, points, time_type) values (105, 20, 31, 2, 0, 2);</v>
      </c>
    </row>
    <row r="25" spans="1:7" x14ac:dyDescent="0.25">
      <c r="A25" s="3">
        <f t="shared" si="4"/>
        <v>106</v>
      </c>
      <c r="B25" s="3">
        <f>B24</f>
        <v>20</v>
      </c>
      <c r="C25" s="3">
        <v>31</v>
      </c>
      <c r="D25" s="3">
        <v>2</v>
      </c>
      <c r="E25" s="3">
        <v>0</v>
      </c>
      <c r="F25" s="3">
        <v>1</v>
      </c>
      <c r="G25" s="3" t="str">
        <f t="shared" si="3"/>
        <v>insert into game_score (id, matchid, squad, goals, points, time_type) values (106, 20, 31, 2, 0, 1);</v>
      </c>
    </row>
    <row r="26" spans="1:7" x14ac:dyDescent="0.25">
      <c r="A26" s="3">
        <f t="shared" si="4"/>
        <v>107</v>
      </c>
      <c r="B26" s="3">
        <f>B24</f>
        <v>20</v>
      </c>
      <c r="C26" s="3">
        <v>38</v>
      </c>
      <c r="D26" s="3">
        <v>2</v>
      </c>
      <c r="E26" s="3">
        <v>0</v>
      </c>
      <c r="F26" s="3">
        <v>2</v>
      </c>
      <c r="G26" s="3" t="str">
        <f t="shared" si="3"/>
        <v>insert into game_score (id, matchid, squad, goals, points, time_type) values (107, 20, 38, 2, 0, 2);</v>
      </c>
    </row>
    <row r="27" spans="1:7" x14ac:dyDescent="0.25">
      <c r="A27" s="3">
        <f t="shared" si="4"/>
        <v>108</v>
      </c>
      <c r="B27" s="3">
        <f>B24</f>
        <v>20</v>
      </c>
      <c r="C27" s="3">
        <v>38</v>
      </c>
      <c r="D27" s="3">
        <v>1</v>
      </c>
      <c r="E27" s="3">
        <v>0</v>
      </c>
      <c r="F27" s="3">
        <v>1</v>
      </c>
      <c r="G27" s="3" t="str">
        <f t="shared" si="3"/>
        <v>insert into game_score (id, matchid, squad, goals, points, time_type) values (108, 20, 38, 1, 0, 1);</v>
      </c>
    </row>
    <row r="28" spans="1:7" x14ac:dyDescent="0.25">
      <c r="A28" s="3">
        <f t="shared" si="4"/>
        <v>109</v>
      </c>
      <c r="B28" s="3">
        <f>B25</f>
        <v>20</v>
      </c>
      <c r="C28" s="3">
        <v>31</v>
      </c>
      <c r="D28" s="3">
        <v>3</v>
      </c>
      <c r="E28" s="3">
        <v>2</v>
      </c>
      <c r="F28" s="3">
        <v>4</v>
      </c>
      <c r="G28" s="3" t="str">
        <f t="shared" si="3"/>
        <v>insert into game_score (id, matchid, squad, goals, points, time_type) values (109, 20, 31, 3, 2, 4);</v>
      </c>
    </row>
    <row r="29" spans="1:7" x14ac:dyDescent="0.25">
      <c r="A29" s="3">
        <f t="shared" si="4"/>
        <v>110</v>
      </c>
      <c r="B29" s="3">
        <f>B26</f>
        <v>20</v>
      </c>
      <c r="C29" s="3">
        <v>31</v>
      </c>
      <c r="D29" s="3">
        <v>2</v>
      </c>
      <c r="E29" s="3">
        <v>0</v>
      </c>
      <c r="F29" s="3">
        <v>3</v>
      </c>
      <c r="G29" s="3" t="str">
        <f t="shared" si="3"/>
        <v>insert into game_score (id, matchid, squad, goals, points, time_type) values (110, 20, 31, 2, 0, 3);</v>
      </c>
    </row>
    <row r="30" spans="1:7" x14ac:dyDescent="0.25">
      <c r="A30" s="3">
        <f t="shared" si="4"/>
        <v>111</v>
      </c>
      <c r="B30" s="3">
        <f>B27</f>
        <v>20</v>
      </c>
      <c r="C30" s="3">
        <v>38</v>
      </c>
      <c r="D30" s="3">
        <v>2</v>
      </c>
      <c r="E30" s="3">
        <v>0</v>
      </c>
      <c r="F30" s="3">
        <v>4</v>
      </c>
      <c r="G30" s="3" t="str">
        <f t="shared" si="3"/>
        <v>insert into game_score (id, matchid, squad, goals, points, time_type) values (111, 20, 38, 2, 0, 4);</v>
      </c>
    </row>
    <row r="31" spans="1:7" x14ac:dyDescent="0.25">
      <c r="A31" s="3">
        <f t="shared" si="4"/>
        <v>112</v>
      </c>
      <c r="B31" s="3">
        <f>B28</f>
        <v>20</v>
      </c>
      <c r="C31" s="3">
        <v>38</v>
      </c>
      <c r="D31" s="3">
        <v>2</v>
      </c>
      <c r="E31" s="3">
        <v>0</v>
      </c>
      <c r="F31" s="3">
        <v>3</v>
      </c>
      <c r="G31" s="3" t="str">
        <f t="shared" si="3"/>
        <v>insert into game_score (id, matchid, squad, goals, points, time_type) values (112, 20, 38, 2, 0, 3);</v>
      </c>
    </row>
    <row r="32" spans="1:7" x14ac:dyDescent="0.25">
      <c r="A32" s="4">
        <f t="shared" si="4"/>
        <v>113</v>
      </c>
      <c r="B32" s="4">
        <f>B24+1</f>
        <v>21</v>
      </c>
      <c r="C32" s="4">
        <v>42</v>
      </c>
      <c r="D32" s="4">
        <v>2</v>
      </c>
      <c r="E32" s="4">
        <v>0</v>
      </c>
      <c r="F32" s="4">
        <v>2</v>
      </c>
      <c r="G32" t="str">
        <f t="shared" si="3"/>
        <v>insert into game_score (id, matchid, squad, goals, points, time_type) values (113, 21, 42, 2, 0, 2);</v>
      </c>
    </row>
    <row r="33" spans="1:7" x14ac:dyDescent="0.25">
      <c r="A33" s="4">
        <f t="shared" si="4"/>
        <v>114</v>
      </c>
      <c r="B33" s="4">
        <f>B32</f>
        <v>21</v>
      </c>
      <c r="C33" s="4">
        <v>42</v>
      </c>
      <c r="D33" s="4">
        <v>2</v>
      </c>
      <c r="E33" s="4">
        <v>0</v>
      </c>
      <c r="F33" s="4">
        <v>1</v>
      </c>
      <c r="G33" t="str">
        <f t="shared" si="3"/>
        <v>insert into game_score (id, matchid, squad, goals, points, time_type) values (114, 21, 42, 2, 0, 1);</v>
      </c>
    </row>
    <row r="34" spans="1:7" x14ac:dyDescent="0.25">
      <c r="A34" s="4">
        <f t="shared" si="4"/>
        <v>115</v>
      </c>
      <c r="B34" s="4">
        <f>B32</f>
        <v>21</v>
      </c>
      <c r="C34" s="4">
        <v>49228</v>
      </c>
      <c r="D34" s="4">
        <v>2</v>
      </c>
      <c r="E34" s="4">
        <v>0</v>
      </c>
      <c r="F34" s="4">
        <v>2</v>
      </c>
      <c r="G34" t="str">
        <f t="shared" si="3"/>
        <v>insert into game_score (id, matchid, squad, goals, points, time_type) values (115, 21, 49228, 2, 0, 2);</v>
      </c>
    </row>
    <row r="35" spans="1:7" x14ac:dyDescent="0.25">
      <c r="A35" s="4">
        <f t="shared" si="4"/>
        <v>116</v>
      </c>
      <c r="B35" s="4">
        <f>B32</f>
        <v>21</v>
      </c>
      <c r="C35" s="4">
        <v>49228</v>
      </c>
      <c r="D35" s="4">
        <v>1</v>
      </c>
      <c r="E35" s="4">
        <v>0</v>
      </c>
      <c r="F35" s="4">
        <v>1</v>
      </c>
      <c r="G35" t="str">
        <f t="shared" si="3"/>
        <v>insert into game_score (id, matchid, squad, goals, points, time_type) values (116, 21, 49228, 1, 0, 1);</v>
      </c>
    </row>
    <row r="36" spans="1:7" x14ac:dyDescent="0.25">
      <c r="A36" s="4">
        <f t="shared" si="4"/>
        <v>117</v>
      </c>
      <c r="B36" s="4">
        <f>B24+1</f>
        <v>21</v>
      </c>
      <c r="C36" s="4">
        <v>42</v>
      </c>
      <c r="D36" s="4">
        <v>2</v>
      </c>
      <c r="E36" s="4">
        <v>1</v>
      </c>
      <c r="F36" s="4">
        <v>4</v>
      </c>
      <c r="G36" t="str">
        <f t="shared" si="3"/>
        <v>insert into game_score (id, matchid, squad, goals, points, time_type) values (117, 21, 42, 2, 1, 4);</v>
      </c>
    </row>
    <row r="37" spans="1:7" x14ac:dyDescent="0.25">
      <c r="A37" s="4">
        <f t="shared" si="4"/>
        <v>118</v>
      </c>
      <c r="B37" s="4">
        <f>B36</f>
        <v>21</v>
      </c>
      <c r="C37" s="4">
        <v>42</v>
      </c>
      <c r="D37" s="4">
        <v>2</v>
      </c>
      <c r="E37" s="4">
        <v>0</v>
      </c>
      <c r="F37" s="4">
        <v>3</v>
      </c>
      <c r="G37" t="str">
        <f t="shared" si="3"/>
        <v>insert into game_score (id, matchid, squad, goals, points, time_type) values (118, 21, 42, 2, 0, 3);</v>
      </c>
    </row>
    <row r="38" spans="1:7" x14ac:dyDescent="0.25">
      <c r="A38" s="4">
        <f t="shared" si="4"/>
        <v>119</v>
      </c>
      <c r="B38" s="4">
        <f>B36</f>
        <v>21</v>
      </c>
      <c r="C38" s="4">
        <v>49228</v>
      </c>
      <c r="D38" s="4">
        <v>2</v>
      </c>
      <c r="E38" s="4">
        <v>1</v>
      </c>
      <c r="F38" s="4">
        <v>4</v>
      </c>
      <c r="G38" t="str">
        <f t="shared" si="3"/>
        <v>insert into game_score (id, matchid, squad, goals, points, time_type) values (119, 21, 49228, 2, 1, 4);</v>
      </c>
    </row>
    <row r="39" spans="1:7" x14ac:dyDescent="0.25">
      <c r="A39" s="4">
        <f t="shared" si="4"/>
        <v>120</v>
      </c>
      <c r="B39" s="4">
        <f>B36</f>
        <v>21</v>
      </c>
      <c r="C39" s="4">
        <v>49228</v>
      </c>
      <c r="D39" s="4">
        <v>2</v>
      </c>
      <c r="E39" s="4">
        <v>0</v>
      </c>
      <c r="F39" s="4">
        <v>3</v>
      </c>
      <c r="G39" t="str">
        <f t="shared" si="3"/>
        <v>insert into game_score (id, matchid, squad, goals, points, time_type) values (120, 21, 49228, 2, 0, 3);</v>
      </c>
    </row>
    <row r="40" spans="1:7" x14ac:dyDescent="0.25">
      <c r="A40" s="4">
        <f t="shared" si="4"/>
        <v>121</v>
      </c>
      <c r="B40" s="4">
        <v>21</v>
      </c>
      <c r="C40" s="4">
        <v>42</v>
      </c>
      <c r="D40" s="4">
        <v>5</v>
      </c>
      <c r="E40" s="4">
        <v>0</v>
      </c>
      <c r="F40" s="4">
        <v>7</v>
      </c>
      <c r="G40" t="str">
        <f t="shared" si="3"/>
        <v>insert into game_score (id, matchid, squad, goals, points, time_type) values (121, 21, 42, 5, 0, 7);</v>
      </c>
    </row>
    <row r="41" spans="1:7" x14ac:dyDescent="0.25">
      <c r="A41" s="4">
        <f t="shared" si="4"/>
        <v>122</v>
      </c>
      <c r="B41" s="4">
        <v>21</v>
      </c>
      <c r="C41" s="4">
        <v>49228</v>
      </c>
      <c r="D41" s="4">
        <v>3</v>
      </c>
      <c r="E41" s="4">
        <v>0</v>
      </c>
      <c r="F41" s="4">
        <v>7</v>
      </c>
      <c r="G41" t="str">
        <f t="shared" si="3"/>
        <v>insert into game_score (id, matchid, squad, goals, points, time_type) values (122, 21, 49228, 3, 0, 7);</v>
      </c>
    </row>
  </sheetData>
  <pageMargins left="0.7" right="0.7" top="0.75" bottom="0.75" header="0.3" footer="0.3"/>
  <pageSetup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1980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(1, 1980, 'A', 49228);</v>
      </c>
    </row>
    <row r="3" spans="1:7" x14ac:dyDescent="0.25">
      <c r="A3">
        <f>A2+1</f>
        <v>2</v>
      </c>
      <c r="B3">
        <f>B2</f>
        <v>1980</v>
      </c>
      <c r="C3" t="s">
        <v>11</v>
      </c>
      <c r="D3">
        <v>42</v>
      </c>
      <c r="G3" t="str">
        <f t="shared" si="0"/>
        <v>insert into group_stage (id, tournament, group_code, squad) values (2, 1980, 'A', 42);</v>
      </c>
    </row>
    <row r="4" spans="1:7" x14ac:dyDescent="0.25">
      <c r="A4">
        <f t="shared" ref="A4:A9" si="1">A3+1</f>
        <v>3</v>
      </c>
      <c r="B4">
        <f t="shared" ref="B4:B9" si="2">B3</f>
        <v>1980</v>
      </c>
      <c r="C4" t="s">
        <v>11</v>
      </c>
      <c r="D4">
        <v>31</v>
      </c>
      <c r="G4" t="str">
        <f t="shared" si="0"/>
        <v>insert into group_stage (id, tournament, group_code, squad) values (3, 1980, 'A', 31);</v>
      </c>
    </row>
    <row r="5" spans="1:7" x14ac:dyDescent="0.25">
      <c r="A5">
        <f t="shared" si="1"/>
        <v>4</v>
      </c>
      <c r="B5">
        <f t="shared" si="2"/>
        <v>1980</v>
      </c>
      <c r="C5" t="s">
        <v>11</v>
      </c>
      <c r="D5">
        <v>30</v>
      </c>
      <c r="G5" t="str">
        <f t="shared" si="0"/>
        <v>insert into group_stage (id, tournament, group_code, squad) values (4, 1980, 'A', 30);</v>
      </c>
    </row>
    <row r="6" spans="1:7" x14ac:dyDescent="0.25">
      <c r="A6">
        <f t="shared" si="1"/>
        <v>5</v>
      </c>
      <c r="B6">
        <f t="shared" si="2"/>
        <v>1980</v>
      </c>
      <c r="C6" t="s">
        <v>12</v>
      </c>
      <c r="D6">
        <v>32</v>
      </c>
      <c r="G6" t="str">
        <f t="shared" si="0"/>
        <v>insert into group_stage (id, tournament, group_code, squad) values (5, 1980, 'B', 32);</v>
      </c>
    </row>
    <row r="7" spans="1:7" x14ac:dyDescent="0.25">
      <c r="A7">
        <f t="shared" si="1"/>
        <v>6</v>
      </c>
      <c r="B7">
        <f t="shared" si="2"/>
        <v>1980</v>
      </c>
      <c r="C7" t="s">
        <v>12</v>
      </c>
      <c r="D7">
        <v>39</v>
      </c>
      <c r="G7" t="str">
        <f t="shared" si="0"/>
        <v>insert into group_stage (id, tournament, group_code, squad) values (6, 1980, 'B', 39);</v>
      </c>
    </row>
    <row r="8" spans="1:7" x14ac:dyDescent="0.25">
      <c r="A8">
        <f t="shared" si="1"/>
        <v>7</v>
      </c>
      <c r="B8">
        <f t="shared" si="2"/>
        <v>1980</v>
      </c>
      <c r="C8" t="s">
        <v>12</v>
      </c>
      <c r="D8">
        <v>4420</v>
      </c>
      <c r="G8" t="str">
        <f t="shared" si="0"/>
        <v>insert into group_stage (id, tournament, group_code, squad) values (7, 1980, 'B', 4420);</v>
      </c>
    </row>
    <row r="9" spans="1:7" x14ac:dyDescent="0.25">
      <c r="A9">
        <f t="shared" si="1"/>
        <v>8</v>
      </c>
      <c r="B9">
        <f t="shared" si="2"/>
        <v>1980</v>
      </c>
      <c r="C9" t="s">
        <v>12</v>
      </c>
      <c r="D9">
        <v>34</v>
      </c>
      <c r="G9" t="str">
        <f t="shared" si="0"/>
        <v>insert into group_stage (id, tournament, group_code, squad) values (8, 1980, 'B', 34);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'1976'!A5+1</f>
        <v>22</v>
      </c>
      <c r="B12" s="2" t="str">
        <f>"1980-06-11"</f>
        <v>1980-06-11</v>
      </c>
      <c r="C12">
        <v>2</v>
      </c>
      <c r="D12">
        <v>39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(22, '1980-06-11', 2, 39);</v>
      </c>
    </row>
    <row r="13" spans="1:7" x14ac:dyDescent="0.25">
      <c r="A13">
        <f>A12+1</f>
        <v>23</v>
      </c>
      <c r="B13" s="2" t="str">
        <f>"1980-06-11"</f>
        <v>1980-06-11</v>
      </c>
      <c r="C13">
        <v>2</v>
      </c>
      <c r="D13">
        <f>D12</f>
        <v>39</v>
      </c>
      <c r="G13" t="str">
        <f t="shared" si="3"/>
        <v>insert into game (matchid, matchdate, game_type, country) values (23, '1980-06-11', 2, 39);</v>
      </c>
    </row>
    <row r="14" spans="1:7" x14ac:dyDescent="0.25">
      <c r="A14">
        <f t="shared" ref="A14:A25" si="4">A13+1</f>
        <v>24</v>
      </c>
      <c r="B14" s="2" t="str">
        <f>"1980-06-14"</f>
        <v>1980-06-14</v>
      </c>
      <c r="C14">
        <v>2</v>
      </c>
      <c r="D14">
        <f t="shared" ref="D14:D25" si="5">D13</f>
        <v>39</v>
      </c>
      <c r="G14" t="str">
        <f t="shared" si="3"/>
        <v>insert into game (matchid, matchdate, game_type, country) values (24, '1980-06-14', 2, 39);</v>
      </c>
    </row>
    <row r="15" spans="1:7" x14ac:dyDescent="0.25">
      <c r="A15">
        <f t="shared" si="4"/>
        <v>25</v>
      </c>
      <c r="B15" s="2" t="str">
        <f>"1980-06-14"</f>
        <v>1980-06-14</v>
      </c>
      <c r="C15">
        <v>2</v>
      </c>
      <c r="D15">
        <f t="shared" si="5"/>
        <v>39</v>
      </c>
      <c r="G15" t="str">
        <f t="shared" si="3"/>
        <v>insert into game (matchid, matchdate, game_type, country) values (25, '1980-06-14', 2, 39);</v>
      </c>
    </row>
    <row r="16" spans="1:7" x14ac:dyDescent="0.25">
      <c r="A16">
        <f t="shared" si="4"/>
        <v>26</v>
      </c>
      <c r="B16" s="2" t="str">
        <f>"1980-06-17"</f>
        <v>1980-06-17</v>
      </c>
      <c r="C16">
        <v>2</v>
      </c>
      <c r="D16">
        <f t="shared" si="5"/>
        <v>39</v>
      </c>
      <c r="G16" t="str">
        <f t="shared" si="3"/>
        <v>insert into game (matchid, matchdate, game_type, country) values (26, '1980-06-17', 2, 39);</v>
      </c>
    </row>
    <row r="17" spans="1:7" x14ac:dyDescent="0.25">
      <c r="A17">
        <f t="shared" si="4"/>
        <v>27</v>
      </c>
      <c r="B17" s="2" t="str">
        <f>"1980-06-17"</f>
        <v>1980-06-17</v>
      </c>
      <c r="C17">
        <v>2</v>
      </c>
      <c r="D17">
        <f t="shared" si="5"/>
        <v>39</v>
      </c>
      <c r="G17" t="str">
        <f t="shared" si="3"/>
        <v>insert into game (matchid, matchdate, game_type, country) values (27, '1980-06-17', 2, 39);</v>
      </c>
    </row>
    <row r="18" spans="1:7" x14ac:dyDescent="0.25">
      <c r="A18">
        <f t="shared" si="4"/>
        <v>28</v>
      </c>
      <c r="B18" s="2" t="str">
        <f>"1980-06-12"</f>
        <v>1980-06-12</v>
      </c>
      <c r="C18">
        <v>2</v>
      </c>
      <c r="D18">
        <f t="shared" si="5"/>
        <v>39</v>
      </c>
      <c r="G18" t="str">
        <f t="shared" si="3"/>
        <v>insert into game (matchid, matchdate, game_type, country) values (28, '1980-06-12', 2, 39);</v>
      </c>
    </row>
    <row r="19" spans="1:7" x14ac:dyDescent="0.25">
      <c r="A19">
        <f t="shared" si="4"/>
        <v>29</v>
      </c>
      <c r="B19" s="2" t="str">
        <f>"1980-06-12"</f>
        <v>1980-06-12</v>
      </c>
      <c r="C19">
        <v>2</v>
      </c>
      <c r="D19">
        <f t="shared" si="5"/>
        <v>39</v>
      </c>
      <c r="G19" t="str">
        <f t="shared" si="3"/>
        <v>insert into game (matchid, matchdate, game_type, country) values (29, '1980-06-12', 2, 39);</v>
      </c>
    </row>
    <row r="20" spans="1:7" x14ac:dyDescent="0.25">
      <c r="A20">
        <f t="shared" si="4"/>
        <v>30</v>
      </c>
      <c r="B20" s="2" t="str">
        <f>"1980-06-15"</f>
        <v>1980-06-15</v>
      </c>
      <c r="C20">
        <v>2</v>
      </c>
      <c r="D20">
        <f t="shared" si="5"/>
        <v>39</v>
      </c>
      <c r="G20" t="str">
        <f t="shared" si="3"/>
        <v>insert into game (matchid, matchdate, game_type, country) values (30, '1980-06-15', 2, 39);</v>
      </c>
    </row>
    <row r="21" spans="1:7" x14ac:dyDescent="0.25">
      <c r="A21">
        <f t="shared" si="4"/>
        <v>31</v>
      </c>
      <c r="B21" s="2" t="str">
        <f>"1980-06-15"</f>
        <v>1980-06-15</v>
      </c>
      <c r="C21">
        <v>2</v>
      </c>
      <c r="D21">
        <f t="shared" si="5"/>
        <v>39</v>
      </c>
      <c r="G21" t="str">
        <f t="shared" si="3"/>
        <v>insert into game (matchid, matchdate, game_type, country) values (31, '1980-06-15', 2, 39);</v>
      </c>
    </row>
    <row r="22" spans="1:7" x14ac:dyDescent="0.25">
      <c r="A22">
        <f t="shared" si="4"/>
        <v>32</v>
      </c>
      <c r="B22" s="2" t="str">
        <f>"1980-06-18"</f>
        <v>1980-06-18</v>
      </c>
      <c r="C22">
        <v>2</v>
      </c>
      <c r="D22">
        <f t="shared" si="5"/>
        <v>39</v>
      </c>
      <c r="G22" t="str">
        <f t="shared" si="3"/>
        <v>insert into game (matchid, matchdate, game_type, country) values (32, '1980-06-18', 2, 39);</v>
      </c>
    </row>
    <row r="23" spans="1:7" x14ac:dyDescent="0.25">
      <c r="A23">
        <f t="shared" si="4"/>
        <v>33</v>
      </c>
      <c r="B23" s="2" t="str">
        <f>"1980-06-18"</f>
        <v>1980-06-18</v>
      </c>
      <c r="C23">
        <v>2</v>
      </c>
      <c r="D23">
        <f t="shared" si="5"/>
        <v>39</v>
      </c>
      <c r="G23" t="str">
        <f t="shared" si="3"/>
        <v>insert into game (matchid, matchdate, game_type, country) values (33, '1980-06-18', 2, 39);</v>
      </c>
    </row>
    <row r="24" spans="1:7" x14ac:dyDescent="0.25">
      <c r="A24">
        <f t="shared" si="4"/>
        <v>34</v>
      </c>
      <c r="B24" s="2" t="str">
        <f>"1980-06-21"</f>
        <v>1980-06-21</v>
      </c>
      <c r="C24">
        <v>5</v>
      </c>
      <c r="D24">
        <f t="shared" si="5"/>
        <v>39</v>
      </c>
      <c r="G24" t="str">
        <f t="shared" si="3"/>
        <v>insert into game (matchid, matchdate, game_type, country) values (34, '1980-06-21', 5, 39);</v>
      </c>
    </row>
    <row r="25" spans="1:7" x14ac:dyDescent="0.25">
      <c r="A25">
        <f t="shared" si="4"/>
        <v>35</v>
      </c>
      <c r="B25" s="2" t="str">
        <f>"1980-06-22"</f>
        <v>1980-06-22</v>
      </c>
      <c r="C25">
        <v>6</v>
      </c>
      <c r="D25">
        <f t="shared" si="5"/>
        <v>39</v>
      </c>
      <c r="G25" t="str">
        <f t="shared" si="3"/>
        <v>insert into game (matchid, matchdate, game_type, country) values (35, '1980-06-22', 6, 39);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'1976'!A41+1</f>
        <v>123</v>
      </c>
      <c r="B28" s="3">
        <f>A12</f>
        <v>22</v>
      </c>
      <c r="C28" s="3">
        <v>42</v>
      </c>
      <c r="D28" s="3">
        <v>0</v>
      </c>
      <c r="E28" s="3">
        <v>0</v>
      </c>
      <c r="F28" s="3">
        <v>2</v>
      </c>
      <c r="G28" s="3" t="str">
        <f t="shared" ref="G28:G31" si="6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(123, 22, 42, 0, 0, 2);</v>
      </c>
    </row>
    <row r="29" spans="1:7" x14ac:dyDescent="0.25">
      <c r="A29" s="3">
        <f>A28+1</f>
        <v>124</v>
      </c>
      <c r="B29" s="3">
        <f>B28</f>
        <v>22</v>
      </c>
      <c r="C29" s="3">
        <v>42</v>
      </c>
      <c r="D29" s="3">
        <v>0</v>
      </c>
      <c r="E29" s="3">
        <v>0</v>
      </c>
      <c r="F29" s="3">
        <v>1</v>
      </c>
      <c r="G29" s="3" t="str">
        <f t="shared" si="6"/>
        <v>insert into game_score (id, matchid, squad, goals, points, time_type) values (124, 22, 42, 0, 0, 1);</v>
      </c>
    </row>
    <row r="30" spans="1:7" x14ac:dyDescent="0.25">
      <c r="A30" s="3">
        <f t="shared" ref="A30:A85" si="7">A29+1</f>
        <v>125</v>
      </c>
      <c r="B30" s="3">
        <f>B28</f>
        <v>22</v>
      </c>
      <c r="C30" s="3">
        <v>49228</v>
      </c>
      <c r="D30" s="3">
        <v>1</v>
      </c>
      <c r="E30" s="3">
        <v>2</v>
      </c>
      <c r="F30" s="3">
        <v>2</v>
      </c>
      <c r="G30" s="3" t="str">
        <f t="shared" si="6"/>
        <v>insert into game_score (id, matchid, squad, goals, points, time_type) values (125, 22, 49228, 1, 2, 2);</v>
      </c>
    </row>
    <row r="31" spans="1:7" x14ac:dyDescent="0.25">
      <c r="A31" s="3">
        <f t="shared" si="7"/>
        <v>126</v>
      </c>
      <c r="B31" s="3">
        <f>B28</f>
        <v>22</v>
      </c>
      <c r="C31" s="3">
        <v>49228</v>
      </c>
      <c r="D31" s="3">
        <v>0</v>
      </c>
      <c r="E31" s="3">
        <v>0</v>
      </c>
      <c r="F31" s="3">
        <v>1</v>
      </c>
      <c r="G31" s="3" t="str">
        <f t="shared" si="6"/>
        <v>insert into game_score (id, matchid, squad, goals, points, time_type) values (126, 22, 49228, 0, 0, 1);</v>
      </c>
    </row>
    <row r="32" spans="1:7" x14ac:dyDescent="0.25">
      <c r="A32" s="4">
        <f t="shared" si="7"/>
        <v>127</v>
      </c>
      <c r="B32" s="4">
        <f>B28+1</f>
        <v>23</v>
      </c>
      <c r="C32" s="4">
        <v>31</v>
      </c>
      <c r="D32" s="4">
        <v>1</v>
      </c>
      <c r="E32" s="4">
        <v>2</v>
      </c>
      <c r="F32" s="4">
        <v>2</v>
      </c>
      <c r="G32" s="4" t="str">
        <f t="shared" ref="G32:G35" si="8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(127, 23, 31, 1, 2, 2);</v>
      </c>
    </row>
    <row r="33" spans="1:7" x14ac:dyDescent="0.25">
      <c r="A33" s="4">
        <f t="shared" si="7"/>
        <v>128</v>
      </c>
      <c r="B33" s="4">
        <f>B32</f>
        <v>23</v>
      </c>
      <c r="C33" s="4">
        <v>31</v>
      </c>
      <c r="D33" s="4">
        <v>0</v>
      </c>
      <c r="E33" s="4">
        <v>0</v>
      </c>
      <c r="F33" s="4">
        <v>1</v>
      </c>
      <c r="G33" s="4" t="str">
        <f t="shared" si="8"/>
        <v>insert into game_score (id, matchid, squad, goals, points, time_type) values (128, 23, 31, 0, 0, 1);</v>
      </c>
    </row>
    <row r="34" spans="1:7" x14ac:dyDescent="0.25">
      <c r="A34" s="4">
        <f t="shared" si="7"/>
        <v>129</v>
      </c>
      <c r="B34" s="4">
        <f>B32</f>
        <v>23</v>
      </c>
      <c r="C34" s="4">
        <v>30</v>
      </c>
      <c r="D34" s="4">
        <v>0</v>
      </c>
      <c r="E34" s="4">
        <v>0</v>
      </c>
      <c r="F34" s="4">
        <v>2</v>
      </c>
      <c r="G34" s="4" t="str">
        <f t="shared" si="8"/>
        <v>insert into game_score (id, matchid, squad, goals, points, time_type) values (129, 23, 30, 0, 0, 2);</v>
      </c>
    </row>
    <row r="35" spans="1:7" x14ac:dyDescent="0.25">
      <c r="A35" s="4">
        <f t="shared" si="7"/>
        <v>130</v>
      </c>
      <c r="B35" s="4">
        <f>B32</f>
        <v>23</v>
      </c>
      <c r="C35" s="4">
        <v>30</v>
      </c>
      <c r="D35" s="4">
        <v>0</v>
      </c>
      <c r="E35" s="4">
        <v>0</v>
      </c>
      <c r="F35" s="4">
        <v>1</v>
      </c>
      <c r="G35" s="4" t="str">
        <f t="shared" si="8"/>
        <v>insert into game_score (id, matchid, squad, goals, points, time_type) values (130, 23, 30, 0, 0, 1);</v>
      </c>
    </row>
    <row r="36" spans="1:7" x14ac:dyDescent="0.25">
      <c r="A36" s="3">
        <f t="shared" si="7"/>
        <v>131</v>
      </c>
      <c r="B36" s="3">
        <f>B32+1</f>
        <v>24</v>
      </c>
      <c r="C36" s="3">
        <v>49228</v>
      </c>
      <c r="D36" s="3">
        <v>3</v>
      </c>
      <c r="E36" s="3">
        <v>2</v>
      </c>
      <c r="F36" s="3">
        <v>2</v>
      </c>
      <c r="G36" s="3" t="str">
        <f t="shared" ref="G36:G67" si="9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(131, 24, 49228, 3, 2, 2);</v>
      </c>
    </row>
    <row r="37" spans="1:7" x14ac:dyDescent="0.25">
      <c r="A37" s="3">
        <f t="shared" si="7"/>
        <v>132</v>
      </c>
      <c r="B37" s="3">
        <f>B36</f>
        <v>24</v>
      </c>
      <c r="C37" s="3">
        <v>49228</v>
      </c>
      <c r="D37" s="3">
        <v>1</v>
      </c>
      <c r="E37" s="3">
        <v>0</v>
      </c>
      <c r="F37" s="3">
        <v>1</v>
      </c>
      <c r="G37" s="3" t="str">
        <f t="shared" si="9"/>
        <v>insert into game_score (id, matchid, squad, goals, points, time_type) values (132, 24, 49228, 1, 0, 1);</v>
      </c>
    </row>
    <row r="38" spans="1:7" x14ac:dyDescent="0.25">
      <c r="A38" s="3">
        <f t="shared" si="7"/>
        <v>133</v>
      </c>
      <c r="B38" s="3">
        <f>B36</f>
        <v>24</v>
      </c>
      <c r="C38" s="3">
        <v>31</v>
      </c>
      <c r="D38" s="3">
        <v>2</v>
      </c>
      <c r="E38" s="3">
        <v>0</v>
      </c>
      <c r="F38" s="3">
        <v>2</v>
      </c>
      <c r="G38" s="3" t="str">
        <f t="shared" si="9"/>
        <v>insert into game_score (id, matchid, squad, goals, points, time_type) values (133, 24, 31, 2, 0, 2);</v>
      </c>
    </row>
    <row r="39" spans="1:7" x14ac:dyDescent="0.25">
      <c r="A39" s="3">
        <f t="shared" si="7"/>
        <v>134</v>
      </c>
      <c r="B39" s="3">
        <f>B36</f>
        <v>24</v>
      </c>
      <c r="C39" s="3">
        <v>31</v>
      </c>
      <c r="D39" s="3">
        <v>0</v>
      </c>
      <c r="E39" s="3">
        <v>0</v>
      </c>
      <c r="F39" s="3">
        <v>1</v>
      </c>
      <c r="G39" s="3" t="str">
        <f t="shared" si="9"/>
        <v>insert into game_score (id, matchid, squad, goals, points, time_type) values (134, 24, 31, 0, 0, 1);</v>
      </c>
    </row>
    <row r="40" spans="1:7" x14ac:dyDescent="0.25">
      <c r="A40" s="4">
        <f t="shared" si="7"/>
        <v>135</v>
      </c>
      <c r="B40" s="4">
        <f>B36+1</f>
        <v>25</v>
      </c>
      <c r="C40" s="4">
        <v>30</v>
      </c>
      <c r="D40" s="4">
        <v>1</v>
      </c>
      <c r="E40" s="4">
        <v>0</v>
      </c>
      <c r="F40" s="4">
        <v>2</v>
      </c>
      <c r="G40" s="4" t="str">
        <f t="shared" si="9"/>
        <v>insert into game_score (id, matchid, squad, goals, points, time_type) values (135, 25, 30, 1, 0, 2);</v>
      </c>
    </row>
    <row r="41" spans="1:7" x14ac:dyDescent="0.25">
      <c r="A41" s="4">
        <f t="shared" si="7"/>
        <v>136</v>
      </c>
      <c r="B41" s="4">
        <f>B40</f>
        <v>25</v>
      </c>
      <c r="C41" s="4">
        <v>30</v>
      </c>
      <c r="D41" s="4">
        <v>1</v>
      </c>
      <c r="E41" s="4">
        <v>0</v>
      </c>
      <c r="F41" s="4">
        <v>1</v>
      </c>
      <c r="G41" s="4" t="str">
        <f t="shared" si="9"/>
        <v>insert into game_score (id, matchid, squad, goals, points, time_type) values (136, 25, 30, 1, 0, 1);</v>
      </c>
    </row>
    <row r="42" spans="1:7" x14ac:dyDescent="0.25">
      <c r="A42" s="4">
        <f t="shared" si="7"/>
        <v>137</v>
      </c>
      <c r="B42" s="4">
        <f>B40</f>
        <v>25</v>
      </c>
      <c r="C42" s="4">
        <v>42</v>
      </c>
      <c r="D42" s="4">
        <v>3</v>
      </c>
      <c r="E42" s="4">
        <v>2</v>
      </c>
      <c r="F42" s="4">
        <v>2</v>
      </c>
      <c r="G42" s="4" t="str">
        <f t="shared" si="9"/>
        <v>insert into game_score (id, matchid, squad, goals, points, time_type) values (137, 25, 42, 3, 2, 2);</v>
      </c>
    </row>
    <row r="43" spans="1:7" x14ac:dyDescent="0.25">
      <c r="A43" s="4">
        <f t="shared" si="7"/>
        <v>138</v>
      </c>
      <c r="B43" s="4">
        <f>B40</f>
        <v>25</v>
      </c>
      <c r="C43" s="4">
        <v>42</v>
      </c>
      <c r="D43" s="4">
        <v>1</v>
      </c>
      <c r="E43" s="4">
        <v>0</v>
      </c>
      <c r="F43" s="4">
        <v>1</v>
      </c>
      <c r="G43" s="4" t="str">
        <f t="shared" si="9"/>
        <v>insert into game_score (id, matchid, squad, goals, points, time_type) values (138, 25, 42, 1, 0, 1);</v>
      </c>
    </row>
    <row r="44" spans="1:7" x14ac:dyDescent="0.25">
      <c r="A44" s="3">
        <f t="shared" si="7"/>
        <v>139</v>
      </c>
      <c r="B44" s="3">
        <f>B40+1</f>
        <v>26</v>
      </c>
      <c r="C44" s="3">
        <v>31</v>
      </c>
      <c r="D44" s="3">
        <v>1</v>
      </c>
      <c r="E44" s="3">
        <v>1</v>
      </c>
      <c r="F44" s="3">
        <v>2</v>
      </c>
      <c r="G44" s="3" t="str">
        <f t="shared" si="9"/>
        <v>insert into game_score (id, matchid, squad, goals, points, time_type) values (139, 26, 31, 1, 1, 2);</v>
      </c>
    </row>
    <row r="45" spans="1:7" x14ac:dyDescent="0.25">
      <c r="A45" s="3">
        <f t="shared" si="7"/>
        <v>140</v>
      </c>
      <c r="B45" s="3">
        <f>B44</f>
        <v>26</v>
      </c>
      <c r="C45" s="3">
        <v>31</v>
      </c>
      <c r="D45" s="3">
        <v>0</v>
      </c>
      <c r="E45" s="3">
        <v>0</v>
      </c>
      <c r="F45" s="3">
        <v>1</v>
      </c>
      <c r="G45" s="3" t="str">
        <f t="shared" si="9"/>
        <v>insert into game_score (id, matchid, squad, goals, points, time_type) values (140, 26, 31, 0, 0, 1);</v>
      </c>
    </row>
    <row r="46" spans="1:7" x14ac:dyDescent="0.25">
      <c r="A46" s="3">
        <f t="shared" si="7"/>
        <v>141</v>
      </c>
      <c r="B46" s="3">
        <f>B44</f>
        <v>26</v>
      </c>
      <c r="C46" s="3">
        <v>42</v>
      </c>
      <c r="D46" s="3">
        <v>1</v>
      </c>
      <c r="E46" s="3">
        <v>1</v>
      </c>
      <c r="F46" s="3">
        <v>2</v>
      </c>
      <c r="G46" s="3" t="str">
        <f t="shared" si="9"/>
        <v>insert into game_score (id, matchid, squad, goals, points, time_type) values (141, 26, 42, 1, 1, 2);</v>
      </c>
    </row>
    <row r="47" spans="1:7" x14ac:dyDescent="0.25">
      <c r="A47" s="3">
        <f t="shared" si="7"/>
        <v>142</v>
      </c>
      <c r="B47" s="3">
        <f>B44</f>
        <v>26</v>
      </c>
      <c r="C47" s="3">
        <v>42</v>
      </c>
      <c r="D47" s="3">
        <v>1</v>
      </c>
      <c r="E47" s="3">
        <v>0</v>
      </c>
      <c r="F47" s="3">
        <v>1</v>
      </c>
      <c r="G47" s="3" t="str">
        <f t="shared" si="9"/>
        <v>insert into game_score (id, matchid, squad, goals, points, time_type) values (142, 26, 42, 1, 0, 1);</v>
      </c>
    </row>
    <row r="48" spans="1:7" x14ac:dyDescent="0.25">
      <c r="A48" s="4">
        <f t="shared" si="7"/>
        <v>143</v>
      </c>
      <c r="B48" s="4">
        <f>B44+1</f>
        <v>27</v>
      </c>
      <c r="C48" s="4">
        <v>30</v>
      </c>
      <c r="D48" s="4">
        <v>0</v>
      </c>
      <c r="E48" s="4">
        <v>1</v>
      </c>
      <c r="F48" s="4">
        <v>2</v>
      </c>
      <c r="G48" s="4" t="str">
        <f t="shared" si="9"/>
        <v>insert into game_score (id, matchid, squad, goals, points, time_type) values (143, 27, 30, 0, 1, 2);</v>
      </c>
    </row>
    <row r="49" spans="1:7" x14ac:dyDescent="0.25">
      <c r="A49" s="4">
        <f t="shared" si="7"/>
        <v>144</v>
      </c>
      <c r="B49" s="4">
        <f>B48</f>
        <v>27</v>
      </c>
      <c r="C49" s="4">
        <v>30</v>
      </c>
      <c r="D49" s="4">
        <v>0</v>
      </c>
      <c r="E49" s="4">
        <v>0</v>
      </c>
      <c r="F49" s="4">
        <v>1</v>
      </c>
      <c r="G49" s="4" t="str">
        <f t="shared" si="9"/>
        <v>insert into game_score (id, matchid, squad, goals, points, time_type) values (144, 27, 30, 0, 0, 1);</v>
      </c>
    </row>
    <row r="50" spans="1:7" x14ac:dyDescent="0.25">
      <c r="A50" s="4">
        <f t="shared" si="7"/>
        <v>145</v>
      </c>
      <c r="B50" s="4">
        <f>B48</f>
        <v>27</v>
      </c>
      <c r="C50" s="4">
        <v>49228</v>
      </c>
      <c r="D50" s="4">
        <v>0</v>
      </c>
      <c r="E50" s="4">
        <v>1</v>
      </c>
      <c r="F50" s="4">
        <v>2</v>
      </c>
      <c r="G50" s="4" t="str">
        <f t="shared" si="9"/>
        <v>insert into game_score (id, matchid, squad, goals, points, time_type) values (145, 27, 49228, 0, 1, 2);</v>
      </c>
    </row>
    <row r="51" spans="1:7" x14ac:dyDescent="0.25">
      <c r="A51" s="4">
        <f t="shared" si="7"/>
        <v>146</v>
      </c>
      <c r="B51" s="4">
        <f>B48</f>
        <v>27</v>
      </c>
      <c r="C51" s="4">
        <v>49228</v>
      </c>
      <c r="D51" s="4">
        <v>0</v>
      </c>
      <c r="E51" s="4">
        <v>0</v>
      </c>
      <c r="F51" s="4">
        <v>1</v>
      </c>
      <c r="G51" s="4" t="str">
        <f t="shared" si="9"/>
        <v>insert into game_score (id, matchid, squad, goals, points, time_type) values (146, 27, 49228, 0, 0, 1);</v>
      </c>
    </row>
    <row r="52" spans="1:7" x14ac:dyDescent="0.25">
      <c r="A52" s="3">
        <f t="shared" si="7"/>
        <v>147</v>
      </c>
      <c r="B52" s="3">
        <f>B48+1</f>
        <v>28</v>
      </c>
      <c r="C52" s="3">
        <v>32</v>
      </c>
      <c r="D52" s="3">
        <v>1</v>
      </c>
      <c r="E52" s="3">
        <v>1</v>
      </c>
      <c r="F52" s="3">
        <v>2</v>
      </c>
      <c r="G52" s="3" t="str">
        <f t="shared" si="9"/>
        <v>insert into game_score (id, matchid, squad, goals, points, time_type) values (147, 28, 32, 1, 1, 2);</v>
      </c>
    </row>
    <row r="53" spans="1:7" x14ac:dyDescent="0.25">
      <c r="A53" s="3">
        <f t="shared" si="7"/>
        <v>148</v>
      </c>
      <c r="B53" s="3">
        <f>B52</f>
        <v>28</v>
      </c>
      <c r="C53" s="3">
        <v>32</v>
      </c>
      <c r="D53" s="3">
        <v>1</v>
      </c>
      <c r="E53" s="3">
        <v>0</v>
      </c>
      <c r="F53" s="3">
        <v>1</v>
      </c>
      <c r="G53" s="3" t="str">
        <f t="shared" si="9"/>
        <v>insert into game_score (id, matchid, squad, goals, points, time_type) values (148, 28, 32, 1, 0, 1);</v>
      </c>
    </row>
    <row r="54" spans="1:7" x14ac:dyDescent="0.25">
      <c r="A54" s="3">
        <f t="shared" si="7"/>
        <v>149</v>
      </c>
      <c r="B54" s="3">
        <f>B52</f>
        <v>28</v>
      </c>
      <c r="C54" s="3">
        <v>4420</v>
      </c>
      <c r="D54" s="3">
        <v>1</v>
      </c>
      <c r="E54" s="3">
        <v>1</v>
      </c>
      <c r="F54" s="3">
        <v>2</v>
      </c>
      <c r="G54" s="3" t="str">
        <f t="shared" si="9"/>
        <v>insert into game_score (id, matchid, squad, goals, points, time_type) values (149, 28, 4420, 1, 1, 2);</v>
      </c>
    </row>
    <row r="55" spans="1:7" x14ac:dyDescent="0.25">
      <c r="A55" s="3">
        <f t="shared" si="7"/>
        <v>150</v>
      </c>
      <c r="B55" s="3">
        <f>B52</f>
        <v>28</v>
      </c>
      <c r="C55" s="3">
        <v>4420</v>
      </c>
      <c r="D55" s="3">
        <v>1</v>
      </c>
      <c r="E55" s="3">
        <v>0</v>
      </c>
      <c r="F55" s="3">
        <v>1</v>
      </c>
      <c r="G55" s="3" t="str">
        <f t="shared" si="9"/>
        <v>insert into game_score (id, matchid, squad, goals, points, time_type) values (150, 28, 4420, 1, 0, 1);</v>
      </c>
    </row>
    <row r="56" spans="1:7" x14ac:dyDescent="0.25">
      <c r="A56" s="4">
        <f t="shared" si="7"/>
        <v>151</v>
      </c>
      <c r="B56" s="4">
        <f>B52+1</f>
        <v>29</v>
      </c>
      <c r="C56" s="4">
        <v>34</v>
      </c>
      <c r="D56" s="4">
        <v>0</v>
      </c>
      <c r="E56" s="4">
        <v>1</v>
      </c>
      <c r="F56" s="4">
        <v>2</v>
      </c>
      <c r="G56" s="4" t="str">
        <f t="shared" si="9"/>
        <v>insert into game_score (id, matchid, squad, goals, points, time_type) values (151, 29, 34, 0, 1, 2);</v>
      </c>
    </row>
    <row r="57" spans="1:7" x14ac:dyDescent="0.25">
      <c r="A57" s="4">
        <f t="shared" si="7"/>
        <v>152</v>
      </c>
      <c r="B57" s="4">
        <f>B56</f>
        <v>29</v>
      </c>
      <c r="C57" s="4">
        <v>34</v>
      </c>
      <c r="D57" s="4">
        <v>0</v>
      </c>
      <c r="E57" s="4">
        <v>0</v>
      </c>
      <c r="F57" s="4">
        <v>1</v>
      </c>
      <c r="G57" s="4" t="str">
        <f t="shared" si="9"/>
        <v>insert into game_score (id, matchid, squad, goals, points, time_type) values (152, 29, 34, 0, 0, 1);</v>
      </c>
    </row>
    <row r="58" spans="1:7" x14ac:dyDescent="0.25">
      <c r="A58" s="4">
        <f t="shared" si="7"/>
        <v>153</v>
      </c>
      <c r="B58" s="4">
        <f>B56</f>
        <v>29</v>
      </c>
      <c r="C58" s="4">
        <v>39</v>
      </c>
      <c r="D58" s="4">
        <v>0</v>
      </c>
      <c r="E58" s="4">
        <v>1</v>
      </c>
      <c r="F58" s="4">
        <v>2</v>
      </c>
      <c r="G58" s="4" t="str">
        <f t="shared" si="9"/>
        <v>insert into game_score (id, matchid, squad, goals, points, time_type) values (153, 29, 39, 0, 1, 2);</v>
      </c>
    </row>
    <row r="59" spans="1:7" x14ac:dyDescent="0.25">
      <c r="A59" s="4">
        <f t="shared" si="7"/>
        <v>154</v>
      </c>
      <c r="B59" s="4">
        <f>B56</f>
        <v>29</v>
      </c>
      <c r="C59" s="4">
        <v>39</v>
      </c>
      <c r="D59" s="4">
        <v>0</v>
      </c>
      <c r="E59" s="4">
        <v>0</v>
      </c>
      <c r="F59" s="4">
        <v>1</v>
      </c>
      <c r="G59" s="4" t="str">
        <f t="shared" si="9"/>
        <v>insert into game_score (id, matchid, squad, goals, points, time_type) values (154, 29, 39, 0, 0, 1);</v>
      </c>
    </row>
    <row r="60" spans="1:7" x14ac:dyDescent="0.25">
      <c r="A60" s="3">
        <f t="shared" si="7"/>
        <v>155</v>
      </c>
      <c r="B60" s="3">
        <f>B56+1</f>
        <v>30</v>
      </c>
      <c r="C60" s="3">
        <v>32</v>
      </c>
      <c r="D60" s="3">
        <v>2</v>
      </c>
      <c r="E60" s="3">
        <v>2</v>
      </c>
      <c r="F60" s="3">
        <v>2</v>
      </c>
      <c r="G60" s="3" t="str">
        <f t="shared" si="9"/>
        <v>insert into game_score (id, matchid, squad, goals, points, time_type) values (155, 30, 32, 2, 2, 2);</v>
      </c>
    </row>
    <row r="61" spans="1:7" x14ac:dyDescent="0.25">
      <c r="A61" s="3">
        <f t="shared" si="7"/>
        <v>156</v>
      </c>
      <c r="B61" s="3">
        <f>B60</f>
        <v>30</v>
      </c>
      <c r="C61" s="3">
        <v>32</v>
      </c>
      <c r="D61" s="3">
        <v>1</v>
      </c>
      <c r="E61" s="3">
        <v>0</v>
      </c>
      <c r="F61" s="3">
        <v>1</v>
      </c>
      <c r="G61" s="3" t="str">
        <f t="shared" si="9"/>
        <v>insert into game_score (id, matchid, squad, goals, points, time_type) values (156, 30, 32, 1, 0, 1);</v>
      </c>
    </row>
    <row r="62" spans="1:7" x14ac:dyDescent="0.25">
      <c r="A62" s="3">
        <f t="shared" si="7"/>
        <v>157</v>
      </c>
      <c r="B62" s="3">
        <f>B60</f>
        <v>30</v>
      </c>
      <c r="C62" s="3">
        <v>34</v>
      </c>
      <c r="D62" s="3">
        <v>1</v>
      </c>
      <c r="E62" s="3">
        <v>0</v>
      </c>
      <c r="F62" s="3">
        <v>2</v>
      </c>
      <c r="G62" s="3" t="str">
        <f t="shared" si="9"/>
        <v>insert into game_score (id, matchid, squad, goals, points, time_type) values (157, 30, 34, 1, 0, 2);</v>
      </c>
    </row>
    <row r="63" spans="1:7" x14ac:dyDescent="0.25">
      <c r="A63" s="3">
        <f t="shared" si="7"/>
        <v>158</v>
      </c>
      <c r="B63" s="3">
        <f>B60</f>
        <v>30</v>
      </c>
      <c r="C63" s="3">
        <v>34</v>
      </c>
      <c r="D63" s="3">
        <v>1</v>
      </c>
      <c r="E63" s="3">
        <v>0</v>
      </c>
      <c r="F63" s="3">
        <v>1</v>
      </c>
      <c r="G63" s="3" t="str">
        <f t="shared" si="9"/>
        <v>insert into game_score (id, matchid, squad, goals, points, time_type) values (158, 30, 34, 1, 0, 1);</v>
      </c>
    </row>
    <row r="64" spans="1:7" x14ac:dyDescent="0.25">
      <c r="A64" s="4">
        <f t="shared" si="7"/>
        <v>159</v>
      </c>
      <c r="B64" s="4">
        <f>B60+1</f>
        <v>31</v>
      </c>
      <c r="C64" s="4">
        <v>4420</v>
      </c>
      <c r="D64" s="4">
        <v>0</v>
      </c>
      <c r="E64" s="4">
        <v>0</v>
      </c>
      <c r="F64" s="4">
        <v>2</v>
      </c>
      <c r="G64" s="4" t="str">
        <f t="shared" si="9"/>
        <v>insert into game_score (id, matchid, squad, goals, points, time_type) values (159, 31, 4420, 0, 0, 2);</v>
      </c>
    </row>
    <row r="65" spans="1:7" x14ac:dyDescent="0.25">
      <c r="A65" s="4">
        <f t="shared" si="7"/>
        <v>160</v>
      </c>
      <c r="B65" s="4">
        <f>B64</f>
        <v>31</v>
      </c>
      <c r="C65" s="4">
        <v>4420</v>
      </c>
      <c r="D65" s="4">
        <v>0</v>
      </c>
      <c r="E65" s="4">
        <v>0</v>
      </c>
      <c r="F65" s="4">
        <v>1</v>
      </c>
      <c r="G65" s="4" t="str">
        <f t="shared" si="9"/>
        <v>insert into game_score (id, matchid, squad, goals, points, time_type) values (160, 31, 4420, 0, 0, 1);</v>
      </c>
    </row>
    <row r="66" spans="1:7" x14ac:dyDescent="0.25">
      <c r="A66" s="4">
        <f t="shared" si="7"/>
        <v>161</v>
      </c>
      <c r="B66" s="4">
        <f>B64</f>
        <v>31</v>
      </c>
      <c r="C66" s="4">
        <v>39</v>
      </c>
      <c r="D66" s="4">
        <v>1</v>
      </c>
      <c r="E66" s="4">
        <v>2</v>
      </c>
      <c r="F66" s="4">
        <v>2</v>
      </c>
      <c r="G66" s="4" t="str">
        <f t="shared" si="9"/>
        <v>insert into game_score (id, matchid, squad, goals, points, time_type) values (161, 31, 39, 1, 2, 2);</v>
      </c>
    </row>
    <row r="67" spans="1:7" x14ac:dyDescent="0.25">
      <c r="A67" s="4">
        <f t="shared" si="7"/>
        <v>162</v>
      </c>
      <c r="B67" s="4">
        <f>B64</f>
        <v>31</v>
      </c>
      <c r="C67" s="4">
        <v>39</v>
      </c>
      <c r="D67" s="4">
        <v>0</v>
      </c>
      <c r="E67" s="4">
        <v>0</v>
      </c>
      <c r="F67" s="4">
        <v>1</v>
      </c>
      <c r="G67" s="4" t="str">
        <f t="shared" si="9"/>
        <v>insert into game_score (id, matchid, squad, goals, points, time_type) values (162, 31, 39, 0, 0, 1);</v>
      </c>
    </row>
    <row r="68" spans="1:7" x14ac:dyDescent="0.25">
      <c r="A68" s="3">
        <f t="shared" si="7"/>
        <v>163</v>
      </c>
      <c r="B68" s="3">
        <f>B64+1</f>
        <v>32</v>
      </c>
      <c r="C68" s="3">
        <v>34</v>
      </c>
      <c r="D68" s="3">
        <v>1</v>
      </c>
      <c r="E68" s="3">
        <v>0</v>
      </c>
      <c r="F68" s="3">
        <v>2</v>
      </c>
      <c r="G68" s="3" t="str">
        <f t="shared" ref="G68:G79" si="10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(163, 32, 34, 1, 0, 2);</v>
      </c>
    </row>
    <row r="69" spans="1:7" x14ac:dyDescent="0.25">
      <c r="A69" s="3">
        <f t="shared" si="7"/>
        <v>164</v>
      </c>
      <c r="B69" s="3">
        <f>B68</f>
        <v>32</v>
      </c>
      <c r="C69" s="3">
        <v>34</v>
      </c>
      <c r="D69" s="3">
        <v>1</v>
      </c>
      <c r="E69" s="3">
        <v>0</v>
      </c>
      <c r="F69" s="3">
        <v>1</v>
      </c>
      <c r="G69" s="3" t="str">
        <f t="shared" si="10"/>
        <v>insert into game_score (id, matchid, squad, goals, points, time_type) values (164, 32, 34, 1, 0, 1);</v>
      </c>
    </row>
    <row r="70" spans="1:7" x14ac:dyDescent="0.25">
      <c r="A70" s="3">
        <f t="shared" si="7"/>
        <v>165</v>
      </c>
      <c r="B70" s="3">
        <f>B68</f>
        <v>32</v>
      </c>
      <c r="C70" s="3">
        <v>4420</v>
      </c>
      <c r="D70" s="3">
        <v>2</v>
      </c>
      <c r="E70" s="3">
        <v>2</v>
      </c>
      <c r="F70" s="3">
        <v>2</v>
      </c>
      <c r="G70" s="3" t="str">
        <f t="shared" si="10"/>
        <v>insert into game_score (id, matchid, squad, goals, points, time_type) values (165, 32, 4420, 2, 2, 2);</v>
      </c>
    </row>
    <row r="71" spans="1:7" x14ac:dyDescent="0.25">
      <c r="A71" s="3">
        <f t="shared" si="7"/>
        <v>166</v>
      </c>
      <c r="B71" s="3">
        <f>B68</f>
        <v>32</v>
      </c>
      <c r="C71" s="3">
        <v>4420</v>
      </c>
      <c r="D71" s="3">
        <v>1</v>
      </c>
      <c r="E71" s="3">
        <v>0</v>
      </c>
      <c r="F71" s="3">
        <v>1</v>
      </c>
      <c r="G71" s="3" t="str">
        <f t="shared" si="10"/>
        <v>insert into game_score (id, matchid, squad, goals, points, time_type) values (166, 32, 4420, 1, 0, 1);</v>
      </c>
    </row>
    <row r="72" spans="1:7" x14ac:dyDescent="0.25">
      <c r="A72" s="4">
        <f t="shared" si="7"/>
        <v>167</v>
      </c>
      <c r="B72" s="4">
        <f>B68+1</f>
        <v>33</v>
      </c>
      <c r="C72" s="4">
        <v>39</v>
      </c>
      <c r="D72" s="4">
        <v>0</v>
      </c>
      <c r="E72" s="4">
        <v>1</v>
      </c>
      <c r="F72" s="4">
        <v>2</v>
      </c>
      <c r="G72" s="4" t="str">
        <f t="shared" si="10"/>
        <v>insert into game_score (id, matchid, squad, goals, points, time_type) values (167, 33, 39, 0, 1, 2);</v>
      </c>
    </row>
    <row r="73" spans="1:7" x14ac:dyDescent="0.25">
      <c r="A73" s="4">
        <f t="shared" si="7"/>
        <v>168</v>
      </c>
      <c r="B73" s="4">
        <f>B72</f>
        <v>33</v>
      </c>
      <c r="C73" s="4">
        <v>39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(168, 33, 39, 0, 0, 1);</v>
      </c>
    </row>
    <row r="74" spans="1:7" x14ac:dyDescent="0.25">
      <c r="A74" s="4">
        <f t="shared" si="7"/>
        <v>169</v>
      </c>
      <c r="B74" s="4">
        <f>B72</f>
        <v>33</v>
      </c>
      <c r="C74" s="4">
        <v>32</v>
      </c>
      <c r="D74" s="4">
        <v>0</v>
      </c>
      <c r="E74" s="4">
        <v>1</v>
      </c>
      <c r="F74" s="4">
        <v>2</v>
      </c>
      <c r="G74" s="4" t="str">
        <f t="shared" si="10"/>
        <v>insert into game_score (id, matchid, squad, goals, points, time_type) values (169, 33, 32, 0, 1, 2);</v>
      </c>
    </row>
    <row r="75" spans="1:7" x14ac:dyDescent="0.25">
      <c r="A75" s="4">
        <f t="shared" si="7"/>
        <v>170</v>
      </c>
      <c r="B75" s="4">
        <f>B72</f>
        <v>33</v>
      </c>
      <c r="C75" s="4">
        <v>32</v>
      </c>
      <c r="D75" s="4">
        <v>0</v>
      </c>
      <c r="E75" s="4">
        <v>0</v>
      </c>
      <c r="F75" s="4">
        <v>1</v>
      </c>
      <c r="G75" s="4" t="str">
        <f t="shared" si="10"/>
        <v>insert into game_score (id, matchid, squad, goals, points, time_type) values (170, 33, 32, 0, 0, 1);</v>
      </c>
    </row>
    <row r="76" spans="1:7" x14ac:dyDescent="0.25">
      <c r="A76" s="3">
        <f t="shared" si="7"/>
        <v>171</v>
      </c>
      <c r="B76" s="3">
        <f>B72+1</f>
        <v>34</v>
      </c>
      <c r="C76" s="3">
        <v>42</v>
      </c>
      <c r="D76" s="3">
        <v>1</v>
      </c>
      <c r="E76" s="3">
        <v>1</v>
      </c>
      <c r="F76" s="3">
        <v>2</v>
      </c>
      <c r="G76" s="3" t="str">
        <f t="shared" si="10"/>
        <v>insert into game_score (id, matchid, squad, goals, points, time_type) values (171, 34, 42, 1, 1, 2);</v>
      </c>
    </row>
    <row r="77" spans="1:7" x14ac:dyDescent="0.25">
      <c r="A77" s="3">
        <f t="shared" si="7"/>
        <v>172</v>
      </c>
      <c r="B77" s="3">
        <f>B76</f>
        <v>34</v>
      </c>
      <c r="C77" s="3">
        <v>42</v>
      </c>
      <c r="D77" s="3">
        <v>0</v>
      </c>
      <c r="E77" s="3">
        <v>0</v>
      </c>
      <c r="F77" s="3">
        <v>1</v>
      </c>
      <c r="G77" s="3" t="str">
        <f t="shared" si="10"/>
        <v>insert into game_score (id, matchid, squad, goals, points, time_type) values (172, 34, 42, 0, 0, 1);</v>
      </c>
    </row>
    <row r="78" spans="1:7" x14ac:dyDescent="0.25">
      <c r="A78" s="3">
        <f t="shared" si="7"/>
        <v>173</v>
      </c>
      <c r="B78" s="3">
        <f>B76</f>
        <v>34</v>
      </c>
      <c r="C78" s="3">
        <v>39</v>
      </c>
      <c r="D78" s="3">
        <v>1</v>
      </c>
      <c r="E78" s="3">
        <v>1</v>
      </c>
      <c r="F78" s="3">
        <v>2</v>
      </c>
      <c r="G78" s="3" t="str">
        <f t="shared" si="10"/>
        <v>insert into game_score (id, matchid, squad, goals, points, time_type) values (173, 34, 39, 1, 1, 2);</v>
      </c>
    </row>
    <row r="79" spans="1:7" x14ac:dyDescent="0.25">
      <c r="A79" s="3">
        <f t="shared" si="7"/>
        <v>174</v>
      </c>
      <c r="B79" s="3">
        <f>B76</f>
        <v>34</v>
      </c>
      <c r="C79" s="3">
        <v>39</v>
      </c>
      <c r="D79" s="3">
        <v>0</v>
      </c>
      <c r="E79" s="3">
        <v>0</v>
      </c>
      <c r="F79" s="3">
        <v>1</v>
      </c>
      <c r="G79" s="3" t="str">
        <f t="shared" si="10"/>
        <v>insert into game_score (id, matchid, squad, goals, points, time_type) values (174, 34, 39, 0, 0, 1);</v>
      </c>
    </row>
    <row r="80" spans="1:7" x14ac:dyDescent="0.25">
      <c r="A80" s="3">
        <f t="shared" si="7"/>
        <v>175</v>
      </c>
      <c r="B80" s="3">
        <f>B78</f>
        <v>34</v>
      </c>
      <c r="C80" s="3">
        <v>42</v>
      </c>
      <c r="D80" s="3">
        <v>9</v>
      </c>
      <c r="E80" s="3">
        <v>0</v>
      </c>
      <c r="F80" s="3">
        <v>7</v>
      </c>
      <c r="G80" s="3" t="str">
        <f t="shared" ref="G80:G85" si="11">"insert into game_score (id, matchid, squad, goals, points, time_type) values (" &amp; A80 &amp; ", " &amp; B80 &amp; ", " &amp; C80 &amp; ", " &amp; D80 &amp; ", " &amp; E80 &amp; ", " &amp; F80 &amp; ");"</f>
        <v>insert into game_score (id, matchid, squad, goals, points, time_type) values (175, 34, 42, 9, 0, 7);</v>
      </c>
    </row>
    <row r="81" spans="1:7" x14ac:dyDescent="0.25">
      <c r="A81" s="3">
        <f t="shared" si="7"/>
        <v>176</v>
      </c>
      <c r="B81" s="3">
        <f>B78</f>
        <v>34</v>
      </c>
      <c r="C81" s="3">
        <v>39</v>
      </c>
      <c r="D81" s="3">
        <v>8</v>
      </c>
      <c r="E81" s="3">
        <v>0</v>
      </c>
      <c r="F81" s="3">
        <v>7</v>
      </c>
      <c r="G81" s="3" t="str">
        <f t="shared" si="11"/>
        <v>insert into game_score (id, matchid, squad, goals, points, time_type) values (176, 34, 39, 8, 0, 7);</v>
      </c>
    </row>
    <row r="82" spans="1:7" x14ac:dyDescent="0.25">
      <c r="A82" s="4">
        <f t="shared" si="7"/>
        <v>177</v>
      </c>
      <c r="B82" s="4">
        <f>B78+1</f>
        <v>35</v>
      </c>
      <c r="C82" s="4">
        <v>32</v>
      </c>
      <c r="D82" s="4">
        <v>1</v>
      </c>
      <c r="E82" s="4">
        <v>0</v>
      </c>
      <c r="F82" s="4">
        <v>2</v>
      </c>
      <c r="G82" s="4" t="str">
        <f t="shared" si="11"/>
        <v>insert into game_score (id, matchid, squad, goals, points, time_type) values (177, 35, 32, 1, 0, 2);</v>
      </c>
    </row>
    <row r="83" spans="1:7" x14ac:dyDescent="0.25">
      <c r="A83" s="4">
        <f t="shared" si="7"/>
        <v>178</v>
      </c>
      <c r="B83" s="4">
        <f>B82</f>
        <v>35</v>
      </c>
      <c r="C83" s="4">
        <v>32</v>
      </c>
      <c r="D83" s="4">
        <v>0</v>
      </c>
      <c r="E83" s="4">
        <v>0</v>
      </c>
      <c r="F83" s="4">
        <v>1</v>
      </c>
      <c r="G83" s="4" t="str">
        <f t="shared" si="11"/>
        <v>insert into game_score (id, matchid, squad, goals, points, time_type) values (178, 35, 32, 0, 0, 1);</v>
      </c>
    </row>
    <row r="84" spans="1:7" x14ac:dyDescent="0.25">
      <c r="A84" s="4">
        <f t="shared" si="7"/>
        <v>179</v>
      </c>
      <c r="B84" s="4">
        <f>B82</f>
        <v>35</v>
      </c>
      <c r="C84" s="4">
        <v>49228</v>
      </c>
      <c r="D84" s="4">
        <v>2</v>
      </c>
      <c r="E84" s="4">
        <v>2</v>
      </c>
      <c r="F84" s="4">
        <v>2</v>
      </c>
      <c r="G84" s="4" t="str">
        <f t="shared" si="11"/>
        <v>insert into game_score (id, matchid, squad, goals, points, time_type) values (179, 35, 49228, 2, 2, 2);</v>
      </c>
    </row>
    <row r="85" spans="1:7" x14ac:dyDescent="0.25">
      <c r="A85" s="4">
        <f t="shared" si="7"/>
        <v>180</v>
      </c>
      <c r="B85" s="4">
        <f>B82</f>
        <v>35</v>
      </c>
      <c r="C85" s="4">
        <v>49228</v>
      </c>
      <c r="D85" s="4">
        <v>1</v>
      </c>
      <c r="E85" s="4">
        <v>0</v>
      </c>
      <c r="F85" s="4">
        <v>1</v>
      </c>
      <c r="G85" s="4" t="str">
        <f t="shared" si="11"/>
        <v>insert into game_score (id, matchid, squad, goals, points, time_type) values (180, 35, 49228,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'1980'!A9+1</f>
        <v>9</v>
      </c>
      <c r="B2">
        <v>1984</v>
      </c>
      <c r="C2" t="s">
        <v>11</v>
      </c>
      <c r="D2">
        <v>33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(9, 1984, 'A', 33);</v>
      </c>
    </row>
    <row r="3" spans="1:7" x14ac:dyDescent="0.25">
      <c r="A3">
        <f>A2+1</f>
        <v>10</v>
      </c>
      <c r="B3">
        <f>B2</f>
        <v>1984</v>
      </c>
      <c r="C3" t="s">
        <v>11</v>
      </c>
      <c r="D3">
        <v>45</v>
      </c>
      <c r="G3" t="str">
        <f t="shared" si="0"/>
        <v>insert into group_stage (id, tournament, group_code, squad) values (10, 1984, 'A', 45);</v>
      </c>
    </row>
    <row r="4" spans="1:7" x14ac:dyDescent="0.25">
      <c r="A4">
        <f t="shared" ref="A4:A9" si="1">A3+1</f>
        <v>11</v>
      </c>
      <c r="B4">
        <f t="shared" ref="B4:B9" si="2">B3</f>
        <v>1984</v>
      </c>
      <c r="C4" t="s">
        <v>11</v>
      </c>
      <c r="D4">
        <v>32</v>
      </c>
      <c r="G4" t="str">
        <f t="shared" si="0"/>
        <v>insert into group_stage (id, tournament, group_code, squad) values (11, 1984, 'A', 32);</v>
      </c>
    </row>
    <row r="5" spans="1:7" x14ac:dyDescent="0.25">
      <c r="A5">
        <f t="shared" si="1"/>
        <v>12</v>
      </c>
      <c r="B5">
        <f t="shared" si="2"/>
        <v>1984</v>
      </c>
      <c r="C5" t="s">
        <v>11</v>
      </c>
      <c r="D5">
        <v>38</v>
      </c>
      <c r="G5" t="str">
        <f t="shared" si="0"/>
        <v>insert into group_stage (id, tournament, group_code, squad) values (12, 1984, 'A', 38);</v>
      </c>
    </row>
    <row r="6" spans="1:7" x14ac:dyDescent="0.25">
      <c r="A6">
        <f t="shared" si="1"/>
        <v>13</v>
      </c>
      <c r="B6">
        <f t="shared" si="2"/>
        <v>1984</v>
      </c>
      <c r="C6" t="s">
        <v>12</v>
      </c>
      <c r="D6">
        <v>34</v>
      </c>
      <c r="G6" t="str">
        <f t="shared" si="0"/>
        <v>insert into group_stage (id, tournament, group_code, squad) values (13, 1984, 'B', 34);</v>
      </c>
    </row>
    <row r="7" spans="1:7" x14ac:dyDescent="0.25">
      <c r="A7">
        <f t="shared" si="1"/>
        <v>14</v>
      </c>
      <c r="B7">
        <f t="shared" si="2"/>
        <v>1984</v>
      </c>
      <c r="C7" t="s">
        <v>12</v>
      </c>
      <c r="D7">
        <v>351</v>
      </c>
      <c r="G7" t="str">
        <f t="shared" si="0"/>
        <v>insert into group_stage (id, tournament, group_code, squad) values (14, 1984, 'B', 351);</v>
      </c>
    </row>
    <row r="8" spans="1:7" x14ac:dyDescent="0.25">
      <c r="A8">
        <f t="shared" si="1"/>
        <v>15</v>
      </c>
      <c r="B8">
        <f t="shared" si="2"/>
        <v>1984</v>
      </c>
      <c r="C8" t="s">
        <v>12</v>
      </c>
      <c r="D8">
        <v>49228</v>
      </c>
      <c r="G8" t="str">
        <f t="shared" si="0"/>
        <v>insert into group_stage (id, tournament, group_code, squad) values (15, 1984, 'B', 49228);</v>
      </c>
    </row>
    <row r="9" spans="1:7" x14ac:dyDescent="0.25">
      <c r="A9">
        <f t="shared" si="1"/>
        <v>16</v>
      </c>
      <c r="B9">
        <f t="shared" si="2"/>
        <v>1984</v>
      </c>
      <c r="C9" t="s">
        <v>12</v>
      </c>
      <c r="D9">
        <v>40</v>
      </c>
      <c r="G9" t="str">
        <f t="shared" si="0"/>
        <v>insert into group_stage (id, tournament, group_code, squad) values (16, 1984, 'B', 40);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'1980'!A25+1</f>
        <v>36</v>
      </c>
      <c r="B12" s="2" t="str">
        <f>"1984-06-12"</f>
        <v>1984-06-12</v>
      </c>
      <c r="C12">
        <v>2</v>
      </c>
      <c r="D12">
        <v>33</v>
      </c>
      <c r="G12" t="str">
        <f t="shared" ref="G12:G25" si="3">"insert into game (matchid, matchdate, game_type, country) values (" &amp; A12 &amp; ", '" &amp; B12 &amp; "', " &amp; C12 &amp; ", " &amp; D12 &amp;  ");"</f>
        <v>insert into game (matchid, matchdate, game_type, country) values (36, '1984-06-12', 2, 33);</v>
      </c>
    </row>
    <row r="13" spans="1:7" x14ac:dyDescent="0.25">
      <c r="A13">
        <f>A12+1</f>
        <v>37</v>
      </c>
      <c r="B13" s="2" t="str">
        <f>"1984-06-13"</f>
        <v>1984-06-13</v>
      </c>
      <c r="C13">
        <v>2</v>
      </c>
      <c r="D13">
        <f>D12</f>
        <v>33</v>
      </c>
      <c r="G13" t="str">
        <f t="shared" si="3"/>
        <v>insert into game (matchid, matchdate, game_type, country) values (37, '1984-06-13', 2, 33);</v>
      </c>
    </row>
    <row r="14" spans="1:7" x14ac:dyDescent="0.25">
      <c r="A14">
        <f t="shared" ref="A14:A26" si="4">A13+1</f>
        <v>38</v>
      </c>
      <c r="B14" s="2" t="str">
        <f>"1984-06-16"</f>
        <v>1984-06-16</v>
      </c>
      <c r="C14">
        <v>2</v>
      </c>
      <c r="D14">
        <f t="shared" ref="D14:D26" si="5">D13</f>
        <v>33</v>
      </c>
      <c r="G14" t="str">
        <f t="shared" si="3"/>
        <v>insert into game (matchid, matchdate, game_type, country) values (38, '1984-06-16', 2, 33);</v>
      </c>
    </row>
    <row r="15" spans="1:7" x14ac:dyDescent="0.25">
      <c r="A15">
        <f t="shared" si="4"/>
        <v>39</v>
      </c>
      <c r="B15" s="2" t="str">
        <f>"1984-06-16"</f>
        <v>1984-06-16</v>
      </c>
      <c r="C15">
        <v>2</v>
      </c>
      <c r="D15">
        <f t="shared" si="5"/>
        <v>33</v>
      </c>
      <c r="G15" t="str">
        <f t="shared" si="3"/>
        <v>insert into game (matchid, matchdate, game_type, country) values (39, '1984-06-16', 2, 33);</v>
      </c>
    </row>
    <row r="16" spans="1:7" x14ac:dyDescent="0.25">
      <c r="A16">
        <f t="shared" si="4"/>
        <v>40</v>
      </c>
      <c r="B16" s="2" t="str">
        <f>"1984-06-19"</f>
        <v>1984-06-19</v>
      </c>
      <c r="C16">
        <v>2</v>
      </c>
      <c r="D16">
        <f t="shared" si="5"/>
        <v>33</v>
      </c>
      <c r="G16" t="str">
        <f t="shared" si="3"/>
        <v>insert into game (matchid, matchdate, game_type, country) values (40, '1984-06-19', 2, 33);</v>
      </c>
    </row>
    <row r="17" spans="1:7" x14ac:dyDescent="0.25">
      <c r="A17">
        <f t="shared" si="4"/>
        <v>41</v>
      </c>
      <c r="B17" s="2" t="str">
        <f>"1984-06-19"</f>
        <v>1984-06-19</v>
      </c>
      <c r="C17">
        <v>2</v>
      </c>
      <c r="D17">
        <f t="shared" si="5"/>
        <v>33</v>
      </c>
      <c r="G17" t="str">
        <f t="shared" si="3"/>
        <v>insert into game (matchid, matchdate, game_type, country) values (41, '1984-06-19', 2, 33);</v>
      </c>
    </row>
    <row r="18" spans="1:7" x14ac:dyDescent="0.25">
      <c r="A18">
        <f t="shared" si="4"/>
        <v>42</v>
      </c>
      <c r="B18" s="2" t="str">
        <f>"1984-06-14"</f>
        <v>1984-06-14</v>
      </c>
      <c r="C18">
        <v>2</v>
      </c>
      <c r="D18">
        <f t="shared" si="5"/>
        <v>33</v>
      </c>
      <c r="G18" t="str">
        <f t="shared" si="3"/>
        <v>insert into game (matchid, matchdate, game_type, country) values (42, '1984-06-14', 2, 33);</v>
      </c>
    </row>
    <row r="19" spans="1:7" x14ac:dyDescent="0.25">
      <c r="A19">
        <f t="shared" si="4"/>
        <v>43</v>
      </c>
      <c r="B19" s="2" t="str">
        <f>"1984-06-14"</f>
        <v>1984-06-14</v>
      </c>
      <c r="C19">
        <v>2</v>
      </c>
      <c r="D19">
        <f t="shared" si="5"/>
        <v>33</v>
      </c>
      <c r="G19" t="str">
        <f t="shared" si="3"/>
        <v>insert into game (matchid, matchdate, game_type, country) values (43, '1984-06-14', 2, 33);</v>
      </c>
    </row>
    <row r="20" spans="1:7" x14ac:dyDescent="0.25">
      <c r="A20">
        <f t="shared" si="4"/>
        <v>44</v>
      </c>
      <c r="B20" s="2" t="str">
        <f>"1984-06-17"</f>
        <v>1984-06-17</v>
      </c>
      <c r="C20">
        <v>2</v>
      </c>
      <c r="D20">
        <f t="shared" si="5"/>
        <v>33</v>
      </c>
      <c r="G20" t="str">
        <f t="shared" si="3"/>
        <v>insert into game (matchid, matchdate, game_type, country) values (44, '1984-06-17', 2, 33);</v>
      </c>
    </row>
    <row r="21" spans="1:7" x14ac:dyDescent="0.25">
      <c r="A21">
        <f t="shared" si="4"/>
        <v>45</v>
      </c>
      <c r="B21" s="2" t="str">
        <f>"1984-06-17"</f>
        <v>1984-06-17</v>
      </c>
      <c r="C21">
        <v>2</v>
      </c>
      <c r="D21">
        <f t="shared" si="5"/>
        <v>33</v>
      </c>
      <c r="G21" t="str">
        <f t="shared" si="3"/>
        <v>insert into game (matchid, matchdate, game_type, country) values (45, '1984-06-17', 2, 33);</v>
      </c>
    </row>
    <row r="22" spans="1:7" x14ac:dyDescent="0.25">
      <c r="A22">
        <f t="shared" si="4"/>
        <v>46</v>
      </c>
      <c r="B22" s="2" t="str">
        <f>"1984-06-20"</f>
        <v>1984-06-20</v>
      </c>
      <c r="C22">
        <v>2</v>
      </c>
      <c r="D22">
        <f t="shared" si="5"/>
        <v>33</v>
      </c>
      <c r="G22" t="str">
        <f t="shared" si="3"/>
        <v>insert into game (matchid, matchdate, game_type, country) values (46, '1984-06-20', 2, 33);</v>
      </c>
    </row>
    <row r="23" spans="1:7" x14ac:dyDescent="0.25">
      <c r="A23">
        <f t="shared" si="4"/>
        <v>47</v>
      </c>
      <c r="B23" s="2" t="str">
        <f>"1984-06-20"</f>
        <v>1984-06-20</v>
      </c>
      <c r="C23">
        <v>2</v>
      </c>
      <c r="D23">
        <f t="shared" si="5"/>
        <v>33</v>
      </c>
      <c r="G23" t="str">
        <f t="shared" si="3"/>
        <v>insert into game (matchid, matchdate, game_type, country) values (47, '1984-06-20', 2, 33);</v>
      </c>
    </row>
    <row r="24" spans="1:7" x14ac:dyDescent="0.25">
      <c r="A24">
        <f t="shared" si="4"/>
        <v>48</v>
      </c>
      <c r="B24" s="2" t="str">
        <f>"1984-06-23"</f>
        <v>1984-06-23</v>
      </c>
      <c r="C24">
        <v>4</v>
      </c>
      <c r="D24">
        <f t="shared" si="5"/>
        <v>33</v>
      </c>
      <c r="G24" t="str">
        <f t="shared" si="3"/>
        <v>insert into game (matchid, matchdate, game_type, country) values (48, '1984-06-23', 4, 33);</v>
      </c>
    </row>
    <row r="25" spans="1:7" x14ac:dyDescent="0.25">
      <c r="A25">
        <f t="shared" si="4"/>
        <v>49</v>
      </c>
      <c r="B25" s="2" t="str">
        <f>"1984-06-24"</f>
        <v>1984-06-24</v>
      </c>
      <c r="C25">
        <v>4</v>
      </c>
      <c r="D25">
        <f t="shared" si="5"/>
        <v>33</v>
      </c>
      <c r="G25" t="str">
        <f t="shared" si="3"/>
        <v>insert into game (matchid, matchdate, game_type, country) values (49, '1984-06-24', 4, 33);</v>
      </c>
    </row>
    <row r="26" spans="1:7" x14ac:dyDescent="0.25">
      <c r="A26">
        <f t="shared" si="4"/>
        <v>50</v>
      </c>
      <c r="B26" s="2" t="str">
        <f>"1984-06-27"</f>
        <v>1984-06-27</v>
      </c>
      <c r="C26">
        <v>6</v>
      </c>
      <c r="D26">
        <f t="shared" si="5"/>
        <v>33</v>
      </c>
      <c r="G26" t="str">
        <f t="shared" ref="G26" si="6">"insert into game (matchid, matchdate, game_type, country) values (" &amp; A26 &amp; ", '" &amp; B26 &amp; "', " &amp; C26 &amp; ", " &amp; D26 &amp;  ");"</f>
        <v>insert into game (matchid, matchdate, game_type, country) values (50, '1984-06-27', 6, 33);</v>
      </c>
    </row>
    <row r="28" spans="1:7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7" x14ac:dyDescent="0.25">
      <c r="A29" s="3">
        <f>'1980'!A85+1</f>
        <v>181</v>
      </c>
      <c r="B29" s="3">
        <f>A12</f>
        <v>36</v>
      </c>
      <c r="C29" s="3">
        <v>33</v>
      </c>
      <c r="D29" s="3">
        <v>1</v>
      </c>
      <c r="E29" s="3">
        <v>2</v>
      </c>
      <c r="F29" s="3">
        <v>2</v>
      </c>
      <c r="G29" s="3" t="str">
        <f t="shared" ref="G29:G92" si="7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(181, 36, 33, 1, 2, 2);</v>
      </c>
    </row>
    <row r="30" spans="1:7" x14ac:dyDescent="0.25">
      <c r="A30" s="3">
        <f>A29+1</f>
        <v>182</v>
      </c>
      <c r="B30" s="3">
        <f>B29</f>
        <v>36</v>
      </c>
      <c r="C30" s="3">
        <v>33</v>
      </c>
      <c r="D30" s="3">
        <v>0</v>
      </c>
      <c r="E30" s="3">
        <v>0</v>
      </c>
      <c r="F30" s="3">
        <v>1</v>
      </c>
      <c r="G30" s="3" t="str">
        <f t="shared" si="7"/>
        <v>insert into game_score (id, matchid, squad, goals, points, time_type) values (182, 36, 33, 0, 0, 1);</v>
      </c>
    </row>
    <row r="31" spans="1:7" x14ac:dyDescent="0.25">
      <c r="A31" s="3">
        <f t="shared" ref="A31:A98" si="8">A30+1</f>
        <v>183</v>
      </c>
      <c r="B31" s="3">
        <f>B29</f>
        <v>36</v>
      </c>
      <c r="C31" s="3">
        <v>45</v>
      </c>
      <c r="D31" s="3">
        <v>0</v>
      </c>
      <c r="E31" s="3">
        <v>0</v>
      </c>
      <c r="F31" s="3">
        <v>2</v>
      </c>
      <c r="G31" s="3" t="str">
        <f t="shared" si="7"/>
        <v>insert into game_score (id, matchid, squad, goals, points, time_type) values (183, 36, 45, 0, 0, 2);</v>
      </c>
    </row>
    <row r="32" spans="1:7" x14ac:dyDescent="0.25">
      <c r="A32" s="3">
        <f t="shared" si="8"/>
        <v>184</v>
      </c>
      <c r="B32" s="3">
        <f>B29</f>
        <v>36</v>
      </c>
      <c r="C32" s="3">
        <v>45</v>
      </c>
      <c r="D32" s="3">
        <v>0</v>
      </c>
      <c r="E32" s="3">
        <v>0</v>
      </c>
      <c r="F32" s="3">
        <v>1</v>
      </c>
      <c r="G32" s="3" t="str">
        <f t="shared" si="7"/>
        <v>insert into game_score (id, matchid, squad, goals, points, time_type) values (184, 36, 45, 0, 0, 1);</v>
      </c>
    </row>
    <row r="33" spans="1:7" x14ac:dyDescent="0.25">
      <c r="A33" s="4">
        <f t="shared" si="8"/>
        <v>185</v>
      </c>
      <c r="B33" s="4">
        <f>B29+1</f>
        <v>37</v>
      </c>
      <c r="C33" s="4">
        <v>32</v>
      </c>
      <c r="D33" s="4">
        <v>2</v>
      </c>
      <c r="E33" s="4">
        <v>2</v>
      </c>
      <c r="F33" s="4">
        <v>2</v>
      </c>
      <c r="G33" t="str">
        <f t="shared" si="7"/>
        <v>insert into game_score (id, matchid, squad, goals, points, time_type) values (185, 37, 32, 2, 2, 2);</v>
      </c>
    </row>
    <row r="34" spans="1:7" x14ac:dyDescent="0.25">
      <c r="A34" s="4">
        <f t="shared" si="8"/>
        <v>186</v>
      </c>
      <c r="B34" s="4">
        <f>B33</f>
        <v>37</v>
      </c>
      <c r="C34" s="4">
        <v>32</v>
      </c>
      <c r="D34" s="4">
        <v>2</v>
      </c>
      <c r="E34" s="4">
        <v>0</v>
      </c>
      <c r="F34" s="4">
        <v>1</v>
      </c>
      <c r="G34" t="str">
        <f t="shared" si="7"/>
        <v>insert into game_score (id, matchid, squad, goals, points, time_type) values (186, 37, 32, 2, 0, 1);</v>
      </c>
    </row>
    <row r="35" spans="1:7" x14ac:dyDescent="0.25">
      <c r="A35" s="4">
        <f t="shared" si="8"/>
        <v>187</v>
      </c>
      <c r="B35" s="4">
        <f>B33</f>
        <v>37</v>
      </c>
      <c r="C35" s="4">
        <v>38</v>
      </c>
      <c r="D35" s="4">
        <v>0</v>
      </c>
      <c r="E35" s="4">
        <v>0</v>
      </c>
      <c r="F35" s="4">
        <v>2</v>
      </c>
      <c r="G35" t="str">
        <f t="shared" si="7"/>
        <v>insert into game_score (id, matchid, squad, goals, points, time_type) values (187, 37, 38, 0, 0, 2);</v>
      </c>
    </row>
    <row r="36" spans="1:7" x14ac:dyDescent="0.25">
      <c r="A36" s="4">
        <f t="shared" si="8"/>
        <v>188</v>
      </c>
      <c r="B36" s="4">
        <f>B33</f>
        <v>37</v>
      </c>
      <c r="C36" s="4">
        <v>38</v>
      </c>
      <c r="D36" s="4">
        <v>0</v>
      </c>
      <c r="E36" s="4">
        <v>0</v>
      </c>
      <c r="F36" s="4">
        <v>1</v>
      </c>
      <c r="G36" t="str">
        <f t="shared" si="7"/>
        <v>insert into game_score (id, matchid, squad, goals, points, time_type) values (188, 37, 38, 0, 0, 1);</v>
      </c>
    </row>
    <row r="37" spans="1:7" x14ac:dyDescent="0.25">
      <c r="A37" s="3">
        <f t="shared" si="8"/>
        <v>189</v>
      </c>
      <c r="B37" s="3">
        <f>B33+1</f>
        <v>38</v>
      </c>
      <c r="C37" s="3">
        <v>33</v>
      </c>
      <c r="D37" s="3">
        <v>5</v>
      </c>
      <c r="E37" s="3">
        <v>2</v>
      </c>
      <c r="F37" s="3">
        <v>2</v>
      </c>
      <c r="G37" s="3" t="str">
        <f t="shared" si="7"/>
        <v>insert into game_score (id, matchid, squad, goals, points, time_type) values (189, 38, 33, 5, 2, 2);</v>
      </c>
    </row>
    <row r="38" spans="1:7" x14ac:dyDescent="0.25">
      <c r="A38" s="3">
        <f t="shared" si="8"/>
        <v>190</v>
      </c>
      <c r="B38" s="3">
        <f>B37</f>
        <v>38</v>
      </c>
      <c r="C38" s="3">
        <v>33</v>
      </c>
      <c r="D38" s="3">
        <v>3</v>
      </c>
      <c r="E38" s="3">
        <v>0</v>
      </c>
      <c r="F38" s="3">
        <v>1</v>
      </c>
      <c r="G38" s="3" t="str">
        <f t="shared" si="7"/>
        <v>insert into game_score (id, matchid, squad, goals, points, time_type) values (190, 38, 33, 3, 0, 1);</v>
      </c>
    </row>
    <row r="39" spans="1:7" x14ac:dyDescent="0.25">
      <c r="A39" s="3">
        <f t="shared" si="8"/>
        <v>191</v>
      </c>
      <c r="B39" s="3">
        <f>B37</f>
        <v>38</v>
      </c>
      <c r="C39" s="3">
        <v>32</v>
      </c>
      <c r="D39" s="3">
        <v>0</v>
      </c>
      <c r="E39" s="3">
        <v>0</v>
      </c>
      <c r="F39" s="3">
        <v>2</v>
      </c>
      <c r="G39" s="3" t="str">
        <f t="shared" si="7"/>
        <v>insert into game_score (id, matchid, squad, goals, points, time_type) values (191, 38, 32, 0, 0, 2);</v>
      </c>
    </row>
    <row r="40" spans="1:7" x14ac:dyDescent="0.25">
      <c r="A40" s="3">
        <f t="shared" si="8"/>
        <v>192</v>
      </c>
      <c r="B40" s="3">
        <f>B37</f>
        <v>38</v>
      </c>
      <c r="C40" s="3">
        <v>32</v>
      </c>
      <c r="D40" s="3">
        <v>0</v>
      </c>
      <c r="E40" s="3">
        <v>0</v>
      </c>
      <c r="F40" s="3">
        <v>1</v>
      </c>
      <c r="G40" s="3" t="str">
        <f t="shared" si="7"/>
        <v>insert into game_score (id, matchid, squad, goals, points, time_type) values (192, 38, 32, 0, 0, 1);</v>
      </c>
    </row>
    <row r="41" spans="1:7" x14ac:dyDescent="0.25">
      <c r="A41" s="4">
        <f t="shared" si="8"/>
        <v>193</v>
      </c>
      <c r="B41" s="4">
        <f>B37+1</f>
        <v>39</v>
      </c>
      <c r="C41" s="4">
        <v>45</v>
      </c>
      <c r="D41" s="4">
        <v>5</v>
      </c>
      <c r="E41" s="4">
        <v>2</v>
      </c>
      <c r="F41" s="4">
        <v>2</v>
      </c>
      <c r="G41" t="str">
        <f t="shared" si="7"/>
        <v>insert into game_score (id, matchid, squad, goals, points, time_type) values (193, 39, 45, 5, 2, 2);</v>
      </c>
    </row>
    <row r="42" spans="1:7" x14ac:dyDescent="0.25">
      <c r="A42" s="4">
        <f t="shared" si="8"/>
        <v>194</v>
      </c>
      <c r="B42" s="4">
        <f>B41</f>
        <v>39</v>
      </c>
      <c r="C42" s="4">
        <v>45</v>
      </c>
      <c r="D42" s="4">
        <v>2</v>
      </c>
      <c r="E42" s="4">
        <v>0</v>
      </c>
      <c r="F42" s="4">
        <v>1</v>
      </c>
      <c r="G42" t="str">
        <f t="shared" si="7"/>
        <v>insert into game_score (id, matchid, squad, goals, points, time_type) values (194, 39, 45, 2, 0, 1);</v>
      </c>
    </row>
    <row r="43" spans="1:7" x14ac:dyDescent="0.25">
      <c r="A43" s="4">
        <f t="shared" si="8"/>
        <v>195</v>
      </c>
      <c r="B43" s="4">
        <f>B41</f>
        <v>39</v>
      </c>
      <c r="C43" s="4">
        <v>38</v>
      </c>
      <c r="D43" s="4">
        <v>0</v>
      </c>
      <c r="E43" s="4">
        <v>0</v>
      </c>
      <c r="F43" s="4">
        <v>2</v>
      </c>
      <c r="G43" t="str">
        <f t="shared" si="7"/>
        <v>insert into game_score (id, matchid, squad, goals, points, time_type) values (195, 39, 38, 0, 0, 2);</v>
      </c>
    </row>
    <row r="44" spans="1:7" x14ac:dyDescent="0.25">
      <c r="A44" s="4">
        <f t="shared" si="8"/>
        <v>196</v>
      </c>
      <c r="B44" s="4">
        <f>B41</f>
        <v>39</v>
      </c>
      <c r="C44" s="4">
        <v>38</v>
      </c>
      <c r="D44" s="4">
        <v>0</v>
      </c>
      <c r="E44" s="4">
        <v>0</v>
      </c>
      <c r="F44" s="4">
        <v>1</v>
      </c>
      <c r="G44" t="str">
        <f t="shared" si="7"/>
        <v>insert into game_score (id, matchid, squad, goals, points, time_type) values (196, 39, 38, 0, 0, 1);</v>
      </c>
    </row>
    <row r="45" spans="1:7" x14ac:dyDescent="0.25">
      <c r="A45" s="3">
        <f t="shared" si="8"/>
        <v>197</v>
      </c>
      <c r="B45" s="3">
        <f>B41+1</f>
        <v>40</v>
      </c>
      <c r="C45" s="3">
        <v>33</v>
      </c>
      <c r="D45" s="3">
        <v>3</v>
      </c>
      <c r="E45" s="3">
        <v>2</v>
      </c>
      <c r="F45" s="3">
        <v>2</v>
      </c>
      <c r="G45" s="3" t="str">
        <f t="shared" si="7"/>
        <v>insert into game_score (id, matchid, squad, goals, points, time_type) values (197, 40, 33, 3, 2, 2);</v>
      </c>
    </row>
    <row r="46" spans="1:7" x14ac:dyDescent="0.25">
      <c r="A46" s="3">
        <f t="shared" si="8"/>
        <v>198</v>
      </c>
      <c r="B46" s="3">
        <f>B45</f>
        <v>40</v>
      </c>
      <c r="C46" s="3">
        <v>33</v>
      </c>
      <c r="D46" s="3">
        <v>0</v>
      </c>
      <c r="E46" s="3">
        <v>0</v>
      </c>
      <c r="F46" s="3">
        <v>1</v>
      </c>
      <c r="G46" s="3" t="str">
        <f t="shared" si="7"/>
        <v>insert into game_score (id, matchid, squad, goals, points, time_type) values (198, 40, 33, 0, 0, 1);</v>
      </c>
    </row>
    <row r="47" spans="1:7" x14ac:dyDescent="0.25">
      <c r="A47" s="3">
        <f t="shared" si="8"/>
        <v>199</v>
      </c>
      <c r="B47" s="3">
        <f>B45</f>
        <v>40</v>
      </c>
      <c r="C47" s="3">
        <v>38</v>
      </c>
      <c r="D47" s="3">
        <v>2</v>
      </c>
      <c r="E47" s="3">
        <v>0</v>
      </c>
      <c r="F47" s="3">
        <v>2</v>
      </c>
      <c r="G47" s="3" t="str">
        <f t="shared" si="7"/>
        <v>insert into game_score (id, matchid, squad, goals, points, time_type) values (199, 40, 38, 2, 0, 2);</v>
      </c>
    </row>
    <row r="48" spans="1:7" x14ac:dyDescent="0.25">
      <c r="A48" s="3">
        <f t="shared" si="8"/>
        <v>200</v>
      </c>
      <c r="B48" s="3">
        <f>B45</f>
        <v>40</v>
      </c>
      <c r="C48" s="3">
        <v>38</v>
      </c>
      <c r="D48" s="3">
        <v>1</v>
      </c>
      <c r="E48" s="3">
        <v>0</v>
      </c>
      <c r="F48" s="3">
        <v>1</v>
      </c>
      <c r="G48" s="3" t="str">
        <f t="shared" si="7"/>
        <v>insert into game_score (id, matchid, squad, goals, points, time_type) values (200, 40, 38, 1, 0, 1);</v>
      </c>
    </row>
    <row r="49" spans="1:7" x14ac:dyDescent="0.25">
      <c r="A49" s="4">
        <f t="shared" si="8"/>
        <v>201</v>
      </c>
      <c r="B49" s="4">
        <f>B45+1</f>
        <v>41</v>
      </c>
      <c r="C49" s="4">
        <v>45</v>
      </c>
      <c r="D49" s="4">
        <v>3</v>
      </c>
      <c r="E49" s="4">
        <v>2</v>
      </c>
      <c r="F49" s="4">
        <v>2</v>
      </c>
      <c r="G49" t="str">
        <f t="shared" si="7"/>
        <v>insert into game_score (id, matchid, squad, goals, points, time_type) values (201, 41, 45, 3, 2, 2);</v>
      </c>
    </row>
    <row r="50" spans="1:7" x14ac:dyDescent="0.25">
      <c r="A50" s="4">
        <f t="shared" si="8"/>
        <v>202</v>
      </c>
      <c r="B50" s="4">
        <f>B49</f>
        <v>41</v>
      </c>
      <c r="C50" s="4">
        <v>45</v>
      </c>
      <c r="D50" s="4">
        <v>1</v>
      </c>
      <c r="E50" s="4">
        <v>0</v>
      </c>
      <c r="F50" s="4">
        <v>1</v>
      </c>
      <c r="G50" t="str">
        <f t="shared" si="7"/>
        <v>insert into game_score (id, matchid, squad, goals, points, time_type) values (202, 41, 45, 1, 0, 1);</v>
      </c>
    </row>
    <row r="51" spans="1:7" x14ac:dyDescent="0.25">
      <c r="A51" s="4">
        <f t="shared" si="8"/>
        <v>203</v>
      </c>
      <c r="B51" s="4">
        <f>B49</f>
        <v>41</v>
      </c>
      <c r="C51" s="4">
        <v>32</v>
      </c>
      <c r="D51" s="4">
        <v>2</v>
      </c>
      <c r="E51" s="4">
        <v>0</v>
      </c>
      <c r="F51" s="4">
        <v>2</v>
      </c>
      <c r="G51" t="str">
        <f t="shared" si="7"/>
        <v>insert into game_score (id, matchid, squad, goals, points, time_type) values (203, 41, 32, 2, 0, 2);</v>
      </c>
    </row>
    <row r="52" spans="1:7" x14ac:dyDescent="0.25">
      <c r="A52" s="4">
        <f t="shared" si="8"/>
        <v>204</v>
      </c>
      <c r="B52" s="4">
        <f>B49</f>
        <v>41</v>
      </c>
      <c r="C52" s="4">
        <v>32</v>
      </c>
      <c r="D52" s="4">
        <v>2</v>
      </c>
      <c r="E52" s="4">
        <v>0</v>
      </c>
      <c r="F52" s="4">
        <v>1</v>
      </c>
      <c r="G52" t="str">
        <f t="shared" si="7"/>
        <v>insert into game_score (id, matchid, squad, goals, points, time_type) values (204, 41, 32, 2, 0, 1);</v>
      </c>
    </row>
    <row r="53" spans="1:7" x14ac:dyDescent="0.25">
      <c r="A53" s="3">
        <f t="shared" si="8"/>
        <v>205</v>
      </c>
      <c r="B53" s="3">
        <f>B49+1</f>
        <v>42</v>
      </c>
      <c r="C53" s="3">
        <v>49228</v>
      </c>
      <c r="D53" s="3">
        <v>0</v>
      </c>
      <c r="E53" s="3">
        <v>1</v>
      </c>
      <c r="F53" s="3">
        <v>2</v>
      </c>
      <c r="G53" s="3" t="str">
        <f t="shared" si="7"/>
        <v>insert into game_score (id, matchid, squad, goals, points, time_type) values (205, 42, 49228, 0, 1, 2);</v>
      </c>
    </row>
    <row r="54" spans="1:7" x14ac:dyDescent="0.25">
      <c r="A54" s="3">
        <f t="shared" si="8"/>
        <v>206</v>
      </c>
      <c r="B54" s="3">
        <f>B53</f>
        <v>42</v>
      </c>
      <c r="C54" s="3">
        <v>49228</v>
      </c>
      <c r="D54" s="3">
        <v>0</v>
      </c>
      <c r="E54" s="3">
        <v>0</v>
      </c>
      <c r="F54" s="3">
        <v>1</v>
      </c>
      <c r="G54" s="3" t="str">
        <f t="shared" si="7"/>
        <v>insert into game_score (id, matchid, squad, goals, points, time_type) values (206, 42, 49228, 0, 0, 1);</v>
      </c>
    </row>
    <row r="55" spans="1:7" x14ac:dyDescent="0.25">
      <c r="A55" s="3">
        <f t="shared" si="8"/>
        <v>207</v>
      </c>
      <c r="B55" s="3">
        <f>B53</f>
        <v>42</v>
      </c>
      <c r="C55" s="3">
        <v>351</v>
      </c>
      <c r="D55" s="3">
        <v>0</v>
      </c>
      <c r="E55" s="3">
        <v>1</v>
      </c>
      <c r="F55" s="3">
        <v>2</v>
      </c>
      <c r="G55" s="3" t="str">
        <f t="shared" si="7"/>
        <v>insert into game_score (id, matchid, squad, goals, points, time_type) values (207, 42, 351, 0, 1, 2);</v>
      </c>
    </row>
    <row r="56" spans="1:7" x14ac:dyDescent="0.25">
      <c r="A56" s="3">
        <f t="shared" si="8"/>
        <v>208</v>
      </c>
      <c r="B56" s="3">
        <f>B53</f>
        <v>42</v>
      </c>
      <c r="C56" s="3">
        <v>351</v>
      </c>
      <c r="D56" s="3">
        <v>0</v>
      </c>
      <c r="E56" s="3">
        <v>0</v>
      </c>
      <c r="F56" s="3">
        <v>1</v>
      </c>
      <c r="G56" s="3" t="str">
        <f t="shared" si="7"/>
        <v>insert into game_score (id, matchid, squad, goals, points, time_type) values (208, 42, 351, 0, 0, 1);</v>
      </c>
    </row>
    <row r="57" spans="1:7" x14ac:dyDescent="0.25">
      <c r="A57" s="4">
        <f t="shared" si="8"/>
        <v>209</v>
      </c>
      <c r="B57" s="4">
        <f>B53+1</f>
        <v>43</v>
      </c>
      <c r="C57" s="4">
        <v>40</v>
      </c>
      <c r="D57" s="4">
        <v>1</v>
      </c>
      <c r="E57" s="4">
        <v>1</v>
      </c>
      <c r="F57" s="4">
        <v>2</v>
      </c>
      <c r="G57" t="str">
        <f t="shared" si="7"/>
        <v>insert into game_score (id, matchid, squad, goals, points, time_type) values (209, 43, 40, 1, 1, 2);</v>
      </c>
    </row>
    <row r="58" spans="1:7" x14ac:dyDescent="0.25">
      <c r="A58" s="4">
        <f t="shared" si="8"/>
        <v>210</v>
      </c>
      <c r="B58" s="4">
        <f>B57</f>
        <v>43</v>
      </c>
      <c r="C58" s="4">
        <v>40</v>
      </c>
      <c r="D58" s="4">
        <v>1</v>
      </c>
      <c r="E58" s="4">
        <v>0</v>
      </c>
      <c r="F58" s="4">
        <v>1</v>
      </c>
      <c r="G58" t="str">
        <f t="shared" si="7"/>
        <v>insert into game_score (id, matchid, squad, goals, points, time_type) values (210, 43, 40, 1, 0, 1);</v>
      </c>
    </row>
    <row r="59" spans="1:7" x14ac:dyDescent="0.25">
      <c r="A59" s="4">
        <f t="shared" si="8"/>
        <v>211</v>
      </c>
      <c r="B59" s="4">
        <f>B57</f>
        <v>43</v>
      </c>
      <c r="C59" s="4">
        <v>34</v>
      </c>
      <c r="D59" s="4">
        <v>1</v>
      </c>
      <c r="E59" s="4">
        <v>1</v>
      </c>
      <c r="F59" s="4">
        <v>2</v>
      </c>
      <c r="G59" t="str">
        <f t="shared" si="7"/>
        <v>insert into game_score (id, matchid, squad, goals, points, time_type) values (211, 43, 34, 1, 1, 2);</v>
      </c>
    </row>
    <row r="60" spans="1:7" x14ac:dyDescent="0.25">
      <c r="A60" s="4">
        <f t="shared" si="8"/>
        <v>212</v>
      </c>
      <c r="B60" s="4">
        <f>B57</f>
        <v>43</v>
      </c>
      <c r="C60" s="4">
        <v>34</v>
      </c>
      <c r="D60" s="4">
        <v>1</v>
      </c>
      <c r="E60" s="4">
        <v>0</v>
      </c>
      <c r="F60" s="4">
        <v>1</v>
      </c>
      <c r="G60" t="str">
        <f t="shared" si="7"/>
        <v>insert into game_score (id, matchid, squad, goals, points, time_type) values (212, 43, 34, 1, 0, 1);</v>
      </c>
    </row>
    <row r="61" spans="1:7" x14ac:dyDescent="0.25">
      <c r="A61" s="3">
        <f t="shared" si="8"/>
        <v>213</v>
      </c>
      <c r="B61" s="3">
        <f>B57+1</f>
        <v>44</v>
      </c>
      <c r="C61" s="3">
        <v>49228</v>
      </c>
      <c r="D61" s="3">
        <v>2</v>
      </c>
      <c r="E61" s="3">
        <v>2</v>
      </c>
      <c r="F61" s="3">
        <v>2</v>
      </c>
      <c r="G61" s="3" t="str">
        <f t="shared" si="7"/>
        <v>insert into game_score (id, matchid, squad, goals, points, time_type) values (213, 44, 49228, 2, 2, 2);</v>
      </c>
    </row>
    <row r="62" spans="1:7" x14ac:dyDescent="0.25">
      <c r="A62" s="3">
        <f t="shared" si="8"/>
        <v>214</v>
      </c>
      <c r="B62" s="3">
        <f>B61</f>
        <v>44</v>
      </c>
      <c r="C62" s="3">
        <v>49228</v>
      </c>
      <c r="D62" s="3">
        <v>1</v>
      </c>
      <c r="E62" s="3">
        <v>0</v>
      </c>
      <c r="F62" s="3">
        <v>1</v>
      </c>
      <c r="G62" s="3" t="str">
        <f t="shared" si="7"/>
        <v>insert into game_score (id, matchid, squad, goals, points, time_type) values (214, 44, 49228, 1, 0, 1);</v>
      </c>
    </row>
    <row r="63" spans="1:7" x14ac:dyDescent="0.25">
      <c r="A63" s="3">
        <f t="shared" si="8"/>
        <v>215</v>
      </c>
      <c r="B63" s="3">
        <f>B61</f>
        <v>44</v>
      </c>
      <c r="C63" s="3">
        <v>40</v>
      </c>
      <c r="D63" s="3">
        <v>1</v>
      </c>
      <c r="E63" s="3">
        <v>0</v>
      </c>
      <c r="F63" s="3">
        <v>2</v>
      </c>
      <c r="G63" s="3" t="str">
        <f t="shared" si="7"/>
        <v>insert into game_score (id, matchid, squad, goals, points, time_type) values (215, 44, 40, 1, 0, 2);</v>
      </c>
    </row>
    <row r="64" spans="1:7" x14ac:dyDescent="0.25">
      <c r="A64" s="3">
        <f t="shared" si="8"/>
        <v>216</v>
      </c>
      <c r="B64" s="3">
        <f>B61</f>
        <v>44</v>
      </c>
      <c r="C64" s="3">
        <v>40</v>
      </c>
      <c r="D64" s="3">
        <v>0</v>
      </c>
      <c r="E64" s="3">
        <v>0</v>
      </c>
      <c r="F64" s="3">
        <v>1</v>
      </c>
      <c r="G64" s="3" t="str">
        <f t="shared" si="7"/>
        <v>insert into game_score (id, matchid, squad, goals, points, time_type) values (216, 44, 40, 0, 0, 1);</v>
      </c>
    </row>
    <row r="65" spans="1:7" x14ac:dyDescent="0.25">
      <c r="A65" s="4">
        <f t="shared" si="8"/>
        <v>217</v>
      </c>
      <c r="B65" s="4">
        <f>B61+1</f>
        <v>45</v>
      </c>
      <c r="C65" s="4">
        <v>351</v>
      </c>
      <c r="D65" s="4">
        <v>1</v>
      </c>
      <c r="E65" s="4">
        <v>1</v>
      </c>
      <c r="F65" s="4">
        <v>2</v>
      </c>
      <c r="G65" t="str">
        <f t="shared" si="7"/>
        <v>insert into game_score (id, matchid, squad, goals, points, time_type) values (217, 45, 351, 1, 1, 2);</v>
      </c>
    </row>
    <row r="66" spans="1:7" x14ac:dyDescent="0.25">
      <c r="A66" s="4">
        <f t="shared" si="8"/>
        <v>218</v>
      </c>
      <c r="B66" s="4">
        <f>B65</f>
        <v>45</v>
      </c>
      <c r="C66" s="4">
        <v>351</v>
      </c>
      <c r="D66" s="4">
        <v>0</v>
      </c>
      <c r="E66" s="4">
        <v>0</v>
      </c>
      <c r="F66" s="4">
        <v>1</v>
      </c>
      <c r="G66" t="str">
        <f t="shared" si="7"/>
        <v>insert into game_score (id, matchid, squad, goals, points, time_type) values (218, 45, 351, 0, 0, 1);</v>
      </c>
    </row>
    <row r="67" spans="1:7" x14ac:dyDescent="0.25">
      <c r="A67" s="4">
        <f t="shared" si="8"/>
        <v>219</v>
      </c>
      <c r="B67" s="4">
        <f>B65</f>
        <v>45</v>
      </c>
      <c r="C67" s="4">
        <v>34</v>
      </c>
      <c r="D67" s="4">
        <v>1</v>
      </c>
      <c r="E67" s="4">
        <v>1</v>
      </c>
      <c r="F67" s="4">
        <v>2</v>
      </c>
      <c r="G67" t="str">
        <f t="shared" si="7"/>
        <v>insert into game_score (id, matchid, squad, goals, points, time_type) values (219, 45, 34, 1, 1, 2);</v>
      </c>
    </row>
    <row r="68" spans="1:7" x14ac:dyDescent="0.25">
      <c r="A68" s="4">
        <f t="shared" si="8"/>
        <v>220</v>
      </c>
      <c r="B68" s="4">
        <f>B65</f>
        <v>45</v>
      </c>
      <c r="C68" s="4">
        <v>34</v>
      </c>
      <c r="D68" s="4">
        <v>0</v>
      </c>
      <c r="E68" s="4">
        <v>0</v>
      </c>
      <c r="F68" s="4">
        <v>1</v>
      </c>
      <c r="G68" t="str">
        <f t="shared" si="7"/>
        <v>insert into game_score (id, matchid, squad, goals, points, time_type) values (220, 45, 34, 0, 0, 1);</v>
      </c>
    </row>
    <row r="69" spans="1:7" x14ac:dyDescent="0.25">
      <c r="A69" s="3">
        <f t="shared" si="8"/>
        <v>221</v>
      </c>
      <c r="B69" s="3">
        <f>B65+1</f>
        <v>46</v>
      </c>
      <c r="C69" s="3">
        <v>49228</v>
      </c>
      <c r="D69" s="3">
        <v>0</v>
      </c>
      <c r="E69" s="3">
        <v>0</v>
      </c>
      <c r="F69" s="3">
        <v>2</v>
      </c>
      <c r="G69" s="3" t="str">
        <f t="shared" si="7"/>
        <v>insert into game_score (id, matchid, squad, goals, points, time_type) values (221, 46, 49228, 0, 0, 2);</v>
      </c>
    </row>
    <row r="70" spans="1:7" x14ac:dyDescent="0.25">
      <c r="A70" s="3">
        <f t="shared" si="8"/>
        <v>222</v>
      </c>
      <c r="B70" s="3">
        <f>B69</f>
        <v>46</v>
      </c>
      <c r="C70" s="3">
        <v>49228</v>
      </c>
      <c r="D70" s="3">
        <v>0</v>
      </c>
      <c r="E70" s="3">
        <v>0</v>
      </c>
      <c r="F70" s="3">
        <v>1</v>
      </c>
      <c r="G70" s="3" t="str">
        <f t="shared" si="7"/>
        <v>insert into game_score (id, matchid, squad, goals, points, time_type) values (222, 46, 49228, 0, 0, 1);</v>
      </c>
    </row>
    <row r="71" spans="1:7" x14ac:dyDescent="0.25">
      <c r="A71" s="3">
        <f t="shared" si="8"/>
        <v>223</v>
      </c>
      <c r="B71" s="3">
        <f>B69</f>
        <v>46</v>
      </c>
      <c r="C71" s="3">
        <v>34</v>
      </c>
      <c r="D71" s="3">
        <v>1</v>
      </c>
      <c r="E71" s="3">
        <v>2</v>
      </c>
      <c r="F71" s="3">
        <v>2</v>
      </c>
      <c r="G71" s="3" t="str">
        <f t="shared" si="7"/>
        <v>insert into game_score (id, matchid, squad, goals, points, time_type) values (223, 46, 34, 1, 2, 2);</v>
      </c>
    </row>
    <row r="72" spans="1:7" x14ac:dyDescent="0.25">
      <c r="A72" s="3">
        <f t="shared" si="8"/>
        <v>224</v>
      </c>
      <c r="B72" s="3">
        <f>B69</f>
        <v>46</v>
      </c>
      <c r="C72" s="3">
        <v>34</v>
      </c>
      <c r="D72" s="3">
        <v>0</v>
      </c>
      <c r="E72" s="3">
        <v>0</v>
      </c>
      <c r="F72" s="3">
        <v>1</v>
      </c>
      <c r="G72" s="3" t="str">
        <f t="shared" si="7"/>
        <v>insert into game_score (id, matchid, squad, goals, points, time_type) values (224, 46, 34, 0, 0, 1);</v>
      </c>
    </row>
    <row r="73" spans="1:7" x14ac:dyDescent="0.25">
      <c r="A73" s="4">
        <f t="shared" si="8"/>
        <v>225</v>
      </c>
      <c r="B73" s="4">
        <f>B69+1</f>
        <v>47</v>
      </c>
      <c r="C73" s="4">
        <v>351</v>
      </c>
      <c r="D73" s="4">
        <v>1</v>
      </c>
      <c r="E73" s="4">
        <v>2</v>
      </c>
      <c r="F73" s="4">
        <v>2</v>
      </c>
      <c r="G73" t="str">
        <f t="shared" si="7"/>
        <v>insert into game_score (id, matchid, squad, goals, points, time_type) values (225, 47, 351, 1, 2, 2);</v>
      </c>
    </row>
    <row r="74" spans="1:7" x14ac:dyDescent="0.25">
      <c r="A74" s="4">
        <f t="shared" si="8"/>
        <v>226</v>
      </c>
      <c r="B74" s="4">
        <f>B73</f>
        <v>47</v>
      </c>
      <c r="C74" s="4">
        <v>351</v>
      </c>
      <c r="D74" s="4">
        <v>0</v>
      </c>
      <c r="E74" s="4">
        <v>0</v>
      </c>
      <c r="F74" s="4">
        <v>1</v>
      </c>
      <c r="G74" t="str">
        <f t="shared" si="7"/>
        <v>insert into game_score (id, matchid, squad, goals, points, time_type) values (226, 47, 351, 0, 0, 1);</v>
      </c>
    </row>
    <row r="75" spans="1:7" x14ac:dyDescent="0.25">
      <c r="A75" s="4">
        <f t="shared" si="8"/>
        <v>227</v>
      </c>
      <c r="B75" s="4">
        <f>B73</f>
        <v>47</v>
      </c>
      <c r="C75" s="4">
        <v>40</v>
      </c>
      <c r="D75" s="4">
        <v>0</v>
      </c>
      <c r="E75" s="4">
        <v>0</v>
      </c>
      <c r="F75" s="4">
        <v>2</v>
      </c>
      <c r="G75" t="str">
        <f t="shared" si="7"/>
        <v>insert into game_score (id, matchid, squad, goals, points, time_type) values (227, 47, 40, 0, 0, 2);</v>
      </c>
    </row>
    <row r="76" spans="1:7" x14ac:dyDescent="0.25">
      <c r="A76" s="4">
        <f t="shared" si="8"/>
        <v>228</v>
      </c>
      <c r="B76" s="4">
        <f>B73</f>
        <v>47</v>
      </c>
      <c r="C76" s="4">
        <v>40</v>
      </c>
      <c r="D76" s="4">
        <v>0</v>
      </c>
      <c r="E76" s="4">
        <v>0</v>
      </c>
      <c r="F76" s="4">
        <v>1</v>
      </c>
      <c r="G76" t="str">
        <f t="shared" si="7"/>
        <v>insert into game_score (id, matchid, squad, goals, points, time_type) values (228, 47, 40, 0, 0, 1);</v>
      </c>
    </row>
    <row r="77" spans="1:7" x14ac:dyDescent="0.25">
      <c r="A77" s="3">
        <f t="shared" si="8"/>
        <v>229</v>
      </c>
      <c r="B77" s="3">
        <f>B73+1</f>
        <v>48</v>
      </c>
      <c r="C77" s="3">
        <v>33</v>
      </c>
      <c r="D77" s="3">
        <v>1</v>
      </c>
      <c r="E77" s="3">
        <v>0</v>
      </c>
      <c r="F77" s="3">
        <v>2</v>
      </c>
      <c r="G77" s="3" t="str">
        <f t="shared" si="7"/>
        <v>insert into game_score (id, matchid, squad, goals, points, time_type) values (229, 48, 33, 1, 0, 2);</v>
      </c>
    </row>
    <row r="78" spans="1:7" x14ac:dyDescent="0.25">
      <c r="A78" s="3">
        <f t="shared" si="8"/>
        <v>230</v>
      </c>
      <c r="B78" s="3">
        <f>B77</f>
        <v>48</v>
      </c>
      <c r="C78" s="3">
        <v>33</v>
      </c>
      <c r="D78" s="3">
        <v>1</v>
      </c>
      <c r="E78" s="3">
        <v>0</v>
      </c>
      <c r="F78" s="3">
        <v>1</v>
      </c>
      <c r="G78" s="3" t="str">
        <f t="shared" si="7"/>
        <v>insert into game_score (id, matchid, squad, goals, points, time_type) values (230, 48, 33, 1, 0, 1);</v>
      </c>
    </row>
    <row r="79" spans="1:7" x14ac:dyDescent="0.25">
      <c r="A79" s="3">
        <f t="shared" si="8"/>
        <v>231</v>
      </c>
      <c r="B79" s="3">
        <f>B77</f>
        <v>48</v>
      </c>
      <c r="C79" s="3">
        <v>351</v>
      </c>
      <c r="D79" s="3">
        <v>1</v>
      </c>
      <c r="E79" s="3">
        <v>0</v>
      </c>
      <c r="F79" s="3">
        <v>2</v>
      </c>
      <c r="G79" s="3" t="str">
        <f t="shared" si="7"/>
        <v>insert into game_score (id, matchid, squad, goals, points, time_type) values (231, 48, 351, 1, 0, 2);</v>
      </c>
    </row>
    <row r="80" spans="1:7" x14ac:dyDescent="0.25">
      <c r="A80" s="3">
        <f t="shared" si="8"/>
        <v>232</v>
      </c>
      <c r="B80" s="3">
        <f>B77</f>
        <v>48</v>
      </c>
      <c r="C80" s="3">
        <v>351</v>
      </c>
      <c r="D80" s="3">
        <v>0</v>
      </c>
      <c r="E80" s="3">
        <v>0</v>
      </c>
      <c r="F80" s="3">
        <v>1</v>
      </c>
      <c r="G80" s="3" t="str">
        <f t="shared" si="7"/>
        <v>insert into game_score (id, matchid, squad, goals, points, time_type) values (232, 48, 351, 0, 0, 1);</v>
      </c>
    </row>
    <row r="81" spans="1:7" x14ac:dyDescent="0.25">
      <c r="A81" s="3">
        <f t="shared" si="8"/>
        <v>233</v>
      </c>
      <c r="B81" s="3">
        <f>B78</f>
        <v>48</v>
      </c>
      <c r="C81" s="3">
        <v>33</v>
      </c>
      <c r="D81" s="3">
        <v>3</v>
      </c>
      <c r="E81" s="3">
        <v>2</v>
      </c>
      <c r="F81" s="3">
        <v>4</v>
      </c>
      <c r="G81" s="3" t="str">
        <f t="shared" si="7"/>
        <v>insert into game_score (id, matchid, squad, goals, points, time_type) values (233, 48, 33, 3, 2, 4);</v>
      </c>
    </row>
    <row r="82" spans="1:7" x14ac:dyDescent="0.25">
      <c r="A82" s="3">
        <f t="shared" si="8"/>
        <v>234</v>
      </c>
      <c r="B82" s="3">
        <f>B79</f>
        <v>48</v>
      </c>
      <c r="C82" s="3">
        <v>33</v>
      </c>
      <c r="D82" s="3">
        <v>1</v>
      </c>
      <c r="E82" s="3">
        <v>0</v>
      </c>
      <c r="F82" s="3">
        <v>3</v>
      </c>
      <c r="G82" s="3" t="str">
        <f t="shared" si="7"/>
        <v>insert into game_score (id, matchid, squad, goals, points, time_type) values (234, 48, 33, 1, 0, 3);</v>
      </c>
    </row>
    <row r="83" spans="1:7" x14ac:dyDescent="0.25">
      <c r="A83" s="3">
        <f t="shared" si="8"/>
        <v>235</v>
      </c>
      <c r="B83" s="3">
        <f>B80</f>
        <v>48</v>
      </c>
      <c r="C83" s="3">
        <v>351</v>
      </c>
      <c r="D83" s="3">
        <v>2</v>
      </c>
      <c r="E83" s="3">
        <v>0</v>
      </c>
      <c r="F83" s="3">
        <v>4</v>
      </c>
      <c r="G83" s="3" t="str">
        <f t="shared" si="7"/>
        <v>insert into game_score (id, matchid, squad, goals, points, time_type) values (235, 48, 351, 2, 0, 4);</v>
      </c>
    </row>
    <row r="84" spans="1:7" x14ac:dyDescent="0.25">
      <c r="A84" s="3">
        <f t="shared" si="8"/>
        <v>236</v>
      </c>
      <c r="B84" s="3">
        <f>B81</f>
        <v>48</v>
      </c>
      <c r="C84" s="3">
        <v>351</v>
      </c>
      <c r="D84" s="3">
        <v>2</v>
      </c>
      <c r="E84" s="3">
        <v>0</v>
      </c>
      <c r="F84" s="3">
        <v>3</v>
      </c>
      <c r="G84" s="3" t="str">
        <f t="shared" si="7"/>
        <v>insert into game_score (id, matchid, squad, goals, points, time_type) values (236, 48, 351, 2, 0, 3);</v>
      </c>
    </row>
    <row r="85" spans="1:7" x14ac:dyDescent="0.25">
      <c r="A85" s="4">
        <f t="shared" si="8"/>
        <v>237</v>
      </c>
      <c r="B85" s="4">
        <f>B77+1</f>
        <v>49</v>
      </c>
      <c r="C85" s="4">
        <v>34</v>
      </c>
      <c r="D85" s="4">
        <v>1</v>
      </c>
      <c r="E85" s="4">
        <v>0</v>
      </c>
      <c r="F85" s="4">
        <v>2</v>
      </c>
      <c r="G85" t="str">
        <f t="shared" si="7"/>
        <v>insert into game_score (id, matchid, squad, goals, points, time_type) values (237, 49, 34, 1, 0, 2);</v>
      </c>
    </row>
    <row r="86" spans="1:7" x14ac:dyDescent="0.25">
      <c r="A86" s="4">
        <f t="shared" si="8"/>
        <v>238</v>
      </c>
      <c r="B86" s="4">
        <f>B85</f>
        <v>49</v>
      </c>
      <c r="C86" s="4">
        <v>34</v>
      </c>
      <c r="D86" s="4">
        <v>0</v>
      </c>
      <c r="E86" s="4">
        <v>0</v>
      </c>
      <c r="F86" s="4">
        <v>1</v>
      </c>
      <c r="G86" t="str">
        <f t="shared" si="7"/>
        <v>insert into game_score (id, matchid, squad, goals, points, time_type) values (238, 49, 34, 0, 0, 1);</v>
      </c>
    </row>
    <row r="87" spans="1:7" x14ac:dyDescent="0.25">
      <c r="A87" s="4">
        <f t="shared" si="8"/>
        <v>239</v>
      </c>
      <c r="B87" s="4">
        <f t="shared" ref="B87:B94" si="9">B86</f>
        <v>49</v>
      </c>
      <c r="C87" s="4">
        <v>45</v>
      </c>
      <c r="D87" s="4">
        <v>1</v>
      </c>
      <c r="E87" s="4">
        <v>0</v>
      </c>
      <c r="F87" s="4">
        <v>2</v>
      </c>
      <c r="G87" t="str">
        <f t="shared" si="7"/>
        <v>insert into game_score (id, matchid, squad, goals, points, time_type) values (239, 49, 45, 1, 0, 2);</v>
      </c>
    </row>
    <row r="88" spans="1:7" x14ac:dyDescent="0.25">
      <c r="A88" s="4">
        <f t="shared" si="8"/>
        <v>240</v>
      </c>
      <c r="B88" s="4">
        <f t="shared" si="9"/>
        <v>49</v>
      </c>
      <c r="C88" s="4">
        <v>45</v>
      </c>
      <c r="D88" s="4">
        <v>1</v>
      </c>
      <c r="E88" s="4">
        <v>0</v>
      </c>
      <c r="F88" s="4">
        <v>1</v>
      </c>
      <c r="G88" t="str">
        <f t="shared" si="7"/>
        <v>insert into game_score (id, matchid, squad, goals, points, time_type) values (240, 49, 45, 1, 0, 1);</v>
      </c>
    </row>
    <row r="89" spans="1:7" x14ac:dyDescent="0.25">
      <c r="A89" s="4">
        <f t="shared" si="8"/>
        <v>241</v>
      </c>
      <c r="B89" s="4">
        <f t="shared" si="9"/>
        <v>49</v>
      </c>
      <c r="C89" s="4">
        <v>34</v>
      </c>
      <c r="D89" s="4">
        <v>1</v>
      </c>
      <c r="E89" s="4">
        <v>1</v>
      </c>
      <c r="F89" s="4">
        <v>4</v>
      </c>
      <c r="G89" t="str">
        <f t="shared" si="7"/>
        <v>insert into game_score (id, matchid, squad, goals, points, time_type) values (241, 49, 34, 1, 1, 4);</v>
      </c>
    </row>
    <row r="90" spans="1:7" x14ac:dyDescent="0.25">
      <c r="A90" s="4">
        <f t="shared" si="8"/>
        <v>242</v>
      </c>
      <c r="B90" s="4">
        <f t="shared" si="9"/>
        <v>49</v>
      </c>
      <c r="C90" s="4">
        <v>34</v>
      </c>
      <c r="D90" s="4">
        <v>1</v>
      </c>
      <c r="E90" s="4">
        <v>0</v>
      </c>
      <c r="F90" s="4">
        <v>3</v>
      </c>
      <c r="G90" t="str">
        <f t="shared" si="7"/>
        <v>insert into game_score (id, matchid, squad, goals, points, time_type) values (242, 49, 34, 1, 0, 3);</v>
      </c>
    </row>
    <row r="91" spans="1:7" x14ac:dyDescent="0.25">
      <c r="A91" s="4">
        <f t="shared" si="8"/>
        <v>243</v>
      </c>
      <c r="B91" s="4">
        <f t="shared" si="9"/>
        <v>49</v>
      </c>
      <c r="C91" s="4">
        <v>45</v>
      </c>
      <c r="D91" s="4">
        <v>1</v>
      </c>
      <c r="E91" s="4">
        <v>1</v>
      </c>
      <c r="F91" s="4">
        <v>4</v>
      </c>
      <c r="G91" t="str">
        <f t="shared" si="7"/>
        <v>insert into game_score (id, matchid, squad, goals, points, time_type) values (243, 49, 45, 1, 1, 4);</v>
      </c>
    </row>
    <row r="92" spans="1:7" x14ac:dyDescent="0.25">
      <c r="A92" s="4">
        <f t="shared" si="8"/>
        <v>244</v>
      </c>
      <c r="B92" s="4">
        <f t="shared" si="9"/>
        <v>49</v>
      </c>
      <c r="C92" s="4">
        <v>45</v>
      </c>
      <c r="D92" s="4">
        <v>1</v>
      </c>
      <c r="E92" s="4">
        <v>0</v>
      </c>
      <c r="F92" s="4">
        <v>3</v>
      </c>
      <c r="G92" t="str">
        <f t="shared" si="7"/>
        <v>insert into game_score (id, matchid, squad, goals, points, time_type) values (244, 49, 45, 1, 0, 3);</v>
      </c>
    </row>
    <row r="93" spans="1:7" x14ac:dyDescent="0.25">
      <c r="A93" s="4">
        <f t="shared" si="8"/>
        <v>245</v>
      </c>
      <c r="B93" s="4">
        <f t="shared" si="9"/>
        <v>49</v>
      </c>
      <c r="C93" s="4">
        <v>34</v>
      </c>
      <c r="D93" s="4">
        <v>5</v>
      </c>
      <c r="E93" s="4">
        <v>0</v>
      </c>
      <c r="F93" s="4">
        <v>7</v>
      </c>
      <c r="G93" t="str">
        <f t="shared" ref="G93:G98" si="10">"insert into game_score (id, matchid, squad, goals, points, time_type) values (" &amp; A93 &amp; ", " &amp; B93 &amp; ", " &amp; C93 &amp; ", " &amp; D93 &amp; ", " &amp; E93 &amp; ", " &amp; F93 &amp; ");"</f>
        <v>insert into game_score (id, matchid, squad, goals, points, time_type) values (245, 49, 34, 5, 0, 7);</v>
      </c>
    </row>
    <row r="94" spans="1:7" x14ac:dyDescent="0.25">
      <c r="A94" s="4">
        <f t="shared" si="8"/>
        <v>246</v>
      </c>
      <c r="B94" s="4">
        <f t="shared" si="9"/>
        <v>49</v>
      </c>
      <c r="C94" s="4">
        <v>45</v>
      </c>
      <c r="D94" s="4">
        <v>4</v>
      </c>
      <c r="E94" s="4">
        <v>0</v>
      </c>
      <c r="F94" s="4">
        <v>7</v>
      </c>
      <c r="G94" t="str">
        <f t="shared" si="10"/>
        <v>insert into game_score (id, matchid, squad, goals, points, time_type) values (246, 49, 45, 4, 0, 7);</v>
      </c>
    </row>
    <row r="95" spans="1:7" x14ac:dyDescent="0.25">
      <c r="A95" s="3">
        <f t="shared" si="8"/>
        <v>247</v>
      </c>
      <c r="B95" s="3">
        <f>B85+1</f>
        <v>50</v>
      </c>
      <c r="C95" s="3">
        <v>33</v>
      </c>
      <c r="D95" s="3">
        <v>2</v>
      </c>
      <c r="E95" s="3">
        <v>2</v>
      </c>
      <c r="F95" s="3">
        <v>2</v>
      </c>
      <c r="G95" s="3" t="str">
        <f t="shared" si="10"/>
        <v>insert into game_score (id, matchid, squad, goals, points, time_type) values (247, 50, 33, 2, 2, 2);</v>
      </c>
    </row>
    <row r="96" spans="1:7" x14ac:dyDescent="0.25">
      <c r="A96" s="3">
        <f t="shared" si="8"/>
        <v>248</v>
      </c>
      <c r="B96" s="3">
        <f>B95</f>
        <v>50</v>
      </c>
      <c r="C96" s="3">
        <v>33</v>
      </c>
      <c r="D96" s="3">
        <v>2</v>
      </c>
      <c r="E96" s="3">
        <v>0</v>
      </c>
      <c r="F96" s="3">
        <v>1</v>
      </c>
      <c r="G96" s="3" t="str">
        <f t="shared" si="10"/>
        <v>insert into game_score (id, matchid, squad, goals, points, time_type) values (248, 50, 33, 2, 0, 1);</v>
      </c>
    </row>
    <row r="97" spans="1:7" x14ac:dyDescent="0.25">
      <c r="A97" s="3">
        <f t="shared" si="8"/>
        <v>249</v>
      </c>
      <c r="B97" s="3">
        <f>B95</f>
        <v>50</v>
      </c>
      <c r="C97" s="3">
        <v>34</v>
      </c>
      <c r="D97" s="3">
        <v>0</v>
      </c>
      <c r="E97" s="3">
        <v>0</v>
      </c>
      <c r="F97" s="3">
        <v>2</v>
      </c>
      <c r="G97" s="3" t="str">
        <f t="shared" si="10"/>
        <v>insert into game_score (id, matchid, squad, goals, points, time_type) values (249, 50, 34, 0, 0, 2);</v>
      </c>
    </row>
    <row r="98" spans="1:7" x14ac:dyDescent="0.25">
      <c r="A98" s="3">
        <f t="shared" si="8"/>
        <v>250</v>
      </c>
      <c r="B98" s="3">
        <f>B95</f>
        <v>50</v>
      </c>
      <c r="C98" s="3">
        <v>34</v>
      </c>
      <c r="D98" s="3">
        <v>0</v>
      </c>
      <c r="E98" s="3">
        <v>0</v>
      </c>
      <c r="F98" s="3">
        <v>1</v>
      </c>
      <c r="G98" s="3" t="str">
        <f t="shared" si="10"/>
        <v>insert into game_score (id, matchid, squad, goals, points, time_type) values (250, 50, 34, 0, 0, 1);</v>
      </c>
    </row>
    <row r="99" spans="1:7" x14ac:dyDescent="0.25">
      <c r="C99" s="4"/>
      <c r="D99" s="4"/>
      <c r="E99" s="4"/>
    </row>
    <row r="100" spans="1:7" x14ac:dyDescent="0.25">
      <c r="C100" s="4"/>
      <c r="D100" s="4"/>
      <c r="E100" s="4"/>
    </row>
    <row r="101" spans="1:7" x14ac:dyDescent="0.25">
      <c r="C101" s="4"/>
      <c r="D101" s="4"/>
      <c r="E101" s="4"/>
    </row>
    <row r="102" spans="1:7" x14ac:dyDescent="0.25">
      <c r="C102" s="4"/>
      <c r="D102" s="4"/>
      <c r="E102" s="4"/>
    </row>
  </sheetData>
  <pageMargins left="0.7" right="0.7" top="0.75" bottom="0.75" header="0.3" footer="0.3"/>
  <pageSetup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'1984'!A9+1</f>
        <v>17</v>
      </c>
      <c r="B2">
        <v>1988</v>
      </c>
      <c r="C2" t="s">
        <v>11</v>
      </c>
      <c r="D2">
        <v>49228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(17, 1988, 'A', 49228);</v>
      </c>
    </row>
    <row r="3" spans="1:7" x14ac:dyDescent="0.25">
      <c r="A3">
        <f>A2+1</f>
        <v>18</v>
      </c>
      <c r="B3">
        <f>B2</f>
        <v>1988</v>
      </c>
      <c r="C3" t="s">
        <v>11</v>
      </c>
      <c r="D3">
        <v>39</v>
      </c>
      <c r="G3" t="str">
        <f t="shared" si="0"/>
        <v>insert into group_stage (id, tournament, group_code, squad) values (18, 1988, 'A', 39);</v>
      </c>
    </row>
    <row r="4" spans="1:7" x14ac:dyDescent="0.25">
      <c r="A4">
        <f t="shared" ref="A4:A9" si="1">A3+1</f>
        <v>19</v>
      </c>
      <c r="B4">
        <f t="shared" ref="B4:B9" si="2">B3</f>
        <v>1988</v>
      </c>
      <c r="C4" t="s">
        <v>11</v>
      </c>
      <c r="D4">
        <v>34</v>
      </c>
      <c r="G4" t="str">
        <f t="shared" si="0"/>
        <v>insert into group_stage (id, tournament, group_code, squad) values (19, 1988, 'A', 34);</v>
      </c>
    </row>
    <row r="5" spans="1:7" x14ac:dyDescent="0.25">
      <c r="A5">
        <f t="shared" si="1"/>
        <v>20</v>
      </c>
      <c r="B5">
        <f t="shared" si="2"/>
        <v>1988</v>
      </c>
      <c r="C5" t="s">
        <v>11</v>
      </c>
      <c r="D5">
        <v>45</v>
      </c>
      <c r="G5" t="str">
        <f t="shared" si="0"/>
        <v>insert into group_stage (id, tournament, group_code, squad) values (20, 1988, 'A', 45);</v>
      </c>
    </row>
    <row r="6" spans="1:7" x14ac:dyDescent="0.25">
      <c r="A6">
        <f t="shared" si="1"/>
        <v>21</v>
      </c>
      <c r="B6">
        <f t="shared" si="2"/>
        <v>1988</v>
      </c>
      <c r="C6" t="s">
        <v>12</v>
      </c>
      <c r="D6">
        <v>7097</v>
      </c>
      <c r="G6" t="str">
        <f t="shared" si="0"/>
        <v>insert into group_stage (id, tournament, group_code, squad) values (21, 1988, 'B', 7097);</v>
      </c>
    </row>
    <row r="7" spans="1:7" x14ac:dyDescent="0.25">
      <c r="A7">
        <f t="shared" si="1"/>
        <v>22</v>
      </c>
      <c r="B7">
        <f t="shared" si="2"/>
        <v>1988</v>
      </c>
      <c r="C7" t="s">
        <v>12</v>
      </c>
      <c r="D7">
        <v>31</v>
      </c>
      <c r="G7" t="str">
        <f t="shared" si="0"/>
        <v>insert into group_stage (id, tournament, group_code, squad) values (22, 1988, 'B', 31);</v>
      </c>
    </row>
    <row r="8" spans="1:7" x14ac:dyDescent="0.25">
      <c r="A8">
        <f t="shared" si="1"/>
        <v>23</v>
      </c>
      <c r="B8">
        <f t="shared" si="2"/>
        <v>1988</v>
      </c>
      <c r="C8" t="s">
        <v>12</v>
      </c>
      <c r="D8">
        <v>353</v>
      </c>
      <c r="G8" t="str">
        <f t="shared" si="0"/>
        <v>insert into group_stage (id, tournament, group_code, squad) values (23, 1988, 'B', 353);</v>
      </c>
    </row>
    <row r="9" spans="1:7" x14ac:dyDescent="0.25">
      <c r="A9">
        <f t="shared" si="1"/>
        <v>24</v>
      </c>
      <c r="B9">
        <f t="shared" si="2"/>
        <v>1988</v>
      </c>
      <c r="C9" t="s">
        <v>12</v>
      </c>
      <c r="D9">
        <v>4420</v>
      </c>
      <c r="G9" t="str">
        <f t="shared" si="0"/>
        <v>insert into group_stage (id, tournament, group_code, squad) values (24, 1988, 'B', 4420);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'1984'!A26+1</f>
        <v>51</v>
      </c>
      <c r="B12" s="2" t="str">
        <f>"1988-06-10"</f>
        <v>1988-06-10</v>
      </c>
      <c r="C12">
        <v>2</v>
      </c>
      <c r="D12">
        <v>49228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(51, '1988-06-10', 2, 49228);</v>
      </c>
    </row>
    <row r="13" spans="1:7" x14ac:dyDescent="0.25">
      <c r="A13">
        <f>A12+1</f>
        <v>52</v>
      </c>
      <c r="B13" s="2" t="str">
        <f>"1988-06-11"</f>
        <v>1988-06-11</v>
      </c>
      <c r="C13">
        <v>2</v>
      </c>
      <c r="D13">
        <f>D12</f>
        <v>49228</v>
      </c>
      <c r="G13" t="str">
        <f t="shared" si="3"/>
        <v>insert into game (matchid, matchdate, game_type, country) values (52, '1988-06-11', 2, 49228);</v>
      </c>
    </row>
    <row r="14" spans="1:7" x14ac:dyDescent="0.25">
      <c r="A14">
        <f t="shared" ref="A14:A26" si="4">A13+1</f>
        <v>53</v>
      </c>
      <c r="B14" s="2" t="str">
        <f>"1988-06-14"</f>
        <v>1988-06-14</v>
      </c>
      <c r="C14">
        <v>2</v>
      </c>
      <c r="D14">
        <f t="shared" ref="D14:D26" si="5">D13</f>
        <v>49228</v>
      </c>
      <c r="G14" t="str">
        <f t="shared" si="3"/>
        <v>insert into game (matchid, matchdate, game_type, country) values (53, '1988-06-14', 2, 49228);</v>
      </c>
    </row>
    <row r="15" spans="1:7" x14ac:dyDescent="0.25">
      <c r="A15">
        <f t="shared" si="4"/>
        <v>54</v>
      </c>
      <c r="B15" s="2" t="str">
        <f>"1988-06-14"</f>
        <v>1988-06-14</v>
      </c>
      <c r="C15">
        <v>2</v>
      </c>
      <c r="D15">
        <f t="shared" si="5"/>
        <v>49228</v>
      </c>
      <c r="G15" t="str">
        <f t="shared" si="3"/>
        <v>insert into game (matchid, matchdate, game_type, country) values (54, '1988-06-14', 2, 49228);</v>
      </c>
    </row>
    <row r="16" spans="1:7" x14ac:dyDescent="0.25">
      <c r="A16">
        <f t="shared" si="4"/>
        <v>55</v>
      </c>
      <c r="B16" s="2" t="str">
        <f>"1988-06-17"</f>
        <v>1988-06-17</v>
      </c>
      <c r="C16">
        <v>2</v>
      </c>
      <c r="D16">
        <f t="shared" si="5"/>
        <v>49228</v>
      </c>
      <c r="G16" t="str">
        <f t="shared" si="3"/>
        <v>insert into game (matchid, matchdate, game_type, country) values (55, '1988-06-17', 2, 49228);</v>
      </c>
    </row>
    <row r="17" spans="1:10" x14ac:dyDescent="0.25">
      <c r="A17">
        <f t="shared" si="4"/>
        <v>56</v>
      </c>
      <c r="B17" s="2" t="str">
        <f>"1988-06-17"</f>
        <v>1988-06-17</v>
      </c>
      <c r="C17">
        <v>2</v>
      </c>
      <c r="D17">
        <f t="shared" si="5"/>
        <v>49228</v>
      </c>
      <c r="G17" t="str">
        <f t="shared" si="3"/>
        <v>insert into game (matchid, matchdate, game_type, country) values (56, '1988-06-17', 2, 49228);</v>
      </c>
    </row>
    <row r="18" spans="1:10" x14ac:dyDescent="0.25">
      <c r="A18">
        <f t="shared" si="4"/>
        <v>57</v>
      </c>
      <c r="B18" s="2" t="str">
        <f>"1988-06-12"</f>
        <v>1988-06-12</v>
      </c>
      <c r="C18">
        <v>2</v>
      </c>
      <c r="D18">
        <f t="shared" si="5"/>
        <v>49228</v>
      </c>
      <c r="G18" t="str">
        <f t="shared" si="3"/>
        <v>insert into game (matchid, matchdate, game_type, country) values (57, '1988-06-12', 2, 49228);</v>
      </c>
    </row>
    <row r="19" spans="1:10" x14ac:dyDescent="0.25">
      <c r="A19">
        <f t="shared" si="4"/>
        <v>58</v>
      </c>
      <c r="B19" s="2" t="str">
        <f>"1988-06-12"</f>
        <v>1988-06-12</v>
      </c>
      <c r="C19">
        <v>2</v>
      </c>
      <c r="D19">
        <f t="shared" si="5"/>
        <v>49228</v>
      </c>
      <c r="G19" t="str">
        <f t="shared" si="3"/>
        <v>insert into game (matchid, matchdate, game_type, country) values (58, '1988-06-12', 2, 49228);</v>
      </c>
    </row>
    <row r="20" spans="1:10" x14ac:dyDescent="0.25">
      <c r="A20">
        <f t="shared" si="4"/>
        <v>59</v>
      </c>
      <c r="B20" s="2" t="str">
        <f>"1988-06-15"</f>
        <v>1988-06-15</v>
      </c>
      <c r="C20">
        <v>2</v>
      </c>
      <c r="D20">
        <f t="shared" si="5"/>
        <v>49228</v>
      </c>
      <c r="G20" t="str">
        <f t="shared" si="3"/>
        <v>insert into game (matchid, matchdate, game_type, country) values (59, '1988-06-15', 2, 49228);</v>
      </c>
    </row>
    <row r="21" spans="1:10" x14ac:dyDescent="0.25">
      <c r="A21">
        <f t="shared" si="4"/>
        <v>60</v>
      </c>
      <c r="B21" s="2" t="str">
        <f>"1988-06-15"</f>
        <v>1988-06-15</v>
      </c>
      <c r="C21">
        <v>2</v>
      </c>
      <c r="D21">
        <f t="shared" si="5"/>
        <v>49228</v>
      </c>
      <c r="G21" t="str">
        <f t="shared" si="3"/>
        <v>insert into game (matchid, matchdate, game_type, country) values (60, '1988-06-15', 2, 49228);</v>
      </c>
    </row>
    <row r="22" spans="1:10" x14ac:dyDescent="0.25">
      <c r="A22">
        <f t="shared" si="4"/>
        <v>61</v>
      </c>
      <c r="B22" s="2" t="str">
        <f>"1988-06-18"</f>
        <v>1988-06-18</v>
      </c>
      <c r="C22">
        <v>2</v>
      </c>
      <c r="D22">
        <f t="shared" si="5"/>
        <v>49228</v>
      </c>
      <c r="G22" t="str">
        <f t="shared" si="3"/>
        <v>insert into game (matchid, matchdate, game_type, country) values (61, '1988-06-18', 2, 49228);</v>
      </c>
    </row>
    <row r="23" spans="1:10" x14ac:dyDescent="0.25">
      <c r="A23">
        <f t="shared" si="4"/>
        <v>62</v>
      </c>
      <c r="B23" s="2" t="str">
        <f>"1988-06-18"</f>
        <v>1988-06-18</v>
      </c>
      <c r="C23">
        <v>2</v>
      </c>
      <c r="D23">
        <f t="shared" si="5"/>
        <v>49228</v>
      </c>
      <c r="G23" t="str">
        <f t="shared" si="3"/>
        <v>insert into game (matchid, matchdate, game_type, country) values (62, '1988-06-18', 2, 49228);</v>
      </c>
    </row>
    <row r="24" spans="1:10" x14ac:dyDescent="0.25">
      <c r="A24">
        <f t="shared" si="4"/>
        <v>63</v>
      </c>
      <c r="B24" s="2" t="str">
        <f>"1988-06-21"</f>
        <v>1988-06-21</v>
      </c>
      <c r="C24">
        <v>4</v>
      </c>
      <c r="D24">
        <f t="shared" si="5"/>
        <v>49228</v>
      </c>
      <c r="G24" t="str">
        <f t="shared" si="3"/>
        <v>insert into game (matchid, matchdate, game_type, country) values (63, '1988-06-21', 4, 49228);</v>
      </c>
    </row>
    <row r="25" spans="1:10" x14ac:dyDescent="0.25">
      <c r="A25">
        <f t="shared" si="4"/>
        <v>64</v>
      </c>
      <c r="B25" s="2" t="str">
        <f>"1988-06-22"</f>
        <v>1988-06-22</v>
      </c>
      <c r="C25">
        <v>4</v>
      </c>
      <c r="D25">
        <f t="shared" si="5"/>
        <v>49228</v>
      </c>
      <c r="G25" t="str">
        <f t="shared" si="3"/>
        <v>insert into game (matchid, matchdate, game_type, country) values (64, '1988-06-22', 4, 49228);</v>
      </c>
    </row>
    <row r="26" spans="1:10" x14ac:dyDescent="0.25">
      <c r="A26">
        <f t="shared" si="4"/>
        <v>65</v>
      </c>
      <c r="B26" s="2" t="str">
        <f>"1988-06-25"</f>
        <v>1988-06-25</v>
      </c>
      <c r="C26">
        <v>6</v>
      </c>
      <c r="D26">
        <f t="shared" si="5"/>
        <v>49228</v>
      </c>
      <c r="G26" t="str">
        <f t="shared" si="3"/>
        <v>insert into game (matchid, matchdate, game_type, country) values (65, '1988-06-25', 6, 49228);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3">
        <f>'1984'!A98+1</f>
        <v>251</v>
      </c>
      <c r="B29" s="3">
        <f>A12</f>
        <v>51</v>
      </c>
      <c r="C29" s="3">
        <v>49228</v>
      </c>
      <c r="D29" s="3">
        <v>1</v>
      </c>
      <c r="E29" s="3">
        <v>1</v>
      </c>
      <c r="F29" s="3">
        <v>2</v>
      </c>
      <c r="G29" s="3" t="str">
        <f t="shared" ref="G29:G88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(251, 51, 49228, 1, 1, 2);</v>
      </c>
      <c r="H29" s="4"/>
      <c r="I29" s="4"/>
      <c r="J29" s="4"/>
    </row>
    <row r="30" spans="1:10" x14ac:dyDescent="0.25">
      <c r="A30" s="3">
        <f>A29+1</f>
        <v>252</v>
      </c>
      <c r="B30" s="3">
        <f>B29</f>
        <v>51</v>
      </c>
      <c r="C30" s="3">
        <v>49228</v>
      </c>
      <c r="D30" s="3">
        <v>0</v>
      </c>
      <c r="E30" s="3">
        <v>0</v>
      </c>
      <c r="F30" s="3">
        <v>1</v>
      </c>
      <c r="G30" s="3" t="str">
        <f t="shared" si="6"/>
        <v>insert into game_score (id, matchid, squad, goals, points, time_type) values (252, 51, 49228, 0, 0, 1);</v>
      </c>
      <c r="H30" s="4"/>
      <c r="I30" s="4"/>
      <c r="J30" s="4"/>
    </row>
    <row r="31" spans="1:10" x14ac:dyDescent="0.25">
      <c r="A31" s="3">
        <f t="shared" ref="A31:A88" si="7">A30+1</f>
        <v>253</v>
      </c>
      <c r="B31" s="3">
        <f>B29</f>
        <v>51</v>
      </c>
      <c r="C31" s="3">
        <v>39</v>
      </c>
      <c r="D31" s="3">
        <v>1</v>
      </c>
      <c r="E31" s="3">
        <v>1</v>
      </c>
      <c r="F31" s="3">
        <v>2</v>
      </c>
      <c r="G31" s="3" t="str">
        <f t="shared" si="6"/>
        <v>insert into game_score (id, matchid, squad, goals, points, time_type) values (253, 51, 39, 1, 1, 2);</v>
      </c>
      <c r="H31" s="4"/>
      <c r="I31" s="4"/>
      <c r="J31" s="4"/>
    </row>
    <row r="32" spans="1:10" x14ac:dyDescent="0.25">
      <c r="A32" s="3">
        <f t="shared" si="7"/>
        <v>254</v>
      </c>
      <c r="B32" s="3">
        <f>B29</f>
        <v>51</v>
      </c>
      <c r="C32" s="3">
        <v>39</v>
      </c>
      <c r="D32" s="3">
        <v>0</v>
      </c>
      <c r="E32" s="3">
        <v>0</v>
      </c>
      <c r="F32" s="3">
        <v>1</v>
      </c>
      <c r="G32" s="3" t="str">
        <f t="shared" si="6"/>
        <v>insert into game_score (id, matchid, squad, goals, points, time_type) values (254, 51, 39, 0, 0, 1);</v>
      </c>
      <c r="H32" s="4"/>
      <c r="I32" s="4"/>
      <c r="J32" s="4"/>
    </row>
    <row r="33" spans="1:10" x14ac:dyDescent="0.25">
      <c r="A33" s="4">
        <f t="shared" si="7"/>
        <v>255</v>
      </c>
      <c r="B33" s="4">
        <f>B29+1</f>
        <v>52</v>
      </c>
      <c r="C33" s="4">
        <v>45</v>
      </c>
      <c r="D33" s="4">
        <v>2</v>
      </c>
      <c r="E33" s="4">
        <v>0</v>
      </c>
      <c r="F33" s="4">
        <v>2</v>
      </c>
      <c r="G33" t="str">
        <f t="shared" si="6"/>
        <v>insert into game_score (id, matchid, squad, goals, points, time_type) values (255, 52, 45, 2, 0, 2);</v>
      </c>
      <c r="H33" s="4"/>
      <c r="I33" s="4"/>
      <c r="J33" s="4"/>
    </row>
    <row r="34" spans="1:10" x14ac:dyDescent="0.25">
      <c r="A34" s="4">
        <f t="shared" si="7"/>
        <v>256</v>
      </c>
      <c r="B34" s="4">
        <f>B33</f>
        <v>52</v>
      </c>
      <c r="C34" s="4">
        <v>45</v>
      </c>
      <c r="D34" s="4">
        <v>1</v>
      </c>
      <c r="E34" s="4">
        <v>0</v>
      </c>
      <c r="F34" s="4">
        <v>1</v>
      </c>
      <c r="G34" t="str">
        <f t="shared" si="6"/>
        <v>insert into game_score (id, matchid, squad, goals, points, time_type) values (256, 52, 45, 1, 0, 1);</v>
      </c>
      <c r="H34" s="4"/>
      <c r="I34" s="4"/>
      <c r="J34" s="4"/>
    </row>
    <row r="35" spans="1:10" x14ac:dyDescent="0.25">
      <c r="A35" s="4">
        <f t="shared" si="7"/>
        <v>257</v>
      </c>
      <c r="B35" s="4">
        <f>B33</f>
        <v>52</v>
      </c>
      <c r="C35" s="4">
        <v>34</v>
      </c>
      <c r="D35" s="4">
        <v>3</v>
      </c>
      <c r="E35" s="4">
        <v>2</v>
      </c>
      <c r="F35" s="4">
        <v>2</v>
      </c>
      <c r="G35" t="str">
        <f t="shared" si="6"/>
        <v>insert into game_score (id, matchid, squad, goals, points, time_type) values (257, 52, 34, 3, 2, 2);</v>
      </c>
      <c r="H35" s="4"/>
      <c r="I35" s="4"/>
      <c r="J35" s="4"/>
    </row>
    <row r="36" spans="1:10" x14ac:dyDescent="0.25">
      <c r="A36" s="4">
        <f t="shared" si="7"/>
        <v>258</v>
      </c>
      <c r="B36" s="4">
        <f>B33</f>
        <v>52</v>
      </c>
      <c r="C36" s="4">
        <v>34</v>
      </c>
      <c r="D36" s="4">
        <v>1</v>
      </c>
      <c r="E36" s="4">
        <v>0</v>
      </c>
      <c r="F36" s="4">
        <v>1</v>
      </c>
      <c r="G36" t="str">
        <f t="shared" si="6"/>
        <v>insert into game_score (id, matchid, squad, goals, points, time_type) values (258, 52, 34, 1, 0, 1);</v>
      </c>
      <c r="H36" s="4"/>
      <c r="I36" s="4"/>
      <c r="J36" s="4"/>
    </row>
    <row r="37" spans="1:10" x14ac:dyDescent="0.25">
      <c r="A37" s="3">
        <f t="shared" si="7"/>
        <v>259</v>
      </c>
      <c r="B37" s="3">
        <f>B33+1</f>
        <v>53</v>
      </c>
      <c r="C37" s="3">
        <v>49228</v>
      </c>
      <c r="D37" s="3">
        <v>2</v>
      </c>
      <c r="E37" s="3">
        <v>2</v>
      </c>
      <c r="F37" s="3">
        <v>2</v>
      </c>
      <c r="G37" s="3" t="str">
        <f t="shared" si="6"/>
        <v>insert into game_score (id, matchid, squad, goals, points, time_type) values (259, 53, 49228, 2, 2, 2);</v>
      </c>
      <c r="H37" s="4"/>
      <c r="I37" s="4"/>
      <c r="J37" s="4"/>
    </row>
    <row r="38" spans="1:10" x14ac:dyDescent="0.25">
      <c r="A38" s="3">
        <f t="shared" si="7"/>
        <v>260</v>
      </c>
      <c r="B38" s="3">
        <f>B37</f>
        <v>53</v>
      </c>
      <c r="C38" s="3">
        <v>49228</v>
      </c>
      <c r="D38" s="3">
        <v>1</v>
      </c>
      <c r="E38" s="3">
        <v>0</v>
      </c>
      <c r="F38" s="3">
        <v>1</v>
      </c>
      <c r="G38" s="3" t="str">
        <f t="shared" si="6"/>
        <v>insert into game_score (id, matchid, squad, goals, points, time_type) values (260, 53, 49228, 1, 0, 1);</v>
      </c>
      <c r="H38" s="4"/>
      <c r="I38" s="4"/>
      <c r="J38" s="4"/>
    </row>
    <row r="39" spans="1:10" x14ac:dyDescent="0.25">
      <c r="A39" s="3">
        <f t="shared" si="7"/>
        <v>261</v>
      </c>
      <c r="B39" s="3">
        <f>B37</f>
        <v>53</v>
      </c>
      <c r="C39" s="3">
        <v>45</v>
      </c>
      <c r="D39" s="3">
        <v>0</v>
      </c>
      <c r="E39" s="3">
        <v>0</v>
      </c>
      <c r="F39" s="3">
        <v>2</v>
      </c>
      <c r="G39" s="3" t="str">
        <f t="shared" si="6"/>
        <v>insert into game_score (id, matchid, squad, goals, points, time_type) values (261, 53, 45, 0, 0, 2);</v>
      </c>
      <c r="H39" s="4"/>
      <c r="I39" s="4"/>
      <c r="J39" s="4"/>
    </row>
    <row r="40" spans="1:10" x14ac:dyDescent="0.25">
      <c r="A40" s="3">
        <f t="shared" si="7"/>
        <v>262</v>
      </c>
      <c r="B40" s="3">
        <f>B37</f>
        <v>53</v>
      </c>
      <c r="C40" s="3">
        <v>45</v>
      </c>
      <c r="D40" s="3">
        <v>0</v>
      </c>
      <c r="E40" s="3">
        <v>0</v>
      </c>
      <c r="F40" s="3">
        <v>1</v>
      </c>
      <c r="G40" s="3" t="str">
        <f t="shared" si="6"/>
        <v>insert into game_score (id, matchid, squad, goals, points, time_type) values (262, 53, 45, 0, 0, 1);</v>
      </c>
      <c r="H40" s="4"/>
      <c r="I40" s="4"/>
      <c r="J40" s="4"/>
    </row>
    <row r="41" spans="1:10" x14ac:dyDescent="0.25">
      <c r="A41" s="4">
        <f t="shared" si="7"/>
        <v>263</v>
      </c>
      <c r="B41" s="4">
        <f>B37+1</f>
        <v>54</v>
      </c>
      <c r="C41" s="4">
        <v>39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(263, 54, 39, 1, 2, 2);</v>
      </c>
      <c r="H41" s="4"/>
      <c r="I41" s="4"/>
      <c r="J41" s="4"/>
    </row>
    <row r="42" spans="1:10" x14ac:dyDescent="0.25">
      <c r="A42" s="4">
        <f t="shared" si="7"/>
        <v>264</v>
      </c>
      <c r="B42" s="4">
        <f>B41</f>
        <v>54</v>
      </c>
      <c r="C42" s="4">
        <v>39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(264, 54, 39, 0, 0, 1);</v>
      </c>
      <c r="H42" s="4"/>
      <c r="I42" s="4"/>
      <c r="J42" s="4"/>
    </row>
    <row r="43" spans="1:10" x14ac:dyDescent="0.25">
      <c r="A43" s="4">
        <f t="shared" si="7"/>
        <v>265</v>
      </c>
      <c r="B43" s="4">
        <f>B41</f>
        <v>54</v>
      </c>
      <c r="C43" s="4">
        <v>34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(265, 54, 34, 0, 0, 2);</v>
      </c>
      <c r="H43" s="4"/>
      <c r="I43" s="4"/>
      <c r="J43" s="4"/>
    </row>
    <row r="44" spans="1:10" x14ac:dyDescent="0.25">
      <c r="A44" s="4">
        <f t="shared" si="7"/>
        <v>266</v>
      </c>
      <c r="B44" s="4">
        <f>B41</f>
        <v>54</v>
      </c>
      <c r="C44" s="4">
        <v>34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(266, 54, 34, 0, 0, 1);</v>
      </c>
      <c r="H44" s="4"/>
      <c r="I44" s="4"/>
      <c r="J44" s="4"/>
    </row>
    <row r="45" spans="1:10" x14ac:dyDescent="0.25">
      <c r="A45" s="3">
        <f t="shared" si="7"/>
        <v>267</v>
      </c>
      <c r="B45" s="3">
        <f>B41+1</f>
        <v>55</v>
      </c>
      <c r="C45" s="3">
        <v>49228</v>
      </c>
      <c r="D45" s="3">
        <v>2</v>
      </c>
      <c r="E45" s="3">
        <v>2</v>
      </c>
      <c r="F45" s="3">
        <v>2</v>
      </c>
      <c r="G45" s="3" t="str">
        <f t="shared" si="6"/>
        <v>insert into game_score (id, matchid, squad, goals, points, time_type) values (267, 55, 49228, 2, 2, 2);</v>
      </c>
      <c r="H45" s="4"/>
      <c r="I45" s="4"/>
      <c r="J45" s="4"/>
    </row>
    <row r="46" spans="1:10" x14ac:dyDescent="0.25">
      <c r="A46" s="3">
        <f t="shared" si="7"/>
        <v>268</v>
      </c>
      <c r="B46" s="3">
        <f>B45</f>
        <v>55</v>
      </c>
      <c r="C46" s="3">
        <v>49228</v>
      </c>
      <c r="D46" s="3">
        <v>1</v>
      </c>
      <c r="E46" s="3">
        <v>0</v>
      </c>
      <c r="F46" s="3">
        <v>1</v>
      </c>
      <c r="G46" s="3" t="str">
        <f t="shared" si="6"/>
        <v>insert into game_score (id, matchid, squad, goals, points, time_type) values (268, 55, 49228, 1, 0, 1);</v>
      </c>
      <c r="H46" s="4"/>
      <c r="I46" s="4"/>
      <c r="J46" s="4"/>
    </row>
    <row r="47" spans="1:10" x14ac:dyDescent="0.25">
      <c r="A47" s="3">
        <f t="shared" si="7"/>
        <v>269</v>
      </c>
      <c r="B47" s="3">
        <f>B45</f>
        <v>55</v>
      </c>
      <c r="C47" s="3">
        <v>34</v>
      </c>
      <c r="D47" s="3">
        <v>0</v>
      </c>
      <c r="E47" s="3">
        <v>0</v>
      </c>
      <c r="F47" s="3">
        <v>2</v>
      </c>
      <c r="G47" s="3" t="str">
        <f t="shared" si="6"/>
        <v>insert into game_score (id, matchid, squad, goals, points, time_type) values (269, 55, 34, 0, 0, 2);</v>
      </c>
      <c r="H47" s="4"/>
      <c r="I47" s="4"/>
      <c r="J47" s="4"/>
    </row>
    <row r="48" spans="1:10" x14ac:dyDescent="0.25">
      <c r="A48" s="3">
        <f t="shared" si="7"/>
        <v>270</v>
      </c>
      <c r="B48" s="3">
        <f>B45</f>
        <v>55</v>
      </c>
      <c r="C48" s="3">
        <v>34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(270, 55, 34, 0, 0, 1);</v>
      </c>
      <c r="H48" s="4"/>
      <c r="I48" s="4"/>
      <c r="J48" s="4"/>
    </row>
    <row r="49" spans="1:10" x14ac:dyDescent="0.25">
      <c r="A49" s="4">
        <f t="shared" si="7"/>
        <v>271</v>
      </c>
      <c r="B49" s="4">
        <f>B45+1</f>
        <v>56</v>
      </c>
      <c r="C49" s="4">
        <v>39</v>
      </c>
      <c r="D49" s="4">
        <v>2</v>
      </c>
      <c r="E49" s="4">
        <v>2</v>
      </c>
      <c r="F49" s="4">
        <v>2</v>
      </c>
      <c r="G49" t="str">
        <f t="shared" si="6"/>
        <v>insert into game_score (id, matchid, squad, goals, points, time_type) values (271, 56, 39, 2, 2, 2);</v>
      </c>
      <c r="H49" s="4"/>
      <c r="I49" s="4"/>
      <c r="J49" s="4"/>
    </row>
    <row r="50" spans="1:10" x14ac:dyDescent="0.25">
      <c r="A50" s="4">
        <f t="shared" si="7"/>
        <v>272</v>
      </c>
      <c r="B50" s="4">
        <f>B49</f>
        <v>56</v>
      </c>
      <c r="C50" s="4">
        <v>39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(272, 56, 39, 0, 0, 1);</v>
      </c>
      <c r="H50" s="4"/>
      <c r="I50" s="4"/>
      <c r="J50" s="4"/>
    </row>
    <row r="51" spans="1:10" x14ac:dyDescent="0.25">
      <c r="A51" s="4">
        <f t="shared" si="7"/>
        <v>273</v>
      </c>
      <c r="B51" s="4">
        <f>B49</f>
        <v>56</v>
      </c>
      <c r="C51" s="4">
        <v>45</v>
      </c>
      <c r="D51" s="4">
        <v>0</v>
      </c>
      <c r="E51" s="4">
        <v>0</v>
      </c>
      <c r="F51" s="4">
        <v>2</v>
      </c>
      <c r="G51" t="str">
        <f t="shared" si="6"/>
        <v>insert into game_score (id, matchid, squad, goals, points, time_type) values (273, 56, 45, 0, 0, 2);</v>
      </c>
      <c r="H51" s="4"/>
      <c r="I51" s="4"/>
      <c r="J51" s="4"/>
    </row>
    <row r="52" spans="1:10" x14ac:dyDescent="0.25">
      <c r="A52" s="4">
        <f t="shared" si="7"/>
        <v>274</v>
      </c>
      <c r="B52" s="4">
        <f>B49</f>
        <v>56</v>
      </c>
      <c r="C52" s="4">
        <v>45</v>
      </c>
      <c r="D52" s="4">
        <v>0</v>
      </c>
      <c r="E52" s="4">
        <v>0</v>
      </c>
      <c r="F52" s="4">
        <v>1</v>
      </c>
      <c r="G52" t="str">
        <f t="shared" si="6"/>
        <v>insert into game_score (id, matchid, squad, goals, points, time_type) values (274, 56, 45, 0, 0, 1);</v>
      </c>
      <c r="H52" s="4"/>
      <c r="I52" s="4"/>
      <c r="J52" s="4"/>
    </row>
    <row r="53" spans="1:10" x14ac:dyDescent="0.25">
      <c r="A53" s="3">
        <f t="shared" si="7"/>
        <v>275</v>
      </c>
      <c r="B53" s="3">
        <f>B49+1</f>
        <v>57</v>
      </c>
      <c r="C53" s="3">
        <v>4420</v>
      </c>
      <c r="D53" s="3">
        <v>0</v>
      </c>
      <c r="E53" s="3">
        <v>0</v>
      </c>
      <c r="F53" s="3">
        <v>2</v>
      </c>
      <c r="G53" s="3" t="str">
        <f t="shared" si="6"/>
        <v>insert into game_score (id, matchid, squad, goals, points, time_type) values (275, 57, 4420, 0, 0, 2);</v>
      </c>
      <c r="H53" s="4"/>
      <c r="I53" s="4"/>
      <c r="J53" s="4"/>
    </row>
    <row r="54" spans="1:10" x14ac:dyDescent="0.25">
      <c r="A54" s="3">
        <f t="shared" si="7"/>
        <v>276</v>
      </c>
      <c r="B54" s="3">
        <f>B53</f>
        <v>57</v>
      </c>
      <c r="C54" s="3">
        <v>4420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(276, 57, 4420, 0, 0, 1);</v>
      </c>
      <c r="H54" s="4"/>
      <c r="I54" s="4"/>
      <c r="J54" s="4"/>
    </row>
    <row r="55" spans="1:10" x14ac:dyDescent="0.25">
      <c r="A55" s="3">
        <f t="shared" si="7"/>
        <v>277</v>
      </c>
      <c r="B55" s="3">
        <f>B53</f>
        <v>57</v>
      </c>
      <c r="C55" s="3">
        <v>353</v>
      </c>
      <c r="D55" s="3">
        <v>1</v>
      </c>
      <c r="E55" s="3">
        <v>2</v>
      </c>
      <c r="F55" s="3">
        <v>2</v>
      </c>
      <c r="G55" s="3" t="str">
        <f t="shared" si="6"/>
        <v>insert into game_score (id, matchid, squad, goals, points, time_type) values (277, 57, 353, 1, 2, 2);</v>
      </c>
      <c r="H55" s="4"/>
      <c r="I55" s="4"/>
      <c r="J55" s="4"/>
    </row>
    <row r="56" spans="1:10" x14ac:dyDescent="0.25">
      <c r="A56" s="3">
        <f t="shared" si="7"/>
        <v>278</v>
      </c>
      <c r="B56" s="3">
        <f>B53</f>
        <v>57</v>
      </c>
      <c r="C56" s="3">
        <v>353</v>
      </c>
      <c r="D56" s="3">
        <v>1</v>
      </c>
      <c r="E56" s="3">
        <v>0</v>
      </c>
      <c r="F56" s="3">
        <v>1</v>
      </c>
      <c r="G56" s="3" t="str">
        <f t="shared" si="6"/>
        <v>insert into game_score (id, matchid, squad, goals, points, time_type) values (278, 57, 353, 1, 0, 1);</v>
      </c>
      <c r="H56" s="4"/>
      <c r="I56" s="4"/>
      <c r="J56" s="4"/>
    </row>
    <row r="57" spans="1:10" x14ac:dyDescent="0.25">
      <c r="A57" s="4">
        <f t="shared" si="7"/>
        <v>279</v>
      </c>
      <c r="B57" s="4">
        <f>B53+1</f>
        <v>58</v>
      </c>
      <c r="C57" s="4">
        <v>31</v>
      </c>
      <c r="D57" s="4">
        <v>0</v>
      </c>
      <c r="E57" s="4">
        <v>0</v>
      </c>
      <c r="F57" s="4">
        <v>2</v>
      </c>
      <c r="G57" t="str">
        <f t="shared" si="6"/>
        <v>insert into game_score (id, matchid, squad, goals, points, time_type) values (279, 58, 31, 0, 0, 2);</v>
      </c>
      <c r="H57" s="4"/>
      <c r="I57" s="4"/>
      <c r="J57" s="4"/>
    </row>
    <row r="58" spans="1:10" x14ac:dyDescent="0.25">
      <c r="A58" s="4">
        <f t="shared" si="7"/>
        <v>280</v>
      </c>
      <c r="B58" s="4">
        <f>B57</f>
        <v>58</v>
      </c>
      <c r="C58" s="4">
        <v>31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(280, 58, 31, 0, 0, 1);</v>
      </c>
      <c r="H58" s="4"/>
      <c r="I58" s="4"/>
      <c r="J58" s="4"/>
    </row>
    <row r="59" spans="1:10" x14ac:dyDescent="0.25">
      <c r="A59" s="4">
        <f t="shared" si="7"/>
        <v>281</v>
      </c>
      <c r="B59" s="4">
        <f>B57</f>
        <v>58</v>
      </c>
      <c r="C59" s="4">
        <v>7097</v>
      </c>
      <c r="D59" s="4">
        <v>1</v>
      </c>
      <c r="E59" s="4">
        <v>2</v>
      </c>
      <c r="F59" s="4">
        <v>2</v>
      </c>
      <c r="G59" t="str">
        <f t="shared" si="6"/>
        <v>insert into game_score (id, matchid, squad, goals, points, time_type) values (281, 58, 7097, 1, 2, 2);</v>
      </c>
      <c r="H59" s="4"/>
      <c r="I59" s="4"/>
      <c r="J59" s="4"/>
    </row>
    <row r="60" spans="1:10" x14ac:dyDescent="0.25">
      <c r="A60" s="4">
        <f t="shared" si="7"/>
        <v>282</v>
      </c>
      <c r="B60" s="4">
        <f>B57</f>
        <v>58</v>
      </c>
      <c r="C60" s="4">
        <v>7097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(282, 58, 7097, 0, 0, 1);</v>
      </c>
      <c r="H60" s="4"/>
      <c r="I60" s="4"/>
      <c r="J60" s="4"/>
    </row>
    <row r="61" spans="1:10" x14ac:dyDescent="0.25">
      <c r="A61" s="3">
        <f t="shared" si="7"/>
        <v>283</v>
      </c>
      <c r="B61" s="3">
        <f>B57+1</f>
        <v>59</v>
      </c>
      <c r="C61" s="3">
        <v>4420</v>
      </c>
      <c r="D61" s="3">
        <v>1</v>
      </c>
      <c r="E61" s="3">
        <v>0</v>
      </c>
      <c r="F61" s="3">
        <v>2</v>
      </c>
      <c r="G61" s="3" t="str">
        <f t="shared" si="6"/>
        <v>insert into game_score (id, matchid, squad, goals, points, time_type) values (283, 59, 4420, 1, 0, 2);</v>
      </c>
      <c r="H61" s="4"/>
      <c r="I61" s="4"/>
      <c r="J61" s="4"/>
    </row>
    <row r="62" spans="1:10" x14ac:dyDescent="0.25">
      <c r="A62" s="3">
        <f t="shared" si="7"/>
        <v>284</v>
      </c>
      <c r="B62" s="3">
        <f>B61</f>
        <v>59</v>
      </c>
      <c r="C62" s="3">
        <v>4420</v>
      </c>
      <c r="D62" s="3">
        <v>0</v>
      </c>
      <c r="E62" s="3">
        <v>0</v>
      </c>
      <c r="F62" s="3">
        <v>1</v>
      </c>
      <c r="G62" s="3" t="str">
        <f t="shared" si="6"/>
        <v>insert into game_score (id, matchid, squad, goals, points, time_type) values (284, 59, 4420, 0, 0, 1);</v>
      </c>
      <c r="H62" s="4"/>
      <c r="I62" s="4"/>
      <c r="J62" s="4"/>
    </row>
    <row r="63" spans="1:10" x14ac:dyDescent="0.25">
      <c r="A63" s="3">
        <f t="shared" si="7"/>
        <v>285</v>
      </c>
      <c r="B63" s="3">
        <f>B61</f>
        <v>59</v>
      </c>
      <c r="C63" s="3">
        <v>31</v>
      </c>
      <c r="D63" s="3">
        <v>3</v>
      </c>
      <c r="E63" s="3">
        <v>2</v>
      </c>
      <c r="F63" s="3">
        <v>2</v>
      </c>
      <c r="G63" s="3" t="str">
        <f t="shared" si="6"/>
        <v>insert into game_score (id, matchid, squad, goals, points, time_type) values (285, 59, 31, 3, 2, 2);</v>
      </c>
      <c r="H63" s="4"/>
      <c r="I63" s="4"/>
      <c r="J63" s="4"/>
    </row>
    <row r="64" spans="1:10" x14ac:dyDescent="0.25">
      <c r="A64" s="3">
        <f t="shared" si="7"/>
        <v>286</v>
      </c>
      <c r="B64" s="3">
        <f>B61</f>
        <v>59</v>
      </c>
      <c r="C64" s="3">
        <v>31</v>
      </c>
      <c r="D64" s="3">
        <v>1</v>
      </c>
      <c r="E64" s="3">
        <v>0</v>
      </c>
      <c r="F64" s="3">
        <v>1</v>
      </c>
      <c r="G64" s="3" t="str">
        <f t="shared" si="6"/>
        <v>insert into game_score (id, matchid, squad, goals, points, time_type) values (286, 59, 31, 1, 0, 1);</v>
      </c>
      <c r="H64" s="4"/>
      <c r="I64" s="4"/>
      <c r="J64" s="4"/>
    </row>
    <row r="65" spans="1:10" x14ac:dyDescent="0.25">
      <c r="A65" s="4">
        <f t="shared" si="7"/>
        <v>287</v>
      </c>
      <c r="B65" s="4">
        <f>B61+1</f>
        <v>60</v>
      </c>
      <c r="C65" s="4">
        <v>353</v>
      </c>
      <c r="D65" s="4">
        <v>1</v>
      </c>
      <c r="E65" s="4">
        <v>1</v>
      </c>
      <c r="F65" s="4">
        <v>2</v>
      </c>
      <c r="G65" t="str">
        <f t="shared" si="6"/>
        <v>insert into game_score (id, matchid, squad, goals, points, time_type) values (287, 60, 353, 1, 1, 2);</v>
      </c>
      <c r="H65" s="4"/>
      <c r="I65" s="4"/>
      <c r="J65" s="4"/>
    </row>
    <row r="66" spans="1:10" x14ac:dyDescent="0.25">
      <c r="A66" s="4">
        <f t="shared" si="7"/>
        <v>288</v>
      </c>
      <c r="B66" s="4">
        <f>B65</f>
        <v>60</v>
      </c>
      <c r="C66" s="4">
        <v>353</v>
      </c>
      <c r="D66" s="4">
        <v>1</v>
      </c>
      <c r="E66" s="4">
        <v>0</v>
      </c>
      <c r="F66" s="4">
        <v>1</v>
      </c>
      <c r="G66" t="str">
        <f t="shared" si="6"/>
        <v>insert into game_score (id, matchid, squad, goals, points, time_type) values (288, 60, 353, 1, 0, 1);</v>
      </c>
      <c r="H66" s="4"/>
      <c r="I66" s="4"/>
      <c r="J66" s="4"/>
    </row>
    <row r="67" spans="1:10" x14ac:dyDescent="0.25">
      <c r="A67" s="4">
        <f t="shared" si="7"/>
        <v>289</v>
      </c>
      <c r="B67" s="4">
        <f>B65</f>
        <v>60</v>
      </c>
      <c r="C67" s="4">
        <v>7097</v>
      </c>
      <c r="D67" s="4">
        <v>1</v>
      </c>
      <c r="E67" s="4">
        <v>1</v>
      </c>
      <c r="F67" s="4">
        <v>2</v>
      </c>
      <c r="G67" t="str">
        <f t="shared" si="6"/>
        <v>insert into game_score (id, matchid, squad, goals, points, time_type) values (289, 60, 7097, 1, 1, 2);</v>
      </c>
      <c r="H67" s="4"/>
      <c r="I67" s="4"/>
      <c r="J67" s="4"/>
    </row>
    <row r="68" spans="1:10" x14ac:dyDescent="0.25">
      <c r="A68" s="4">
        <f t="shared" si="7"/>
        <v>290</v>
      </c>
      <c r="B68" s="4">
        <f>B65</f>
        <v>60</v>
      </c>
      <c r="C68" s="4">
        <v>7097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(290, 60, 7097, 0, 0, 1);</v>
      </c>
      <c r="H68" s="4"/>
      <c r="I68" s="4"/>
      <c r="J68" s="4"/>
    </row>
    <row r="69" spans="1:10" x14ac:dyDescent="0.25">
      <c r="A69" s="3">
        <f t="shared" si="7"/>
        <v>291</v>
      </c>
      <c r="B69" s="3">
        <f>B65+1</f>
        <v>61</v>
      </c>
      <c r="C69" s="3">
        <v>4420</v>
      </c>
      <c r="D69" s="3">
        <v>1</v>
      </c>
      <c r="E69" s="3">
        <v>0</v>
      </c>
      <c r="F69" s="3">
        <v>2</v>
      </c>
      <c r="G69" s="3" t="str">
        <f t="shared" si="6"/>
        <v>insert into game_score (id, matchid, squad, goals, points, time_type) values (291, 61, 4420, 1, 0, 2);</v>
      </c>
      <c r="H69" s="4"/>
      <c r="I69" s="4"/>
      <c r="J69" s="4"/>
    </row>
    <row r="70" spans="1:10" x14ac:dyDescent="0.25">
      <c r="A70" s="3">
        <f t="shared" si="7"/>
        <v>292</v>
      </c>
      <c r="B70" s="3">
        <f>B69</f>
        <v>61</v>
      </c>
      <c r="C70" s="3">
        <v>4420</v>
      </c>
      <c r="D70" s="3">
        <v>1</v>
      </c>
      <c r="E70" s="3">
        <v>0</v>
      </c>
      <c r="F70" s="3">
        <v>1</v>
      </c>
      <c r="G70" s="3" t="str">
        <f t="shared" si="6"/>
        <v>insert into game_score (id, matchid, squad, goals, points, time_type) values (292, 61, 4420, 1, 0, 1);</v>
      </c>
      <c r="H70" s="4"/>
      <c r="I70" s="4"/>
      <c r="J70" s="4"/>
    </row>
    <row r="71" spans="1:10" x14ac:dyDescent="0.25">
      <c r="A71" s="3">
        <f t="shared" si="7"/>
        <v>293</v>
      </c>
      <c r="B71" s="3">
        <f>B69</f>
        <v>61</v>
      </c>
      <c r="C71" s="3">
        <v>7097</v>
      </c>
      <c r="D71" s="3">
        <v>3</v>
      </c>
      <c r="E71" s="3">
        <v>2</v>
      </c>
      <c r="F71" s="3">
        <v>2</v>
      </c>
      <c r="G71" s="3" t="str">
        <f t="shared" si="6"/>
        <v>insert into game_score (id, matchid, squad, goals, points, time_type) values (293, 61, 7097, 3, 2, 2);</v>
      </c>
      <c r="H71" s="4"/>
      <c r="I71" s="4"/>
      <c r="J71" s="4"/>
    </row>
    <row r="72" spans="1:10" x14ac:dyDescent="0.25">
      <c r="A72" s="3">
        <f t="shared" si="7"/>
        <v>294</v>
      </c>
      <c r="B72" s="3">
        <f>B69</f>
        <v>61</v>
      </c>
      <c r="C72" s="3">
        <v>7097</v>
      </c>
      <c r="D72" s="3">
        <v>2</v>
      </c>
      <c r="E72" s="3">
        <v>0</v>
      </c>
      <c r="F72" s="3">
        <v>1</v>
      </c>
      <c r="G72" s="3" t="str">
        <f t="shared" si="6"/>
        <v>insert into game_score (id, matchid, squad, goals, points, time_type) values (294, 61, 7097, 2, 0, 1);</v>
      </c>
      <c r="H72" s="4"/>
      <c r="I72" s="4"/>
      <c r="J72" s="4"/>
    </row>
    <row r="73" spans="1:10" x14ac:dyDescent="0.25">
      <c r="A73" s="4">
        <f t="shared" si="7"/>
        <v>295</v>
      </c>
      <c r="B73" s="4">
        <f>B69+1</f>
        <v>62</v>
      </c>
      <c r="C73" s="4">
        <v>353</v>
      </c>
      <c r="D73" s="4">
        <v>0</v>
      </c>
      <c r="E73" s="4">
        <v>0</v>
      </c>
      <c r="F73" s="4">
        <v>2</v>
      </c>
      <c r="G73" t="str">
        <f t="shared" si="6"/>
        <v>insert into game_score (id, matchid, squad, goals, points, time_type) values (295, 62, 353, 0, 0, 2);</v>
      </c>
      <c r="H73" s="4"/>
      <c r="I73" s="4"/>
      <c r="J73" s="4"/>
    </row>
    <row r="74" spans="1:10" x14ac:dyDescent="0.25">
      <c r="A74" s="4">
        <f t="shared" si="7"/>
        <v>296</v>
      </c>
      <c r="B74" s="4">
        <f>B73</f>
        <v>62</v>
      </c>
      <c r="C74" s="4">
        <v>353</v>
      </c>
      <c r="D74" s="4">
        <v>0</v>
      </c>
      <c r="E74" s="4">
        <v>0</v>
      </c>
      <c r="F74" s="4">
        <v>1</v>
      </c>
      <c r="G74" t="str">
        <f t="shared" si="6"/>
        <v>insert into game_score (id, matchid, squad, goals, points, time_type) values (296, 62, 353, 0, 0, 1);</v>
      </c>
      <c r="H74" s="4"/>
      <c r="I74" s="4"/>
      <c r="J74" s="4"/>
    </row>
    <row r="75" spans="1:10" x14ac:dyDescent="0.25">
      <c r="A75" s="4">
        <f t="shared" si="7"/>
        <v>297</v>
      </c>
      <c r="B75" s="4">
        <f>B73</f>
        <v>62</v>
      </c>
      <c r="C75" s="4">
        <v>31</v>
      </c>
      <c r="D75" s="4">
        <v>1</v>
      </c>
      <c r="E75" s="4">
        <v>2</v>
      </c>
      <c r="F75" s="4">
        <v>2</v>
      </c>
      <c r="G75" t="str">
        <f t="shared" si="6"/>
        <v>insert into game_score (id, matchid, squad, goals, points, time_type) values (297, 62, 31, 1, 2, 2);</v>
      </c>
      <c r="H75" s="4"/>
      <c r="I75" s="4"/>
      <c r="J75" s="4"/>
    </row>
    <row r="76" spans="1:10" x14ac:dyDescent="0.25">
      <c r="A76" s="4">
        <f t="shared" si="7"/>
        <v>298</v>
      </c>
      <c r="B76" s="4">
        <f>B73</f>
        <v>62</v>
      </c>
      <c r="C76" s="4">
        <v>31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(298, 62, 31, 0, 0, 1);</v>
      </c>
      <c r="H76" s="4"/>
      <c r="I76" s="4"/>
      <c r="J76" s="4"/>
    </row>
    <row r="77" spans="1:10" x14ac:dyDescent="0.25">
      <c r="A77" s="3">
        <f t="shared" si="7"/>
        <v>299</v>
      </c>
      <c r="B77" s="3">
        <f>B73+1</f>
        <v>63</v>
      </c>
      <c r="C77" s="3">
        <v>49228</v>
      </c>
      <c r="D77" s="3">
        <v>1</v>
      </c>
      <c r="E77" s="3">
        <v>0</v>
      </c>
      <c r="F77" s="3">
        <v>2</v>
      </c>
      <c r="G77" s="3" t="str">
        <f t="shared" si="6"/>
        <v>insert into game_score (id, matchid, squad, goals, points, time_type) values (299, 63, 49228, 1, 0, 2);</v>
      </c>
    </row>
    <row r="78" spans="1:10" x14ac:dyDescent="0.25">
      <c r="A78" s="3">
        <f t="shared" si="7"/>
        <v>300</v>
      </c>
      <c r="B78" s="3">
        <f>B77</f>
        <v>63</v>
      </c>
      <c r="C78" s="3">
        <v>49228</v>
      </c>
      <c r="D78" s="3">
        <v>1</v>
      </c>
      <c r="E78" s="3">
        <v>0</v>
      </c>
      <c r="F78" s="3">
        <v>1</v>
      </c>
      <c r="G78" s="3" t="str">
        <f t="shared" si="6"/>
        <v>insert into game_score (id, matchid, squad, goals, points, time_type) values (300, 63, 49228, 1, 0, 1);</v>
      </c>
    </row>
    <row r="79" spans="1:10" x14ac:dyDescent="0.25">
      <c r="A79" s="3">
        <f t="shared" si="7"/>
        <v>301</v>
      </c>
      <c r="B79" s="3">
        <f>B77</f>
        <v>63</v>
      </c>
      <c r="C79" s="3">
        <v>31</v>
      </c>
      <c r="D79" s="3">
        <v>2</v>
      </c>
      <c r="E79" s="3">
        <v>2</v>
      </c>
      <c r="F79" s="3">
        <v>2</v>
      </c>
      <c r="G79" s="3" t="str">
        <f t="shared" si="6"/>
        <v>insert into game_score (id, matchid, squad, goals, points, time_type) values (301, 63, 31, 2, 2, 2);</v>
      </c>
    </row>
    <row r="80" spans="1:10" x14ac:dyDescent="0.25">
      <c r="A80" s="3">
        <f t="shared" si="7"/>
        <v>302</v>
      </c>
      <c r="B80" s="3">
        <f>B77</f>
        <v>63</v>
      </c>
      <c r="C80" s="3">
        <v>31</v>
      </c>
      <c r="D80" s="3">
        <v>2</v>
      </c>
      <c r="E80" s="3">
        <v>0</v>
      </c>
      <c r="F80" s="3">
        <v>1</v>
      </c>
      <c r="G80" s="3" t="str">
        <f t="shared" si="6"/>
        <v>insert into game_score (id, matchid, squad, goals, points, time_type) values (302, 63, 31, 2, 0, 1);</v>
      </c>
    </row>
    <row r="81" spans="1:7" x14ac:dyDescent="0.25">
      <c r="A81" s="4">
        <f t="shared" si="7"/>
        <v>303</v>
      </c>
      <c r="B81" s="4">
        <f>B77+1</f>
        <v>64</v>
      </c>
      <c r="C81" s="4">
        <v>7097</v>
      </c>
      <c r="D81" s="4">
        <v>2</v>
      </c>
      <c r="E81" s="4">
        <v>2</v>
      </c>
      <c r="F81" s="4">
        <v>2</v>
      </c>
      <c r="G81" t="str">
        <f t="shared" si="6"/>
        <v>insert into game_score (id, matchid, squad, goals, points, time_type) values (303, 64, 7097, 2, 2, 2);</v>
      </c>
    </row>
    <row r="82" spans="1:7" x14ac:dyDescent="0.25">
      <c r="A82" s="4">
        <f t="shared" si="7"/>
        <v>304</v>
      </c>
      <c r="B82" s="4">
        <f>B81</f>
        <v>64</v>
      </c>
      <c r="C82" s="4">
        <v>7097</v>
      </c>
      <c r="D82" s="4">
        <v>0</v>
      </c>
      <c r="E82" s="4">
        <v>0</v>
      </c>
      <c r="F82" s="4">
        <v>1</v>
      </c>
      <c r="G82" t="str">
        <f t="shared" si="6"/>
        <v>insert into game_score (id, matchid, squad, goals, points, time_type) values (304, 64, 7097, 0, 0, 1);</v>
      </c>
    </row>
    <row r="83" spans="1:7" x14ac:dyDescent="0.25">
      <c r="A83" s="4">
        <f t="shared" si="7"/>
        <v>305</v>
      </c>
      <c r="B83" s="4">
        <f>B81</f>
        <v>64</v>
      </c>
      <c r="C83" s="4">
        <v>39</v>
      </c>
      <c r="D83" s="4">
        <v>0</v>
      </c>
      <c r="E83" s="4">
        <v>0</v>
      </c>
      <c r="F83" s="4">
        <v>2</v>
      </c>
      <c r="G83" t="str">
        <f t="shared" si="6"/>
        <v>insert into game_score (id, matchid, squad, goals, points, time_type) values (305, 64, 39, 0, 0, 2);</v>
      </c>
    </row>
    <row r="84" spans="1:7" x14ac:dyDescent="0.25">
      <c r="A84" s="4">
        <f t="shared" si="7"/>
        <v>306</v>
      </c>
      <c r="B84" s="4">
        <f>B81</f>
        <v>64</v>
      </c>
      <c r="C84" s="4">
        <v>39</v>
      </c>
      <c r="D84" s="4">
        <v>0</v>
      </c>
      <c r="E84" s="4">
        <v>0</v>
      </c>
      <c r="F84" s="4">
        <v>1</v>
      </c>
      <c r="G84" t="str">
        <f t="shared" si="6"/>
        <v>insert into game_score (id, matchid, squad, goals, points, time_type) values (306, 64, 39, 0, 0, 1);</v>
      </c>
    </row>
    <row r="85" spans="1:7" x14ac:dyDescent="0.25">
      <c r="A85" s="3">
        <f t="shared" si="7"/>
        <v>307</v>
      </c>
      <c r="B85" s="3">
        <f>B81+1</f>
        <v>65</v>
      </c>
      <c r="C85" s="3">
        <v>7097</v>
      </c>
      <c r="D85" s="3">
        <v>0</v>
      </c>
      <c r="E85" s="3">
        <v>0</v>
      </c>
      <c r="F85" s="3">
        <v>2</v>
      </c>
      <c r="G85" s="3" t="str">
        <f t="shared" si="6"/>
        <v>insert into game_score (id, matchid, squad, goals, points, time_type) values (307, 65, 7097, 0, 0, 2);</v>
      </c>
    </row>
    <row r="86" spans="1:7" x14ac:dyDescent="0.25">
      <c r="A86" s="3">
        <f t="shared" si="7"/>
        <v>308</v>
      </c>
      <c r="B86" s="3">
        <f>B85</f>
        <v>65</v>
      </c>
      <c r="C86" s="3">
        <v>7097</v>
      </c>
      <c r="D86" s="3">
        <v>0</v>
      </c>
      <c r="E86" s="3">
        <v>0</v>
      </c>
      <c r="F86" s="3">
        <v>1</v>
      </c>
      <c r="G86" s="3" t="str">
        <f t="shared" si="6"/>
        <v>insert into game_score (id, matchid, squad, goals, points, time_type) values (308, 65, 7097, 0, 0, 1);</v>
      </c>
    </row>
    <row r="87" spans="1:7" x14ac:dyDescent="0.25">
      <c r="A87" s="3">
        <f t="shared" si="7"/>
        <v>309</v>
      </c>
      <c r="B87" s="3">
        <f>B85</f>
        <v>65</v>
      </c>
      <c r="C87" s="3">
        <v>31</v>
      </c>
      <c r="D87" s="3">
        <v>3</v>
      </c>
      <c r="E87" s="3">
        <v>2</v>
      </c>
      <c r="F87" s="3">
        <v>2</v>
      </c>
      <c r="G87" s="3" t="str">
        <f t="shared" si="6"/>
        <v>insert into game_score (id, matchid, squad, goals, points, time_type) values (309, 65, 31, 3, 2, 2);</v>
      </c>
    </row>
    <row r="88" spans="1:7" x14ac:dyDescent="0.25">
      <c r="A88" s="3">
        <f t="shared" si="7"/>
        <v>310</v>
      </c>
      <c r="B88" s="3">
        <f>B85</f>
        <v>65</v>
      </c>
      <c r="C88" s="3">
        <v>31</v>
      </c>
      <c r="D88" s="3">
        <v>1</v>
      </c>
      <c r="E88" s="3">
        <v>0</v>
      </c>
      <c r="F88" s="3">
        <v>1</v>
      </c>
      <c r="G88" s="3" t="str">
        <f t="shared" si="6"/>
        <v>insert into game_score (id, matchid, squad, goals, points, time_type) values (310, 65, 31, 1, 0, 1);</v>
      </c>
    </row>
  </sheetData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'1988'!A9+1</f>
        <v>25</v>
      </c>
      <c r="B2">
        <v>1992</v>
      </c>
      <c r="C2" t="s">
        <v>11</v>
      </c>
      <c r="D2">
        <v>46</v>
      </c>
      <c r="G2" t="str">
        <f t="shared" ref="G2:G9" si="0">"insert into group_stage (id, tournament, group_code, squad) values (" &amp; A2 &amp; ", " &amp; B2 &amp; ", '" &amp; C2 &amp; "', " &amp; D2 &amp;  ");"</f>
        <v>insert into group_stage (id, tournament, group_code, squad) values (25, 1992, 'A', 46);</v>
      </c>
    </row>
    <row r="3" spans="1:7" x14ac:dyDescent="0.25">
      <c r="A3">
        <f>A2+1</f>
        <v>26</v>
      </c>
      <c r="B3">
        <f>B2</f>
        <v>1992</v>
      </c>
      <c r="C3" t="s">
        <v>11</v>
      </c>
      <c r="D3">
        <v>45</v>
      </c>
      <c r="G3" t="str">
        <f t="shared" si="0"/>
        <v>insert into group_stage (id, tournament, group_code, squad) values (26, 1992, 'A', 45);</v>
      </c>
    </row>
    <row r="4" spans="1:7" x14ac:dyDescent="0.25">
      <c r="A4">
        <f t="shared" ref="A4:A9" si="1">A3+1</f>
        <v>27</v>
      </c>
      <c r="B4">
        <f t="shared" ref="B4:B9" si="2">B3</f>
        <v>1992</v>
      </c>
      <c r="C4" t="s">
        <v>11</v>
      </c>
      <c r="D4">
        <v>33</v>
      </c>
      <c r="G4" t="str">
        <f t="shared" si="0"/>
        <v>insert into group_stage (id, tournament, group_code, squad) values (27, 1992, 'A', 33);</v>
      </c>
    </row>
    <row r="5" spans="1:7" x14ac:dyDescent="0.25">
      <c r="A5">
        <f t="shared" si="1"/>
        <v>28</v>
      </c>
      <c r="B5">
        <f t="shared" si="2"/>
        <v>1992</v>
      </c>
      <c r="C5" t="s">
        <v>11</v>
      </c>
      <c r="D5">
        <v>4420</v>
      </c>
      <c r="G5" t="str">
        <f t="shared" si="0"/>
        <v>insert into group_stage (id, tournament, group_code, squad) values (28, 1992, 'A', 4420);</v>
      </c>
    </row>
    <row r="6" spans="1:7" x14ac:dyDescent="0.25">
      <c r="A6">
        <f t="shared" si="1"/>
        <v>29</v>
      </c>
      <c r="B6">
        <f t="shared" si="2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1"/>
        <v>30</v>
      </c>
      <c r="B7">
        <f t="shared" si="2"/>
        <v>1992</v>
      </c>
      <c r="C7" t="s">
        <v>12</v>
      </c>
      <c r="D7">
        <v>49228</v>
      </c>
      <c r="G7" t="str">
        <f t="shared" si="0"/>
        <v>insert into group_stage (id, tournament, group_code, squad) values (30, 1992, 'B', 49228);</v>
      </c>
    </row>
    <row r="8" spans="1:7" x14ac:dyDescent="0.25">
      <c r="A8">
        <f t="shared" si="1"/>
        <v>31</v>
      </c>
      <c r="B8">
        <f t="shared" si="2"/>
        <v>1992</v>
      </c>
      <c r="C8" t="s">
        <v>12</v>
      </c>
      <c r="D8">
        <v>44141</v>
      </c>
      <c r="G8" t="str">
        <f t="shared" si="0"/>
        <v>insert into group_stage (id, tournament, group_code, squad) values (31, 1992, 'B', 44141);</v>
      </c>
    </row>
    <row r="9" spans="1:7" x14ac:dyDescent="0.25">
      <c r="A9">
        <f t="shared" si="1"/>
        <v>32</v>
      </c>
      <c r="B9">
        <f t="shared" si="2"/>
        <v>1992</v>
      </c>
      <c r="C9" t="s">
        <v>12</v>
      </c>
      <c r="D9">
        <v>37517</v>
      </c>
      <c r="G9" t="str">
        <f t="shared" si="0"/>
        <v>insert into group_stage (id, tournament, group_code, squad) values (32, 1992, 'B', 37517);</v>
      </c>
    </row>
    <row r="11" spans="1:7" x14ac:dyDescent="0.25">
      <c r="A11" s="1" t="s">
        <v>1</v>
      </c>
      <c r="B11" s="1" t="s">
        <v>6</v>
      </c>
      <c r="C11" s="1" t="s">
        <v>7</v>
      </c>
      <c r="D11" s="1" t="s">
        <v>8</v>
      </c>
      <c r="G11" t="str">
        <f>"insert into game (matchid, matchdate, game_type, country) values (" &amp; A11 &amp; ", '" &amp; B11 &amp; "', " &amp; C11 &amp; ", " &amp; D11 &amp;  ");"</f>
        <v>insert into game (matchid, matchdate, game_type, country) values (matchid, 'matchdate', game_type, country);</v>
      </c>
    </row>
    <row r="12" spans="1:7" x14ac:dyDescent="0.25">
      <c r="A12">
        <f>'1988'!A26+1</f>
        <v>66</v>
      </c>
      <c r="B12" s="2" t="str">
        <f>"1992-06-10"</f>
        <v>1992-06-10</v>
      </c>
      <c r="C12">
        <v>2</v>
      </c>
      <c r="D12">
        <v>46</v>
      </c>
      <c r="G12" t="str">
        <f t="shared" ref="G12:G26" si="3">"insert into game (matchid, matchdate, game_type, country) values (" &amp; A12 &amp; ", '" &amp; B12 &amp; "', " &amp; C12 &amp; ", " &amp; D12 &amp;  ");"</f>
        <v>insert into game (matchid, matchdate, game_type, country) values (66, '1992-06-10', 2, 46);</v>
      </c>
    </row>
    <row r="13" spans="1:7" x14ac:dyDescent="0.25">
      <c r="A13">
        <f>A12+1</f>
        <v>67</v>
      </c>
      <c r="B13" s="2" t="str">
        <f>"1992-06-11"</f>
        <v>1992-06-11</v>
      </c>
      <c r="C13">
        <v>2</v>
      </c>
      <c r="D13">
        <f>D12</f>
        <v>46</v>
      </c>
      <c r="G13" t="str">
        <f t="shared" si="3"/>
        <v>insert into game (matchid, matchdate, game_type, country) values (67, '1992-06-11', 2, 46);</v>
      </c>
    </row>
    <row r="14" spans="1:7" x14ac:dyDescent="0.25">
      <c r="A14">
        <f t="shared" ref="A14:A26" si="4">A13+1</f>
        <v>68</v>
      </c>
      <c r="B14" s="2" t="str">
        <f>"1992-06-14"</f>
        <v>1992-06-14</v>
      </c>
      <c r="C14">
        <v>2</v>
      </c>
      <c r="D14">
        <f t="shared" ref="D14:D26" si="5">D13</f>
        <v>46</v>
      </c>
      <c r="G14" t="str">
        <f t="shared" si="3"/>
        <v>insert into game (matchid, matchdate, game_type, country) values (68, '1992-06-14', 2, 46);</v>
      </c>
    </row>
    <row r="15" spans="1:7" x14ac:dyDescent="0.25">
      <c r="A15">
        <f t="shared" si="4"/>
        <v>69</v>
      </c>
      <c r="B15" s="2" t="str">
        <f>"1992-06-14"</f>
        <v>1992-06-14</v>
      </c>
      <c r="C15">
        <v>2</v>
      </c>
      <c r="D15">
        <f t="shared" si="5"/>
        <v>46</v>
      </c>
      <c r="G15" t="str">
        <f t="shared" si="3"/>
        <v>insert into game (matchid, matchdate, game_type, country) values (69, '1992-06-14', 2, 46);</v>
      </c>
    </row>
    <row r="16" spans="1:7" x14ac:dyDescent="0.25">
      <c r="A16">
        <f t="shared" si="4"/>
        <v>70</v>
      </c>
      <c r="B16" s="2" t="str">
        <f>"1992-06-17"</f>
        <v>1992-06-17</v>
      </c>
      <c r="C16">
        <v>2</v>
      </c>
      <c r="D16">
        <f t="shared" si="5"/>
        <v>46</v>
      </c>
      <c r="G16" t="str">
        <f t="shared" si="3"/>
        <v>insert into game (matchid, matchdate, game_type, country) values (70, '1992-06-17', 2, 46);</v>
      </c>
    </row>
    <row r="17" spans="1:10" x14ac:dyDescent="0.25">
      <c r="A17">
        <f t="shared" si="4"/>
        <v>71</v>
      </c>
      <c r="B17" s="2" t="str">
        <f>"1992-06-17"</f>
        <v>1992-06-17</v>
      </c>
      <c r="C17">
        <v>2</v>
      </c>
      <c r="D17">
        <f t="shared" si="5"/>
        <v>46</v>
      </c>
      <c r="G17" t="str">
        <f t="shared" si="3"/>
        <v>insert into game (matchid, matchdate, game_type, country) values (71, '1992-06-17', 2, 46);</v>
      </c>
    </row>
    <row r="18" spans="1:10" x14ac:dyDescent="0.25">
      <c r="A18">
        <f t="shared" si="4"/>
        <v>72</v>
      </c>
      <c r="B18" s="2" t="str">
        <f>"1992-06-12"</f>
        <v>1992-06-12</v>
      </c>
      <c r="C18">
        <v>2</v>
      </c>
      <c r="D18">
        <f t="shared" si="5"/>
        <v>46</v>
      </c>
      <c r="G18" t="str">
        <f t="shared" si="3"/>
        <v>insert into game (matchid, matchdate, game_type, country) values (72, '1992-06-12', 2, 46);</v>
      </c>
    </row>
    <row r="19" spans="1:10" x14ac:dyDescent="0.25">
      <c r="A19">
        <f t="shared" si="4"/>
        <v>73</v>
      </c>
      <c r="B19" s="2" t="str">
        <f>"1992-06-12"</f>
        <v>1992-06-12</v>
      </c>
      <c r="C19">
        <v>2</v>
      </c>
      <c r="D19">
        <f t="shared" si="5"/>
        <v>46</v>
      </c>
      <c r="G19" t="str">
        <f t="shared" si="3"/>
        <v>insert into game (matchid, matchdate, game_type, country) values (73, '1992-06-12', 2, 46);</v>
      </c>
    </row>
    <row r="20" spans="1:10" x14ac:dyDescent="0.25">
      <c r="A20">
        <f t="shared" si="4"/>
        <v>74</v>
      </c>
      <c r="B20" s="2" t="str">
        <f>"1992-06-15"</f>
        <v>1992-06-15</v>
      </c>
      <c r="C20">
        <v>2</v>
      </c>
      <c r="D20">
        <f t="shared" si="5"/>
        <v>46</v>
      </c>
      <c r="G20" t="str">
        <f t="shared" si="3"/>
        <v>insert into game (matchid, matchdate, game_type, country) values (74, '1992-06-15', 2, 46);</v>
      </c>
    </row>
    <row r="21" spans="1:10" x14ac:dyDescent="0.25">
      <c r="A21">
        <f t="shared" si="4"/>
        <v>75</v>
      </c>
      <c r="B21" s="2" t="str">
        <f>"1992-06-15"</f>
        <v>1992-06-15</v>
      </c>
      <c r="C21">
        <v>2</v>
      </c>
      <c r="D21">
        <f t="shared" si="5"/>
        <v>46</v>
      </c>
      <c r="G21" t="str">
        <f t="shared" si="3"/>
        <v>insert into game (matchid, matchdate, game_type, country) values (75, '1992-06-15', 2, 46);</v>
      </c>
    </row>
    <row r="22" spans="1:10" x14ac:dyDescent="0.25">
      <c r="A22">
        <f t="shared" si="4"/>
        <v>76</v>
      </c>
      <c r="B22" s="2" t="str">
        <f>"1992-06-18"</f>
        <v>1992-06-18</v>
      </c>
      <c r="C22">
        <v>2</v>
      </c>
      <c r="D22">
        <f t="shared" si="5"/>
        <v>46</v>
      </c>
      <c r="G22" t="str">
        <f t="shared" si="3"/>
        <v>insert into game (matchid, matchdate, game_type, country) values (76, '1992-06-18', 2, 46);</v>
      </c>
    </row>
    <row r="23" spans="1:10" x14ac:dyDescent="0.25">
      <c r="A23">
        <f t="shared" si="4"/>
        <v>77</v>
      </c>
      <c r="B23" s="2" t="str">
        <f>"1992-06-18"</f>
        <v>1992-06-18</v>
      </c>
      <c r="C23">
        <v>2</v>
      </c>
      <c r="D23">
        <f t="shared" si="5"/>
        <v>46</v>
      </c>
      <c r="G23" t="str">
        <f t="shared" si="3"/>
        <v>insert into game (matchid, matchdate, game_type, country) values (77, '1992-06-18', 2, 46);</v>
      </c>
    </row>
    <row r="24" spans="1:10" x14ac:dyDescent="0.25">
      <c r="A24">
        <f t="shared" si="4"/>
        <v>78</v>
      </c>
      <c r="B24" s="2" t="str">
        <f>"1992-06-21"</f>
        <v>1992-06-21</v>
      </c>
      <c r="C24">
        <v>4</v>
      </c>
      <c r="D24">
        <f t="shared" si="5"/>
        <v>46</v>
      </c>
      <c r="G24" t="str">
        <f t="shared" si="3"/>
        <v>insert into game (matchid, matchdate, game_type, country) values (78, '1992-06-21', 4, 46);</v>
      </c>
    </row>
    <row r="25" spans="1:10" x14ac:dyDescent="0.25">
      <c r="A25">
        <f t="shared" si="4"/>
        <v>79</v>
      </c>
      <c r="B25" s="2" t="str">
        <f>"1992-06-22"</f>
        <v>1992-06-22</v>
      </c>
      <c r="C25">
        <v>4</v>
      </c>
      <c r="D25">
        <f t="shared" si="5"/>
        <v>46</v>
      </c>
      <c r="G25" t="str">
        <f t="shared" si="3"/>
        <v>insert into game (matchid, matchdate, game_type, country) values (79, '1992-06-22', 4, 46);</v>
      </c>
    </row>
    <row r="26" spans="1:10" x14ac:dyDescent="0.25">
      <c r="A26">
        <f t="shared" si="4"/>
        <v>80</v>
      </c>
      <c r="B26" s="2" t="str">
        <f>"1992-06-25"</f>
        <v>1992-06-25</v>
      </c>
      <c r="C26">
        <v>6</v>
      </c>
      <c r="D26">
        <f t="shared" si="5"/>
        <v>46</v>
      </c>
      <c r="G26" t="str">
        <f t="shared" si="3"/>
        <v>insert into game (matchid, matchdate, game_type, country) values (80, '1992-06-25', 6, 46);</v>
      </c>
    </row>
    <row r="28" spans="1:10" x14ac:dyDescent="0.2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t="str">
        <f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(id, matchid, squad, goals, points, time_type);</v>
      </c>
    </row>
    <row r="29" spans="1:10" x14ac:dyDescent="0.25">
      <c r="A29" s="4">
        <f>'1988'!A88+1</f>
        <v>311</v>
      </c>
      <c r="B29" s="4">
        <f>A12</f>
        <v>66</v>
      </c>
      <c r="C29" s="4">
        <v>46</v>
      </c>
      <c r="D29" s="4">
        <v>1</v>
      </c>
      <c r="E29" s="4">
        <v>1</v>
      </c>
      <c r="F29" s="4">
        <v>2</v>
      </c>
      <c r="G29" t="str">
        <f t="shared" ref="G29:G90" si="6"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(311, 66, 46, 1, 1, 2);</v>
      </c>
      <c r="H29" s="4"/>
      <c r="I29" s="4"/>
      <c r="J29" s="4"/>
    </row>
    <row r="30" spans="1:10" x14ac:dyDescent="0.25">
      <c r="A30" s="4">
        <f>A29+1</f>
        <v>312</v>
      </c>
      <c r="B30" s="4">
        <f>B29</f>
        <v>66</v>
      </c>
      <c r="C30" s="4">
        <v>46</v>
      </c>
      <c r="D30" s="4">
        <v>1</v>
      </c>
      <c r="E30" s="4">
        <v>0</v>
      </c>
      <c r="F30" s="4">
        <v>1</v>
      </c>
      <c r="G30" t="str">
        <f t="shared" si="6"/>
        <v>insert into game_score (id, matchid, squad, goals, points, time_type) values (312, 66, 46, 1, 0, 1);</v>
      </c>
      <c r="H30" s="4"/>
      <c r="I30" s="4"/>
      <c r="J30" s="4"/>
    </row>
    <row r="31" spans="1:10" x14ac:dyDescent="0.25">
      <c r="A31" s="4">
        <f t="shared" ref="A31:A90" si="7">A30+1</f>
        <v>313</v>
      </c>
      <c r="B31" s="4">
        <f>B29</f>
        <v>66</v>
      </c>
      <c r="C31" s="4">
        <v>33</v>
      </c>
      <c r="D31" s="4">
        <v>1</v>
      </c>
      <c r="E31" s="4">
        <v>1</v>
      </c>
      <c r="F31" s="4">
        <v>2</v>
      </c>
      <c r="G31" t="str">
        <f t="shared" si="6"/>
        <v>insert into game_score (id, matchid, squad, goals, points, time_type) values (313, 66, 33, 1, 1, 2);</v>
      </c>
      <c r="H31" s="4"/>
      <c r="I31" s="4"/>
      <c r="J31" s="4"/>
    </row>
    <row r="32" spans="1:10" x14ac:dyDescent="0.25">
      <c r="A32" s="4">
        <f t="shared" si="7"/>
        <v>314</v>
      </c>
      <c r="B32" s="4">
        <f>B29</f>
        <v>66</v>
      </c>
      <c r="C32" s="4">
        <v>33</v>
      </c>
      <c r="D32" s="4">
        <v>0</v>
      </c>
      <c r="E32" s="4">
        <v>0</v>
      </c>
      <c r="F32" s="4">
        <v>1</v>
      </c>
      <c r="G32" t="str">
        <f t="shared" si="6"/>
        <v>insert into game_score (id, matchid, squad, goals, points, time_type) values (314, 66, 33, 0, 0, 1);</v>
      </c>
      <c r="H32" s="4"/>
      <c r="I32" s="4"/>
      <c r="J32" s="4"/>
    </row>
    <row r="33" spans="1:10" x14ac:dyDescent="0.25">
      <c r="A33" s="4">
        <f t="shared" si="7"/>
        <v>315</v>
      </c>
      <c r="B33" s="4">
        <f>B29+1</f>
        <v>67</v>
      </c>
      <c r="C33" s="4">
        <v>45</v>
      </c>
      <c r="D33" s="4">
        <v>0</v>
      </c>
      <c r="E33" s="4">
        <v>1</v>
      </c>
      <c r="F33" s="4">
        <v>2</v>
      </c>
      <c r="G33" t="str">
        <f t="shared" si="6"/>
        <v>insert into game_score (id, matchid, squad, goals, points, time_type) values (315, 67, 45, 0, 1, 2);</v>
      </c>
      <c r="H33" s="4"/>
      <c r="I33" s="4"/>
      <c r="J33" s="4"/>
    </row>
    <row r="34" spans="1:10" x14ac:dyDescent="0.25">
      <c r="A34" s="4">
        <f t="shared" si="7"/>
        <v>316</v>
      </c>
      <c r="B34" s="4">
        <f>B33</f>
        <v>67</v>
      </c>
      <c r="C34" s="4">
        <v>45</v>
      </c>
      <c r="D34" s="4">
        <v>0</v>
      </c>
      <c r="E34" s="4">
        <v>0</v>
      </c>
      <c r="F34" s="4">
        <v>1</v>
      </c>
      <c r="G34" t="str">
        <f t="shared" si="6"/>
        <v>insert into game_score (id, matchid, squad, goals, points, time_type) values (316, 67, 45, 0, 0, 1);</v>
      </c>
      <c r="H34" s="4"/>
      <c r="I34" s="4"/>
      <c r="J34" s="4"/>
    </row>
    <row r="35" spans="1:10" x14ac:dyDescent="0.25">
      <c r="A35" s="4">
        <f t="shared" si="7"/>
        <v>317</v>
      </c>
      <c r="B35" s="4">
        <f>B33</f>
        <v>67</v>
      </c>
      <c r="C35" s="4">
        <v>4420</v>
      </c>
      <c r="D35" s="4">
        <v>0</v>
      </c>
      <c r="E35" s="4">
        <v>1</v>
      </c>
      <c r="F35" s="4">
        <v>2</v>
      </c>
      <c r="G35" t="str">
        <f t="shared" si="6"/>
        <v>insert into game_score (id, matchid, squad, goals, points, time_type) values (317, 67, 4420, 0, 1, 2);</v>
      </c>
      <c r="H35" s="4"/>
      <c r="I35" s="4"/>
      <c r="J35" s="4"/>
    </row>
    <row r="36" spans="1:10" x14ac:dyDescent="0.25">
      <c r="A36" s="4">
        <f t="shared" si="7"/>
        <v>318</v>
      </c>
      <c r="B36" s="4">
        <f>B33</f>
        <v>67</v>
      </c>
      <c r="C36" s="4">
        <v>4430</v>
      </c>
      <c r="D36" s="4">
        <v>0</v>
      </c>
      <c r="E36" s="4">
        <v>0</v>
      </c>
      <c r="F36" s="4">
        <v>1</v>
      </c>
      <c r="G36" t="str">
        <f t="shared" si="6"/>
        <v>insert into game_score (id, matchid, squad, goals, points, time_type) values (318, 67, 4430, 0, 0, 1);</v>
      </c>
      <c r="H36" s="4"/>
      <c r="I36" s="4"/>
      <c r="J36" s="4"/>
    </row>
    <row r="37" spans="1:10" x14ac:dyDescent="0.25">
      <c r="A37" s="4">
        <f t="shared" si="7"/>
        <v>319</v>
      </c>
      <c r="B37" s="4">
        <f>B33+1</f>
        <v>68</v>
      </c>
      <c r="C37" s="4">
        <v>33</v>
      </c>
      <c r="D37" s="4">
        <v>0</v>
      </c>
      <c r="E37" s="4">
        <v>1</v>
      </c>
      <c r="F37" s="4">
        <v>2</v>
      </c>
      <c r="G37" t="str">
        <f t="shared" si="6"/>
        <v>insert into game_score (id, matchid, squad, goals, points, time_type) values (319, 68, 33, 0, 1, 2);</v>
      </c>
      <c r="H37" s="4"/>
      <c r="I37" s="4"/>
      <c r="J37" s="4"/>
    </row>
    <row r="38" spans="1:10" x14ac:dyDescent="0.25">
      <c r="A38" s="4">
        <f t="shared" si="7"/>
        <v>320</v>
      </c>
      <c r="B38" s="4">
        <f>B37</f>
        <v>68</v>
      </c>
      <c r="C38" s="4">
        <v>33</v>
      </c>
      <c r="D38" s="4">
        <v>0</v>
      </c>
      <c r="E38" s="4">
        <v>0</v>
      </c>
      <c r="F38" s="4">
        <v>1</v>
      </c>
      <c r="G38" t="str">
        <f t="shared" si="6"/>
        <v>insert into game_score (id, matchid, squad, goals, points, time_type) values (320, 68, 33, 0, 0, 1);</v>
      </c>
      <c r="H38" s="4"/>
      <c r="I38" s="4"/>
      <c r="J38" s="4"/>
    </row>
    <row r="39" spans="1:10" x14ac:dyDescent="0.25">
      <c r="A39" s="4">
        <f t="shared" si="7"/>
        <v>321</v>
      </c>
      <c r="B39" s="4">
        <f>B37</f>
        <v>68</v>
      </c>
      <c r="C39" s="4">
        <v>4420</v>
      </c>
      <c r="D39" s="4">
        <v>0</v>
      </c>
      <c r="E39" s="4">
        <v>1</v>
      </c>
      <c r="F39" s="4">
        <v>2</v>
      </c>
      <c r="G39" t="str">
        <f t="shared" si="6"/>
        <v>insert into game_score (id, matchid, squad, goals, points, time_type) values (321, 68, 4420, 0, 1, 2);</v>
      </c>
      <c r="H39" s="4"/>
      <c r="I39" s="4"/>
      <c r="J39" s="4"/>
    </row>
    <row r="40" spans="1:10" x14ac:dyDescent="0.25">
      <c r="A40" s="4">
        <f t="shared" si="7"/>
        <v>322</v>
      </c>
      <c r="B40" s="4">
        <f>B37</f>
        <v>68</v>
      </c>
      <c r="C40" s="4">
        <v>4420</v>
      </c>
      <c r="D40" s="4">
        <v>0</v>
      </c>
      <c r="E40" s="4">
        <v>0</v>
      </c>
      <c r="F40" s="4">
        <v>1</v>
      </c>
      <c r="G40" t="str">
        <f t="shared" si="6"/>
        <v>insert into game_score (id, matchid, squad, goals, points, time_type) values (322, 68, 4420, 0, 0, 1);</v>
      </c>
      <c r="H40" s="4"/>
      <c r="I40" s="4"/>
      <c r="J40" s="4"/>
    </row>
    <row r="41" spans="1:10" x14ac:dyDescent="0.25">
      <c r="A41" s="4">
        <f t="shared" si="7"/>
        <v>323</v>
      </c>
      <c r="B41" s="4">
        <f>B37+1</f>
        <v>69</v>
      </c>
      <c r="C41" s="4">
        <v>46</v>
      </c>
      <c r="D41" s="4">
        <v>1</v>
      </c>
      <c r="E41" s="4">
        <v>2</v>
      </c>
      <c r="F41" s="4">
        <v>2</v>
      </c>
      <c r="G41" t="str">
        <f t="shared" si="6"/>
        <v>insert into game_score (id, matchid, squad, goals, points, time_type) values (323, 69, 46, 1, 2, 2);</v>
      </c>
      <c r="H41" s="4"/>
      <c r="I41" s="4"/>
      <c r="J41" s="4"/>
    </row>
    <row r="42" spans="1:10" x14ac:dyDescent="0.25">
      <c r="A42" s="4">
        <f t="shared" si="7"/>
        <v>324</v>
      </c>
      <c r="B42" s="4">
        <f>B41</f>
        <v>69</v>
      </c>
      <c r="C42" s="4">
        <v>46</v>
      </c>
      <c r="D42" s="4">
        <v>0</v>
      </c>
      <c r="E42" s="4">
        <v>0</v>
      </c>
      <c r="F42" s="4">
        <v>1</v>
      </c>
      <c r="G42" t="str">
        <f t="shared" si="6"/>
        <v>insert into game_score (id, matchid, squad, goals, points, time_type) values (324, 69, 46, 0, 0, 1);</v>
      </c>
      <c r="H42" s="4"/>
      <c r="I42" s="4"/>
      <c r="J42" s="4"/>
    </row>
    <row r="43" spans="1:10" x14ac:dyDescent="0.25">
      <c r="A43" s="4">
        <f t="shared" si="7"/>
        <v>325</v>
      </c>
      <c r="B43" s="4">
        <f>B41</f>
        <v>69</v>
      </c>
      <c r="C43" s="4">
        <v>45</v>
      </c>
      <c r="D43" s="4">
        <v>0</v>
      </c>
      <c r="E43" s="4">
        <v>0</v>
      </c>
      <c r="F43" s="4">
        <v>2</v>
      </c>
      <c r="G43" t="str">
        <f t="shared" si="6"/>
        <v>insert into game_score (id, matchid, squad, goals, points, time_type) values (325, 69, 45, 0, 0, 2);</v>
      </c>
      <c r="H43" s="4"/>
      <c r="I43" s="4"/>
      <c r="J43" s="4"/>
    </row>
    <row r="44" spans="1:10" x14ac:dyDescent="0.25">
      <c r="A44" s="4">
        <f t="shared" si="7"/>
        <v>326</v>
      </c>
      <c r="B44" s="4">
        <f>B41</f>
        <v>69</v>
      </c>
      <c r="C44" s="4">
        <v>45</v>
      </c>
      <c r="D44" s="4">
        <v>0</v>
      </c>
      <c r="E44" s="4">
        <v>0</v>
      </c>
      <c r="F44" s="4">
        <v>1</v>
      </c>
      <c r="G44" t="str">
        <f t="shared" si="6"/>
        <v>insert into game_score (id, matchid, squad, goals, points, time_type) values (326, 69, 45, 0, 0, 1);</v>
      </c>
      <c r="H44" s="4"/>
      <c r="I44" s="4"/>
      <c r="J44" s="4"/>
    </row>
    <row r="45" spans="1:10" x14ac:dyDescent="0.25">
      <c r="A45" s="4">
        <f t="shared" si="7"/>
        <v>327</v>
      </c>
      <c r="B45" s="4">
        <f>B41+1</f>
        <v>70</v>
      </c>
      <c r="C45" s="4">
        <v>46</v>
      </c>
      <c r="D45" s="4">
        <v>2</v>
      </c>
      <c r="E45" s="4">
        <v>2</v>
      </c>
      <c r="F45" s="4">
        <v>2</v>
      </c>
      <c r="G45" t="str">
        <f t="shared" si="6"/>
        <v>insert into game_score (id, matchid, squad, goals, points, time_type) values (327, 70, 46, 2, 2, 2);</v>
      </c>
      <c r="H45" s="4"/>
      <c r="I45" s="4"/>
      <c r="J45" s="4"/>
    </row>
    <row r="46" spans="1:10" x14ac:dyDescent="0.25">
      <c r="A46" s="4">
        <f t="shared" si="7"/>
        <v>328</v>
      </c>
      <c r="B46" s="4">
        <f>B45</f>
        <v>70</v>
      </c>
      <c r="C46" s="4">
        <v>46</v>
      </c>
      <c r="D46" s="4">
        <v>0</v>
      </c>
      <c r="E46" s="4">
        <v>0</v>
      </c>
      <c r="F46" s="4">
        <v>1</v>
      </c>
      <c r="G46" t="str">
        <f t="shared" si="6"/>
        <v>insert into game_score (id, matchid, squad, goals, points, time_type) values (328, 70, 46, 0, 0, 1);</v>
      </c>
      <c r="H46" s="4"/>
      <c r="I46" s="4"/>
      <c r="J46" s="4"/>
    </row>
    <row r="47" spans="1:10" x14ac:dyDescent="0.25">
      <c r="A47" s="4">
        <f t="shared" si="7"/>
        <v>329</v>
      </c>
      <c r="B47" s="4">
        <f>B45</f>
        <v>70</v>
      </c>
      <c r="C47" s="4">
        <v>4420</v>
      </c>
      <c r="D47" s="4">
        <v>1</v>
      </c>
      <c r="E47" s="4">
        <v>0</v>
      </c>
      <c r="F47" s="4">
        <v>2</v>
      </c>
      <c r="G47" t="str">
        <f t="shared" si="6"/>
        <v>insert into game_score (id, matchid, squad, goals, points, time_type) values (329, 70, 4420, 1, 0, 2);</v>
      </c>
      <c r="H47" s="4"/>
      <c r="I47" s="4"/>
      <c r="J47" s="4"/>
    </row>
    <row r="48" spans="1:10" x14ac:dyDescent="0.25">
      <c r="A48" s="4">
        <f t="shared" si="7"/>
        <v>330</v>
      </c>
      <c r="B48" s="4">
        <f>B45</f>
        <v>70</v>
      </c>
      <c r="C48" s="4">
        <v>4420</v>
      </c>
      <c r="D48" s="4">
        <v>0</v>
      </c>
      <c r="E48" s="4">
        <v>0</v>
      </c>
      <c r="F48" s="4">
        <v>1</v>
      </c>
      <c r="G48" t="str">
        <f t="shared" si="6"/>
        <v>insert into game_score (id, matchid, squad, goals, points, time_type) values (330, 70, 4420, 0, 0, 1);</v>
      </c>
      <c r="H48" s="4"/>
      <c r="I48" s="4"/>
      <c r="J48" s="4"/>
    </row>
    <row r="49" spans="1:10" x14ac:dyDescent="0.25">
      <c r="A49" s="4">
        <f t="shared" si="7"/>
        <v>331</v>
      </c>
      <c r="B49" s="4">
        <f>B45+1</f>
        <v>71</v>
      </c>
      <c r="C49" s="4">
        <v>33</v>
      </c>
      <c r="D49" s="4">
        <v>1</v>
      </c>
      <c r="E49" s="4">
        <v>0</v>
      </c>
      <c r="F49" s="4">
        <v>2</v>
      </c>
      <c r="G49" t="str">
        <f t="shared" si="6"/>
        <v>insert into game_score (id, matchid, squad, goals, points, time_type) values (331, 71, 33, 1, 0, 2);</v>
      </c>
      <c r="H49" s="4"/>
      <c r="I49" s="4"/>
      <c r="J49" s="4"/>
    </row>
    <row r="50" spans="1:10" x14ac:dyDescent="0.25">
      <c r="A50" s="4">
        <f t="shared" si="7"/>
        <v>332</v>
      </c>
      <c r="B50" s="4">
        <f>B49</f>
        <v>71</v>
      </c>
      <c r="C50" s="4">
        <v>33</v>
      </c>
      <c r="D50" s="4">
        <v>0</v>
      </c>
      <c r="E50" s="4">
        <v>0</v>
      </c>
      <c r="F50" s="4">
        <v>1</v>
      </c>
      <c r="G50" t="str">
        <f t="shared" si="6"/>
        <v>insert into game_score (id, matchid, squad, goals, points, time_type) values (332, 71, 33, 0, 0, 1);</v>
      </c>
      <c r="H50" s="4"/>
      <c r="I50" s="4"/>
      <c r="J50" s="4"/>
    </row>
    <row r="51" spans="1:10" x14ac:dyDescent="0.25">
      <c r="A51" s="4">
        <f t="shared" si="7"/>
        <v>333</v>
      </c>
      <c r="B51" s="4">
        <f>B49</f>
        <v>71</v>
      </c>
      <c r="C51" s="4">
        <v>45</v>
      </c>
      <c r="D51" s="4">
        <v>2</v>
      </c>
      <c r="E51" s="4">
        <v>2</v>
      </c>
      <c r="F51" s="4">
        <v>2</v>
      </c>
      <c r="G51" t="str">
        <f t="shared" si="6"/>
        <v>insert into game_score (id, matchid, squad, goals, points, time_type) values (333, 71, 45, 2, 2, 2);</v>
      </c>
      <c r="H51" s="4"/>
      <c r="I51" s="4"/>
      <c r="J51" s="4"/>
    </row>
    <row r="52" spans="1:10" x14ac:dyDescent="0.25">
      <c r="A52" s="4">
        <f t="shared" si="7"/>
        <v>334</v>
      </c>
      <c r="B52" s="4">
        <f>B49</f>
        <v>71</v>
      </c>
      <c r="C52" s="4">
        <v>45</v>
      </c>
      <c r="D52" s="4">
        <v>1</v>
      </c>
      <c r="E52" s="4">
        <v>0</v>
      </c>
      <c r="F52" s="4">
        <v>1</v>
      </c>
      <c r="G52" t="str">
        <f t="shared" si="6"/>
        <v>insert into game_score (id, matchid, squad, goals, points, time_type) values (334, 71, 45, 1, 0, 1);</v>
      </c>
      <c r="H52" s="4"/>
      <c r="I52" s="4"/>
      <c r="J52" s="4"/>
    </row>
    <row r="53" spans="1:10" x14ac:dyDescent="0.25">
      <c r="A53" s="4">
        <f t="shared" si="7"/>
        <v>335</v>
      </c>
      <c r="B53" s="4">
        <f>B49+1</f>
        <v>72</v>
      </c>
      <c r="C53" s="4">
        <v>31</v>
      </c>
      <c r="D53" s="4">
        <v>1</v>
      </c>
      <c r="E53" s="4">
        <v>2</v>
      </c>
      <c r="F53" s="4">
        <v>2</v>
      </c>
      <c r="G53" t="str">
        <f t="shared" si="6"/>
        <v>insert into game_score (id, matchid, squad, goals, points, time_type) values (335, 72, 31, 1, 2, 2);</v>
      </c>
      <c r="H53" s="4"/>
      <c r="I53" s="4"/>
      <c r="J53" s="4"/>
    </row>
    <row r="54" spans="1:10" x14ac:dyDescent="0.25">
      <c r="A54" s="4">
        <f t="shared" si="7"/>
        <v>336</v>
      </c>
      <c r="B54" s="4">
        <f>B53</f>
        <v>72</v>
      </c>
      <c r="C54" s="4">
        <v>31</v>
      </c>
      <c r="D54" s="4">
        <v>0</v>
      </c>
      <c r="E54" s="4">
        <v>0</v>
      </c>
      <c r="F54" s="4">
        <v>1</v>
      </c>
      <c r="G54" t="str">
        <f t="shared" si="6"/>
        <v>insert into game_score (id, matchid, squad, goals, points, time_type) values (336, 72, 31, 0, 0, 1);</v>
      </c>
      <c r="H54" s="4"/>
      <c r="I54" s="4"/>
      <c r="J54" s="4"/>
    </row>
    <row r="55" spans="1:10" x14ac:dyDescent="0.25">
      <c r="A55" s="4">
        <f t="shared" si="7"/>
        <v>337</v>
      </c>
      <c r="B55" s="4">
        <f>B53</f>
        <v>72</v>
      </c>
      <c r="C55" s="4">
        <v>44141</v>
      </c>
      <c r="D55" s="4">
        <v>0</v>
      </c>
      <c r="E55" s="4">
        <v>0</v>
      </c>
      <c r="F55" s="4">
        <v>2</v>
      </c>
      <c r="G55" t="str">
        <f t="shared" si="6"/>
        <v>insert into game_score (id, matchid, squad, goals, points, time_type) values (337, 72, 44141, 0, 0, 2);</v>
      </c>
      <c r="H55" s="4"/>
      <c r="I55" s="4"/>
      <c r="J55" s="4"/>
    </row>
    <row r="56" spans="1:10" x14ac:dyDescent="0.25">
      <c r="A56" s="4">
        <f t="shared" si="7"/>
        <v>338</v>
      </c>
      <c r="B56" s="4">
        <f>B53</f>
        <v>72</v>
      </c>
      <c r="C56" s="4">
        <v>44141</v>
      </c>
      <c r="D56" s="4">
        <v>0</v>
      </c>
      <c r="E56" s="4">
        <v>0</v>
      </c>
      <c r="F56" s="4">
        <v>1</v>
      </c>
      <c r="G56" t="str">
        <f t="shared" si="6"/>
        <v>insert into game_score (id, matchid, squad, goals, points, time_type) values (338, 72, 44141, 0, 0, 1);</v>
      </c>
      <c r="H56" s="4"/>
      <c r="I56" s="4"/>
      <c r="J56" s="4"/>
    </row>
    <row r="57" spans="1:10" x14ac:dyDescent="0.25">
      <c r="A57" s="4">
        <f t="shared" si="7"/>
        <v>339</v>
      </c>
      <c r="B57" s="4">
        <f>B53+1</f>
        <v>73</v>
      </c>
      <c r="C57" s="4">
        <v>37517</v>
      </c>
      <c r="D57" s="4">
        <v>1</v>
      </c>
      <c r="E57" s="4">
        <v>1</v>
      </c>
      <c r="F57" s="4">
        <v>2</v>
      </c>
      <c r="G57" t="str">
        <f t="shared" si="6"/>
        <v>insert into game_score (id, matchid, squad, goals, points, time_type) values (339, 73, 37517, 1, 1, 2);</v>
      </c>
      <c r="H57" s="4"/>
      <c r="I57" s="4"/>
      <c r="J57" s="4"/>
    </row>
    <row r="58" spans="1:10" x14ac:dyDescent="0.25">
      <c r="A58" s="4">
        <f t="shared" si="7"/>
        <v>340</v>
      </c>
      <c r="B58" s="4">
        <f>B57</f>
        <v>73</v>
      </c>
      <c r="C58" s="4">
        <v>37517</v>
      </c>
      <c r="D58" s="4">
        <v>0</v>
      </c>
      <c r="E58" s="4">
        <v>0</v>
      </c>
      <c r="F58" s="4">
        <v>1</v>
      </c>
      <c r="G58" t="str">
        <f t="shared" si="6"/>
        <v>insert into game_score (id, matchid, squad, goals, points, time_type) values (340, 73, 37517, 0, 0, 1);</v>
      </c>
      <c r="H58" s="4"/>
      <c r="I58" s="4"/>
      <c r="J58" s="4"/>
    </row>
    <row r="59" spans="1:10" x14ac:dyDescent="0.25">
      <c r="A59" s="4">
        <f t="shared" si="7"/>
        <v>341</v>
      </c>
      <c r="B59" s="4">
        <f>B57</f>
        <v>73</v>
      </c>
      <c r="C59" s="4">
        <v>49228</v>
      </c>
      <c r="D59" s="4">
        <v>1</v>
      </c>
      <c r="E59" s="4">
        <v>1</v>
      </c>
      <c r="F59" s="4">
        <v>2</v>
      </c>
      <c r="G59" t="str">
        <f t="shared" si="6"/>
        <v>insert into game_score (id, matchid, squad, goals, points, time_type) values (341, 73, 49228, 1, 1, 2);</v>
      </c>
      <c r="H59" s="4"/>
      <c r="I59" s="4"/>
      <c r="J59" s="4"/>
    </row>
    <row r="60" spans="1:10" x14ac:dyDescent="0.25">
      <c r="A60" s="4">
        <f t="shared" si="7"/>
        <v>342</v>
      </c>
      <c r="B60" s="4">
        <f>B57</f>
        <v>73</v>
      </c>
      <c r="C60" s="4">
        <v>49228</v>
      </c>
      <c r="D60" s="4">
        <v>0</v>
      </c>
      <c r="E60" s="4">
        <v>0</v>
      </c>
      <c r="F60" s="4">
        <v>1</v>
      </c>
      <c r="G60" t="str">
        <f t="shared" si="6"/>
        <v>insert into game_score (id, matchid, squad, goals, points, time_type) values (342, 73, 49228, 0, 0, 1);</v>
      </c>
      <c r="H60" s="4"/>
      <c r="I60" s="4"/>
      <c r="J60" s="4"/>
    </row>
    <row r="61" spans="1:10" x14ac:dyDescent="0.25">
      <c r="A61" s="4">
        <f t="shared" si="7"/>
        <v>343</v>
      </c>
      <c r="B61" s="4">
        <f>B57+1</f>
        <v>74</v>
      </c>
      <c r="C61" s="4">
        <v>44141</v>
      </c>
      <c r="D61" s="4">
        <v>0</v>
      </c>
      <c r="E61" s="4">
        <v>0</v>
      </c>
      <c r="F61" s="4">
        <v>2</v>
      </c>
      <c r="G61" t="str">
        <f t="shared" si="6"/>
        <v>insert into game_score (id, matchid, squad, goals, points, time_type) values (343, 74, 44141, 0, 0, 2);</v>
      </c>
      <c r="H61" s="4"/>
      <c r="I61" s="4"/>
      <c r="J61" s="4"/>
    </row>
    <row r="62" spans="1:10" x14ac:dyDescent="0.25">
      <c r="A62" s="4">
        <f t="shared" si="7"/>
        <v>344</v>
      </c>
      <c r="B62" s="4">
        <f>B61</f>
        <v>74</v>
      </c>
      <c r="C62" s="4">
        <v>44141</v>
      </c>
      <c r="D62" s="4">
        <v>0</v>
      </c>
      <c r="E62" s="4">
        <v>0</v>
      </c>
      <c r="F62" s="4">
        <v>1</v>
      </c>
      <c r="G62" t="str">
        <f t="shared" si="6"/>
        <v>insert into game_score (id, matchid, squad, goals, points, time_type) values (344, 74, 44141, 0, 0, 1);</v>
      </c>
      <c r="H62" s="4"/>
      <c r="I62" s="4"/>
      <c r="J62" s="4"/>
    </row>
    <row r="63" spans="1:10" x14ac:dyDescent="0.25">
      <c r="A63" s="4">
        <f t="shared" si="7"/>
        <v>345</v>
      </c>
      <c r="B63" s="4">
        <f>B61</f>
        <v>74</v>
      </c>
      <c r="C63" s="4">
        <v>49228</v>
      </c>
      <c r="D63" s="4">
        <v>2</v>
      </c>
      <c r="E63" s="4">
        <v>2</v>
      </c>
      <c r="F63" s="4">
        <v>2</v>
      </c>
      <c r="G63" t="str">
        <f t="shared" si="6"/>
        <v>insert into game_score (id, matchid, squad, goals, points, time_type) values (345, 74, 49228, 2, 2, 2);</v>
      </c>
      <c r="H63" s="4"/>
      <c r="I63" s="4"/>
      <c r="J63" s="4"/>
    </row>
    <row r="64" spans="1:10" x14ac:dyDescent="0.25">
      <c r="A64" s="4">
        <f t="shared" si="7"/>
        <v>346</v>
      </c>
      <c r="B64" s="4">
        <f>B61</f>
        <v>74</v>
      </c>
      <c r="C64" s="4">
        <v>49228</v>
      </c>
      <c r="D64" s="4">
        <v>1</v>
      </c>
      <c r="E64" s="4">
        <v>0</v>
      </c>
      <c r="F64" s="4">
        <v>1</v>
      </c>
      <c r="G64" t="str">
        <f t="shared" si="6"/>
        <v>insert into game_score (id, matchid, squad, goals, points, time_type) values (346, 74, 49228, 1, 0, 1);</v>
      </c>
      <c r="H64" s="4"/>
      <c r="I64" s="4"/>
      <c r="J64" s="4"/>
    </row>
    <row r="65" spans="1:10" x14ac:dyDescent="0.25">
      <c r="A65" s="4">
        <f t="shared" si="7"/>
        <v>347</v>
      </c>
      <c r="B65" s="4">
        <f>B61+1</f>
        <v>75</v>
      </c>
      <c r="C65" s="4">
        <v>31</v>
      </c>
      <c r="D65" s="4">
        <v>0</v>
      </c>
      <c r="E65" s="4">
        <v>1</v>
      </c>
      <c r="F65" s="4">
        <v>2</v>
      </c>
      <c r="G65" t="str">
        <f t="shared" si="6"/>
        <v>insert into game_score (id, matchid, squad, goals, points, time_type) values (347, 75, 31, 0, 1, 2);</v>
      </c>
      <c r="H65" s="4"/>
      <c r="I65" s="4"/>
      <c r="J65" s="4"/>
    </row>
    <row r="66" spans="1:10" x14ac:dyDescent="0.25">
      <c r="A66" s="4">
        <f t="shared" si="7"/>
        <v>348</v>
      </c>
      <c r="B66" s="4">
        <f>B65</f>
        <v>75</v>
      </c>
      <c r="C66" s="4">
        <v>31</v>
      </c>
      <c r="D66" s="4">
        <v>0</v>
      </c>
      <c r="E66" s="4">
        <v>0</v>
      </c>
      <c r="F66" s="4">
        <v>1</v>
      </c>
      <c r="G66" t="str">
        <f t="shared" si="6"/>
        <v>insert into game_score (id, matchid, squad, goals, points, time_type) values (348, 75, 31, 0, 0, 1);</v>
      </c>
      <c r="H66" s="4"/>
      <c r="I66" s="4"/>
      <c r="J66" s="4"/>
    </row>
    <row r="67" spans="1:10" x14ac:dyDescent="0.25">
      <c r="A67" s="4">
        <f t="shared" si="7"/>
        <v>349</v>
      </c>
      <c r="B67" s="4">
        <f>B65</f>
        <v>75</v>
      </c>
      <c r="C67" s="4">
        <v>37517</v>
      </c>
      <c r="D67" s="4">
        <v>0</v>
      </c>
      <c r="E67" s="4">
        <v>1</v>
      </c>
      <c r="F67" s="4">
        <v>2</v>
      </c>
      <c r="G67" t="str">
        <f t="shared" si="6"/>
        <v>insert into game_score (id, matchid, squad, goals, points, time_type) values (349, 75, 37517, 0, 1, 2);</v>
      </c>
      <c r="H67" s="4"/>
      <c r="I67" s="4"/>
      <c r="J67" s="4"/>
    </row>
    <row r="68" spans="1:10" x14ac:dyDescent="0.25">
      <c r="A68" s="4">
        <f t="shared" si="7"/>
        <v>350</v>
      </c>
      <c r="B68" s="4">
        <f>B65</f>
        <v>75</v>
      </c>
      <c r="C68" s="4">
        <v>37517</v>
      </c>
      <c r="D68" s="4">
        <v>0</v>
      </c>
      <c r="E68" s="4">
        <v>0</v>
      </c>
      <c r="F68" s="4">
        <v>1</v>
      </c>
      <c r="G68" t="str">
        <f t="shared" si="6"/>
        <v>insert into game_score (id, matchid, squad, goals, points, time_type) values (350, 75, 37517, 0, 0, 1);</v>
      </c>
      <c r="H68" s="4"/>
      <c r="I68" s="4"/>
      <c r="J68" s="4"/>
    </row>
    <row r="69" spans="1:10" x14ac:dyDescent="0.25">
      <c r="A69" s="4">
        <f t="shared" si="7"/>
        <v>351</v>
      </c>
      <c r="B69" s="4">
        <f>B65+1</f>
        <v>76</v>
      </c>
      <c r="C69" s="4">
        <v>31</v>
      </c>
      <c r="D69" s="4">
        <v>3</v>
      </c>
      <c r="E69" s="4">
        <v>2</v>
      </c>
      <c r="F69" s="4">
        <v>2</v>
      </c>
      <c r="G69" t="str">
        <f t="shared" si="6"/>
        <v>insert into game_score (id, matchid, squad, goals, points, time_type) values (351, 76, 31, 3, 2, 2);</v>
      </c>
      <c r="H69" s="4"/>
      <c r="I69" s="4"/>
      <c r="J69" s="4"/>
    </row>
    <row r="70" spans="1:10" x14ac:dyDescent="0.25">
      <c r="A70" s="4">
        <f t="shared" si="7"/>
        <v>352</v>
      </c>
      <c r="B70" s="4">
        <f>B69</f>
        <v>76</v>
      </c>
      <c r="C70" s="4">
        <v>31</v>
      </c>
      <c r="D70" s="4">
        <v>2</v>
      </c>
      <c r="E70" s="4">
        <v>0</v>
      </c>
      <c r="F70" s="4">
        <v>1</v>
      </c>
      <c r="G70" t="str">
        <f t="shared" si="6"/>
        <v>insert into game_score (id, matchid, squad, goals, points, time_type) values (352, 76, 31, 2, 0, 1);</v>
      </c>
      <c r="H70" s="4"/>
      <c r="I70" s="4"/>
      <c r="J70" s="4"/>
    </row>
    <row r="71" spans="1:10" x14ac:dyDescent="0.25">
      <c r="A71" s="4">
        <f t="shared" si="7"/>
        <v>353</v>
      </c>
      <c r="B71" s="4">
        <f>B69</f>
        <v>76</v>
      </c>
      <c r="C71" s="4">
        <v>49228</v>
      </c>
      <c r="D71" s="4">
        <v>1</v>
      </c>
      <c r="E71" s="4">
        <v>0</v>
      </c>
      <c r="F71" s="4">
        <v>2</v>
      </c>
      <c r="G71" t="str">
        <f t="shared" si="6"/>
        <v>insert into game_score (id, matchid, squad, goals, points, time_type) values (353, 76, 49228, 1, 0, 2);</v>
      </c>
      <c r="H71" s="4"/>
      <c r="I71" s="4"/>
      <c r="J71" s="4"/>
    </row>
    <row r="72" spans="1:10" x14ac:dyDescent="0.25">
      <c r="A72" s="4">
        <f t="shared" si="7"/>
        <v>354</v>
      </c>
      <c r="B72" s="4">
        <f>B69</f>
        <v>76</v>
      </c>
      <c r="C72" s="4">
        <v>49228</v>
      </c>
      <c r="D72" s="4">
        <v>0</v>
      </c>
      <c r="E72" s="4">
        <v>0</v>
      </c>
      <c r="F72" s="4">
        <v>1</v>
      </c>
      <c r="G72" t="str">
        <f t="shared" si="6"/>
        <v>insert into game_score (id, matchid, squad, goals, points, time_type) values (354, 76, 49228, 0, 0, 1);</v>
      </c>
      <c r="H72" s="4"/>
      <c r="I72" s="4"/>
      <c r="J72" s="4"/>
    </row>
    <row r="73" spans="1:10" x14ac:dyDescent="0.25">
      <c r="A73" s="4">
        <f t="shared" si="7"/>
        <v>355</v>
      </c>
      <c r="B73" s="4">
        <f>B69+1</f>
        <v>77</v>
      </c>
      <c r="C73" s="4">
        <v>44141</v>
      </c>
      <c r="D73" s="4">
        <v>3</v>
      </c>
      <c r="E73" s="4">
        <v>2</v>
      </c>
      <c r="F73" s="4">
        <v>2</v>
      </c>
      <c r="G73" t="str">
        <f t="shared" si="6"/>
        <v>insert into game_score (id, matchid, squad, goals, points, time_type) values (355, 77, 44141, 3, 2, 2);</v>
      </c>
      <c r="H73" s="4"/>
      <c r="I73" s="4"/>
      <c r="J73" s="4"/>
    </row>
    <row r="74" spans="1:10" x14ac:dyDescent="0.25">
      <c r="A74" s="4">
        <f t="shared" si="7"/>
        <v>356</v>
      </c>
      <c r="B74" s="4">
        <f>B73</f>
        <v>77</v>
      </c>
      <c r="C74" s="4">
        <v>44141</v>
      </c>
      <c r="D74" s="4">
        <v>2</v>
      </c>
      <c r="E74" s="4">
        <v>0</v>
      </c>
      <c r="F74" s="4">
        <v>1</v>
      </c>
      <c r="G74" t="str">
        <f t="shared" si="6"/>
        <v>insert into game_score (id, matchid, squad, goals, points, time_type) values (356, 77, 44141, 2, 0, 1);</v>
      </c>
      <c r="H74" s="4"/>
      <c r="I74" s="4"/>
      <c r="J74" s="4"/>
    </row>
    <row r="75" spans="1:10" x14ac:dyDescent="0.25">
      <c r="A75" s="4">
        <f t="shared" si="7"/>
        <v>357</v>
      </c>
      <c r="B75" s="4">
        <f>B73</f>
        <v>77</v>
      </c>
      <c r="C75" s="4">
        <v>37517</v>
      </c>
      <c r="D75" s="4">
        <v>0</v>
      </c>
      <c r="E75" s="4">
        <v>0</v>
      </c>
      <c r="F75" s="4">
        <v>2</v>
      </c>
      <c r="G75" t="str">
        <f t="shared" si="6"/>
        <v>insert into game_score (id, matchid, squad, goals, points, time_type) values (357, 77, 37517, 0, 0, 2);</v>
      </c>
      <c r="H75" s="4"/>
      <c r="I75" s="4"/>
      <c r="J75" s="4"/>
    </row>
    <row r="76" spans="1:10" x14ac:dyDescent="0.25">
      <c r="A76" s="4">
        <f t="shared" si="7"/>
        <v>358</v>
      </c>
      <c r="B76" s="4">
        <f>B73</f>
        <v>77</v>
      </c>
      <c r="C76" s="4">
        <v>37517</v>
      </c>
      <c r="D76" s="4">
        <v>0</v>
      </c>
      <c r="E76" s="4">
        <v>0</v>
      </c>
      <c r="F76" s="4">
        <v>1</v>
      </c>
      <c r="G76" t="str">
        <f t="shared" si="6"/>
        <v>insert into game_score (id, matchid, squad, goals, points, time_type) values (358, 77, 37517, 0, 0, 1);</v>
      </c>
      <c r="H76" s="4"/>
      <c r="I76" s="4"/>
      <c r="J76" s="4"/>
    </row>
    <row r="77" spans="1:10" x14ac:dyDescent="0.25">
      <c r="A77" s="4">
        <f t="shared" si="7"/>
        <v>359</v>
      </c>
      <c r="B77" s="4">
        <f>B73+1</f>
        <v>78</v>
      </c>
      <c r="C77" s="4">
        <v>46</v>
      </c>
      <c r="D77" s="4">
        <v>2</v>
      </c>
      <c r="E77" s="4">
        <v>0</v>
      </c>
      <c r="F77" s="4">
        <v>2</v>
      </c>
      <c r="G77" t="str">
        <f t="shared" si="6"/>
        <v>insert into game_score (id, matchid, squad, goals, points, time_type) values (359, 78, 46, 2, 0, 2);</v>
      </c>
    </row>
    <row r="78" spans="1:10" x14ac:dyDescent="0.25">
      <c r="A78" s="4">
        <f t="shared" si="7"/>
        <v>360</v>
      </c>
      <c r="B78" s="4">
        <f>B77</f>
        <v>78</v>
      </c>
      <c r="C78" s="4">
        <v>46</v>
      </c>
      <c r="D78" s="4">
        <v>0</v>
      </c>
      <c r="E78" s="4">
        <v>0</v>
      </c>
      <c r="F78" s="4">
        <v>1</v>
      </c>
      <c r="G78" t="str">
        <f t="shared" si="6"/>
        <v>insert into game_score (id, matchid, squad, goals, points, time_type) values (360, 78, 46, 0, 0, 1);</v>
      </c>
    </row>
    <row r="79" spans="1:10" x14ac:dyDescent="0.25">
      <c r="A79" s="4">
        <f t="shared" si="7"/>
        <v>361</v>
      </c>
      <c r="B79" s="4">
        <f>B77</f>
        <v>78</v>
      </c>
      <c r="C79" s="4">
        <v>49228</v>
      </c>
      <c r="D79" s="4">
        <v>3</v>
      </c>
      <c r="E79" s="4">
        <v>2</v>
      </c>
      <c r="F79" s="4">
        <v>2</v>
      </c>
      <c r="G79" t="str">
        <f t="shared" si="6"/>
        <v>insert into game_score (id, matchid, squad, goals, points, time_type) values (361, 78, 49228, 3, 2, 2);</v>
      </c>
    </row>
    <row r="80" spans="1:10" x14ac:dyDescent="0.25">
      <c r="A80" s="4">
        <f t="shared" si="7"/>
        <v>362</v>
      </c>
      <c r="B80" s="4">
        <f>B77</f>
        <v>78</v>
      </c>
      <c r="C80" s="4">
        <v>49228</v>
      </c>
      <c r="D80" s="4">
        <v>1</v>
      </c>
      <c r="E80" s="4">
        <v>0</v>
      </c>
      <c r="F80" s="4">
        <v>1</v>
      </c>
      <c r="G80" t="str">
        <f t="shared" si="6"/>
        <v>insert into game_score (id, matchid, squad, goals, points, time_type) values (362, 78, 49228, 1, 0, 1);</v>
      </c>
    </row>
    <row r="81" spans="1:7" x14ac:dyDescent="0.25">
      <c r="A81" s="4">
        <f t="shared" si="7"/>
        <v>363</v>
      </c>
      <c r="B81" s="4">
        <f>B77+1</f>
        <v>79</v>
      </c>
      <c r="C81" s="4">
        <v>31</v>
      </c>
      <c r="D81" s="4">
        <v>2</v>
      </c>
      <c r="E81" s="4">
        <v>1</v>
      </c>
      <c r="F81" s="4">
        <v>2</v>
      </c>
      <c r="G81" t="str">
        <f t="shared" si="6"/>
        <v>insert into game_score (id, matchid, squad, goals, points, time_type) values (363, 79, 31, 2, 1, 2);</v>
      </c>
    </row>
    <row r="82" spans="1:7" x14ac:dyDescent="0.25">
      <c r="A82" s="4">
        <f t="shared" si="7"/>
        <v>364</v>
      </c>
      <c r="B82" s="4">
        <f>B81</f>
        <v>79</v>
      </c>
      <c r="C82" s="4">
        <v>31</v>
      </c>
      <c r="D82" s="4">
        <v>1</v>
      </c>
      <c r="E82" s="4">
        <v>0</v>
      </c>
      <c r="F82" s="4">
        <v>1</v>
      </c>
      <c r="G82" t="str">
        <f t="shared" si="6"/>
        <v>insert into game_score (id, matchid, squad, goals, points, time_type) values (364, 79, 31, 1, 0, 1);</v>
      </c>
    </row>
    <row r="83" spans="1:7" x14ac:dyDescent="0.25">
      <c r="A83" s="4">
        <f t="shared" si="7"/>
        <v>365</v>
      </c>
      <c r="B83" s="4">
        <f>B81</f>
        <v>79</v>
      </c>
      <c r="C83" s="4">
        <v>45</v>
      </c>
      <c r="D83" s="4">
        <v>2</v>
      </c>
      <c r="E83" s="4">
        <v>1</v>
      </c>
      <c r="F83" s="4">
        <v>2</v>
      </c>
      <c r="G83" t="str">
        <f t="shared" si="6"/>
        <v>insert into game_score (id, matchid, squad, goals, points, time_type) values (365, 79, 45, 2, 1, 2);</v>
      </c>
    </row>
    <row r="84" spans="1:7" x14ac:dyDescent="0.25">
      <c r="A84" s="4">
        <f t="shared" si="7"/>
        <v>366</v>
      </c>
      <c r="B84" s="4">
        <f>B81</f>
        <v>79</v>
      </c>
      <c r="C84" s="4">
        <v>45</v>
      </c>
      <c r="D84" s="4">
        <v>2</v>
      </c>
      <c r="E84" s="4">
        <v>0</v>
      </c>
      <c r="F84" s="4">
        <v>1</v>
      </c>
      <c r="G84" t="str">
        <f t="shared" si="6"/>
        <v>insert into game_score (id, matchid, squad, goals, points, time_type) values (366, 79, 45, 2, 0, 1);</v>
      </c>
    </row>
    <row r="85" spans="1:7" x14ac:dyDescent="0.25">
      <c r="A85" s="4">
        <f t="shared" si="7"/>
        <v>367</v>
      </c>
      <c r="B85" s="4">
        <f>B82</f>
        <v>79</v>
      </c>
      <c r="C85" s="4">
        <v>31</v>
      </c>
      <c r="D85" s="4">
        <v>4</v>
      </c>
      <c r="E85" s="4">
        <v>0</v>
      </c>
      <c r="F85" s="4">
        <v>7</v>
      </c>
      <c r="G85" t="str">
        <f t="shared" si="6"/>
        <v>insert into game_score (id, matchid, squad, goals, points, time_type) values (367, 79, 31, 4, 0, 7);</v>
      </c>
    </row>
    <row r="86" spans="1:7" x14ac:dyDescent="0.25">
      <c r="A86" s="4">
        <f t="shared" si="7"/>
        <v>368</v>
      </c>
      <c r="B86" s="4">
        <f>B83</f>
        <v>79</v>
      </c>
      <c r="C86" s="4">
        <v>45</v>
      </c>
      <c r="D86" s="4">
        <v>5</v>
      </c>
      <c r="E86" s="4">
        <v>0</v>
      </c>
      <c r="F86" s="4">
        <v>7</v>
      </c>
      <c r="G86" t="str">
        <f t="shared" si="6"/>
        <v>insert into game_score (id, matchid, squad, goals, points, time_type) values (368, 79, 45, 5, 0, 7);</v>
      </c>
    </row>
    <row r="87" spans="1:7" x14ac:dyDescent="0.25">
      <c r="A87" s="4">
        <f t="shared" si="7"/>
        <v>369</v>
      </c>
      <c r="B87" s="4">
        <f>B81+1</f>
        <v>80</v>
      </c>
      <c r="C87" s="4">
        <v>45</v>
      </c>
      <c r="D87" s="4">
        <v>2</v>
      </c>
      <c r="E87" s="4">
        <v>2</v>
      </c>
      <c r="F87" s="4">
        <v>2</v>
      </c>
      <c r="G87" t="str">
        <f t="shared" si="6"/>
        <v>insert into game_score (id, matchid, squad, goals, points, time_type) values (369, 80, 45, 2, 2, 2);</v>
      </c>
    </row>
    <row r="88" spans="1:7" x14ac:dyDescent="0.25">
      <c r="A88" s="4">
        <f t="shared" si="7"/>
        <v>370</v>
      </c>
      <c r="B88" s="4">
        <f>B87</f>
        <v>80</v>
      </c>
      <c r="C88" s="4">
        <v>45</v>
      </c>
      <c r="D88" s="4">
        <v>1</v>
      </c>
      <c r="E88" s="4">
        <v>0</v>
      </c>
      <c r="F88" s="4">
        <v>1</v>
      </c>
      <c r="G88" t="str">
        <f t="shared" si="6"/>
        <v>insert into game_score (id, matchid, squad, goals, points, time_type) values (370, 80, 45, 1, 0, 1);</v>
      </c>
    </row>
    <row r="89" spans="1:7" x14ac:dyDescent="0.25">
      <c r="A89" s="4">
        <f t="shared" si="7"/>
        <v>371</v>
      </c>
      <c r="B89" s="4">
        <f>B87</f>
        <v>80</v>
      </c>
      <c r="C89" s="4">
        <v>49228</v>
      </c>
      <c r="D89" s="4">
        <v>0</v>
      </c>
      <c r="E89" s="4">
        <v>0</v>
      </c>
      <c r="F89" s="4">
        <v>2</v>
      </c>
      <c r="G89" t="str">
        <f t="shared" si="6"/>
        <v>insert into game_score (id, matchid, squad, goals, points, time_type) values (371, 80, 49228, 0, 0, 2);</v>
      </c>
    </row>
    <row r="90" spans="1:7" x14ac:dyDescent="0.25">
      <c r="A90" s="4">
        <f t="shared" si="7"/>
        <v>372</v>
      </c>
      <c r="B90" s="4">
        <f>B87</f>
        <v>80</v>
      </c>
      <c r="C90" s="4">
        <v>49228</v>
      </c>
      <c r="D90" s="4">
        <v>0</v>
      </c>
      <c r="E90" s="4">
        <v>0</v>
      </c>
      <c r="F90" s="4">
        <v>1</v>
      </c>
      <c r="G90" t="str">
        <f t="shared" si="6"/>
        <v>insert into game_score (id, matchid, squad, goals, points, time_type) values (372, 80, 49228, 0, 0,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2016-05-18T23:59:40Z</dcterms:modified>
</cp:coreProperties>
</file>