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ie\4yr_dis_sonde\"/>
    </mc:Choice>
  </mc:AlternateContent>
  <xr:revisionPtr revIDLastSave="0" documentId="13_ncr:1_{C4BC64BA-A241-4B3D-9D9C-C5EA74EFC2E2}" xr6:coauthVersionLast="47" xr6:coauthVersionMax="47" xr10:uidLastSave="{00000000-0000-0000-0000-000000000000}"/>
  <bookViews>
    <workbookView xWindow="-98" yWindow="-98" windowWidth="20715" windowHeight="13425" xr2:uid="{00000000-000D-0000-FFFF-FFFF00000000}"/>
  </bookViews>
  <sheets>
    <sheet name="mean_profile_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  <c r="T3" i="1"/>
  <c r="T4" i="1"/>
  <c r="T5" i="1"/>
  <c r="T6" i="1"/>
  <c r="R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R80" i="1" s="1"/>
  <c r="T81" i="1"/>
  <c r="T82" i="1"/>
  <c r="R82" i="1" s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R2" i="1"/>
  <c r="T2" i="1"/>
  <c r="R95" i="1"/>
  <c r="R7" i="1"/>
  <c r="R8" i="1"/>
  <c r="R11" i="1"/>
  <c r="R12" i="1"/>
  <c r="R15" i="1"/>
  <c r="R16" i="1"/>
  <c r="R19" i="1"/>
  <c r="R20" i="1"/>
  <c r="R23" i="1"/>
  <c r="R24" i="1"/>
  <c r="R27" i="1"/>
  <c r="R28" i="1"/>
  <c r="R31" i="1"/>
  <c r="R32" i="1"/>
  <c r="R35" i="1"/>
  <c r="R36" i="1"/>
  <c r="R39" i="1"/>
  <c r="R40" i="1"/>
  <c r="R43" i="1"/>
  <c r="R44" i="1"/>
  <c r="R47" i="1"/>
  <c r="R48" i="1"/>
  <c r="R51" i="1"/>
  <c r="R52" i="1"/>
  <c r="R55" i="1"/>
  <c r="R56" i="1"/>
  <c r="R59" i="1"/>
  <c r="R60" i="1"/>
  <c r="R63" i="1"/>
  <c r="R64" i="1"/>
  <c r="R67" i="1"/>
  <c r="R68" i="1"/>
  <c r="R72" i="1"/>
  <c r="R76" i="1"/>
  <c r="R84" i="1"/>
  <c r="R88" i="1"/>
  <c r="R92" i="1"/>
  <c r="R96" i="1"/>
  <c r="R9" i="1"/>
  <c r="R10" i="1"/>
  <c r="R13" i="1"/>
  <c r="R14" i="1"/>
  <c r="R17" i="1"/>
  <c r="R18" i="1"/>
  <c r="R21" i="1"/>
  <c r="R22" i="1"/>
  <c r="R25" i="1"/>
  <c r="R26" i="1"/>
  <c r="R29" i="1"/>
  <c r="R30" i="1"/>
  <c r="R33" i="1"/>
  <c r="R34" i="1"/>
  <c r="R37" i="1"/>
  <c r="R38" i="1"/>
  <c r="R41" i="1"/>
  <c r="R42" i="1"/>
  <c r="R45" i="1"/>
  <c r="R46" i="1"/>
  <c r="R49" i="1"/>
  <c r="R50" i="1"/>
  <c r="R53" i="1"/>
  <c r="R54" i="1"/>
  <c r="R57" i="1"/>
  <c r="R58" i="1"/>
  <c r="R61" i="1"/>
  <c r="R62" i="1"/>
  <c r="R65" i="1"/>
  <c r="R66" i="1"/>
  <c r="R69" i="1"/>
  <c r="R70" i="1"/>
  <c r="R71" i="1"/>
  <c r="R73" i="1"/>
  <c r="R74" i="1"/>
  <c r="R75" i="1"/>
  <c r="R77" i="1"/>
  <c r="R78" i="1"/>
  <c r="R79" i="1"/>
  <c r="R81" i="1"/>
  <c r="R83" i="1"/>
  <c r="R85" i="1"/>
  <c r="R86" i="1"/>
  <c r="R87" i="1"/>
  <c r="R89" i="1"/>
  <c r="R90" i="1"/>
  <c r="R91" i="1"/>
  <c r="R93" i="1"/>
  <c r="R94" i="1"/>
  <c r="R97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5" i="1"/>
  <c r="U4" i="1" s="1"/>
  <c r="U3" i="1" s="1"/>
  <c r="U2" i="1" s="1"/>
  <c r="S2" i="1" s="1"/>
  <c r="R5" i="1" l="1"/>
  <c r="S3" i="1"/>
  <c r="S5" i="1"/>
  <c r="S4" i="1"/>
  <c r="R4" i="1"/>
  <c r="R3" i="1"/>
</calcChain>
</file>

<file path=xl/sharedStrings.xml><?xml version="1.0" encoding="utf-8"?>
<sst xmlns="http://schemas.openxmlformats.org/spreadsheetml/2006/main" count="35" uniqueCount="33">
  <si>
    <t>PRES</t>
  </si>
  <si>
    <t>HGHT</t>
  </si>
  <si>
    <t>no TEMP</t>
  </si>
  <si>
    <t>no DWPT</t>
  </si>
  <si>
    <t>no RELH</t>
  </si>
  <si>
    <t>no MIXR</t>
  </si>
  <si>
    <t>DRCT</t>
  </si>
  <si>
    <t>SKNT</t>
  </si>
  <si>
    <t>no THTA</t>
  </si>
  <si>
    <t>no THTE</t>
  </si>
  <si>
    <t>no THTV</t>
  </si>
  <si>
    <t>THTA</t>
  </si>
  <si>
    <t>THTE</t>
  </si>
  <si>
    <t>THTV</t>
  </si>
  <si>
    <t>MIXR</t>
  </si>
  <si>
    <t>g/g mixr</t>
  </si>
  <si>
    <t>vapour pressure</t>
  </si>
  <si>
    <t>DWPT</t>
  </si>
  <si>
    <t>RELH</t>
  </si>
  <si>
    <t>TEMP</t>
  </si>
  <si>
    <t>k temp</t>
  </si>
  <si>
    <t>k dep t</t>
  </si>
  <si>
    <t>saturated mixr</t>
  </si>
  <si>
    <t>increase above temp inversion</t>
  </si>
  <si>
    <t>L heat of evap</t>
  </si>
  <si>
    <t>Rv gas const</t>
  </si>
  <si>
    <t>cp speif heat cap</t>
  </si>
  <si>
    <t>magnus coefficients</t>
  </si>
  <si>
    <t>a</t>
  </si>
  <si>
    <t>b</t>
  </si>
  <si>
    <t>epsilon (mixr)</t>
  </si>
  <si>
    <t>saturation vp (correct for temp)</t>
  </si>
  <si>
    <t>k -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</si>
</sst>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tabSelected="1" workbookViewId="0">
      <pane xSplit="1" topLeftCell="L1" activePane="topRight" state="frozen"/>
      <selection pane="topRight" activeCell="O2" sqref="O2:O97"/>
    </sheetView>
  </sheetViews>
  <sheetFormatPr defaultRowHeight="14.25" x14ac:dyDescent="0.45"/>
  <cols>
    <col min="3" max="6" width="0" hidden="1" customWidth="1"/>
    <col min="9" max="11" width="0" hidden="1" customWidth="1"/>
    <col min="22" max="23" width="0" hidden="1" customWidth="1"/>
  </cols>
  <sheetData>
    <row r="1" spans="1:3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32</v>
      </c>
      <c r="S1" t="s">
        <v>16</v>
      </c>
      <c r="T1" t="s">
        <v>17</v>
      </c>
      <c r="U1" t="s">
        <v>18</v>
      </c>
      <c r="V1" t="s">
        <v>4</v>
      </c>
      <c r="W1" t="s">
        <v>3</v>
      </c>
      <c r="X1" t="s">
        <v>19</v>
      </c>
      <c r="Y1" t="s">
        <v>20</v>
      </c>
      <c r="Z1" t="s">
        <v>21</v>
      </c>
      <c r="AA1" t="s">
        <v>31</v>
      </c>
      <c r="AB1" t="s">
        <v>22</v>
      </c>
      <c r="AC1">
        <v>6.5383350399999998</v>
      </c>
      <c r="AG1">
        <v>6.5708936959999997</v>
      </c>
    </row>
    <row r="2" spans="1:34" x14ac:dyDescent="0.45">
      <c r="A2">
        <v>1007.146309</v>
      </c>
      <c r="B2">
        <v>103.96465619999999</v>
      </c>
      <c r="C2">
        <v>18.564488740000002</v>
      </c>
      <c r="D2">
        <v>10.798582509999999</v>
      </c>
      <c r="E2">
        <v>62.698443449999999</v>
      </c>
      <c r="F2">
        <v>8.4143456719999996</v>
      </c>
      <c r="G2">
        <v>146.16230429999999</v>
      </c>
      <c r="H2">
        <v>7.7146454990000004</v>
      </c>
      <c r="I2">
        <v>291.18374</v>
      </c>
      <c r="J2">
        <v>315.32123719999998</v>
      </c>
      <c r="K2">
        <v>292.66023639999997</v>
      </c>
      <c r="M2">
        <v>291.12099460000002</v>
      </c>
      <c r="N2" s="1">
        <f xml:space="preserve"> M2* EXP(($AF$6 * AB2)/($AF$8 * R2))</f>
        <v>35678004.112755783</v>
      </c>
      <c r="O2" s="1">
        <f>M2*(1+(0.61*Q2))</f>
        <v>312.60863521142602</v>
      </c>
      <c r="P2" s="1">
        <v>121</v>
      </c>
      <c r="Q2" s="1">
        <f>P2/1000</f>
        <v>0.121</v>
      </c>
      <c r="R2" s="1">
        <f>273.15+T2</f>
        <v>283.79252065805372</v>
      </c>
      <c r="S2" s="1">
        <f>(U2*AA2)/100</f>
        <v>12.953419776</v>
      </c>
      <c r="T2">
        <f xml:space="preserve"> ($AF$11* (LN(U2/100)+(($AF$10*X2)/($AF$11+X2))))/($AF$10-(LN(U2/100)+(($AF$10*X2)/($AF$11+X2))))</f>
        <v>10.642520658053712</v>
      </c>
      <c r="U2">
        <f t="shared" ref="U2:U5" si="0">U3*0.88</f>
        <v>59.969535999999998</v>
      </c>
      <c r="V2">
        <v>87.460311309999994</v>
      </c>
      <c r="W2">
        <v>17.051205660000001</v>
      </c>
      <c r="X2">
        <v>18.564488740000002</v>
      </c>
      <c r="Y2">
        <v>291.7144887</v>
      </c>
      <c r="Z2">
        <v>290.2012057</v>
      </c>
      <c r="AA2" s="1">
        <v>21.6</v>
      </c>
      <c r="AB2" s="1">
        <v>1.33</v>
      </c>
      <c r="AC2">
        <v>0.60505615400000001</v>
      </c>
      <c r="AE2">
        <v>1.17548936</v>
      </c>
      <c r="AH2">
        <v>6.5708936959999997</v>
      </c>
    </row>
    <row r="3" spans="1:34" x14ac:dyDescent="0.45">
      <c r="A3">
        <v>1002.241804</v>
      </c>
      <c r="B3">
        <v>164.87453919999999</v>
      </c>
      <c r="C3">
        <v>18.35764979</v>
      </c>
      <c r="D3">
        <v>10.70250575</v>
      </c>
      <c r="E3">
        <v>63.37806295</v>
      </c>
      <c r="F3">
        <v>8.4262114520000004</v>
      </c>
      <c r="G3">
        <v>144.11849100000001</v>
      </c>
      <c r="H3">
        <v>7.6139977569999999</v>
      </c>
      <c r="I3">
        <v>291.43003499999998</v>
      </c>
      <c r="J3">
        <v>315.605322</v>
      </c>
      <c r="K3">
        <v>292.90365020000002</v>
      </c>
      <c r="M3">
        <v>291.32101690000002</v>
      </c>
      <c r="N3" s="1">
        <f t="shared" ref="N3:N66" si="1" xml:space="preserve"> M3* EXP(($AF$6 * AB3)/($AF$8 * R3))</f>
        <v>91263885.137979373</v>
      </c>
      <c r="O3" s="1">
        <f t="shared" ref="O3:O66" si="2">M3*(1+(0.61*Q3))</f>
        <v>312.82342115738902</v>
      </c>
      <c r="P3" s="1">
        <v>121</v>
      </c>
      <c r="Q3" s="1">
        <f t="shared" ref="Q3:Q66" si="3">P3/1000</f>
        <v>0.121</v>
      </c>
      <c r="R3" s="1">
        <f t="shared" ref="R3:R66" si="4">273.15-T3</f>
        <v>260.76979459627415</v>
      </c>
      <c r="S3" s="1">
        <f t="shared" ref="S3:S66" si="5">(U3*AA3)/100</f>
        <v>14.515353600000001</v>
      </c>
      <c r="T3">
        <f t="shared" ref="T3:T66" si="6" xml:space="preserve"> ($AF$11* (LN(U3/100)+(($AF$10*X3)/($AF$11+X3))))/($AF$10-(LN(U3/100)+(($AF$10*X3)/($AF$11+X3))))</f>
        <v>12.380205403725798</v>
      </c>
      <c r="U3">
        <f t="shared" si="0"/>
        <v>68.147199999999998</v>
      </c>
      <c r="V3">
        <v>87.32438741</v>
      </c>
      <c r="W3">
        <v>17.016854609999999</v>
      </c>
      <c r="X3">
        <v>18.35764979</v>
      </c>
      <c r="Y3">
        <v>291.50764980000002</v>
      </c>
      <c r="Z3">
        <v>290.16685460000002</v>
      </c>
      <c r="AA3" s="1">
        <v>21.3</v>
      </c>
      <c r="AB3" s="1">
        <v>1.32</v>
      </c>
      <c r="AC3">
        <v>73.065679500000002</v>
      </c>
      <c r="AE3" t="s">
        <v>23</v>
      </c>
    </row>
    <row r="4" spans="1:34" x14ac:dyDescent="0.45">
      <c r="A4">
        <v>989.17628590000004</v>
      </c>
      <c r="B4">
        <v>282.5046663</v>
      </c>
      <c r="C4">
        <v>17.492701350000001</v>
      </c>
      <c r="D4">
        <v>10.209593330000001</v>
      </c>
      <c r="E4">
        <v>65.244169970000002</v>
      </c>
      <c r="F4">
        <v>8.2725842780000001</v>
      </c>
      <c r="G4">
        <v>127.2674742</v>
      </c>
      <c r="H4">
        <v>8.8963473569999998</v>
      </c>
      <c r="I4">
        <v>291.67196189999999</v>
      </c>
      <c r="J4">
        <v>315.44124729999999</v>
      </c>
      <c r="K4">
        <v>293.12030279999999</v>
      </c>
      <c r="M4">
        <v>291.54872349999999</v>
      </c>
      <c r="N4" s="1">
        <f t="shared" si="1"/>
        <v>59612105.08912202</v>
      </c>
      <c r="O4" s="1">
        <f t="shared" si="2"/>
        <v>312.89009006019995</v>
      </c>
      <c r="P4" s="1">
        <v>120</v>
      </c>
      <c r="Q4" s="1">
        <f t="shared" si="3"/>
        <v>0.12</v>
      </c>
      <c r="R4" s="1">
        <f t="shared" si="4"/>
        <v>259.64654212560635</v>
      </c>
      <c r="S4" s="1">
        <f t="shared" si="5"/>
        <v>15.565440000000001</v>
      </c>
      <c r="T4">
        <f t="shared" si="6"/>
        <v>13.503457874393623</v>
      </c>
      <c r="U4">
        <f t="shared" si="0"/>
        <v>77.44</v>
      </c>
      <c r="V4">
        <v>86.951166009999994</v>
      </c>
      <c r="W4">
        <v>16.61668435</v>
      </c>
      <c r="X4">
        <v>17.492701350000001</v>
      </c>
      <c r="Y4">
        <v>290.64270140000002</v>
      </c>
      <c r="Z4">
        <v>289.76668439999997</v>
      </c>
      <c r="AA4" s="1">
        <v>20.100000000000001</v>
      </c>
      <c r="AB4" s="1">
        <v>1.27</v>
      </c>
      <c r="AE4">
        <v>1.6050561539999999</v>
      </c>
    </row>
    <row r="5" spans="1:34" x14ac:dyDescent="0.45">
      <c r="A5">
        <v>960.84197889999996</v>
      </c>
      <c r="B5">
        <v>532.84322369999995</v>
      </c>
      <c r="C5">
        <v>15.53470383</v>
      </c>
      <c r="D5">
        <v>9.0231486850000007</v>
      </c>
      <c r="E5">
        <v>69.228138380000004</v>
      </c>
      <c r="F5">
        <v>7.9042318729999996</v>
      </c>
      <c r="G5">
        <v>119.5672247</v>
      </c>
      <c r="H5">
        <v>9.8087690320000007</v>
      </c>
      <c r="I5">
        <v>292.14048050000002</v>
      </c>
      <c r="J5">
        <v>314.92046049999999</v>
      </c>
      <c r="K5">
        <v>293.52573530000001</v>
      </c>
      <c r="M5">
        <v>292.00165299999998</v>
      </c>
      <c r="N5" s="1">
        <f t="shared" si="1"/>
        <v>18843702.899137355</v>
      </c>
      <c r="O5" s="1">
        <f t="shared" si="2"/>
        <v>312.48556895794997</v>
      </c>
      <c r="P5" s="1">
        <v>115</v>
      </c>
      <c r="Q5" s="1">
        <f t="shared" si="3"/>
        <v>0.115</v>
      </c>
      <c r="R5" s="1">
        <f t="shared" si="4"/>
        <v>259.59532284010339</v>
      </c>
      <c r="S5" s="1">
        <f t="shared" si="5"/>
        <v>15.664000000000001</v>
      </c>
      <c r="T5">
        <f t="shared" si="6"/>
        <v>13.554677159896601</v>
      </c>
      <c r="U5">
        <f t="shared" si="0"/>
        <v>88</v>
      </c>
      <c r="V5">
        <v>86.154372319999993</v>
      </c>
      <c r="W5">
        <v>15.594042379999999</v>
      </c>
      <c r="X5">
        <v>15.53470383</v>
      </c>
      <c r="Y5">
        <v>288.68470380000002</v>
      </c>
      <c r="Z5">
        <v>288.74404240000001</v>
      </c>
      <c r="AA5" s="1">
        <v>17.8</v>
      </c>
      <c r="AB5" s="1">
        <v>1.1499999999999999</v>
      </c>
      <c r="AC5">
        <v>17.344497409999999</v>
      </c>
    </row>
    <row r="6" spans="1:34" x14ac:dyDescent="0.45">
      <c r="A6" s="2">
        <v>937.06777739999995</v>
      </c>
      <c r="B6">
        <v>746.25273360000006</v>
      </c>
      <c r="C6">
        <v>14.14449741</v>
      </c>
      <c r="D6">
        <v>7.3077671789999998</v>
      </c>
      <c r="E6">
        <v>68.696071959999998</v>
      </c>
      <c r="F6">
        <v>7.2768005770000004</v>
      </c>
      <c r="G6">
        <v>128.77088019999999</v>
      </c>
      <c r="H6">
        <v>10.1610043</v>
      </c>
      <c r="I6">
        <v>292.83232850000002</v>
      </c>
      <c r="J6">
        <v>313.91494180000001</v>
      </c>
      <c r="K6">
        <v>294.11568369999998</v>
      </c>
      <c r="M6">
        <v>292.68522589999998</v>
      </c>
      <c r="N6" s="1">
        <f t="shared" si="1"/>
        <v>9855957.6532638259</v>
      </c>
      <c r="O6" s="1">
        <f t="shared" si="2"/>
        <v>309.23569736896724</v>
      </c>
      <c r="P6" s="1">
        <v>92.7</v>
      </c>
      <c r="Q6" s="1">
        <f t="shared" si="3"/>
        <v>9.2700000000000005E-2</v>
      </c>
      <c r="R6" s="1">
        <f t="shared" si="4"/>
        <v>259.00550258999999</v>
      </c>
      <c r="S6" s="1">
        <f t="shared" si="5"/>
        <v>16.2</v>
      </c>
      <c r="T6">
        <f t="shared" si="6"/>
        <v>14.14449741</v>
      </c>
      <c r="U6">
        <v>100</v>
      </c>
      <c r="V6">
        <v>100</v>
      </c>
      <c r="W6">
        <v>11.813578120000001</v>
      </c>
      <c r="X6">
        <v>14.14449741</v>
      </c>
      <c r="Y6">
        <v>287.29449740000001</v>
      </c>
      <c r="Z6">
        <v>287.02866089999998</v>
      </c>
      <c r="AA6" s="1">
        <v>16.2</v>
      </c>
      <c r="AB6" s="1">
        <v>1.08</v>
      </c>
      <c r="AE6" t="s">
        <v>24</v>
      </c>
      <c r="AF6" s="1">
        <v>2500000</v>
      </c>
    </row>
    <row r="7" spans="1:34" x14ac:dyDescent="0.45">
      <c r="A7" s="2">
        <v>916.72164350000003</v>
      </c>
      <c r="B7">
        <v>932.75527969999996</v>
      </c>
      <c r="C7">
        <v>13.131202180000001</v>
      </c>
      <c r="D7">
        <v>5.2879785760000004</v>
      </c>
      <c r="E7">
        <v>65.770505619999994</v>
      </c>
      <c r="F7">
        <v>6.5714777499999997</v>
      </c>
      <c r="G7">
        <v>142.3925725</v>
      </c>
      <c r="H7">
        <v>10.163954090000001</v>
      </c>
      <c r="I7">
        <v>293.6494409</v>
      </c>
      <c r="J7">
        <v>312.8157435</v>
      </c>
      <c r="K7">
        <v>294.81116250000002</v>
      </c>
      <c r="M7">
        <v>295.34868569999998</v>
      </c>
      <c r="N7" s="1">
        <f t="shared" si="1"/>
        <v>22287146.864500716</v>
      </c>
      <c r="O7" s="1">
        <f t="shared" si="2"/>
        <v>312.53620711562581</v>
      </c>
      <c r="P7" s="1">
        <v>95.4</v>
      </c>
      <c r="Q7" s="1">
        <f t="shared" si="3"/>
        <v>9.5400000000000013E-2</v>
      </c>
      <c r="R7" s="1">
        <f t="shared" si="4"/>
        <v>258.20550258999998</v>
      </c>
      <c r="S7" s="1">
        <f t="shared" si="5"/>
        <v>17.100000000000001</v>
      </c>
      <c r="T7">
        <f t="shared" si="6"/>
        <v>14.944497409999995</v>
      </c>
      <c r="U7">
        <v>100</v>
      </c>
      <c r="V7">
        <v>65.770505619999994</v>
      </c>
      <c r="W7">
        <v>11.9368806</v>
      </c>
      <c r="X7">
        <v>14.94449741</v>
      </c>
      <c r="Y7">
        <v>288.09449740000002</v>
      </c>
      <c r="Z7">
        <v>285.00887230000001</v>
      </c>
      <c r="AA7" s="1">
        <v>17.100000000000001</v>
      </c>
      <c r="AB7" s="1">
        <v>1.1599999999999999</v>
      </c>
      <c r="AE7" t="s">
        <v>25</v>
      </c>
      <c r="AF7">
        <v>461</v>
      </c>
    </row>
    <row r="8" spans="1:34" x14ac:dyDescent="0.45">
      <c r="A8" s="2">
        <v>898.3961395</v>
      </c>
      <c r="B8">
        <v>1103.806981</v>
      </c>
      <c r="C8">
        <v>12.28557498</v>
      </c>
      <c r="D8">
        <v>3.3538293100000001</v>
      </c>
      <c r="E8">
        <v>62.213974299999997</v>
      </c>
      <c r="F8">
        <v>5.9395368880000001</v>
      </c>
      <c r="G8">
        <v>159.09999400000001</v>
      </c>
      <c r="H8">
        <v>10.593733110000001</v>
      </c>
      <c r="I8">
        <v>294.49385969999997</v>
      </c>
      <c r="J8">
        <v>311.93829970000002</v>
      </c>
      <c r="K8">
        <v>295.54732209999997</v>
      </c>
      <c r="M8">
        <v>297.88419210000001</v>
      </c>
      <c r="N8" s="1">
        <f t="shared" si="1"/>
        <v>55788728.155314863</v>
      </c>
      <c r="O8" s="1">
        <f t="shared" si="2"/>
        <v>315.54634161799316</v>
      </c>
      <c r="P8" s="1">
        <v>97.2</v>
      </c>
      <c r="Q8" s="1">
        <f t="shared" si="3"/>
        <v>9.7200000000000009E-2</v>
      </c>
      <c r="R8" s="1">
        <f t="shared" si="4"/>
        <v>257.40550258999997</v>
      </c>
      <c r="S8" s="1">
        <f t="shared" si="5"/>
        <v>18</v>
      </c>
      <c r="T8">
        <f t="shared" si="6"/>
        <v>15.744497409999999</v>
      </c>
      <c r="U8">
        <v>100</v>
      </c>
      <c r="V8">
        <v>62.213974299999997</v>
      </c>
      <c r="W8">
        <v>11.87220232</v>
      </c>
      <c r="X8">
        <v>15.744497409999999</v>
      </c>
      <c r="Y8">
        <v>288.89449739999998</v>
      </c>
      <c r="Z8">
        <v>283.07472300000001</v>
      </c>
      <c r="AA8" s="1">
        <v>18</v>
      </c>
      <c r="AB8" s="1">
        <v>1.25</v>
      </c>
      <c r="AE8" t="s">
        <v>26</v>
      </c>
      <c r="AF8">
        <v>1000</v>
      </c>
    </row>
    <row r="9" spans="1:34" x14ac:dyDescent="0.45">
      <c r="A9" s="2">
        <v>881.10378930000002</v>
      </c>
      <c r="B9">
        <v>1269.1824570000001</v>
      </c>
      <c r="C9">
        <v>11.547049319999999</v>
      </c>
      <c r="D9">
        <v>1.2581204479999999</v>
      </c>
      <c r="E9">
        <v>57.712029950000002</v>
      </c>
      <c r="F9">
        <v>5.3094096190000002</v>
      </c>
      <c r="G9">
        <v>164.6834437</v>
      </c>
      <c r="H9">
        <v>11.00784432</v>
      </c>
      <c r="I9">
        <v>295.40103590000001</v>
      </c>
      <c r="J9">
        <v>311.11753019999998</v>
      </c>
      <c r="K9">
        <v>296.34519119999999</v>
      </c>
      <c r="M9">
        <v>300.37411509999998</v>
      </c>
      <c r="N9" s="1">
        <f t="shared" si="1"/>
        <v>140411484.05188742</v>
      </c>
      <c r="O9" s="1">
        <f t="shared" si="2"/>
        <v>318.09228302740365</v>
      </c>
      <c r="P9" s="1">
        <v>96.7</v>
      </c>
      <c r="Q9" s="1">
        <f t="shared" si="3"/>
        <v>9.6700000000000008E-2</v>
      </c>
      <c r="R9" s="1">
        <f t="shared" si="4"/>
        <v>256.60550258999996</v>
      </c>
      <c r="S9" s="1">
        <f t="shared" si="5"/>
        <v>19</v>
      </c>
      <c r="T9">
        <f t="shared" si="6"/>
        <v>16.544497410000005</v>
      </c>
      <c r="U9">
        <v>100</v>
      </c>
      <c r="V9">
        <v>57.712029950000002</v>
      </c>
      <c r="W9">
        <v>11.507121440000001</v>
      </c>
      <c r="X9">
        <v>16.544497410000002</v>
      </c>
      <c r="Y9">
        <v>289.69449739999999</v>
      </c>
      <c r="Z9">
        <v>280.97901409999997</v>
      </c>
      <c r="AA9" s="1">
        <v>19</v>
      </c>
      <c r="AB9" s="1">
        <v>1.34</v>
      </c>
      <c r="AE9" t="s">
        <v>27</v>
      </c>
    </row>
    <row r="10" spans="1:34" x14ac:dyDescent="0.45">
      <c r="A10">
        <v>864.00209789999997</v>
      </c>
      <c r="B10">
        <v>1440.5745830000001</v>
      </c>
      <c r="C10">
        <v>10.806162369999999</v>
      </c>
      <c r="D10">
        <v>-0.88736869600000001</v>
      </c>
      <c r="E10">
        <v>53.397909040000002</v>
      </c>
      <c r="F10">
        <v>4.750755785</v>
      </c>
      <c r="G10">
        <v>172.47488469999999</v>
      </c>
      <c r="H10">
        <v>11.79328084</v>
      </c>
      <c r="I10">
        <v>296.38566809999998</v>
      </c>
      <c r="J10">
        <v>310.5569916</v>
      </c>
      <c r="K10">
        <v>297.23366820000001</v>
      </c>
      <c r="M10">
        <v>302.89679530000001</v>
      </c>
      <c r="N10" s="1">
        <f t="shared" si="1"/>
        <v>280251947.15593731</v>
      </c>
      <c r="O10" s="1">
        <f t="shared" si="2"/>
        <v>320.6529083372813</v>
      </c>
      <c r="P10" s="1">
        <v>96.1</v>
      </c>
      <c r="Q10" s="1">
        <f t="shared" si="3"/>
        <v>9.6099999999999991E-2</v>
      </c>
      <c r="R10" s="1">
        <f t="shared" si="4"/>
        <v>262.05055052415656</v>
      </c>
      <c r="S10" s="1">
        <f t="shared" si="5"/>
        <v>13.34947726</v>
      </c>
      <c r="T10">
        <f t="shared" si="6"/>
        <v>11.09944947584342</v>
      </c>
      <c r="U10">
        <v>66.747386300000002</v>
      </c>
      <c r="V10">
        <v>53.397909040000002</v>
      </c>
      <c r="W10">
        <v>11.099449480000001</v>
      </c>
      <c r="X10">
        <v>17.344497409999999</v>
      </c>
      <c r="Y10">
        <v>290.4944974</v>
      </c>
      <c r="Z10">
        <v>278.83352500000001</v>
      </c>
      <c r="AA10" s="1">
        <v>20</v>
      </c>
      <c r="AB10" s="1">
        <v>1.44</v>
      </c>
      <c r="AE10" t="s">
        <v>28</v>
      </c>
      <c r="AF10">
        <v>17.625</v>
      </c>
    </row>
    <row r="11" spans="1:34" x14ac:dyDescent="0.45">
      <c r="A11">
        <v>846.98733900000002</v>
      </c>
      <c r="B11">
        <v>1608.6429659999999</v>
      </c>
      <c r="C11">
        <v>10.14507863</v>
      </c>
      <c r="D11">
        <v>-3.2406225530000001</v>
      </c>
      <c r="E11">
        <v>48.480346349999998</v>
      </c>
      <c r="F11">
        <v>4.198180722</v>
      </c>
      <c r="G11">
        <v>173.37213589999999</v>
      </c>
      <c r="H11">
        <v>12.664767339999999</v>
      </c>
      <c r="I11">
        <v>297.4078222</v>
      </c>
      <c r="J11">
        <v>310.04221089999999</v>
      </c>
      <c r="K11">
        <v>298.16038589999999</v>
      </c>
      <c r="M11">
        <v>303.9314579</v>
      </c>
      <c r="N11" s="1">
        <f t="shared" si="1"/>
        <v>172908688.0558134</v>
      </c>
      <c r="O11" s="1">
        <f t="shared" si="2"/>
        <v>319.65322435425122</v>
      </c>
      <c r="P11" s="1">
        <v>84.8</v>
      </c>
      <c r="Q11" s="1">
        <f t="shared" si="3"/>
        <v>8.48E-2</v>
      </c>
      <c r="R11" s="1">
        <f t="shared" si="4"/>
        <v>264.12160118344781</v>
      </c>
      <c r="S11" s="1">
        <f t="shared" si="5"/>
        <v>11.57468269154</v>
      </c>
      <c r="T11">
        <f t="shared" si="6"/>
        <v>9.028398816552178</v>
      </c>
      <c r="U11">
        <v>60.600432939999997</v>
      </c>
      <c r="V11">
        <v>48.480346349999998</v>
      </c>
      <c r="W11">
        <v>9.0283988159999993</v>
      </c>
      <c r="X11">
        <v>16.68341367</v>
      </c>
      <c r="Y11">
        <v>289.83341369999999</v>
      </c>
      <c r="Z11">
        <v>276.48027109999998</v>
      </c>
      <c r="AA11" s="1">
        <v>19.100000000000001</v>
      </c>
      <c r="AB11" s="1">
        <v>1.4</v>
      </c>
      <c r="AE11" t="s">
        <v>29</v>
      </c>
      <c r="AF11">
        <v>243.04</v>
      </c>
    </row>
    <row r="12" spans="1:34" x14ac:dyDescent="0.45">
      <c r="A12">
        <v>829.40640759999997</v>
      </c>
      <c r="B12">
        <v>1785.886446</v>
      </c>
      <c r="C12">
        <v>9.467496379</v>
      </c>
      <c r="D12">
        <v>-5.8515394289999998</v>
      </c>
      <c r="E12">
        <v>43.136406569999998</v>
      </c>
      <c r="F12">
        <v>3.6539330730000001</v>
      </c>
      <c r="G12">
        <v>171.4360145</v>
      </c>
      <c r="H12">
        <v>13.59893765</v>
      </c>
      <c r="I12">
        <v>298.52697560000001</v>
      </c>
      <c r="J12">
        <v>309.62880380000001</v>
      </c>
      <c r="K12">
        <v>299.18430180000001</v>
      </c>
      <c r="M12">
        <v>305.04540170000001</v>
      </c>
      <c r="N12" s="1">
        <f t="shared" si="1"/>
        <v>116523733.15762992</v>
      </c>
      <c r="O12" s="1">
        <f t="shared" si="2"/>
        <v>318.79654336323432</v>
      </c>
      <c r="P12" s="1">
        <v>73.900000000000006</v>
      </c>
      <c r="Q12" s="1">
        <f t="shared" si="3"/>
        <v>7.3900000000000007E-2</v>
      </c>
      <c r="R12" s="1">
        <f t="shared" si="4"/>
        <v>266.4717487728492</v>
      </c>
      <c r="S12" s="1">
        <f t="shared" si="5"/>
        <v>9.8674530024300005</v>
      </c>
      <c r="T12">
        <f t="shared" si="6"/>
        <v>6.6782512271507857</v>
      </c>
      <c r="U12">
        <v>53.920508210000001</v>
      </c>
      <c r="V12">
        <v>43.136406569999998</v>
      </c>
      <c r="W12">
        <v>6.6782512269999996</v>
      </c>
      <c r="X12">
        <v>16.00583142</v>
      </c>
      <c r="Y12">
        <v>289.15583140000001</v>
      </c>
      <c r="Z12">
        <v>273.8693543</v>
      </c>
      <c r="AA12" s="1">
        <v>18.3</v>
      </c>
      <c r="AB12" s="1">
        <v>1.37</v>
      </c>
    </row>
    <row r="13" spans="1:34" x14ac:dyDescent="0.45">
      <c r="A13">
        <v>811.56781799999999</v>
      </c>
      <c r="B13">
        <v>1970.2778519999999</v>
      </c>
      <c r="C13">
        <v>8.7497407379999999</v>
      </c>
      <c r="D13">
        <v>-8.5466365799999995</v>
      </c>
      <c r="E13">
        <v>38.353167190000001</v>
      </c>
      <c r="F13">
        <v>3.1656718939999999</v>
      </c>
      <c r="G13">
        <v>169.5431073</v>
      </c>
      <c r="H13">
        <v>14.50516227</v>
      </c>
      <c r="I13">
        <v>299.67757210000002</v>
      </c>
      <c r="J13">
        <v>309.39574720000002</v>
      </c>
      <c r="K13">
        <v>300.24894169999999</v>
      </c>
      <c r="M13">
        <v>306.1862557</v>
      </c>
      <c r="N13" s="1">
        <f t="shared" si="1"/>
        <v>79054008.784428671</v>
      </c>
      <c r="O13" s="1">
        <f t="shared" si="2"/>
        <v>318.17712184572338</v>
      </c>
      <c r="P13" s="1">
        <v>64.2</v>
      </c>
      <c r="Q13" s="1">
        <f t="shared" si="3"/>
        <v>6.4200000000000007E-2</v>
      </c>
      <c r="R13" s="1">
        <f t="shared" si="4"/>
        <v>268.82910688551482</v>
      </c>
      <c r="S13" s="1">
        <f t="shared" si="5"/>
        <v>8.3897553232500002</v>
      </c>
      <c r="T13">
        <f t="shared" si="6"/>
        <v>4.3208931144851812</v>
      </c>
      <c r="U13">
        <v>47.941458990000001</v>
      </c>
      <c r="V13">
        <v>38.353167190000001</v>
      </c>
      <c r="W13">
        <v>4.3208931120000003</v>
      </c>
      <c r="X13">
        <v>15.28807578</v>
      </c>
      <c r="Y13">
        <v>288.43807579999998</v>
      </c>
      <c r="Z13">
        <v>271.17425709999998</v>
      </c>
      <c r="AA13" s="1">
        <v>17.5</v>
      </c>
      <c r="AB13" s="1">
        <v>1.34</v>
      </c>
    </row>
    <row r="14" spans="1:34" x14ac:dyDescent="0.45">
      <c r="A14">
        <v>793.86231299999997</v>
      </c>
      <c r="B14">
        <v>2157.0339290000002</v>
      </c>
      <c r="C14">
        <v>7.974896406</v>
      </c>
      <c r="D14">
        <v>-11.01333546</v>
      </c>
      <c r="E14">
        <v>34.585492039999998</v>
      </c>
      <c r="F14">
        <v>2.7728839879999998</v>
      </c>
      <c r="G14">
        <v>168.67859060000001</v>
      </c>
      <c r="H14">
        <v>15.39405022</v>
      </c>
      <c r="I14">
        <v>300.80295690000003</v>
      </c>
      <c r="J14">
        <v>309.39665630000002</v>
      </c>
      <c r="K14">
        <v>301.30585930000001</v>
      </c>
      <c r="M14">
        <v>307.29622970000003</v>
      </c>
      <c r="N14" s="1">
        <f t="shared" si="1"/>
        <v>49647271.394822575</v>
      </c>
      <c r="O14" s="1">
        <f t="shared" si="2"/>
        <v>317.8309590465754</v>
      </c>
      <c r="P14" s="1">
        <v>56.2</v>
      </c>
      <c r="Q14" s="1">
        <f t="shared" si="3"/>
        <v>5.62E-2</v>
      </c>
      <c r="R14" s="1">
        <f t="shared" si="4"/>
        <v>270.99950593500631</v>
      </c>
      <c r="S14" s="1">
        <f t="shared" si="5"/>
        <v>7.1764895983000008</v>
      </c>
      <c r="T14">
        <f t="shared" si="6"/>
        <v>2.1504940649936377</v>
      </c>
      <c r="U14">
        <v>43.231865050000003</v>
      </c>
      <c r="V14">
        <v>34.585492039999998</v>
      </c>
      <c r="W14">
        <v>2.1504940609999998</v>
      </c>
      <c r="X14">
        <v>14.513231449999999</v>
      </c>
      <c r="Y14">
        <v>287.66323139999997</v>
      </c>
      <c r="Z14">
        <v>268.70755819999999</v>
      </c>
      <c r="AA14" s="1">
        <v>16.600000000000001</v>
      </c>
      <c r="AB14" s="1">
        <v>1.3</v>
      </c>
      <c r="AE14" t="s">
        <v>30</v>
      </c>
      <c r="AF14">
        <v>0.622</v>
      </c>
    </row>
    <row r="15" spans="1:34" x14ac:dyDescent="0.45">
      <c r="A15">
        <v>774.63005039999996</v>
      </c>
      <c r="B15">
        <v>2364.4240599999998</v>
      </c>
      <c r="C15">
        <v>7.0577956730000002</v>
      </c>
      <c r="D15">
        <v>-13.576763010000001</v>
      </c>
      <c r="E15">
        <v>31.088213360000001</v>
      </c>
      <c r="F15">
        <v>2.4091581620000002</v>
      </c>
      <c r="G15">
        <v>169.7389853</v>
      </c>
      <c r="H15">
        <v>16.094808499999999</v>
      </c>
      <c r="I15">
        <v>301.99891029999998</v>
      </c>
      <c r="J15">
        <v>309.53986839999999</v>
      </c>
      <c r="K15">
        <v>302.43858260000002</v>
      </c>
      <c r="M15">
        <v>308.47259359999998</v>
      </c>
      <c r="N15" s="1">
        <f t="shared" si="1"/>
        <v>31236464.967175841</v>
      </c>
      <c r="O15" s="1">
        <f t="shared" si="2"/>
        <v>317.69283942270397</v>
      </c>
      <c r="P15" s="1">
        <v>49</v>
      </c>
      <c r="Q15" s="1">
        <f t="shared" si="3"/>
        <v>4.9000000000000002E-2</v>
      </c>
      <c r="R15" s="1">
        <f t="shared" si="4"/>
        <v>273.3078752592051</v>
      </c>
      <c r="S15" s="1">
        <f t="shared" si="5"/>
        <v>6.0622016051999994</v>
      </c>
      <c r="T15">
        <f t="shared" si="6"/>
        <v>-0.15787525920514059</v>
      </c>
      <c r="U15">
        <v>38.860266699999997</v>
      </c>
      <c r="V15">
        <v>31.088213360000001</v>
      </c>
      <c r="W15">
        <v>-0.15787525699999999</v>
      </c>
      <c r="X15">
        <v>13.596130710000001</v>
      </c>
      <c r="Y15">
        <v>286.74613069999998</v>
      </c>
      <c r="Z15">
        <v>266.14413070000001</v>
      </c>
      <c r="AA15" s="1">
        <v>15.6</v>
      </c>
      <c r="AB15" s="1">
        <v>1.26</v>
      </c>
    </row>
    <row r="16" spans="1:34" x14ac:dyDescent="0.45">
      <c r="A16">
        <v>755.1035402</v>
      </c>
      <c r="B16">
        <v>2579.9025019999999</v>
      </c>
      <c r="C16">
        <v>6.030691343</v>
      </c>
      <c r="D16">
        <v>-15.79805165</v>
      </c>
      <c r="E16">
        <v>28.61520595</v>
      </c>
      <c r="F16">
        <v>2.1282883090000002</v>
      </c>
      <c r="G16">
        <v>173.68665559999999</v>
      </c>
      <c r="H16">
        <v>16.733065</v>
      </c>
      <c r="I16">
        <v>303.16819279999999</v>
      </c>
      <c r="J16">
        <v>309.89469860000003</v>
      </c>
      <c r="K16">
        <v>303.55749429999997</v>
      </c>
      <c r="M16">
        <v>309.62020990000002</v>
      </c>
      <c r="N16" s="1">
        <f t="shared" si="1"/>
        <v>16690443.279421574</v>
      </c>
      <c r="O16" s="1">
        <f t="shared" si="2"/>
        <v>317.72266117287313</v>
      </c>
      <c r="P16" s="1">
        <v>42.9</v>
      </c>
      <c r="Q16" s="1">
        <f t="shared" si="3"/>
        <v>4.2900000000000001E-2</v>
      </c>
      <c r="R16" s="1">
        <f t="shared" si="4"/>
        <v>275.35565667203019</v>
      </c>
      <c r="S16" s="1">
        <f t="shared" si="5"/>
        <v>5.2222750862400007</v>
      </c>
      <c r="T16">
        <f t="shared" si="6"/>
        <v>-2.2056566720301918</v>
      </c>
      <c r="U16">
        <v>35.769007440000003</v>
      </c>
      <c r="V16">
        <v>28.61520595</v>
      </c>
      <c r="W16">
        <v>-2.2056566700000002</v>
      </c>
      <c r="X16">
        <v>12.56902638</v>
      </c>
      <c r="Y16">
        <v>285.71902640000002</v>
      </c>
      <c r="Z16">
        <v>263.922842</v>
      </c>
      <c r="AA16" s="1">
        <v>14.6</v>
      </c>
      <c r="AB16" s="1">
        <v>1.2</v>
      </c>
    </row>
    <row r="17" spans="1:28" x14ac:dyDescent="0.45">
      <c r="A17">
        <v>735.41724669999996</v>
      </c>
      <c r="B17">
        <v>2805.224506</v>
      </c>
      <c r="C17">
        <v>4.9828781419999997</v>
      </c>
      <c r="D17">
        <v>-17.942448540000001</v>
      </c>
      <c r="E17">
        <v>26.431547139999999</v>
      </c>
      <c r="F17">
        <v>1.8889175810000001</v>
      </c>
      <c r="G17">
        <v>176.60362720000001</v>
      </c>
      <c r="H17">
        <v>17.116562729999998</v>
      </c>
      <c r="I17">
        <v>304.45485539999999</v>
      </c>
      <c r="J17">
        <v>310.48263589999999</v>
      </c>
      <c r="K17">
        <v>304.80061710000001</v>
      </c>
      <c r="M17">
        <v>310.82424140000001</v>
      </c>
      <c r="N17" s="1">
        <f t="shared" si="1"/>
        <v>9872565.3520460222</v>
      </c>
      <c r="O17" s="1">
        <f t="shared" si="2"/>
        <v>318.02914731565198</v>
      </c>
      <c r="P17" s="1">
        <v>38</v>
      </c>
      <c r="Q17" s="1">
        <f t="shared" si="3"/>
        <v>3.7999999999999999E-2</v>
      </c>
      <c r="R17" s="1">
        <f t="shared" si="4"/>
        <v>277.34788374816111</v>
      </c>
      <c r="S17" s="1">
        <f t="shared" si="5"/>
        <v>4.4933630144799999</v>
      </c>
      <c r="T17">
        <f t="shared" si="6"/>
        <v>-4.1978837481611313</v>
      </c>
      <c r="U17">
        <v>33.039433930000001</v>
      </c>
      <c r="V17">
        <v>26.431547139999999</v>
      </c>
      <c r="W17">
        <v>-4.1978837479999997</v>
      </c>
      <c r="X17">
        <v>11.52121318</v>
      </c>
      <c r="Y17">
        <v>284.67121320000001</v>
      </c>
      <c r="Z17">
        <v>261.77844520000002</v>
      </c>
      <c r="AA17" s="1">
        <v>13.6</v>
      </c>
      <c r="AB17" s="1">
        <v>1.1499999999999999</v>
      </c>
    </row>
    <row r="18" spans="1:28" x14ac:dyDescent="0.45">
      <c r="A18">
        <v>714.56868789999999</v>
      </c>
      <c r="B18">
        <v>3045.7064799999998</v>
      </c>
      <c r="C18">
        <v>3.7121161840000001</v>
      </c>
      <c r="D18">
        <v>-19.663072020000001</v>
      </c>
      <c r="E18">
        <v>24.86246105</v>
      </c>
      <c r="F18">
        <v>1.6889631039999999</v>
      </c>
      <c r="G18">
        <v>182.0647697</v>
      </c>
      <c r="H18">
        <v>17.45336846</v>
      </c>
      <c r="I18">
        <v>305.64120589999999</v>
      </c>
      <c r="J18">
        <v>311.08512569999999</v>
      </c>
      <c r="K18">
        <v>305.95209460000001</v>
      </c>
      <c r="M18">
        <v>311.99235959999999</v>
      </c>
      <c r="N18" s="1">
        <f t="shared" si="1"/>
        <v>5392430.4761304213</v>
      </c>
      <c r="O18" s="1">
        <f t="shared" si="2"/>
        <v>318.44404960416836</v>
      </c>
      <c r="P18" s="1">
        <v>33.9</v>
      </c>
      <c r="Q18" s="1">
        <f t="shared" si="3"/>
        <v>3.39E-2</v>
      </c>
      <c r="R18" s="1">
        <f t="shared" si="4"/>
        <v>279.2715513325586</v>
      </c>
      <c r="S18" s="1">
        <f t="shared" si="5"/>
        <v>3.88475953875</v>
      </c>
      <c r="T18">
        <f t="shared" si="6"/>
        <v>-6.1215513325586342</v>
      </c>
      <c r="U18">
        <v>31.07807631</v>
      </c>
      <c r="V18">
        <v>24.86246105</v>
      </c>
      <c r="W18">
        <v>-6.1215513279999998</v>
      </c>
      <c r="X18">
        <v>10.25045122</v>
      </c>
      <c r="Y18">
        <v>283.40045120000002</v>
      </c>
      <c r="Z18">
        <v>260.05782169999998</v>
      </c>
      <c r="AA18" s="1">
        <v>12.5</v>
      </c>
      <c r="AB18" s="1">
        <v>1.0900000000000001</v>
      </c>
    </row>
    <row r="19" spans="1:28" x14ac:dyDescent="0.45">
      <c r="A19">
        <v>693.3240902</v>
      </c>
      <c r="B19">
        <v>3296.1990609999998</v>
      </c>
      <c r="C19">
        <v>2.3485168980000002</v>
      </c>
      <c r="D19">
        <v>-21.458879889999999</v>
      </c>
      <c r="E19">
        <v>23.489917909999999</v>
      </c>
      <c r="F19">
        <v>1.510116767</v>
      </c>
      <c r="G19">
        <v>184.6036766</v>
      </c>
      <c r="H19">
        <v>17.735494289999998</v>
      </c>
      <c r="I19">
        <v>306.83998400000002</v>
      </c>
      <c r="J19">
        <v>311.75561440000001</v>
      </c>
      <c r="K19">
        <v>307.1197042</v>
      </c>
      <c r="M19">
        <v>313.18292750000001</v>
      </c>
      <c r="N19" s="1">
        <f t="shared" si="1"/>
        <v>2717132.5230058427</v>
      </c>
      <c r="O19" s="1">
        <f t="shared" si="2"/>
        <v>318.89507091467249</v>
      </c>
      <c r="P19" s="1">
        <v>29.9</v>
      </c>
      <c r="Q19" s="1">
        <f t="shared" si="3"/>
        <v>2.9899999999999999E-2</v>
      </c>
      <c r="R19" s="1">
        <f t="shared" si="4"/>
        <v>281.19933625431088</v>
      </c>
      <c r="S19" s="1">
        <f t="shared" si="5"/>
        <v>3.3473133024600004</v>
      </c>
      <c r="T19">
        <f t="shared" si="6"/>
        <v>-8.0493362543109104</v>
      </c>
      <c r="U19">
        <v>29.362397390000002</v>
      </c>
      <c r="V19">
        <v>23.489917909999999</v>
      </c>
      <c r="W19">
        <v>-8.0493362550000001</v>
      </c>
      <c r="X19">
        <v>8.8868519379999995</v>
      </c>
      <c r="Y19">
        <v>282.03685189999999</v>
      </c>
      <c r="Z19">
        <v>258.26201379999998</v>
      </c>
      <c r="AA19" s="1">
        <v>11.4</v>
      </c>
      <c r="AB19" s="1">
        <v>1.02</v>
      </c>
    </row>
    <row r="20" spans="1:28" x14ac:dyDescent="0.45">
      <c r="A20">
        <v>672.01985609999997</v>
      </c>
      <c r="B20">
        <v>3554.4163210000002</v>
      </c>
      <c r="C20">
        <v>0.84379378999999999</v>
      </c>
      <c r="D20">
        <v>-23.091132510000001</v>
      </c>
      <c r="E20">
        <v>22.891850999999999</v>
      </c>
      <c r="F20">
        <v>1.370225732</v>
      </c>
      <c r="G20">
        <v>187.60388750000001</v>
      </c>
      <c r="H20">
        <v>18.138298259999999</v>
      </c>
      <c r="I20">
        <v>307.98001010000002</v>
      </c>
      <c r="J20">
        <v>312.47975270000001</v>
      </c>
      <c r="K20">
        <v>308.2356466</v>
      </c>
      <c r="M20">
        <v>314.30502560000002</v>
      </c>
      <c r="N20" s="1">
        <f t="shared" si="1"/>
        <v>1418475.4333037119</v>
      </c>
      <c r="O20" s="1">
        <f t="shared" si="2"/>
        <v>319.51997458475518</v>
      </c>
      <c r="P20" s="1">
        <v>27.2</v>
      </c>
      <c r="Q20" s="1">
        <f t="shared" si="3"/>
        <v>2.7199999999999998E-2</v>
      </c>
      <c r="R20" s="1">
        <f t="shared" si="4"/>
        <v>282.83738199753361</v>
      </c>
      <c r="S20" s="1">
        <f t="shared" si="5"/>
        <v>2.9473258162500002</v>
      </c>
      <c r="T20">
        <f t="shared" si="6"/>
        <v>-9.6873819975336311</v>
      </c>
      <c r="U20">
        <v>28.61481375</v>
      </c>
      <c r="V20">
        <v>22.891850999999999</v>
      </c>
      <c r="W20">
        <v>-9.6873819979999993</v>
      </c>
      <c r="X20">
        <v>7.3821288300000001</v>
      </c>
      <c r="Y20">
        <v>280.53212880000001</v>
      </c>
      <c r="Z20">
        <v>256.62976120000002</v>
      </c>
      <c r="AA20" s="1">
        <v>10.3</v>
      </c>
      <c r="AB20" s="1">
        <v>0.95199999999999996</v>
      </c>
    </row>
    <row r="21" spans="1:28" x14ac:dyDescent="0.45">
      <c r="A21">
        <v>650.44351080000001</v>
      </c>
      <c r="B21">
        <v>3822.7143999999998</v>
      </c>
      <c r="C21">
        <v>-0.78595515699999996</v>
      </c>
      <c r="D21">
        <v>-24.805800560000002</v>
      </c>
      <c r="E21">
        <v>22.11221132</v>
      </c>
      <c r="F21">
        <v>1.231055985</v>
      </c>
      <c r="G21">
        <v>190.19808380000001</v>
      </c>
      <c r="H21">
        <v>18.714820029999998</v>
      </c>
      <c r="I21">
        <v>309.1052684</v>
      </c>
      <c r="J21">
        <v>313.18649950000002</v>
      </c>
      <c r="K21">
        <v>309.33427210000002</v>
      </c>
      <c r="M21">
        <v>315.40914329999998</v>
      </c>
      <c r="N21" s="1">
        <f t="shared" si="1"/>
        <v>709886.81784415466</v>
      </c>
      <c r="O21" s="1">
        <f t="shared" si="2"/>
        <v>320.08445303113587</v>
      </c>
      <c r="P21" s="1">
        <v>24.3</v>
      </c>
      <c r="Q21" s="1">
        <f t="shared" si="3"/>
        <v>2.4300000000000002E-2</v>
      </c>
      <c r="R21" s="1">
        <f t="shared" si="4"/>
        <v>284.68749850885547</v>
      </c>
      <c r="S21" s="1">
        <f t="shared" si="5"/>
        <v>2.5401402753849998</v>
      </c>
      <c r="T21">
        <f t="shared" si="6"/>
        <v>-11.537498508855483</v>
      </c>
      <c r="U21">
        <v>27.64026415</v>
      </c>
      <c r="V21">
        <v>22.11221132</v>
      </c>
      <c r="W21">
        <v>-11.537498510000001</v>
      </c>
      <c r="X21">
        <v>5.7523798829999997</v>
      </c>
      <c r="Y21">
        <v>278.90237990000003</v>
      </c>
      <c r="Z21">
        <v>254.91509310000001</v>
      </c>
      <c r="AA21" s="1">
        <v>9.19</v>
      </c>
      <c r="AB21" s="1">
        <v>0.879</v>
      </c>
    </row>
    <row r="22" spans="1:28" x14ac:dyDescent="0.45">
      <c r="A22">
        <v>627.93689649999999</v>
      </c>
      <c r="B22">
        <v>4109.5531099999998</v>
      </c>
      <c r="C22">
        <v>-2.5674061419999998</v>
      </c>
      <c r="D22">
        <v>-26.56274101</v>
      </c>
      <c r="E22">
        <v>21.81941321</v>
      </c>
      <c r="F22">
        <v>1.118486203</v>
      </c>
      <c r="G22">
        <v>193.76343420000001</v>
      </c>
      <c r="H22">
        <v>19.294981360000001</v>
      </c>
      <c r="I22">
        <v>310.2735528</v>
      </c>
      <c r="J22">
        <v>314.01094890000002</v>
      </c>
      <c r="K22">
        <v>310.4832816</v>
      </c>
      <c r="M22">
        <v>316.56678779999999</v>
      </c>
      <c r="N22" s="1">
        <f t="shared" si="1"/>
        <v>350487.42847689928</v>
      </c>
      <c r="O22" s="1">
        <f t="shared" si="2"/>
        <v>320.79580351822017</v>
      </c>
      <c r="P22" s="1">
        <v>21.9</v>
      </c>
      <c r="Q22" s="1">
        <f t="shared" si="3"/>
        <v>2.1899999999999999E-2</v>
      </c>
      <c r="R22" s="1">
        <f t="shared" si="4"/>
        <v>286.39515810104518</v>
      </c>
      <c r="S22" s="1">
        <f t="shared" si="5"/>
        <v>2.2119430139609997</v>
      </c>
      <c r="T22">
        <f t="shared" si="6"/>
        <v>-13.245158101045222</v>
      </c>
      <c r="U22">
        <v>27.27426651</v>
      </c>
      <c r="V22">
        <v>21.81941321</v>
      </c>
      <c r="W22">
        <v>-13.245158099999999</v>
      </c>
      <c r="X22">
        <v>3.9709288979999999</v>
      </c>
      <c r="Y22">
        <v>277.12092890000002</v>
      </c>
      <c r="Z22">
        <v>253.15815269999999</v>
      </c>
      <c r="AA22" s="1">
        <v>8.11</v>
      </c>
      <c r="AB22" s="1">
        <v>0.80300000000000005</v>
      </c>
    </row>
    <row r="23" spans="1:28" x14ac:dyDescent="0.45">
      <c r="A23">
        <v>606.36156140000003</v>
      </c>
      <c r="B23">
        <v>4392.5270200000004</v>
      </c>
      <c r="C23">
        <v>-4.3771478799999999</v>
      </c>
      <c r="D23">
        <v>-28.064517290000001</v>
      </c>
      <c r="E23">
        <v>21.76389837</v>
      </c>
      <c r="F23">
        <v>1.0226450629999999</v>
      </c>
      <c r="G23">
        <v>197.0735043</v>
      </c>
      <c r="H23">
        <v>20.008109869999998</v>
      </c>
      <c r="I23">
        <v>311.37797</v>
      </c>
      <c r="J23">
        <v>314.82270440000002</v>
      </c>
      <c r="K23">
        <v>311.56951629999998</v>
      </c>
      <c r="M23">
        <v>317.66005269999999</v>
      </c>
      <c r="N23" s="1">
        <f t="shared" si="1"/>
        <v>181066.1724398348</v>
      </c>
      <c r="O23" s="1">
        <f t="shared" si="2"/>
        <v>321.51612807972526</v>
      </c>
      <c r="P23" s="1">
        <v>19.899999999999999</v>
      </c>
      <c r="Q23" s="1">
        <f t="shared" si="3"/>
        <v>1.9899999999999998E-2</v>
      </c>
      <c r="R23" s="1">
        <f t="shared" si="4"/>
        <v>287.9931952758788</v>
      </c>
      <c r="S23" s="1">
        <f t="shared" si="5"/>
        <v>1.9397074420479998</v>
      </c>
      <c r="T23">
        <f t="shared" si="6"/>
        <v>-14.843195275878827</v>
      </c>
      <c r="U23">
        <v>27.204872959999999</v>
      </c>
      <c r="V23">
        <v>21.76389837</v>
      </c>
      <c r="W23">
        <v>-14.843195270000001</v>
      </c>
      <c r="X23">
        <v>2.1611871599999999</v>
      </c>
      <c r="Y23">
        <v>275.31118720000001</v>
      </c>
      <c r="Z23">
        <v>251.6563764</v>
      </c>
      <c r="AA23" s="1">
        <v>7.13</v>
      </c>
      <c r="AB23" s="1">
        <v>0.73099999999999998</v>
      </c>
    </row>
    <row r="24" spans="1:28" x14ac:dyDescent="0.45">
      <c r="A24">
        <v>584.47692519999998</v>
      </c>
      <c r="B24">
        <v>4689.1522290000003</v>
      </c>
      <c r="C24">
        <v>-6.3439575570000004</v>
      </c>
      <c r="D24">
        <v>-29.582072190000002</v>
      </c>
      <c r="E24">
        <v>21.593440380000001</v>
      </c>
      <c r="F24">
        <v>0.92592445499999998</v>
      </c>
      <c r="G24">
        <v>201.30107219999999</v>
      </c>
      <c r="H24">
        <v>20.629742539999999</v>
      </c>
      <c r="I24">
        <v>312.4641767</v>
      </c>
      <c r="J24">
        <v>315.61412430000001</v>
      </c>
      <c r="K24">
        <v>312.6387014</v>
      </c>
      <c r="M24">
        <v>318.72393399999999</v>
      </c>
      <c r="N24" s="1">
        <f t="shared" si="1"/>
        <v>93042.857318615104</v>
      </c>
      <c r="O24" s="1">
        <f t="shared" si="2"/>
        <v>322.18463847537197</v>
      </c>
      <c r="P24" s="1">
        <v>17.8</v>
      </c>
      <c r="Q24" s="1">
        <f t="shared" si="3"/>
        <v>1.78E-2</v>
      </c>
      <c r="R24" s="1">
        <f t="shared" si="4"/>
        <v>289.79174593085463</v>
      </c>
      <c r="S24" s="1">
        <f t="shared" si="5"/>
        <v>1.6707924497120001</v>
      </c>
      <c r="T24">
        <f t="shared" si="6"/>
        <v>-16.64174593085464</v>
      </c>
      <c r="U24">
        <v>26.991800479999998</v>
      </c>
      <c r="V24">
        <v>21.593440380000001</v>
      </c>
      <c r="W24">
        <v>-16.641745929999999</v>
      </c>
      <c r="X24">
        <v>0.19437748299999999</v>
      </c>
      <c r="Y24">
        <v>273.34437750000001</v>
      </c>
      <c r="Z24">
        <v>250.13882150000001</v>
      </c>
      <c r="AA24" s="1">
        <v>6.19</v>
      </c>
      <c r="AB24" s="1">
        <v>0.65800000000000003</v>
      </c>
    </row>
    <row r="25" spans="1:28" x14ac:dyDescent="0.45">
      <c r="A25">
        <v>562.69351270000004</v>
      </c>
      <c r="B25">
        <v>4991.8584659999997</v>
      </c>
      <c r="C25">
        <v>-8.3398482269999992</v>
      </c>
      <c r="D25">
        <v>-31.362490510000001</v>
      </c>
      <c r="E25">
        <v>21.701394570000001</v>
      </c>
      <c r="F25">
        <v>0.83965731099999996</v>
      </c>
      <c r="G25">
        <v>205.158636</v>
      </c>
      <c r="H25">
        <v>21.54819389</v>
      </c>
      <c r="I25">
        <v>313.59759980000001</v>
      </c>
      <c r="J25">
        <v>316.47706649999998</v>
      </c>
      <c r="K25">
        <v>313.7562575</v>
      </c>
      <c r="M25">
        <v>319.85241810000002</v>
      </c>
      <c r="N25" s="1">
        <f t="shared" si="1"/>
        <v>50874.241796028</v>
      </c>
      <c r="O25" s="1">
        <f t="shared" si="2"/>
        <v>322.97417770065601</v>
      </c>
      <c r="P25" s="1">
        <v>16</v>
      </c>
      <c r="Q25" s="1">
        <f t="shared" si="3"/>
        <v>1.6E-2</v>
      </c>
      <c r="R25" s="1">
        <f t="shared" si="4"/>
        <v>291.46310062005017</v>
      </c>
      <c r="S25" s="1">
        <f t="shared" si="5"/>
        <v>1.4512807617350001</v>
      </c>
      <c r="T25">
        <f t="shared" si="6"/>
        <v>-18.313100620050193</v>
      </c>
      <c r="U25">
        <v>27.126743210000001</v>
      </c>
      <c r="V25">
        <v>21.701394570000001</v>
      </c>
      <c r="W25">
        <v>-18.31310062</v>
      </c>
      <c r="X25">
        <v>-1.8015131870000001</v>
      </c>
      <c r="Y25">
        <v>271.34848679999999</v>
      </c>
      <c r="Z25">
        <v>248.3584032</v>
      </c>
      <c r="AA25" s="1">
        <v>5.35</v>
      </c>
      <c r="AB25" s="1">
        <v>0.59099999999999997</v>
      </c>
    </row>
    <row r="26" spans="1:28" x14ac:dyDescent="0.45">
      <c r="A26">
        <v>541.30705060000003</v>
      </c>
      <c r="B26">
        <v>5298.8938589999998</v>
      </c>
      <c r="C26">
        <v>-10.4676429</v>
      </c>
      <c r="D26">
        <v>-32.802324740000003</v>
      </c>
      <c r="E26">
        <v>22.105044020000001</v>
      </c>
      <c r="F26">
        <v>0.775244135</v>
      </c>
      <c r="G26">
        <v>207.8187824</v>
      </c>
      <c r="H26">
        <v>22.450879359999998</v>
      </c>
      <c r="I26">
        <v>314.6380423</v>
      </c>
      <c r="J26">
        <v>317.31470739999997</v>
      </c>
      <c r="K26">
        <v>314.78639459999999</v>
      </c>
      <c r="M26">
        <v>320.88066049999998</v>
      </c>
      <c r="N26" s="1">
        <f t="shared" si="1"/>
        <v>28257.446985370629</v>
      </c>
      <c r="O26" s="1">
        <f t="shared" si="2"/>
        <v>323.71884994212246</v>
      </c>
      <c r="P26" s="1">
        <v>14.5</v>
      </c>
      <c r="Q26" s="1">
        <f t="shared" si="3"/>
        <v>1.4500000000000001E-2</v>
      </c>
      <c r="R26" s="1">
        <f t="shared" si="4"/>
        <v>293.0967814732345</v>
      </c>
      <c r="S26" s="1">
        <f t="shared" si="5"/>
        <v>1.2627506398710002</v>
      </c>
      <c r="T26">
        <f t="shared" si="6"/>
        <v>-19.946781473234552</v>
      </c>
      <c r="U26">
        <v>27.63130503</v>
      </c>
      <c r="V26">
        <v>22.105044020000001</v>
      </c>
      <c r="W26">
        <v>-19.946781479999999</v>
      </c>
      <c r="X26">
        <v>-3.9293078600000002</v>
      </c>
      <c r="Y26">
        <v>269.22069210000001</v>
      </c>
      <c r="Z26">
        <v>246.91856899999999</v>
      </c>
      <c r="AA26" s="1">
        <v>4.57</v>
      </c>
      <c r="AB26" s="1">
        <v>0.52500000000000002</v>
      </c>
    </row>
    <row r="27" spans="1:28" x14ac:dyDescent="0.45">
      <c r="A27">
        <v>520.38163529999997</v>
      </c>
      <c r="B27">
        <v>5608.8436959999999</v>
      </c>
      <c r="C27">
        <v>-12.6235909</v>
      </c>
      <c r="D27">
        <v>-34.663204589999999</v>
      </c>
      <c r="E27">
        <v>22.076526380000001</v>
      </c>
      <c r="F27">
        <v>0.68796163899999996</v>
      </c>
      <c r="G27">
        <v>210.34135409999999</v>
      </c>
      <c r="H27">
        <v>23.600054629999999</v>
      </c>
      <c r="I27">
        <v>315.69378369999998</v>
      </c>
      <c r="J27">
        <v>318.09021749999999</v>
      </c>
      <c r="K27">
        <v>315.82516129999999</v>
      </c>
      <c r="M27">
        <v>321.92038509999998</v>
      </c>
      <c r="N27" s="1">
        <f t="shared" si="1"/>
        <v>16426.45468013929</v>
      </c>
      <c r="O27" s="1">
        <f t="shared" si="2"/>
        <v>324.43393946686081</v>
      </c>
      <c r="P27" s="1">
        <v>12.8</v>
      </c>
      <c r="Q27" s="1">
        <f t="shared" si="3"/>
        <v>1.2800000000000001E-2</v>
      </c>
      <c r="R27" s="1">
        <f t="shared" si="4"/>
        <v>294.98944102920456</v>
      </c>
      <c r="S27" s="1">
        <f t="shared" si="5"/>
        <v>1.070711529624</v>
      </c>
      <c r="T27">
        <f t="shared" si="6"/>
        <v>-21.839441029204558</v>
      </c>
      <c r="U27">
        <v>27.595657979999999</v>
      </c>
      <c r="V27">
        <v>22.076526380000001</v>
      </c>
      <c r="W27">
        <v>-21.83944103</v>
      </c>
      <c r="X27">
        <v>-6.0852558600000002</v>
      </c>
      <c r="Y27">
        <v>267.06474409999998</v>
      </c>
      <c r="Z27">
        <v>245.0576891</v>
      </c>
      <c r="AA27" s="1">
        <v>3.88</v>
      </c>
      <c r="AB27" s="1">
        <v>0.46400000000000002</v>
      </c>
    </row>
    <row r="28" spans="1:28" x14ac:dyDescent="0.45">
      <c r="A28">
        <v>499.91695329999999</v>
      </c>
      <c r="B28">
        <v>5922.9449370000002</v>
      </c>
      <c r="C28">
        <v>-14.887717800000001</v>
      </c>
      <c r="D28">
        <v>-36.10371413</v>
      </c>
      <c r="E28">
        <v>22.700014299999999</v>
      </c>
      <c r="F28">
        <v>0.62860511900000005</v>
      </c>
      <c r="G28">
        <v>212.13748609999999</v>
      </c>
      <c r="H28">
        <v>24.879950390000001</v>
      </c>
      <c r="I28">
        <v>316.67297409999998</v>
      </c>
      <c r="J28">
        <v>318.87814300000002</v>
      </c>
      <c r="K28">
        <v>316.79287260000001</v>
      </c>
      <c r="M28">
        <v>322.87483980000002</v>
      </c>
      <c r="N28" s="1">
        <f t="shared" si="1"/>
        <v>9885.2156019763388</v>
      </c>
      <c r="O28" s="1">
        <f t="shared" si="2"/>
        <v>325.13980680119704</v>
      </c>
      <c r="P28" s="1">
        <v>11.5</v>
      </c>
      <c r="Q28" s="1">
        <f t="shared" si="3"/>
        <v>1.15E-2</v>
      </c>
      <c r="R28" s="1">
        <f t="shared" si="4"/>
        <v>296.65084488719003</v>
      </c>
      <c r="S28" s="1">
        <f t="shared" si="5"/>
        <v>0.92502558288800008</v>
      </c>
      <c r="T28">
        <f t="shared" si="6"/>
        <v>-23.500844887190048</v>
      </c>
      <c r="U28">
        <v>28.375017880000001</v>
      </c>
      <c r="V28">
        <v>22.700014299999999</v>
      </c>
      <c r="W28">
        <v>-23.50084489</v>
      </c>
      <c r="X28">
        <v>-8.3493827599999992</v>
      </c>
      <c r="Y28">
        <v>264.80061719999998</v>
      </c>
      <c r="Z28">
        <v>243.61717959999999</v>
      </c>
      <c r="AA28" s="1">
        <v>3.26</v>
      </c>
      <c r="AB28" s="1">
        <v>0.40600000000000003</v>
      </c>
    </row>
    <row r="29" spans="1:28" x14ac:dyDescent="0.45">
      <c r="A29">
        <v>480.41976190000003</v>
      </c>
      <c r="B29">
        <v>6230.7496579999997</v>
      </c>
      <c r="C29">
        <v>-17.108181940000001</v>
      </c>
      <c r="D29">
        <v>-37.743509959999997</v>
      </c>
      <c r="E29">
        <v>22.841097959999999</v>
      </c>
      <c r="F29">
        <v>0.56451677099999997</v>
      </c>
      <c r="G29">
        <v>216.97792910000001</v>
      </c>
      <c r="H29">
        <v>26.01401504</v>
      </c>
      <c r="I29">
        <v>317.65158020000001</v>
      </c>
      <c r="J29">
        <v>319.64691870000001</v>
      </c>
      <c r="K29">
        <v>317.75946699999997</v>
      </c>
      <c r="M29">
        <v>323.83093229999997</v>
      </c>
      <c r="N29" s="1">
        <f t="shared" si="1"/>
        <v>6330.6396048237648</v>
      </c>
      <c r="O29" s="1">
        <f t="shared" si="2"/>
        <v>325.82605467390027</v>
      </c>
      <c r="P29" s="1">
        <v>10.1</v>
      </c>
      <c r="Q29" s="1">
        <f t="shared" si="3"/>
        <v>1.01E-2</v>
      </c>
      <c r="R29" s="1">
        <f t="shared" si="4"/>
        <v>298.52654150203898</v>
      </c>
      <c r="S29" s="1">
        <f t="shared" si="5"/>
        <v>0.78230760513000008</v>
      </c>
      <c r="T29">
        <f t="shared" si="6"/>
        <v>-25.376541502038997</v>
      </c>
      <c r="U29">
        <v>28.551372449999999</v>
      </c>
      <c r="V29">
        <v>22.841097959999999</v>
      </c>
      <c r="W29">
        <v>-25.376541499999998</v>
      </c>
      <c r="X29">
        <v>-10.5698469</v>
      </c>
      <c r="Y29">
        <v>262.58015310000002</v>
      </c>
      <c r="Z29">
        <v>241.97738369999999</v>
      </c>
      <c r="AA29" s="1">
        <v>2.74</v>
      </c>
      <c r="AB29" s="1">
        <v>0.35499999999999998</v>
      </c>
    </row>
    <row r="30" spans="1:28" x14ac:dyDescent="0.45">
      <c r="A30">
        <v>460.08128959999999</v>
      </c>
      <c r="B30">
        <v>6566.1342789999999</v>
      </c>
      <c r="C30">
        <v>-19.54355352</v>
      </c>
      <c r="D30">
        <v>-39.543238119999998</v>
      </c>
      <c r="E30">
        <v>23.46830838</v>
      </c>
      <c r="F30">
        <v>0.51216272200000001</v>
      </c>
      <c r="G30">
        <v>220.70478220000001</v>
      </c>
      <c r="H30">
        <v>27.31620732</v>
      </c>
      <c r="I30">
        <v>318.7060472</v>
      </c>
      <c r="J30">
        <v>320.52892459999998</v>
      </c>
      <c r="K30">
        <v>318.80501800000002</v>
      </c>
      <c r="M30">
        <v>324.82124820000001</v>
      </c>
      <c r="N30" s="1">
        <f t="shared" si="1"/>
        <v>4147.0141885663388</v>
      </c>
      <c r="O30" s="1">
        <f t="shared" si="2"/>
        <v>326.60055403338998</v>
      </c>
      <c r="P30" s="1">
        <v>8.98</v>
      </c>
      <c r="Q30" s="1">
        <f t="shared" si="3"/>
        <v>8.9800000000000001E-3</v>
      </c>
      <c r="R30" s="1">
        <f t="shared" si="4"/>
        <v>300.36882274048264</v>
      </c>
      <c r="S30" s="1">
        <f t="shared" si="5"/>
        <v>0.66297971184799986</v>
      </c>
      <c r="T30">
        <f t="shared" si="6"/>
        <v>-27.218822740482647</v>
      </c>
      <c r="U30">
        <v>29.335385479999999</v>
      </c>
      <c r="V30">
        <v>23.46830838</v>
      </c>
      <c r="W30">
        <v>-27.21882274</v>
      </c>
      <c r="X30">
        <v>-13.00521848</v>
      </c>
      <c r="Y30">
        <v>260.14478150000002</v>
      </c>
      <c r="Z30">
        <v>240.17765560000001</v>
      </c>
      <c r="AA30" s="1">
        <v>2.2599999999999998</v>
      </c>
      <c r="AB30" s="1">
        <v>0.30599999999999999</v>
      </c>
    </row>
    <row r="31" spans="1:28" x14ac:dyDescent="0.45">
      <c r="A31">
        <v>440.72640589999997</v>
      </c>
      <c r="B31">
        <v>6891.9477580000002</v>
      </c>
      <c r="C31">
        <v>-21.95385542</v>
      </c>
      <c r="D31">
        <v>-41.209262420000002</v>
      </c>
      <c r="E31">
        <v>23.98663561</v>
      </c>
      <c r="F31">
        <v>0.46448542300000001</v>
      </c>
      <c r="G31">
        <v>224.96627670000001</v>
      </c>
      <c r="H31">
        <v>28.431815279999999</v>
      </c>
      <c r="I31">
        <v>319.6864056</v>
      </c>
      <c r="J31">
        <v>321.35146500000002</v>
      </c>
      <c r="K31">
        <v>319.77649409999998</v>
      </c>
      <c r="M31">
        <v>325.79181390000002</v>
      </c>
      <c r="N31" s="1">
        <f t="shared" si="1"/>
        <v>2868.5087040119506</v>
      </c>
      <c r="O31" s="1">
        <f t="shared" si="2"/>
        <v>327.35981732111929</v>
      </c>
      <c r="P31" s="1">
        <v>7.89</v>
      </c>
      <c r="Q31" s="1">
        <f t="shared" si="3"/>
        <v>7.8899999999999994E-3</v>
      </c>
      <c r="R31" s="1">
        <f t="shared" si="4"/>
        <v>302.25868995887578</v>
      </c>
      <c r="S31" s="1">
        <f t="shared" si="5"/>
        <v>0.55768927788599998</v>
      </c>
      <c r="T31">
        <f t="shared" si="6"/>
        <v>-29.108689958875786</v>
      </c>
      <c r="U31">
        <v>29.98329451</v>
      </c>
      <c r="V31">
        <v>23.98663561</v>
      </c>
      <c r="W31">
        <v>-29.10868996</v>
      </c>
      <c r="X31">
        <v>-15.41552038</v>
      </c>
      <c r="Y31">
        <v>257.73447959999999</v>
      </c>
      <c r="Z31">
        <v>238.5116313</v>
      </c>
      <c r="AA31" s="1">
        <v>1.86</v>
      </c>
      <c r="AB31" s="1">
        <v>0.26300000000000001</v>
      </c>
    </row>
    <row r="32" spans="1:28" x14ac:dyDescent="0.45">
      <c r="A32">
        <v>422.47303399999998</v>
      </c>
      <c r="B32">
        <v>7214.6356139999998</v>
      </c>
      <c r="C32">
        <v>-24.286710679999999</v>
      </c>
      <c r="D32">
        <v>-43.048202760000002</v>
      </c>
      <c r="E32">
        <v>24.184044960000001</v>
      </c>
      <c r="F32">
        <v>0.40962167700000002</v>
      </c>
      <c r="G32">
        <v>226.08584289999999</v>
      </c>
      <c r="H32">
        <v>29.68883976</v>
      </c>
      <c r="I32">
        <v>320.77575769999999</v>
      </c>
      <c r="J32">
        <v>322.2572376</v>
      </c>
      <c r="K32">
        <v>320.85458849999998</v>
      </c>
      <c r="M32">
        <v>326.77223070000002</v>
      </c>
      <c r="N32" s="1">
        <f t="shared" si="1"/>
        <v>2093.0602352641722</v>
      </c>
      <c r="O32" s="1">
        <f t="shared" si="2"/>
        <v>328.13366184476547</v>
      </c>
      <c r="P32" s="1">
        <v>6.83</v>
      </c>
      <c r="Q32" s="1">
        <f t="shared" si="3"/>
        <v>6.8300000000000001E-3</v>
      </c>
      <c r="R32" s="1">
        <f t="shared" si="4"/>
        <v>304.23465856720992</v>
      </c>
      <c r="S32" s="1">
        <f t="shared" si="5"/>
        <v>0.46554286548000001</v>
      </c>
      <c r="T32">
        <f t="shared" si="6"/>
        <v>-31.084658567209946</v>
      </c>
      <c r="U32">
        <v>30.2300562</v>
      </c>
      <c r="V32">
        <v>24.184044960000001</v>
      </c>
      <c r="W32">
        <v>-31.084658569999998</v>
      </c>
      <c r="X32">
        <v>-17.748375639999999</v>
      </c>
      <c r="Y32">
        <v>255.4016244</v>
      </c>
      <c r="Z32">
        <v>236.67269089999999</v>
      </c>
      <c r="AA32" s="1">
        <v>1.54</v>
      </c>
      <c r="AB32" s="1">
        <v>0.22600000000000001</v>
      </c>
    </row>
    <row r="33" spans="1:28" x14ac:dyDescent="0.45">
      <c r="A33">
        <v>403.30484100000001</v>
      </c>
      <c r="B33">
        <v>7562.6975890000003</v>
      </c>
      <c r="C33">
        <v>-26.841726510000001</v>
      </c>
      <c r="D33">
        <v>-45.064037810000002</v>
      </c>
      <c r="E33">
        <v>24.385636309999999</v>
      </c>
      <c r="F33">
        <v>0.35624239899999999</v>
      </c>
      <c r="G33">
        <v>229.17364939999999</v>
      </c>
      <c r="H33">
        <v>31.083080330000001</v>
      </c>
      <c r="I33">
        <v>321.89622550000001</v>
      </c>
      <c r="J33">
        <v>323.19731780000001</v>
      </c>
      <c r="K33">
        <v>321.96472119999999</v>
      </c>
      <c r="M33">
        <v>327.82794430000001</v>
      </c>
      <c r="N33" s="1">
        <f t="shared" si="1"/>
        <v>1557.5138813282001</v>
      </c>
      <c r="O33" s="1">
        <f t="shared" si="2"/>
        <v>328.99179906785389</v>
      </c>
      <c r="P33" s="1">
        <v>5.82</v>
      </c>
      <c r="Q33" s="1">
        <f t="shared" si="3"/>
        <v>5.8200000000000005E-3</v>
      </c>
      <c r="R33" s="1">
        <f t="shared" si="4"/>
        <v>306.41240911501507</v>
      </c>
      <c r="S33" s="1">
        <f t="shared" si="5"/>
        <v>0.37797736283600003</v>
      </c>
      <c r="T33">
        <f t="shared" si="6"/>
        <v>-33.26240911501511</v>
      </c>
      <c r="U33">
        <v>30.48204539</v>
      </c>
      <c r="V33">
        <v>24.385636309999999</v>
      </c>
      <c r="W33">
        <v>-33.262409120000001</v>
      </c>
      <c r="X33">
        <v>-20.303391470000001</v>
      </c>
      <c r="Y33">
        <v>252.8466085</v>
      </c>
      <c r="Z33">
        <v>234.65685590000001</v>
      </c>
      <c r="AA33" s="1">
        <v>1.24</v>
      </c>
      <c r="AB33" s="1">
        <v>0.191</v>
      </c>
    </row>
    <row r="34" spans="1:28" x14ac:dyDescent="0.45">
      <c r="A34">
        <v>385.92171999999999</v>
      </c>
      <c r="B34">
        <v>7889.8259070000004</v>
      </c>
      <c r="C34">
        <v>-29.252602240000002</v>
      </c>
      <c r="D34">
        <v>-46.9782826</v>
      </c>
      <c r="E34">
        <v>24.773396170000002</v>
      </c>
      <c r="F34">
        <v>0.31802626000000001</v>
      </c>
      <c r="G34">
        <v>232.8229513</v>
      </c>
      <c r="H34">
        <v>32.453071880000003</v>
      </c>
      <c r="I34">
        <v>322.94687449999998</v>
      </c>
      <c r="J34">
        <v>324.1137526</v>
      </c>
      <c r="K34">
        <v>323.00990469999999</v>
      </c>
      <c r="M34">
        <v>328.81946449999998</v>
      </c>
      <c r="N34" s="1">
        <f t="shared" si="1"/>
        <v>1222.6387712980138</v>
      </c>
      <c r="O34" s="1">
        <f t="shared" si="2"/>
        <v>329.82637546419187</v>
      </c>
      <c r="P34" s="1">
        <v>5.0199999999999996</v>
      </c>
      <c r="Q34" s="1">
        <f t="shared" si="3"/>
        <v>5.0199999999999993E-3</v>
      </c>
      <c r="R34" s="1">
        <f t="shared" si="4"/>
        <v>308.39335479285694</v>
      </c>
      <c r="S34" s="1">
        <f t="shared" si="5"/>
        <v>0.312764126621</v>
      </c>
      <c r="T34">
        <f t="shared" si="6"/>
        <v>-35.243354792856984</v>
      </c>
      <c r="U34">
        <v>30.966745209999999</v>
      </c>
      <c r="V34">
        <v>24.773396170000002</v>
      </c>
      <c r="W34">
        <v>-35.243354789999998</v>
      </c>
      <c r="X34">
        <v>-22.714267199999998</v>
      </c>
      <c r="Y34">
        <v>250.43573280000001</v>
      </c>
      <c r="Z34">
        <v>232.7426111</v>
      </c>
      <c r="AA34" s="1">
        <v>1.01</v>
      </c>
      <c r="AB34" s="1">
        <v>0.16200000000000001</v>
      </c>
    </row>
    <row r="35" spans="1:28" x14ac:dyDescent="0.45">
      <c r="A35">
        <v>368.97870999999998</v>
      </c>
      <c r="B35">
        <v>8219.3590889999996</v>
      </c>
      <c r="C35">
        <v>-31.67677304</v>
      </c>
      <c r="D35">
        <v>-48.814853759999998</v>
      </c>
      <c r="E35">
        <v>24.925567210000001</v>
      </c>
      <c r="F35">
        <v>0.27606677099999999</v>
      </c>
      <c r="G35">
        <v>233.8310568</v>
      </c>
      <c r="H35">
        <v>33.900804739999998</v>
      </c>
      <c r="I35">
        <v>324.03183510000002</v>
      </c>
      <c r="J35">
        <v>325.05475760000002</v>
      </c>
      <c r="K35">
        <v>324.08433550000001</v>
      </c>
      <c r="M35">
        <v>329.8447329</v>
      </c>
      <c r="N35" s="1">
        <f t="shared" si="1"/>
        <v>993.97816291721449</v>
      </c>
      <c r="O35" s="1">
        <f t="shared" si="2"/>
        <v>330.70387947578462</v>
      </c>
      <c r="P35" s="1">
        <v>4.2699999999999996</v>
      </c>
      <c r="Q35" s="1">
        <f t="shared" si="3"/>
        <v>4.2699999999999995E-3</v>
      </c>
      <c r="R35" s="1">
        <f t="shared" si="4"/>
        <v>310.49053693283787</v>
      </c>
      <c r="S35" s="1">
        <f t="shared" si="5"/>
        <v>0.25392921593149997</v>
      </c>
      <c r="T35">
        <f t="shared" si="6"/>
        <v>-37.340536932837892</v>
      </c>
      <c r="U35">
        <v>31.156959010000001</v>
      </c>
      <c r="V35">
        <v>24.925567210000001</v>
      </c>
      <c r="W35">
        <v>-37.340536929999999</v>
      </c>
      <c r="X35">
        <v>-25.138438000000001</v>
      </c>
      <c r="Y35">
        <v>248.011562</v>
      </c>
      <c r="Z35">
        <v>230.9060399</v>
      </c>
      <c r="AA35" s="1">
        <v>0.81499999999999995</v>
      </c>
      <c r="AB35" s="1">
        <v>0.13700000000000001</v>
      </c>
    </row>
    <row r="36" spans="1:28" x14ac:dyDescent="0.45">
      <c r="A36">
        <v>352.88303719999999</v>
      </c>
      <c r="B36">
        <v>8543.5701079999999</v>
      </c>
      <c r="C36">
        <v>-34.005514460000001</v>
      </c>
      <c r="D36">
        <v>-50.57622825</v>
      </c>
      <c r="E36">
        <v>25.239059959999999</v>
      </c>
      <c r="F36">
        <v>0.24793029899999999</v>
      </c>
      <c r="G36">
        <v>232.43632289999999</v>
      </c>
      <c r="H36">
        <v>35.325649400000003</v>
      </c>
      <c r="I36">
        <v>325.19696640000001</v>
      </c>
      <c r="J36">
        <v>326.12088160000002</v>
      </c>
      <c r="K36">
        <v>325.24541599999998</v>
      </c>
      <c r="M36">
        <v>330.94237980000003</v>
      </c>
      <c r="N36" s="1">
        <f t="shared" si="1"/>
        <v>843.96089960480992</v>
      </c>
      <c r="O36" s="1">
        <f t="shared" si="2"/>
        <v>331.68729800269182</v>
      </c>
      <c r="P36" s="1">
        <v>3.69</v>
      </c>
      <c r="Q36" s="1">
        <f t="shared" si="3"/>
        <v>3.6900000000000001E-3</v>
      </c>
      <c r="R36" s="1">
        <f t="shared" si="4"/>
        <v>312.44596121224379</v>
      </c>
      <c r="S36" s="1">
        <f t="shared" si="5"/>
        <v>0.20916870941849999</v>
      </c>
      <c r="T36">
        <f t="shared" si="6"/>
        <v>-39.295961212243824</v>
      </c>
      <c r="U36">
        <v>31.54882495</v>
      </c>
      <c r="V36">
        <v>25.239059959999999</v>
      </c>
      <c r="W36">
        <v>-39.295961210000002</v>
      </c>
      <c r="X36">
        <v>-27.467179420000001</v>
      </c>
      <c r="Y36">
        <v>245.68282060000001</v>
      </c>
      <c r="Z36">
        <v>229.1446655</v>
      </c>
      <c r="AA36" s="1">
        <v>0.66300000000000003</v>
      </c>
      <c r="AB36" s="1">
        <v>0.11700000000000001</v>
      </c>
    </row>
    <row r="37" spans="1:28" x14ac:dyDescent="0.45">
      <c r="A37">
        <v>337.02550539999999</v>
      </c>
      <c r="B37">
        <v>8873.3721189999997</v>
      </c>
      <c r="C37">
        <v>-36.350009059999998</v>
      </c>
      <c r="D37">
        <v>-52.463749329999999</v>
      </c>
      <c r="E37">
        <v>25.429878550000002</v>
      </c>
      <c r="F37">
        <v>0.22169234600000001</v>
      </c>
      <c r="G37">
        <v>236.94674710000001</v>
      </c>
      <c r="H37">
        <v>36.527293569999998</v>
      </c>
      <c r="I37">
        <v>326.44198280000001</v>
      </c>
      <c r="J37">
        <v>327.27205930000002</v>
      </c>
      <c r="K37">
        <v>326.486043</v>
      </c>
      <c r="M37">
        <v>332.12300920000001</v>
      </c>
      <c r="N37" s="1">
        <f t="shared" si="1"/>
        <v>729.05491216669895</v>
      </c>
      <c r="O37" s="1">
        <f t="shared" si="2"/>
        <v>332.75915761182165</v>
      </c>
      <c r="P37" s="1">
        <v>3.14</v>
      </c>
      <c r="Q37" s="1">
        <f t="shared" si="3"/>
        <v>3.14E-3</v>
      </c>
      <c r="R37" s="1">
        <f t="shared" si="4"/>
        <v>314.46995051411898</v>
      </c>
      <c r="S37" s="1">
        <f t="shared" si="5"/>
        <v>0.17038018629839999</v>
      </c>
      <c r="T37">
        <f t="shared" si="6"/>
        <v>-41.319950514118986</v>
      </c>
      <c r="U37">
        <v>31.787348189999999</v>
      </c>
      <c r="V37">
        <v>25.429878550000002</v>
      </c>
      <c r="W37">
        <v>-41.319950509999998</v>
      </c>
      <c r="X37">
        <v>-29.811674020000002</v>
      </c>
      <c r="Y37">
        <v>243.338326</v>
      </c>
      <c r="Z37">
        <v>227.25714439999999</v>
      </c>
      <c r="AA37" s="1">
        <v>0.53600000000000003</v>
      </c>
      <c r="AB37" s="1">
        <v>9.8900000000000002E-2</v>
      </c>
    </row>
    <row r="38" spans="1:28" x14ac:dyDescent="0.45">
      <c r="A38">
        <v>321.72886510000001</v>
      </c>
      <c r="B38">
        <v>9205.2997149999992</v>
      </c>
      <c r="C38">
        <v>-38.62745237</v>
      </c>
      <c r="D38">
        <v>-54.645335279999998</v>
      </c>
      <c r="E38">
        <v>25.187036599999999</v>
      </c>
      <c r="F38">
        <v>0.18454588799999999</v>
      </c>
      <c r="G38">
        <v>239.26807410000001</v>
      </c>
      <c r="H38">
        <v>37.912627360000002</v>
      </c>
      <c r="I38">
        <v>327.84300860000002</v>
      </c>
      <c r="J38">
        <v>328.5403622</v>
      </c>
      <c r="K38">
        <v>327.87796059999999</v>
      </c>
      <c r="M38">
        <v>333.41458569999998</v>
      </c>
      <c r="N38" s="1">
        <f t="shared" si="1"/>
        <v>646.70966328582062</v>
      </c>
      <c r="O38" s="1">
        <f t="shared" si="2"/>
        <v>333.95151654881124</v>
      </c>
      <c r="P38" s="1">
        <v>2.64</v>
      </c>
      <c r="Q38" s="1">
        <f t="shared" si="3"/>
        <v>2.64E-3</v>
      </c>
      <c r="R38" s="1">
        <f t="shared" si="4"/>
        <v>316.59864440678592</v>
      </c>
      <c r="S38" s="1">
        <f t="shared" si="5"/>
        <v>0.13663967355499998</v>
      </c>
      <c r="T38">
        <f t="shared" si="6"/>
        <v>-43.448644406785924</v>
      </c>
      <c r="U38">
        <v>31.483795749999999</v>
      </c>
      <c r="V38">
        <v>25.187036599999999</v>
      </c>
      <c r="W38">
        <v>-43.44864441</v>
      </c>
      <c r="X38">
        <v>-32.089117330000001</v>
      </c>
      <c r="Y38">
        <v>241.06088270000001</v>
      </c>
      <c r="Z38">
        <v>225.07555840000001</v>
      </c>
      <c r="AA38" s="1">
        <v>0.434</v>
      </c>
      <c r="AB38" s="1">
        <v>8.3900000000000002E-2</v>
      </c>
    </row>
    <row r="39" spans="1:28" x14ac:dyDescent="0.45">
      <c r="A39">
        <v>307.58889649999998</v>
      </c>
      <c r="B39">
        <v>9519.8783870000007</v>
      </c>
      <c r="C39">
        <v>-40.75959967</v>
      </c>
      <c r="D39">
        <v>-56.596722509999999</v>
      </c>
      <c r="E39">
        <v>24.895866420000001</v>
      </c>
      <c r="F39">
        <v>0.15838175299999999</v>
      </c>
      <c r="G39">
        <v>239.37454679999999</v>
      </c>
      <c r="H39">
        <v>39.300995720000003</v>
      </c>
      <c r="I39">
        <v>329.21835179999999</v>
      </c>
      <c r="J39">
        <v>329.82313959999999</v>
      </c>
      <c r="K39">
        <v>329.24880739999998</v>
      </c>
      <c r="M39">
        <v>334.74089839999999</v>
      </c>
      <c r="N39" s="1">
        <f t="shared" si="1"/>
        <v>588.00397566405002</v>
      </c>
      <c r="O39" s="1">
        <f t="shared" si="2"/>
        <v>335.1962464440935</v>
      </c>
      <c r="P39" s="1">
        <v>2.23</v>
      </c>
      <c r="Q39" s="1">
        <f t="shared" si="3"/>
        <v>2.2299999999999998E-3</v>
      </c>
      <c r="R39" s="1">
        <f t="shared" si="4"/>
        <v>318.61440442217378</v>
      </c>
      <c r="S39" s="1">
        <f t="shared" si="5"/>
        <v>0.11047540725649999</v>
      </c>
      <c r="T39">
        <f t="shared" si="6"/>
        <v>-45.464404422173807</v>
      </c>
      <c r="U39">
        <v>31.119833029999999</v>
      </c>
      <c r="V39">
        <v>24.895866420000001</v>
      </c>
      <c r="W39">
        <v>-45.464404420000001</v>
      </c>
      <c r="X39">
        <v>-34.22126463</v>
      </c>
      <c r="Y39">
        <v>238.92873539999999</v>
      </c>
      <c r="Z39">
        <v>223.12417120000001</v>
      </c>
      <c r="AA39" s="1">
        <v>0.35499999999999998</v>
      </c>
      <c r="AB39" s="1">
        <v>7.1800000000000003E-2</v>
      </c>
    </row>
    <row r="40" spans="1:28" x14ac:dyDescent="0.45">
      <c r="A40">
        <v>293.34508099999999</v>
      </c>
      <c r="B40">
        <v>9850.5133029999997</v>
      </c>
      <c r="C40">
        <v>-42.930019219999998</v>
      </c>
      <c r="D40">
        <v>-58.540630010000001</v>
      </c>
      <c r="E40">
        <v>24.474076320000002</v>
      </c>
      <c r="F40">
        <v>0.135320785</v>
      </c>
      <c r="G40">
        <v>241.8532917</v>
      </c>
      <c r="H40">
        <v>40.53696274</v>
      </c>
      <c r="I40">
        <v>330.81380200000001</v>
      </c>
      <c r="J40">
        <v>331.33539539999998</v>
      </c>
      <c r="K40">
        <v>330.83959879999998</v>
      </c>
      <c r="M40">
        <v>336.22879349999999</v>
      </c>
      <c r="N40" s="1">
        <f t="shared" si="1"/>
        <v>541.77827553903035</v>
      </c>
      <c r="O40" s="1">
        <f t="shared" si="2"/>
        <v>336.61232968474548</v>
      </c>
      <c r="P40" s="1">
        <v>1.87</v>
      </c>
      <c r="Q40" s="1">
        <f t="shared" si="3"/>
        <v>1.8700000000000001E-3</v>
      </c>
      <c r="R40" s="1">
        <f t="shared" si="4"/>
        <v>320.71103388547238</v>
      </c>
      <c r="S40" s="1">
        <f t="shared" si="5"/>
        <v>8.8106674751999986E-2</v>
      </c>
      <c r="T40">
        <f t="shared" si="6"/>
        <v>-47.561033885472426</v>
      </c>
      <c r="U40">
        <v>30.5925954</v>
      </c>
      <c r="V40">
        <v>24.474076320000002</v>
      </c>
      <c r="W40">
        <v>-47.561033889999997</v>
      </c>
      <c r="X40">
        <v>-36.391684179999999</v>
      </c>
      <c r="Y40">
        <v>236.75831579999999</v>
      </c>
      <c r="Z40">
        <v>221.18026370000001</v>
      </c>
      <c r="AA40" s="1">
        <v>0.28799999999999998</v>
      </c>
      <c r="AB40" s="1">
        <v>6.1199999999999997E-2</v>
      </c>
    </row>
    <row r="41" spans="1:28" x14ac:dyDescent="0.45">
      <c r="A41">
        <v>279.55995560000002</v>
      </c>
      <c r="B41">
        <v>10183.20925</v>
      </c>
      <c r="C41">
        <v>-45.013769029999999</v>
      </c>
      <c r="D41">
        <v>-60.524799049999999</v>
      </c>
      <c r="E41">
        <v>24.08333975</v>
      </c>
      <c r="F41">
        <v>0.116055304</v>
      </c>
      <c r="G41">
        <v>242.90976169999999</v>
      </c>
      <c r="H41">
        <v>41.625352169999999</v>
      </c>
      <c r="I41">
        <v>332.59013640000001</v>
      </c>
      <c r="J41">
        <v>333.04088209999998</v>
      </c>
      <c r="K41">
        <v>332.61236409999998</v>
      </c>
      <c r="M41">
        <v>337.88910149999998</v>
      </c>
      <c r="N41" s="1">
        <f t="shared" si="1"/>
        <v>507.06828723321297</v>
      </c>
      <c r="O41" s="1">
        <f t="shared" si="2"/>
        <v>338.21475901602571</v>
      </c>
      <c r="P41" s="1">
        <v>1.58</v>
      </c>
      <c r="Q41" s="1">
        <f t="shared" si="3"/>
        <v>1.58E-3</v>
      </c>
      <c r="R41" s="1">
        <f t="shared" si="4"/>
        <v>322.71737388532785</v>
      </c>
      <c r="S41" s="1">
        <f t="shared" si="5"/>
        <v>7.0744810521500001E-2</v>
      </c>
      <c r="T41">
        <f t="shared" si="6"/>
        <v>-49.567373885327854</v>
      </c>
      <c r="U41">
        <v>30.104174690000001</v>
      </c>
      <c r="V41">
        <v>24.08333975</v>
      </c>
      <c r="W41">
        <v>-49.567373889999999</v>
      </c>
      <c r="X41">
        <v>-38.475433989999999</v>
      </c>
      <c r="Y41">
        <v>234.674566</v>
      </c>
      <c r="Z41">
        <v>219.1960947</v>
      </c>
      <c r="AA41" s="1">
        <v>0.23499999999999999</v>
      </c>
      <c r="AB41" s="1">
        <v>5.2400000000000002E-2</v>
      </c>
    </row>
    <row r="42" spans="1:28" x14ac:dyDescent="0.45">
      <c r="A42">
        <v>267.31830530000002</v>
      </c>
      <c r="B42">
        <v>10493.464309999999</v>
      </c>
      <c r="C42">
        <v>-46.844928170000003</v>
      </c>
      <c r="D42">
        <v>-62.390198839999996</v>
      </c>
      <c r="E42">
        <v>23.354434309999998</v>
      </c>
      <c r="F42">
        <v>9.8468317999999999E-2</v>
      </c>
      <c r="G42">
        <v>244.35261990000001</v>
      </c>
      <c r="H42">
        <v>42.4901348</v>
      </c>
      <c r="I42">
        <v>334.45660120000002</v>
      </c>
      <c r="J42">
        <v>334.84125330000001</v>
      </c>
      <c r="K42">
        <v>334.47471339999998</v>
      </c>
      <c r="M42">
        <v>339.57345789999999</v>
      </c>
      <c r="N42" s="1">
        <f t="shared" si="1"/>
        <v>482.81834339057315</v>
      </c>
      <c r="O42" s="1">
        <f t="shared" si="2"/>
        <v>339.84895384639429</v>
      </c>
      <c r="P42" s="1">
        <v>1.33</v>
      </c>
      <c r="Q42" s="1">
        <f t="shared" si="3"/>
        <v>1.33E-3</v>
      </c>
      <c r="R42" s="1">
        <f t="shared" si="4"/>
        <v>324.61980117932512</v>
      </c>
      <c r="S42" s="1">
        <f t="shared" si="5"/>
        <v>5.7218364064400007E-2</v>
      </c>
      <c r="T42">
        <f t="shared" si="6"/>
        <v>-51.469801179325152</v>
      </c>
      <c r="U42">
        <v>29.193042890000001</v>
      </c>
      <c r="V42">
        <v>23.354434309999998</v>
      </c>
      <c r="W42">
        <v>-51.469801179999997</v>
      </c>
      <c r="X42">
        <v>-40.306593130000003</v>
      </c>
      <c r="Y42">
        <v>232.84340689999999</v>
      </c>
      <c r="Z42">
        <v>217.3306949</v>
      </c>
      <c r="AA42" s="1">
        <v>0.19600000000000001</v>
      </c>
      <c r="AB42" s="1">
        <v>4.5699999999999998E-2</v>
      </c>
    </row>
    <row r="43" spans="1:28" x14ac:dyDescent="0.45">
      <c r="A43">
        <v>254.94034819999999</v>
      </c>
      <c r="B43">
        <v>10816.90057</v>
      </c>
      <c r="C43">
        <v>-48.634343319999999</v>
      </c>
      <c r="D43">
        <v>-64.322352190000004</v>
      </c>
      <c r="E43">
        <v>23.005306000000001</v>
      </c>
      <c r="F43">
        <v>8.2427935999999993E-2</v>
      </c>
      <c r="G43">
        <v>244.167024</v>
      </c>
      <c r="H43">
        <v>43.480988779999997</v>
      </c>
      <c r="I43">
        <v>336.62970189999999</v>
      </c>
      <c r="J43">
        <v>336.95883279999998</v>
      </c>
      <c r="K43">
        <v>336.6461908</v>
      </c>
      <c r="M43">
        <v>341.56396280000001</v>
      </c>
      <c r="N43" s="1">
        <f t="shared" si="1"/>
        <v>464.03453841654448</v>
      </c>
      <c r="O43" s="1">
        <f t="shared" si="2"/>
        <v>341.80356991990419</v>
      </c>
      <c r="P43" s="1">
        <v>1.1499999999999999</v>
      </c>
      <c r="Q43" s="1">
        <f t="shared" si="3"/>
        <v>1.15E-3</v>
      </c>
      <c r="R43" s="1">
        <f t="shared" si="4"/>
        <v>326.34516862447794</v>
      </c>
      <c r="S43" s="1">
        <f t="shared" si="5"/>
        <v>4.7160877300000001E-2</v>
      </c>
      <c r="T43">
        <f t="shared" si="6"/>
        <v>-53.195168624477965</v>
      </c>
      <c r="U43">
        <v>28.756632499999998</v>
      </c>
      <c r="V43">
        <v>23.005306000000001</v>
      </c>
      <c r="W43">
        <v>-53.195168619999997</v>
      </c>
      <c r="X43">
        <v>-42.09600828</v>
      </c>
      <c r="Y43">
        <v>231.05399170000001</v>
      </c>
      <c r="Z43">
        <v>215.39854149999999</v>
      </c>
      <c r="AA43" s="1">
        <v>0.16400000000000001</v>
      </c>
      <c r="AB43" s="1">
        <v>0.04</v>
      </c>
    </row>
    <row r="44" spans="1:28" x14ac:dyDescent="0.45">
      <c r="A44">
        <v>243.40874539999999</v>
      </c>
      <c r="B44">
        <v>11129.08779</v>
      </c>
      <c r="C44">
        <v>-50.277205070000001</v>
      </c>
      <c r="D44">
        <v>-66.063762429999997</v>
      </c>
      <c r="E44">
        <v>22.261458690000001</v>
      </c>
      <c r="F44">
        <v>6.8357372999999999E-2</v>
      </c>
      <c r="G44">
        <v>245.7864855</v>
      </c>
      <c r="H44">
        <v>44.514150069999999</v>
      </c>
      <c r="I44">
        <v>338.87106890000001</v>
      </c>
      <c r="J44">
        <v>339.14569990000001</v>
      </c>
      <c r="K44">
        <v>338.8845268</v>
      </c>
      <c r="M44">
        <v>343.65473900000001</v>
      </c>
      <c r="N44" s="1">
        <f t="shared" si="1"/>
        <v>450.06201644003039</v>
      </c>
      <c r="O44" s="1">
        <f t="shared" si="2"/>
        <v>343.86122394992822</v>
      </c>
      <c r="P44" s="1">
        <v>0.98499999999999999</v>
      </c>
      <c r="Q44" s="1">
        <f t="shared" si="3"/>
        <v>9.8499999999999998E-4</v>
      </c>
      <c r="R44" s="1">
        <f t="shared" si="4"/>
        <v>328.08411123208293</v>
      </c>
      <c r="S44" s="1">
        <f t="shared" si="5"/>
        <v>3.8401016236800006E-2</v>
      </c>
      <c r="T44">
        <f t="shared" si="6"/>
        <v>-54.934111232082934</v>
      </c>
      <c r="U44">
        <v>27.826823359999999</v>
      </c>
      <c r="V44">
        <v>22.261458690000001</v>
      </c>
      <c r="W44">
        <v>-54.934111229999999</v>
      </c>
      <c r="X44">
        <v>-43.738870030000001</v>
      </c>
      <c r="Y44">
        <v>229.41113000000001</v>
      </c>
      <c r="Z44">
        <v>213.6571313</v>
      </c>
      <c r="AA44" s="1">
        <v>0.13800000000000001</v>
      </c>
      <c r="AB44" s="1">
        <v>3.5400000000000001E-2</v>
      </c>
    </row>
    <row r="45" spans="1:28" x14ac:dyDescent="0.45">
      <c r="A45">
        <v>232.81929679999999</v>
      </c>
      <c r="B45">
        <v>11428.39062</v>
      </c>
      <c r="C45">
        <v>-51.731685200000001</v>
      </c>
      <c r="D45">
        <v>-67.764940350000003</v>
      </c>
      <c r="E45">
        <v>21.551476839999999</v>
      </c>
      <c r="F45">
        <v>5.9770345000000002E-2</v>
      </c>
      <c r="G45">
        <v>248.781046</v>
      </c>
      <c r="H45">
        <v>45.067476939999999</v>
      </c>
      <c r="I45">
        <v>341.25025929999998</v>
      </c>
      <c r="J45">
        <v>341.49389930000001</v>
      </c>
      <c r="K45">
        <v>341.2624318</v>
      </c>
      <c r="M45">
        <v>345.84765829999998</v>
      </c>
      <c r="N45" s="1">
        <f t="shared" si="1"/>
        <v>440.17291907831361</v>
      </c>
      <c r="O45" s="1">
        <f t="shared" si="2"/>
        <v>346.02845708032942</v>
      </c>
      <c r="P45" s="1">
        <v>0.85699999999999998</v>
      </c>
      <c r="Q45" s="1">
        <f t="shared" si="3"/>
        <v>8.5700000000000001E-4</v>
      </c>
      <c r="R45" s="1">
        <f t="shared" si="4"/>
        <v>329.64399718447748</v>
      </c>
      <c r="S45" s="1">
        <f t="shared" si="5"/>
        <v>3.2057821799500001E-2</v>
      </c>
      <c r="T45">
        <f t="shared" si="6"/>
        <v>-56.4939971844775</v>
      </c>
      <c r="U45">
        <v>26.939346050000001</v>
      </c>
      <c r="V45">
        <v>21.551476839999999</v>
      </c>
      <c r="W45">
        <v>-56.493997180000001</v>
      </c>
      <c r="X45">
        <v>-45.193350160000001</v>
      </c>
      <c r="Y45">
        <v>227.95664980000001</v>
      </c>
      <c r="Z45">
        <v>211.9559534</v>
      </c>
      <c r="AA45" s="1">
        <v>0.11899999999999999</v>
      </c>
      <c r="AB45" s="1">
        <v>3.1800000000000002E-2</v>
      </c>
    </row>
    <row r="46" spans="1:28" x14ac:dyDescent="0.45">
      <c r="A46">
        <v>222.3282312</v>
      </c>
      <c r="B46">
        <v>11735.39568</v>
      </c>
      <c r="C46">
        <v>-53.18287729</v>
      </c>
      <c r="D46">
        <v>-69.610492969999996</v>
      </c>
      <c r="E46">
        <v>20.064118059999998</v>
      </c>
      <c r="F46">
        <v>5.0525113000000003E-2</v>
      </c>
      <c r="G46">
        <v>249.40569170000001</v>
      </c>
      <c r="H46">
        <v>45.138510310000001</v>
      </c>
      <c r="I46">
        <v>343.76406029999998</v>
      </c>
      <c r="J46">
        <v>343.9706516</v>
      </c>
      <c r="K46">
        <v>343.77340249999997</v>
      </c>
      <c r="M46">
        <v>348.20757270000001</v>
      </c>
      <c r="N46" s="1">
        <f t="shared" si="1"/>
        <v>432.0240412388352</v>
      </c>
      <c r="O46" s="1">
        <f t="shared" si="2"/>
        <v>348.35986824607181</v>
      </c>
      <c r="P46" s="1">
        <v>0.71699999999999997</v>
      </c>
      <c r="Q46" s="1">
        <f t="shared" si="3"/>
        <v>7.1699999999999997E-4</v>
      </c>
      <c r="R46" s="1">
        <f t="shared" si="4"/>
        <v>331.50585901914297</v>
      </c>
      <c r="S46" s="1">
        <f t="shared" si="5"/>
        <v>2.5581750531599997E-2</v>
      </c>
      <c r="T46">
        <f t="shared" si="6"/>
        <v>-58.355859019142983</v>
      </c>
      <c r="U46">
        <v>25.080147579999998</v>
      </c>
      <c r="V46">
        <v>20.064118059999998</v>
      </c>
      <c r="W46">
        <v>-58.355859019999997</v>
      </c>
      <c r="X46">
        <v>-46.644542250000001</v>
      </c>
      <c r="Y46">
        <v>226.50545779999999</v>
      </c>
      <c r="Z46">
        <v>210.11040070000001</v>
      </c>
      <c r="AA46" s="1">
        <v>0.10199999999999999</v>
      </c>
      <c r="AB46" s="1">
        <v>2.86E-2</v>
      </c>
    </row>
    <row r="47" spans="1:28" x14ac:dyDescent="0.45">
      <c r="A47">
        <v>212.44611209999999</v>
      </c>
      <c r="B47">
        <v>12043.4072</v>
      </c>
      <c r="C47">
        <v>-54.44229988</v>
      </c>
      <c r="D47">
        <v>-71.300421959999994</v>
      </c>
      <c r="E47">
        <v>18.493501009999999</v>
      </c>
      <c r="F47">
        <v>4.2392892000000001E-2</v>
      </c>
      <c r="G47">
        <v>251.24214430000001</v>
      </c>
      <c r="H47">
        <v>45.039936730000001</v>
      </c>
      <c r="I47">
        <v>346.66473159999998</v>
      </c>
      <c r="J47">
        <v>346.84137989999999</v>
      </c>
      <c r="K47">
        <v>346.67296190000002</v>
      </c>
      <c r="M47">
        <v>350.80356799999998</v>
      </c>
      <c r="N47" s="1">
        <f t="shared" si="1"/>
        <v>426.99412739723175</v>
      </c>
      <c r="O47" s="1">
        <f t="shared" si="2"/>
        <v>350.93324604694686</v>
      </c>
      <c r="P47" s="1">
        <v>0.60599999999999998</v>
      </c>
      <c r="Q47" s="1">
        <f t="shared" si="3"/>
        <v>6.0599999999999998E-4</v>
      </c>
      <c r="R47" s="1">
        <f t="shared" si="4"/>
        <v>333.25900134271933</v>
      </c>
      <c r="S47" s="1">
        <f t="shared" si="5"/>
        <v>2.0689604252700004E-2</v>
      </c>
      <c r="T47">
        <f t="shared" si="6"/>
        <v>-60.109001342719381</v>
      </c>
      <c r="U47">
        <v>23.116876260000002</v>
      </c>
      <c r="V47">
        <v>18.493501009999999</v>
      </c>
      <c r="W47">
        <v>-60.109001339999999</v>
      </c>
      <c r="X47">
        <v>-47.90396484</v>
      </c>
      <c r="Y47">
        <v>225.24603519999999</v>
      </c>
      <c r="Z47">
        <v>208.42047170000001</v>
      </c>
      <c r="AA47" s="1">
        <v>8.9499999999999996E-2</v>
      </c>
      <c r="AB47" s="1">
        <v>2.6200000000000001E-2</v>
      </c>
    </row>
    <row r="48" spans="1:28" x14ac:dyDescent="0.45">
      <c r="A48">
        <v>202.55033259999999</v>
      </c>
      <c r="B48">
        <v>12362.91056</v>
      </c>
      <c r="C48">
        <v>-55.701958390000001</v>
      </c>
      <c r="D48">
        <v>-72.959720390000001</v>
      </c>
      <c r="E48">
        <v>17.241738720000001</v>
      </c>
      <c r="F48">
        <v>3.4610499000000003E-2</v>
      </c>
      <c r="G48">
        <v>251.83086349999999</v>
      </c>
      <c r="H48">
        <v>44.788840929999999</v>
      </c>
      <c r="I48">
        <v>349.77727770000001</v>
      </c>
      <c r="J48">
        <v>349.92222620000001</v>
      </c>
      <c r="K48">
        <v>349.78382800000003</v>
      </c>
      <c r="M48">
        <v>353.6333194</v>
      </c>
      <c r="N48" s="1">
        <f t="shared" si="1"/>
        <v>423.01829445551027</v>
      </c>
      <c r="O48" s="1">
        <f t="shared" si="2"/>
        <v>353.7448447399392</v>
      </c>
      <c r="P48" s="1">
        <v>0.51700000000000002</v>
      </c>
      <c r="Q48" s="1">
        <f t="shared" si="3"/>
        <v>5.1699999999999999E-4</v>
      </c>
      <c r="R48" s="1">
        <f t="shared" si="4"/>
        <v>334.90576797647213</v>
      </c>
      <c r="S48" s="1">
        <f t="shared" si="5"/>
        <v>1.6832247425400002E-2</v>
      </c>
      <c r="T48">
        <f t="shared" si="6"/>
        <v>-61.755767976472171</v>
      </c>
      <c r="U48">
        <v>21.552173400000001</v>
      </c>
      <c r="V48">
        <v>17.241738720000001</v>
      </c>
      <c r="W48">
        <v>-61.755767980000002</v>
      </c>
      <c r="X48">
        <v>-49.163623350000002</v>
      </c>
      <c r="Y48">
        <v>223.98637669999999</v>
      </c>
      <c r="Z48">
        <v>206.7611733</v>
      </c>
      <c r="AA48" s="1">
        <v>7.8100000000000003E-2</v>
      </c>
      <c r="AB48" s="1">
        <v>2.4E-2</v>
      </c>
    </row>
    <row r="49" spans="1:28" x14ac:dyDescent="0.45">
      <c r="A49">
        <v>193.1127247</v>
      </c>
      <c r="B49">
        <v>12680.5877</v>
      </c>
      <c r="C49">
        <v>-56.90892324</v>
      </c>
      <c r="D49">
        <v>-74.47090962</v>
      </c>
      <c r="E49">
        <v>16.349160579999999</v>
      </c>
      <c r="F49">
        <v>2.8762062000000001E-2</v>
      </c>
      <c r="G49">
        <v>253.39678230000001</v>
      </c>
      <c r="H49">
        <v>44.713791030000003</v>
      </c>
      <c r="I49">
        <v>352.98646000000002</v>
      </c>
      <c r="J49">
        <v>353.10848429999999</v>
      </c>
      <c r="K49">
        <v>352.99281059999998</v>
      </c>
      <c r="M49">
        <v>356.56042439999999</v>
      </c>
      <c r="N49" s="1">
        <f t="shared" si="1"/>
        <v>420.21247116723544</v>
      </c>
      <c r="O49" s="1">
        <f t="shared" si="2"/>
        <v>356.65873524021561</v>
      </c>
      <c r="P49" s="1">
        <v>0.45200000000000001</v>
      </c>
      <c r="Q49" s="1">
        <f t="shared" si="3"/>
        <v>4.5200000000000004E-4</v>
      </c>
      <c r="R49" s="1">
        <f t="shared" si="4"/>
        <v>336.36365390085763</v>
      </c>
      <c r="S49" s="1">
        <f t="shared" si="5"/>
        <v>1.3998968750050002E-2</v>
      </c>
      <c r="T49">
        <f t="shared" si="6"/>
        <v>-63.213653900857643</v>
      </c>
      <c r="U49">
        <v>20.436450730000001</v>
      </c>
      <c r="V49">
        <v>16.349160579999999</v>
      </c>
      <c r="W49">
        <v>-63.213653899999997</v>
      </c>
      <c r="X49">
        <v>-50.3705882</v>
      </c>
      <c r="Y49">
        <v>222.77941179999999</v>
      </c>
      <c r="Z49">
        <v>205.24998410000001</v>
      </c>
      <c r="AA49" s="1">
        <v>6.8500000000000005E-2</v>
      </c>
      <c r="AB49" s="1">
        <v>2.2100000000000002E-2</v>
      </c>
    </row>
    <row r="50" spans="1:28" x14ac:dyDescent="0.45">
      <c r="A50">
        <v>184.3869444</v>
      </c>
      <c r="B50">
        <v>12989.27765</v>
      </c>
      <c r="C50">
        <v>-57.92749104</v>
      </c>
      <c r="D50">
        <v>-75.870615650000005</v>
      </c>
      <c r="E50">
        <v>15.47299355</v>
      </c>
      <c r="F50">
        <v>2.4213038999999999E-2</v>
      </c>
      <c r="G50">
        <v>255.01763589999999</v>
      </c>
      <c r="H50">
        <v>44.354457609999997</v>
      </c>
      <c r="I50">
        <v>356.40805699999999</v>
      </c>
      <c r="J50">
        <v>356.51370780000002</v>
      </c>
      <c r="K50">
        <v>356.41346119999997</v>
      </c>
      <c r="M50">
        <v>359.65494669999998</v>
      </c>
      <c r="N50" s="1">
        <f t="shared" si="1"/>
        <v>419.22377266148777</v>
      </c>
      <c r="O50" s="1">
        <f t="shared" si="2"/>
        <v>359.74270250699476</v>
      </c>
      <c r="P50" s="1">
        <v>0.4</v>
      </c>
      <c r="Q50" s="1">
        <f t="shared" si="3"/>
        <v>4.0000000000000002E-4</v>
      </c>
      <c r="R50" s="1">
        <f t="shared" si="4"/>
        <v>337.66203982613791</v>
      </c>
      <c r="S50" s="1">
        <f t="shared" si="5"/>
        <v>1.1856181309219999E-2</v>
      </c>
      <c r="T50">
        <f t="shared" si="6"/>
        <v>-64.512039826137922</v>
      </c>
      <c r="U50">
        <v>19.34124194</v>
      </c>
      <c r="V50">
        <v>15.47299355</v>
      </c>
      <c r="W50">
        <v>-64.512039830000006</v>
      </c>
      <c r="X50">
        <v>-51.389156</v>
      </c>
      <c r="Y50">
        <v>221.76084399999999</v>
      </c>
      <c r="Z50">
        <v>203.8502781</v>
      </c>
      <c r="AA50" s="1">
        <v>6.13E-2</v>
      </c>
      <c r="AB50" s="1">
        <v>2.07E-2</v>
      </c>
    </row>
    <row r="51" spans="1:28" x14ac:dyDescent="0.45">
      <c r="A51">
        <v>175.7696947</v>
      </c>
      <c r="B51">
        <v>13305.27967</v>
      </c>
      <c r="C51">
        <v>-58.8909637</v>
      </c>
      <c r="D51">
        <v>-77.276483929999998</v>
      </c>
      <c r="E51">
        <v>14.089342370000001</v>
      </c>
      <c r="F51">
        <v>1.9279754999999999E-2</v>
      </c>
      <c r="G51">
        <v>254.28783559999999</v>
      </c>
      <c r="H51">
        <v>43.540786879999999</v>
      </c>
      <c r="I51">
        <v>360.0803459</v>
      </c>
      <c r="J51">
        <v>360.16791619999998</v>
      </c>
      <c r="K51">
        <v>360.08503100000001</v>
      </c>
      <c r="M51">
        <v>363.02782619999999</v>
      </c>
      <c r="N51" s="1">
        <f t="shared" si="1"/>
        <v>419.14036092247352</v>
      </c>
      <c r="O51" s="1">
        <f t="shared" si="2"/>
        <v>363.10378251207584</v>
      </c>
      <c r="P51" s="1">
        <v>0.34300000000000003</v>
      </c>
      <c r="Q51" s="1">
        <f t="shared" si="3"/>
        <v>3.4300000000000004E-4</v>
      </c>
      <c r="R51" s="1">
        <f t="shared" si="4"/>
        <v>339.18619919145385</v>
      </c>
      <c r="S51" s="1">
        <f t="shared" si="5"/>
        <v>9.7040345559600023E-3</v>
      </c>
      <c r="T51">
        <f t="shared" si="6"/>
        <v>-66.036199191453846</v>
      </c>
      <c r="U51">
        <v>17.611677960000002</v>
      </c>
      <c r="V51">
        <v>14.089342370000001</v>
      </c>
      <c r="W51">
        <v>-66.036199190000005</v>
      </c>
      <c r="X51">
        <v>-52.352628660000001</v>
      </c>
      <c r="Y51">
        <v>220.79737130000001</v>
      </c>
      <c r="Z51">
        <v>202.44440979999999</v>
      </c>
      <c r="AA51" s="1">
        <v>5.5100000000000003E-2</v>
      </c>
      <c r="AB51" s="1">
        <v>1.95E-2</v>
      </c>
    </row>
    <row r="52" spans="1:28" x14ac:dyDescent="0.45">
      <c r="A52">
        <v>167.53291139999999</v>
      </c>
      <c r="B52">
        <v>13617.605320000001</v>
      </c>
      <c r="C52">
        <v>-59.741571790000002</v>
      </c>
      <c r="D52">
        <v>-78.665289830000006</v>
      </c>
      <c r="E52">
        <v>12.64773098</v>
      </c>
      <c r="F52">
        <v>1.6053831000000001E-2</v>
      </c>
      <c r="G52">
        <v>257.77608040000001</v>
      </c>
      <c r="H52">
        <v>42.836045159999998</v>
      </c>
      <c r="I52">
        <v>363.91825710000001</v>
      </c>
      <c r="J52">
        <v>363.99276939999999</v>
      </c>
      <c r="K52">
        <v>363.922011</v>
      </c>
      <c r="M52">
        <v>366.62741469999997</v>
      </c>
      <c r="N52" s="1">
        <f t="shared" si="1"/>
        <v>420.24181182998132</v>
      </c>
      <c r="O52" s="1">
        <f t="shared" si="2"/>
        <v>366.69316566055232</v>
      </c>
      <c r="P52" s="1">
        <v>0.29399999999999998</v>
      </c>
      <c r="Q52" s="1">
        <f t="shared" si="3"/>
        <v>2.9399999999999999E-4</v>
      </c>
      <c r="R52" s="1">
        <f t="shared" si="4"/>
        <v>340.69884054952428</v>
      </c>
      <c r="S52" s="1">
        <f t="shared" si="5"/>
        <v>7.9206415287299999E-3</v>
      </c>
      <c r="T52">
        <f t="shared" si="6"/>
        <v>-67.548840549524314</v>
      </c>
      <c r="U52">
        <v>15.80966373</v>
      </c>
      <c r="V52">
        <v>12.64773098</v>
      </c>
      <c r="W52">
        <v>-67.548840549999994</v>
      </c>
      <c r="X52">
        <v>-53.203236750000002</v>
      </c>
      <c r="Y52">
        <v>219.94676329999999</v>
      </c>
      <c r="Z52">
        <v>201.05560389999999</v>
      </c>
      <c r="AA52" s="1">
        <v>5.0099999999999999E-2</v>
      </c>
      <c r="AB52" s="1">
        <v>1.8599999999999998E-2</v>
      </c>
    </row>
    <row r="53" spans="1:28" x14ac:dyDescent="0.45">
      <c r="A53">
        <v>159.45810599999999</v>
      </c>
      <c r="B53">
        <v>13934.970929999999</v>
      </c>
      <c r="C53">
        <v>-60.615106009999998</v>
      </c>
      <c r="D53">
        <v>-79.909951910000004</v>
      </c>
      <c r="E53">
        <v>11.616771829999999</v>
      </c>
      <c r="F53">
        <v>1.306642E-2</v>
      </c>
      <c r="G53">
        <v>259.93408429999999</v>
      </c>
      <c r="H53">
        <v>42.138973679999999</v>
      </c>
      <c r="I53">
        <v>367.84334209999997</v>
      </c>
      <c r="J53">
        <v>367.90710239999999</v>
      </c>
      <c r="K53">
        <v>367.84632779999998</v>
      </c>
      <c r="M53">
        <v>370.36708340000001</v>
      </c>
      <c r="N53" s="1">
        <f t="shared" si="1"/>
        <v>421.51772264023987</v>
      </c>
      <c r="O53" s="1">
        <f t="shared" si="2"/>
        <v>370.42514584766462</v>
      </c>
      <c r="P53" s="1">
        <v>0.25700000000000001</v>
      </c>
      <c r="Q53" s="1">
        <f t="shared" si="3"/>
        <v>2.5700000000000001E-4</v>
      </c>
      <c r="R53" s="1">
        <f t="shared" si="4"/>
        <v>342.04962867078717</v>
      </c>
      <c r="S53" s="1">
        <f t="shared" si="5"/>
        <v>6.5925180146600001E-3</v>
      </c>
      <c r="T53">
        <f t="shared" si="6"/>
        <v>-68.899628670787195</v>
      </c>
      <c r="U53">
        <v>14.520964790000001</v>
      </c>
      <c r="V53">
        <v>11.616771829999999</v>
      </c>
      <c r="W53">
        <v>-68.899628669999998</v>
      </c>
      <c r="X53">
        <v>-54.076770969999998</v>
      </c>
      <c r="Y53">
        <v>219.073229</v>
      </c>
      <c r="Z53">
        <v>199.81094179999999</v>
      </c>
      <c r="AA53" s="1">
        <v>4.5400000000000003E-2</v>
      </c>
      <c r="AB53" s="1">
        <v>1.77E-2</v>
      </c>
    </row>
    <row r="54" spans="1:28" x14ac:dyDescent="0.45">
      <c r="A54">
        <v>151.69975170000001</v>
      </c>
      <c r="B54">
        <v>14254.84022</v>
      </c>
      <c r="C54">
        <v>-61.408600640000003</v>
      </c>
      <c r="D54">
        <v>-81.058023390000002</v>
      </c>
      <c r="E54">
        <v>10.47744074</v>
      </c>
      <c r="F54">
        <v>1.0869366E-2</v>
      </c>
      <c r="G54">
        <v>261.26351779999999</v>
      </c>
      <c r="H54">
        <v>41.244585209999997</v>
      </c>
      <c r="I54">
        <v>372.01252469999997</v>
      </c>
      <c r="J54">
        <v>372.06849570000003</v>
      </c>
      <c r="K54">
        <v>372.0148628</v>
      </c>
      <c r="M54">
        <v>374.32750870000001</v>
      </c>
      <c r="N54" s="1">
        <f t="shared" si="1"/>
        <v>423.6370027879716</v>
      </c>
      <c r="O54" s="1">
        <f t="shared" si="2"/>
        <v>374.37842847100848</v>
      </c>
      <c r="P54" s="1">
        <v>0.223</v>
      </c>
      <c r="Q54" s="1">
        <f t="shared" si="3"/>
        <v>2.23E-4</v>
      </c>
      <c r="R54" s="1">
        <f t="shared" si="4"/>
        <v>343.44584126373763</v>
      </c>
      <c r="S54" s="1">
        <f t="shared" si="5"/>
        <v>5.4351723859499997E-3</v>
      </c>
      <c r="T54">
        <f t="shared" si="6"/>
        <v>-70.295841263737628</v>
      </c>
      <c r="U54">
        <v>13.096800930000001</v>
      </c>
      <c r="V54">
        <v>10.47744074</v>
      </c>
      <c r="W54">
        <v>-70.295841269999997</v>
      </c>
      <c r="X54">
        <v>-54.870265600000003</v>
      </c>
      <c r="Y54">
        <v>218.2797344</v>
      </c>
      <c r="Z54">
        <v>198.66287030000001</v>
      </c>
      <c r="AA54" s="1">
        <v>4.1500000000000002E-2</v>
      </c>
      <c r="AB54" s="1">
        <v>1.7000000000000001E-2</v>
      </c>
    </row>
    <row r="55" spans="1:28" x14ac:dyDescent="0.45">
      <c r="A55">
        <v>144.56101430000001</v>
      </c>
      <c r="B55">
        <v>14543.90746</v>
      </c>
      <c r="C55">
        <v>-62.135209539999998</v>
      </c>
      <c r="D55">
        <v>-82.048860379999994</v>
      </c>
      <c r="E55">
        <v>9.6400613659999994</v>
      </c>
      <c r="F55">
        <v>9.1106650000000004E-3</v>
      </c>
      <c r="G55">
        <v>260.08359159999998</v>
      </c>
      <c r="H55">
        <v>39.652361839999998</v>
      </c>
      <c r="I55">
        <v>375.60219940000002</v>
      </c>
      <c r="J55">
        <v>375.6503874</v>
      </c>
      <c r="K55">
        <v>375.60399059999997</v>
      </c>
      <c r="M55">
        <v>378.26023459999999</v>
      </c>
      <c r="N55" s="1">
        <f t="shared" si="1"/>
        <v>426.04700013797878</v>
      </c>
      <c r="O55" s="1">
        <f t="shared" si="2"/>
        <v>378.30592087113502</v>
      </c>
      <c r="P55" s="1">
        <v>0.19800000000000001</v>
      </c>
      <c r="Q55" s="1">
        <f t="shared" si="3"/>
        <v>1.9800000000000002E-4</v>
      </c>
      <c r="R55" s="1">
        <f t="shared" si="4"/>
        <v>344.63263521335926</v>
      </c>
      <c r="S55" s="1">
        <f t="shared" si="5"/>
        <v>4.6031293032199995E-3</v>
      </c>
      <c r="T55">
        <f t="shared" si="6"/>
        <v>-71.482635213359302</v>
      </c>
      <c r="U55">
        <v>12.050076710000001</v>
      </c>
      <c r="V55">
        <v>9.6400613659999994</v>
      </c>
      <c r="W55">
        <v>-71.482635209999998</v>
      </c>
      <c r="X55">
        <v>-55.596874499999998</v>
      </c>
      <c r="Y55">
        <v>217.55312549999999</v>
      </c>
      <c r="Z55">
        <v>197.67203330000001</v>
      </c>
      <c r="AA55" s="1">
        <v>3.8199999999999998E-2</v>
      </c>
      <c r="AB55" s="1">
        <v>1.6400000000000001E-2</v>
      </c>
    </row>
    <row r="56" spans="1:28" x14ac:dyDescent="0.45">
      <c r="A56">
        <v>137.53948779999999</v>
      </c>
      <c r="B56">
        <v>14857.524579999999</v>
      </c>
      <c r="C56">
        <v>-62.838127589999999</v>
      </c>
      <c r="D56">
        <v>-83.027399160000002</v>
      </c>
      <c r="E56">
        <v>8.7151344549999994</v>
      </c>
      <c r="F56">
        <v>6.9167550000000001E-3</v>
      </c>
      <c r="G56">
        <v>260.67167110000003</v>
      </c>
      <c r="H56">
        <v>38.512591870000001</v>
      </c>
      <c r="I56">
        <v>379.91645210000001</v>
      </c>
      <c r="J56">
        <v>379.95563490000001</v>
      </c>
      <c r="K56">
        <v>379.91821320000003</v>
      </c>
      <c r="M56">
        <v>382.44554369999997</v>
      </c>
      <c r="N56" s="1">
        <f t="shared" si="1"/>
        <v>429.01912420956273</v>
      </c>
      <c r="O56" s="1">
        <f t="shared" si="2"/>
        <v>382.48590317822658</v>
      </c>
      <c r="P56" s="1">
        <v>0.17299999999999999</v>
      </c>
      <c r="Q56" s="1">
        <f t="shared" si="3"/>
        <v>1.7299999999999998E-4</v>
      </c>
      <c r="R56" s="1">
        <f t="shared" si="4"/>
        <v>345.90717429923188</v>
      </c>
      <c r="S56" s="1">
        <f t="shared" si="5"/>
        <v>3.8346591606399998E-3</v>
      </c>
      <c r="T56">
        <f t="shared" si="6"/>
        <v>-72.75717429923192</v>
      </c>
      <c r="U56">
        <v>10.89391807</v>
      </c>
      <c r="V56">
        <v>8.7151344549999994</v>
      </c>
      <c r="W56">
        <v>-72.757174300000003</v>
      </c>
      <c r="X56">
        <v>-56.299792549999999</v>
      </c>
      <c r="Y56">
        <v>216.85020750000001</v>
      </c>
      <c r="Z56">
        <v>196.69349450000001</v>
      </c>
      <c r="AA56" s="1">
        <v>3.5200000000000002E-2</v>
      </c>
      <c r="AB56" s="1">
        <v>1.5900000000000001E-2</v>
      </c>
    </row>
    <row r="57" spans="1:28" x14ac:dyDescent="0.45">
      <c r="A57">
        <v>131.19309329999999</v>
      </c>
      <c r="B57">
        <v>15167.2575</v>
      </c>
      <c r="C57">
        <v>-63.385793280000001</v>
      </c>
      <c r="D57">
        <v>-83.832846399999994</v>
      </c>
      <c r="E57">
        <v>8.1253520429999995</v>
      </c>
      <c r="F57">
        <v>6.2941050000000004E-3</v>
      </c>
      <c r="G57">
        <v>258.45390959999997</v>
      </c>
      <c r="H57">
        <v>36.822197510000002</v>
      </c>
      <c r="I57">
        <v>384.50960780000003</v>
      </c>
      <c r="J57">
        <v>384.54621939999998</v>
      </c>
      <c r="K57">
        <v>384.511278</v>
      </c>
      <c r="M57">
        <v>386.66875920000001</v>
      </c>
      <c r="N57" s="1">
        <f t="shared" si="1"/>
        <v>432.99890882130319</v>
      </c>
      <c r="O57" s="1">
        <f t="shared" si="2"/>
        <v>386.70626220295486</v>
      </c>
      <c r="P57" s="1">
        <v>0.159</v>
      </c>
      <c r="Q57" s="1">
        <f t="shared" si="3"/>
        <v>1.5900000000000002E-4</v>
      </c>
      <c r="R57" s="1">
        <f t="shared" si="4"/>
        <v>346.83316765659208</v>
      </c>
      <c r="S57" s="1">
        <f t="shared" si="5"/>
        <v>3.3618644065499998E-3</v>
      </c>
      <c r="T57">
        <f t="shared" si="6"/>
        <v>-73.68316765659209</v>
      </c>
      <c r="U57">
        <v>10.15669005</v>
      </c>
      <c r="V57">
        <v>8.1253520429999995</v>
      </c>
      <c r="W57">
        <v>-73.683167650000001</v>
      </c>
      <c r="X57">
        <v>-56.847458240000002</v>
      </c>
      <c r="Y57">
        <v>216.3025418</v>
      </c>
      <c r="Z57">
        <v>195.88804730000001</v>
      </c>
      <c r="AA57" s="1">
        <v>3.3099999999999997E-2</v>
      </c>
      <c r="AB57" s="1">
        <v>1.5699999999999999E-2</v>
      </c>
    </row>
    <row r="58" spans="1:28" x14ac:dyDescent="0.45">
      <c r="A58">
        <v>124.9863799</v>
      </c>
      <c r="B58">
        <v>15456.851189999999</v>
      </c>
      <c r="C58">
        <v>-63.977095339999998</v>
      </c>
      <c r="D58">
        <v>-84.644850570000003</v>
      </c>
      <c r="E58">
        <v>7.4330705850000003</v>
      </c>
      <c r="F58">
        <v>4.9789359999999998E-3</v>
      </c>
      <c r="G58">
        <v>259.8098827</v>
      </c>
      <c r="H58">
        <v>35.490853000000001</v>
      </c>
      <c r="I58">
        <v>388.56920480000002</v>
      </c>
      <c r="J58">
        <v>388.59895399999999</v>
      </c>
      <c r="K58">
        <v>388.57017089999999</v>
      </c>
      <c r="M58">
        <v>390.99395729999998</v>
      </c>
      <c r="N58" s="1">
        <f t="shared" si="1"/>
        <v>436.74603631957132</v>
      </c>
      <c r="O58" s="1">
        <f t="shared" si="2"/>
        <v>391.02806370289528</v>
      </c>
      <c r="P58" s="1">
        <v>0.14299999999999999</v>
      </c>
      <c r="Q58" s="1">
        <f t="shared" si="3"/>
        <v>1.4299999999999998E-4</v>
      </c>
      <c r="R58" s="1">
        <f t="shared" si="4"/>
        <v>347.91325367685448</v>
      </c>
      <c r="S58" s="1">
        <f t="shared" si="5"/>
        <v>2.8710235133789998E-3</v>
      </c>
      <c r="T58">
        <f t="shared" si="6"/>
        <v>-74.76325367685449</v>
      </c>
      <c r="U58">
        <v>9.2913382309999992</v>
      </c>
      <c r="V58">
        <v>7.4330705850000003</v>
      </c>
      <c r="W58">
        <v>-74.763253680000005</v>
      </c>
      <c r="X58">
        <v>-57.438760299999998</v>
      </c>
      <c r="Y58">
        <v>215.71123969999999</v>
      </c>
      <c r="Z58">
        <v>195.07604309999999</v>
      </c>
      <c r="AA58" s="1">
        <v>3.09E-2</v>
      </c>
      <c r="AB58" s="1">
        <v>1.54E-2</v>
      </c>
    </row>
    <row r="59" spans="1:28" x14ac:dyDescent="0.45">
      <c r="A59">
        <v>118.86045369999999</v>
      </c>
      <c r="B59">
        <v>15764.029070000001</v>
      </c>
      <c r="C59">
        <v>-64.512962970000004</v>
      </c>
      <c r="D59">
        <v>-85.328218930000006</v>
      </c>
      <c r="E59">
        <v>6.9694106749999998</v>
      </c>
      <c r="F59">
        <v>3.8731730000000002E-3</v>
      </c>
      <c r="G59">
        <v>260.94209519999998</v>
      </c>
      <c r="H59">
        <v>33.989608490000002</v>
      </c>
      <c r="I59">
        <v>393.238944</v>
      </c>
      <c r="J59">
        <v>393.26429339999999</v>
      </c>
      <c r="K59">
        <v>393.24029830000001</v>
      </c>
      <c r="M59">
        <v>395.66885930000001</v>
      </c>
      <c r="N59" s="1">
        <f t="shared" si="1"/>
        <v>441.21398619073273</v>
      </c>
      <c r="O59" s="1">
        <f t="shared" si="2"/>
        <v>395.70071855655084</v>
      </c>
      <c r="P59" s="1">
        <v>0.13200000000000001</v>
      </c>
      <c r="Q59" s="1">
        <f t="shared" si="3"/>
        <v>1.3200000000000001E-4</v>
      </c>
      <c r="R59" s="1">
        <f t="shared" si="4"/>
        <v>348.77635591319824</v>
      </c>
      <c r="S59" s="1">
        <f t="shared" si="5"/>
        <v>2.5264113697600001E-3</v>
      </c>
      <c r="T59">
        <f t="shared" si="6"/>
        <v>-75.626355913198296</v>
      </c>
      <c r="U59">
        <v>8.7117633439999995</v>
      </c>
      <c r="V59">
        <v>6.9694106749999998</v>
      </c>
      <c r="W59">
        <v>-75.626355910000001</v>
      </c>
      <c r="X59">
        <v>-57.974627929999997</v>
      </c>
      <c r="Y59">
        <v>215.1753721</v>
      </c>
      <c r="Z59">
        <v>194.39267480000001</v>
      </c>
      <c r="AA59" s="1">
        <v>2.9000000000000001E-2</v>
      </c>
      <c r="AB59" s="1">
        <v>1.52E-2</v>
      </c>
    </row>
    <row r="60" spans="1:28" x14ac:dyDescent="0.45">
      <c r="A60">
        <v>113.224357</v>
      </c>
      <c r="B60">
        <v>16057.05983</v>
      </c>
      <c r="C60">
        <v>-64.949221480000006</v>
      </c>
      <c r="D60">
        <v>-85.96557387</v>
      </c>
      <c r="E60">
        <v>6.3560385200000002</v>
      </c>
      <c r="F60">
        <v>2.9164619999999999E-3</v>
      </c>
      <c r="G60">
        <v>259.89661760000001</v>
      </c>
      <c r="H60">
        <v>32.825272499999997</v>
      </c>
      <c r="I60">
        <v>397.9029074</v>
      </c>
      <c r="J60">
        <v>397.92542759999998</v>
      </c>
      <c r="K60">
        <v>397.90398479999999</v>
      </c>
      <c r="M60">
        <v>400.39104459999999</v>
      </c>
      <c r="N60" s="1">
        <f t="shared" si="1"/>
        <v>446.02795520974905</v>
      </c>
      <c r="O60" s="1">
        <f t="shared" si="2"/>
        <v>400.42035322446475</v>
      </c>
      <c r="P60" s="1">
        <v>0.12</v>
      </c>
      <c r="Q60" s="1">
        <f t="shared" si="3"/>
        <v>1.1999999999999999E-4</v>
      </c>
      <c r="R60" s="1">
        <f t="shared" si="4"/>
        <v>349.73149797898361</v>
      </c>
      <c r="S60" s="1">
        <f t="shared" si="5"/>
        <v>2.1848882412500003E-3</v>
      </c>
      <c r="T60">
        <f t="shared" si="6"/>
        <v>-76.58149797898362</v>
      </c>
      <c r="U60">
        <v>7.9450481499999999</v>
      </c>
      <c r="V60">
        <v>6.3560385200000002</v>
      </c>
      <c r="W60">
        <v>-76.581497979999995</v>
      </c>
      <c r="X60">
        <v>-58.410886439999999</v>
      </c>
      <c r="Y60">
        <v>214.7391136</v>
      </c>
      <c r="Z60">
        <v>193.7553198</v>
      </c>
      <c r="AA60" s="1">
        <v>2.75E-2</v>
      </c>
      <c r="AB60" s="1">
        <v>1.5100000000000001E-2</v>
      </c>
    </row>
    <row r="61" spans="1:28" x14ac:dyDescent="0.45">
      <c r="A61">
        <v>107.89932020000001</v>
      </c>
      <c r="B61">
        <v>16348.38271</v>
      </c>
      <c r="C61">
        <v>-65.347904709999995</v>
      </c>
      <c r="D61">
        <v>-86.527295809999998</v>
      </c>
      <c r="E61">
        <v>5.8613887839999999</v>
      </c>
      <c r="F61">
        <v>2.3197890000000001E-3</v>
      </c>
      <c r="G61">
        <v>260.61214799999999</v>
      </c>
      <c r="H61">
        <v>31.502154539999999</v>
      </c>
      <c r="I61">
        <v>402.65055009999998</v>
      </c>
      <c r="J61">
        <v>402.6712172</v>
      </c>
      <c r="K61">
        <v>402.65131170000001</v>
      </c>
      <c r="M61">
        <v>405.19189319999998</v>
      </c>
      <c r="N61" s="1">
        <f t="shared" si="1"/>
        <v>451.25865389028837</v>
      </c>
      <c r="O61" s="1">
        <f t="shared" si="2"/>
        <v>405.21932874308851</v>
      </c>
      <c r="P61" s="1">
        <v>0.111</v>
      </c>
      <c r="Q61" s="1">
        <f t="shared" si="3"/>
        <v>1.11E-4</v>
      </c>
      <c r="R61" s="1">
        <f t="shared" si="4"/>
        <v>350.57603470219249</v>
      </c>
      <c r="S61" s="1">
        <f t="shared" si="5"/>
        <v>1.92693156274E-3</v>
      </c>
      <c r="T61">
        <f t="shared" si="6"/>
        <v>-77.426034702192538</v>
      </c>
      <c r="U61">
        <v>7.3267359799999996</v>
      </c>
      <c r="V61">
        <v>5.8613887839999999</v>
      </c>
      <c r="W61">
        <v>-77.426034700000002</v>
      </c>
      <c r="X61">
        <v>-58.809569670000002</v>
      </c>
      <c r="Y61">
        <v>214.34043030000001</v>
      </c>
      <c r="Z61">
        <v>193.19359789999999</v>
      </c>
      <c r="AA61" s="1">
        <v>2.63E-2</v>
      </c>
      <c r="AB61" s="1">
        <v>1.5100000000000001E-2</v>
      </c>
    </row>
    <row r="62" spans="1:28" x14ac:dyDescent="0.45">
      <c r="A62">
        <v>102.7008515</v>
      </c>
      <c r="B62">
        <v>16639.220509999999</v>
      </c>
      <c r="C62">
        <v>-65.708895350000006</v>
      </c>
      <c r="D62">
        <v>-87.034306770000001</v>
      </c>
      <c r="E62">
        <v>5.4071561089999998</v>
      </c>
      <c r="F62">
        <v>1.846487E-3</v>
      </c>
      <c r="G62">
        <v>260.60196669999999</v>
      </c>
      <c r="H62">
        <v>29.91714086</v>
      </c>
      <c r="I62">
        <v>407.51516789999999</v>
      </c>
      <c r="J62">
        <v>407.53435630000001</v>
      </c>
      <c r="K62">
        <v>407.51615679999998</v>
      </c>
      <c r="M62">
        <v>410.26254449999999</v>
      </c>
      <c r="N62" s="1">
        <f t="shared" si="1"/>
        <v>457.44357350000269</v>
      </c>
      <c r="O62" s="1">
        <f t="shared" si="2"/>
        <v>410.28832129567093</v>
      </c>
      <c r="P62" s="1">
        <v>0.10299999999999999</v>
      </c>
      <c r="Q62" s="1">
        <f t="shared" si="3"/>
        <v>1.03E-4</v>
      </c>
      <c r="R62" s="1">
        <f t="shared" si="4"/>
        <v>351.3808887303793</v>
      </c>
      <c r="S62" s="1">
        <f t="shared" si="5"/>
        <v>1.703254174272E-3</v>
      </c>
      <c r="T62">
        <f t="shared" si="6"/>
        <v>-78.230888730379334</v>
      </c>
      <c r="U62">
        <v>6.7589451360000004</v>
      </c>
      <c r="V62">
        <v>5.4071561089999998</v>
      </c>
      <c r="W62">
        <v>-78.230888730000004</v>
      </c>
      <c r="X62">
        <v>-59.170560309999999</v>
      </c>
      <c r="Y62">
        <v>213.9794397</v>
      </c>
      <c r="Z62">
        <v>192.68658690000001</v>
      </c>
      <c r="AA62" s="1">
        <v>2.52E-2</v>
      </c>
      <c r="AB62" s="1">
        <v>1.5299999999999999E-2</v>
      </c>
    </row>
    <row r="63" spans="1:28" x14ac:dyDescent="0.45">
      <c r="A63">
        <v>97.993531129999994</v>
      </c>
      <c r="B63">
        <v>16919.102210000001</v>
      </c>
      <c r="C63">
        <v>-65.963457980000001</v>
      </c>
      <c r="D63">
        <v>-87.446879589999995</v>
      </c>
      <c r="E63">
        <v>5.1420741919999999</v>
      </c>
      <c r="F63">
        <v>1.6239690000000001E-3</v>
      </c>
      <c r="G63">
        <v>258.99251340000001</v>
      </c>
      <c r="H63">
        <v>28.35353314</v>
      </c>
      <c r="I63">
        <v>412.46197430000001</v>
      </c>
      <c r="J63">
        <v>412.480253</v>
      </c>
      <c r="K63">
        <v>412.46257329999997</v>
      </c>
      <c r="M63">
        <v>415.31021900000002</v>
      </c>
      <c r="N63" s="1">
        <f t="shared" si="1"/>
        <v>463.65530480847957</v>
      </c>
      <c r="O63" s="1">
        <f t="shared" si="2"/>
        <v>415.3354515876656</v>
      </c>
      <c r="P63" s="1">
        <v>9.9599999999999994E-2</v>
      </c>
      <c r="Q63" s="1">
        <f t="shared" si="3"/>
        <v>9.9599999999999995E-5</v>
      </c>
      <c r="R63" s="1">
        <f t="shared" si="4"/>
        <v>351.90277525894987</v>
      </c>
      <c r="S63" s="1">
        <f t="shared" si="5"/>
        <v>1.56833262856E-3</v>
      </c>
      <c r="T63">
        <f t="shared" si="6"/>
        <v>-78.752775258949924</v>
      </c>
      <c r="U63">
        <v>6.4275927399999997</v>
      </c>
      <c r="V63">
        <v>5.1420741919999999</v>
      </c>
      <c r="W63">
        <v>-78.752775260000007</v>
      </c>
      <c r="X63">
        <v>-59.425122940000001</v>
      </c>
      <c r="Y63">
        <v>213.72487709999999</v>
      </c>
      <c r="Z63">
        <v>192.27401409999999</v>
      </c>
      <c r="AA63" s="1">
        <v>2.4400000000000002E-2</v>
      </c>
      <c r="AB63" s="1">
        <v>1.55E-2</v>
      </c>
    </row>
    <row r="64" spans="1:28" x14ac:dyDescent="0.45">
      <c r="A64">
        <v>93.485962529999995</v>
      </c>
      <c r="B64">
        <v>17196.392449999999</v>
      </c>
      <c r="C64">
        <v>-66.181036759999998</v>
      </c>
      <c r="D64">
        <v>-87.828099159999994</v>
      </c>
      <c r="E64">
        <v>4.779920948</v>
      </c>
      <c r="F64">
        <v>1.343393E-3</v>
      </c>
      <c r="G64">
        <v>256.49738109999998</v>
      </c>
      <c r="H64">
        <v>26.690430809999999</v>
      </c>
      <c r="I64">
        <v>417.48175939999999</v>
      </c>
      <c r="J64">
        <v>417.498491</v>
      </c>
      <c r="K64">
        <v>417.4825002</v>
      </c>
      <c r="M64">
        <v>420.51283260000002</v>
      </c>
      <c r="N64" s="1">
        <f t="shared" si="1"/>
        <v>470.37048159466741</v>
      </c>
      <c r="O64" s="1">
        <f t="shared" si="2"/>
        <v>420.53704741095248</v>
      </c>
      <c r="P64" s="1">
        <v>9.4399999999999998E-2</v>
      </c>
      <c r="Q64" s="1">
        <f t="shared" si="3"/>
        <v>9.4400000000000004E-5</v>
      </c>
      <c r="R64" s="1">
        <f t="shared" si="4"/>
        <v>352.53489307279006</v>
      </c>
      <c r="S64" s="1">
        <f t="shared" si="5"/>
        <v>1.4220264820300002E-3</v>
      </c>
      <c r="T64">
        <f t="shared" si="6"/>
        <v>-79.384893072790092</v>
      </c>
      <c r="U64">
        <v>5.9749011850000002</v>
      </c>
      <c r="V64">
        <v>4.779920948</v>
      </c>
      <c r="W64">
        <v>-79.384893070000004</v>
      </c>
      <c r="X64">
        <v>-59.642701719999998</v>
      </c>
      <c r="Y64">
        <v>213.5072983</v>
      </c>
      <c r="Z64">
        <v>191.89279450000001</v>
      </c>
      <c r="AA64" s="1">
        <v>2.3800000000000002E-2</v>
      </c>
      <c r="AB64" s="1">
        <v>1.5800000000000002E-2</v>
      </c>
    </row>
    <row r="65" spans="1:28" x14ac:dyDescent="0.45">
      <c r="A65">
        <v>89.37671856</v>
      </c>
      <c r="B65">
        <v>17458.75418</v>
      </c>
      <c r="C65">
        <v>-66.309806409999993</v>
      </c>
      <c r="D65">
        <v>-88.16033453</v>
      </c>
      <c r="E65">
        <v>4.3732983509999999</v>
      </c>
      <c r="F65">
        <v>8.9141899999999996E-4</v>
      </c>
      <c r="G65">
        <v>256.60555820000002</v>
      </c>
      <c r="H65">
        <v>25.288677589999999</v>
      </c>
      <c r="I65">
        <v>422.43957749999998</v>
      </c>
      <c r="J65">
        <v>422.45661180000002</v>
      </c>
      <c r="K65">
        <v>422.43982829999999</v>
      </c>
      <c r="M65">
        <v>425.69694750000002</v>
      </c>
      <c r="N65" s="1">
        <f t="shared" si="1"/>
        <v>477.75805802074944</v>
      </c>
      <c r="O65" s="1">
        <f t="shared" si="2"/>
        <v>425.72008455479357</v>
      </c>
      <c r="P65" s="1">
        <v>8.9099999999999999E-2</v>
      </c>
      <c r="Q65" s="1">
        <f t="shared" si="3"/>
        <v>8.9099999999999997E-5</v>
      </c>
      <c r="R65" s="1">
        <f t="shared" si="4"/>
        <v>353.19075071295316</v>
      </c>
      <c r="S65" s="1">
        <f t="shared" si="5"/>
        <v>1.279189767726E-3</v>
      </c>
      <c r="T65">
        <f t="shared" si="6"/>
        <v>-80.040750712953198</v>
      </c>
      <c r="U65">
        <v>5.4666229389999996</v>
      </c>
      <c r="V65">
        <v>4.3732983509999999</v>
      </c>
      <c r="W65">
        <v>-80.040750709999998</v>
      </c>
      <c r="X65">
        <v>-59.77147137</v>
      </c>
      <c r="Y65">
        <v>213.37852860000001</v>
      </c>
      <c r="Z65">
        <v>191.5605592</v>
      </c>
      <c r="AA65" s="1">
        <v>2.3400000000000001E-2</v>
      </c>
      <c r="AB65" s="1">
        <v>1.6299999999999999E-2</v>
      </c>
    </row>
    <row r="66" spans="1:28" x14ac:dyDescent="0.45">
      <c r="A66">
        <v>85.624339300000003</v>
      </c>
      <c r="B66">
        <v>17708.083330000001</v>
      </c>
      <c r="C66">
        <v>-66.374281049999993</v>
      </c>
      <c r="D66">
        <v>-88.451605470000004</v>
      </c>
      <c r="E66">
        <v>4.1063973369999998</v>
      </c>
      <c r="F66">
        <v>7.61726E-4</v>
      </c>
      <c r="G66">
        <v>252.73968780000001</v>
      </c>
      <c r="H66">
        <v>24.217293080000001</v>
      </c>
      <c r="I66">
        <v>427.30830859999998</v>
      </c>
      <c r="J66">
        <v>427.32503539999999</v>
      </c>
      <c r="K66">
        <v>427.30875120000002</v>
      </c>
      <c r="M66">
        <v>430.8207979</v>
      </c>
      <c r="N66" s="1">
        <f t="shared" si="1"/>
        <v>485.49402894578225</v>
      </c>
      <c r="O66" s="1">
        <f t="shared" si="2"/>
        <v>430.84358271953857</v>
      </c>
      <c r="P66" s="1">
        <v>8.6699999999999999E-2</v>
      </c>
      <c r="Q66" s="1">
        <f t="shared" si="3"/>
        <v>8.6699999999999993E-5</v>
      </c>
      <c r="R66" s="1">
        <f t="shared" si="4"/>
        <v>353.63115516566864</v>
      </c>
      <c r="S66" s="1">
        <f t="shared" si="5"/>
        <v>1.1959882243430002E-3</v>
      </c>
      <c r="T66">
        <f t="shared" si="6"/>
        <v>-80.481155165668653</v>
      </c>
      <c r="U66">
        <v>5.1329966709999999</v>
      </c>
      <c r="V66">
        <v>4.1063973369999998</v>
      </c>
      <c r="W66">
        <v>-80.481155169999994</v>
      </c>
      <c r="X66">
        <v>-59.835946010000001</v>
      </c>
      <c r="Y66">
        <v>213.314054</v>
      </c>
      <c r="Z66">
        <v>191.26928820000001</v>
      </c>
      <c r="AA66" s="1">
        <v>2.3300000000000001E-2</v>
      </c>
      <c r="AB66" s="1">
        <v>1.6899999999999998E-2</v>
      </c>
    </row>
    <row r="67" spans="1:28" x14ac:dyDescent="0.45">
      <c r="A67">
        <v>81.994418679999995</v>
      </c>
      <c r="B67">
        <v>17963.228159999999</v>
      </c>
      <c r="C67">
        <v>-66.434166989999994</v>
      </c>
      <c r="D67">
        <v>-88.707330600000006</v>
      </c>
      <c r="E67">
        <v>3.9030570949999999</v>
      </c>
      <c r="F67">
        <v>6.4496099999999999E-4</v>
      </c>
      <c r="G67">
        <v>251.6854993</v>
      </c>
      <c r="H67">
        <v>23.022695689999999</v>
      </c>
      <c r="I67">
        <v>432.41173809999998</v>
      </c>
      <c r="J67">
        <v>432.427166</v>
      </c>
      <c r="K67">
        <v>432.41202550000003</v>
      </c>
      <c r="M67">
        <v>436.069007</v>
      </c>
      <c r="N67" s="1">
        <f t="shared" ref="N67:N97" si="7" xml:space="preserve"> M67* EXP(($AF$6 * AB67)/($AF$8 * R67))</f>
        <v>493.43506965738629</v>
      </c>
      <c r="O67" s="1">
        <f t="shared" ref="O67:O97" si="8">M67*(1+(0.61*Q67))</f>
        <v>436.09172357885063</v>
      </c>
      <c r="P67" s="1">
        <v>8.5400000000000004E-2</v>
      </c>
      <c r="Q67" s="1">
        <f t="shared" ref="Q67:Q97" si="9">P67/1000</f>
        <v>8.5400000000000002E-5</v>
      </c>
      <c r="R67" s="1">
        <f t="shared" ref="R67:R97" si="10">273.15-T67</f>
        <v>353.99082073303271</v>
      </c>
      <c r="S67" s="1">
        <f t="shared" ref="S67:S97" si="11">(U67*AA67)/100</f>
        <v>1.1270077362389999E-3</v>
      </c>
      <c r="T67">
        <f t="shared" ref="T67:T97" si="12" xml:space="preserve"> ($AF$11* (LN(U67/100)+(($AF$10*X67)/($AF$11+X67))))/($AF$10-(LN(U67/100)+(($AF$10*X67)/($AF$11+X67))))</f>
        <v>-80.840820733032714</v>
      </c>
      <c r="U67">
        <v>4.8788213689999997</v>
      </c>
      <c r="V67">
        <v>3.9030570949999999</v>
      </c>
      <c r="W67">
        <v>-80.840820730000004</v>
      </c>
      <c r="X67">
        <v>-59.895831950000002</v>
      </c>
      <c r="Y67">
        <v>213.25416809999999</v>
      </c>
      <c r="Z67">
        <v>191.0135631</v>
      </c>
      <c r="AA67" s="1">
        <v>2.3099999999999999E-2</v>
      </c>
      <c r="AB67" s="1">
        <v>1.7500000000000002E-2</v>
      </c>
    </row>
    <row r="68" spans="1:28" x14ac:dyDescent="0.45">
      <c r="A68">
        <v>78.693116070000002</v>
      </c>
      <c r="B68">
        <v>18207.881399999998</v>
      </c>
      <c r="C68">
        <v>-66.365852759999996</v>
      </c>
      <c r="D68">
        <v>-88.892948970000006</v>
      </c>
      <c r="E68">
        <v>3.7115305190000001</v>
      </c>
      <c r="F68">
        <v>5.1208199999999997E-4</v>
      </c>
      <c r="G68">
        <v>248.27429649999999</v>
      </c>
      <c r="H68">
        <v>22.007270160000001</v>
      </c>
      <c r="I68">
        <v>437.64906109999998</v>
      </c>
      <c r="J68">
        <v>437.6664313</v>
      </c>
      <c r="K68">
        <v>437.64980500000001</v>
      </c>
      <c r="M68">
        <v>441.3658428</v>
      </c>
      <c r="N68" s="1">
        <f t="shared" si="7"/>
        <v>502.56622183176876</v>
      </c>
      <c r="O68" s="1">
        <f t="shared" si="8"/>
        <v>441.38883531221478</v>
      </c>
      <c r="P68" s="1">
        <v>8.5400000000000004E-2</v>
      </c>
      <c r="Q68" s="1">
        <f t="shared" si="9"/>
        <v>8.5400000000000002E-5</v>
      </c>
      <c r="R68" s="1">
        <f t="shared" si="10"/>
        <v>354.245882336264</v>
      </c>
      <c r="S68" s="1">
        <f t="shared" si="11"/>
        <v>1.080983263717E-3</v>
      </c>
      <c r="T68">
        <f t="shared" si="12"/>
        <v>-81.095882336264054</v>
      </c>
      <c r="U68">
        <v>4.6394131490000001</v>
      </c>
      <c r="V68">
        <v>3.7115305190000001</v>
      </c>
      <c r="W68">
        <v>-81.095882340000003</v>
      </c>
      <c r="X68">
        <v>-59.827517720000003</v>
      </c>
      <c r="Y68">
        <v>213.32248229999999</v>
      </c>
      <c r="Z68">
        <v>190.82794469999999</v>
      </c>
      <c r="AA68" s="1">
        <v>2.3300000000000001E-2</v>
      </c>
      <c r="AB68" s="1">
        <v>1.84E-2</v>
      </c>
    </row>
    <row r="69" spans="1:28" x14ac:dyDescent="0.45">
      <c r="A69">
        <v>75.385718190000006</v>
      </c>
      <c r="B69">
        <v>18458.86607</v>
      </c>
      <c r="C69">
        <v>-66.280390629999999</v>
      </c>
      <c r="D69">
        <v>-89.075367420000006</v>
      </c>
      <c r="E69">
        <v>3.5479377259999998</v>
      </c>
      <c r="F69">
        <v>4.72697E-4</v>
      </c>
      <c r="G69">
        <v>250.60682299999999</v>
      </c>
      <c r="H69">
        <v>21.053031130000001</v>
      </c>
      <c r="I69">
        <v>443.09777480000002</v>
      </c>
      <c r="J69">
        <v>443.11305829999998</v>
      </c>
      <c r="K69">
        <v>443.0982841</v>
      </c>
      <c r="M69">
        <v>446.99833630000001</v>
      </c>
      <c r="N69" s="1">
        <f t="shared" si="7"/>
        <v>512.54305066617246</v>
      </c>
      <c r="O69" s="1">
        <f t="shared" si="8"/>
        <v>447.02178583272234</v>
      </c>
      <c r="P69" s="1">
        <v>8.5999999999999993E-2</v>
      </c>
      <c r="Q69" s="1">
        <f t="shared" si="9"/>
        <v>8.599999999999999E-5</v>
      </c>
      <c r="R69" s="1">
        <f t="shared" si="10"/>
        <v>354.45485708188824</v>
      </c>
      <c r="S69" s="1">
        <f t="shared" si="11"/>
        <v>1.0422067071299999E-3</v>
      </c>
      <c r="T69">
        <f t="shared" si="12"/>
        <v>-81.304857081888244</v>
      </c>
      <c r="U69">
        <v>4.434922158</v>
      </c>
      <c r="V69">
        <v>3.5479377259999998</v>
      </c>
      <c r="W69">
        <v>-81.304857080000005</v>
      </c>
      <c r="X69">
        <v>-59.74205559</v>
      </c>
      <c r="Y69">
        <v>213.40794439999999</v>
      </c>
      <c r="Z69">
        <v>190.6455263</v>
      </c>
      <c r="AA69" s="1">
        <v>2.35E-2</v>
      </c>
      <c r="AB69" s="1">
        <v>1.9400000000000001E-2</v>
      </c>
    </row>
    <row r="70" spans="1:28" x14ac:dyDescent="0.45">
      <c r="A70">
        <v>72.404952219999998</v>
      </c>
      <c r="B70">
        <v>18688.013429999999</v>
      </c>
      <c r="C70">
        <v>-66.199347939999996</v>
      </c>
      <c r="D70">
        <v>-89.239662940000002</v>
      </c>
      <c r="E70">
        <v>3.4256138360000001</v>
      </c>
      <c r="F70">
        <v>3.5141300000000002E-4</v>
      </c>
      <c r="G70">
        <v>248.18198989999999</v>
      </c>
      <c r="H70">
        <v>20.36150563</v>
      </c>
      <c r="I70">
        <v>448.0188498</v>
      </c>
      <c r="J70">
        <v>448.03559239999998</v>
      </c>
      <c r="K70">
        <v>448.01954189999998</v>
      </c>
      <c r="M70">
        <v>452.35745409999998</v>
      </c>
      <c r="N70" s="1">
        <f t="shared" si="7"/>
        <v>522.3272607299931</v>
      </c>
      <c r="O70" s="1">
        <f t="shared" si="8"/>
        <v>452.38157108530788</v>
      </c>
      <c r="P70" s="1">
        <v>8.7400000000000005E-2</v>
      </c>
      <c r="Q70" s="1">
        <f t="shared" si="9"/>
        <v>8.740000000000001E-5</v>
      </c>
      <c r="R70" s="1">
        <f t="shared" si="10"/>
        <v>354.60590331505921</v>
      </c>
      <c r="S70" s="1">
        <f t="shared" si="11"/>
        <v>1.0191201162100001E-3</v>
      </c>
      <c r="T70">
        <f t="shared" si="12"/>
        <v>-81.455903315059217</v>
      </c>
      <c r="U70">
        <v>4.2820172950000002</v>
      </c>
      <c r="V70">
        <v>3.4256138360000001</v>
      </c>
      <c r="W70">
        <v>-81.455903320000004</v>
      </c>
      <c r="X70">
        <v>-59.661012900000003</v>
      </c>
      <c r="Y70">
        <v>213.4889871</v>
      </c>
      <c r="Z70">
        <v>190.48123079999999</v>
      </c>
      <c r="AA70" s="1">
        <v>2.3800000000000002E-2</v>
      </c>
      <c r="AB70" s="1">
        <v>2.0400000000000001E-2</v>
      </c>
    </row>
    <row r="71" spans="1:28" x14ac:dyDescent="0.45">
      <c r="A71">
        <v>69.552093659999997</v>
      </c>
      <c r="B71">
        <v>18933.684499999999</v>
      </c>
      <c r="C71">
        <v>-66.002844670000002</v>
      </c>
      <c r="D71">
        <v>-89.370029579999994</v>
      </c>
      <c r="E71">
        <v>3.2330157740000001</v>
      </c>
      <c r="F71">
        <v>3.6671400000000003E-4</v>
      </c>
      <c r="G71">
        <v>246.23552470000001</v>
      </c>
      <c r="H71">
        <v>19.580326700000001</v>
      </c>
      <c r="I71">
        <v>453.75821330000002</v>
      </c>
      <c r="J71">
        <v>453.7751457</v>
      </c>
      <c r="K71">
        <v>453.758647</v>
      </c>
      <c r="M71">
        <v>458.00931880000002</v>
      </c>
      <c r="N71" s="1">
        <f t="shared" si="7"/>
        <v>533.67658518495853</v>
      </c>
      <c r="O71" s="1">
        <f t="shared" si="8"/>
        <v>458.03382092452779</v>
      </c>
      <c r="P71" s="1">
        <v>8.77E-2</v>
      </c>
      <c r="Q71" s="1">
        <f t="shared" si="9"/>
        <v>8.7700000000000004E-5</v>
      </c>
      <c r="R71" s="1">
        <f t="shared" si="10"/>
        <v>354.80595161520444</v>
      </c>
      <c r="S71" s="1">
        <f t="shared" si="11"/>
        <v>9.8202854147399978E-4</v>
      </c>
      <c r="T71">
        <f t="shared" si="12"/>
        <v>-81.655951615204472</v>
      </c>
      <c r="U71">
        <v>4.0412697179999997</v>
      </c>
      <c r="V71">
        <v>3.2330157740000001</v>
      </c>
      <c r="W71">
        <v>-81.655951619999996</v>
      </c>
      <c r="X71">
        <v>-59.464509630000002</v>
      </c>
      <c r="Y71">
        <v>213.68549039999999</v>
      </c>
      <c r="Z71">
        <v>190.3508641</v>
      </c>
      <c r="AA71" s="1">
        <v>2.4299999999999999E-2</v>
      </c>
      <c r="AB71" s="1">
        <v>2.1700000000000001E-2</v>
      </c>
    </row>
    <row r="72" spans="1:28" x14ac:dyDescent="0.45">
      <c r="A72">
        <v>66.768516250000005</v>
      </c>
      <c r="B72">
        <v>19180.316750000002</v>
      </c>
      <c r="C72">
        <v>-65.782897439999999</v>
      </c>
      <c r="D72">
        <v>-89.472353249999998</v>
      </c>
      <c r="E72">
        <v>3.0883443150000001</v>
      </c>
      <c r="F72">
        <v>3.4955199999999999E-4</v>
      </c>
      <c r="G72">
        <v>244.39869010000001</v>
      </c>
      <c r="H72">
        <v>18.81010152</v>
      </c>
      <c r="I72">
        <v>459.63430790000001</v>
      </c>
      <c r="J72">
        <v>459.65058149999999</v>
      </c>
      <c r="K72">
        <v>459.63469730000003</v>
      </c>
      <c r="M72">
        <v>463.86789060000001</v>
      </c>
      <c r="N72" s="1">
        <f t="shared" si="7"/>
        <v>546.60359621566192</v>
      </c>
      <c r="O72" s="1">
        <f t="shared" si="8"/>
        <v>463.8933286512526</v>
      </c>
      <c r="P72" s="1">
        <v>8.9899999999999994E-2</v>
      </c>
      <c r="Q72" s="1">
        <f t="shared" si="9"/>
        <v>8.989999999999999E-5</v>
      </c>
      <c r="R72" s="1">
        <f t="shared" si="10"/>
        <v>354.9144479728435</v>
      </c>
      <c r="S72" s="1">
        <f t="shared" si="11"/>
        <v>9.651075985000002E-4</v>
      </c>
      <c r="T72">
        <f t="shared" si="12"/>
        <v>-81.764447972843499</v>
      </c>
      <c r="U72">
        <v>3.8604303940000002</v>
      </c>
      <c r="V72">
        <v>3.0883443150000001</v>
      </c>
      <c r="W72">
        <v>-81.764447970000006</v>
      </c>
      <c r="X72">
        <v>-59.2445624</v>
      </c>
      <c r="Y72">
        <v>213.9054376</v>
      </c>
      <c r="Z72">
        <v>190.24854049999999</v>
      </c>
      <c r="AA72" s="1">
        <v>2.5000000000000001E-2</v>
      </c>
      <c r="AB72" s="1">
        <v>2.3300000000000001E-2</v>
      </c>
    </row>
    <row r="73" spans="1:28" x14ac:dyDescent="0.45">
      <c r="A73">
        <v>64.154458320000003</v>
      </c>
      <c r="B73">
        <v>19424.07216</v>
      </c>
      <c r="C73">
        <v>-65.568754560000002</v>
      </c>
      <c r="D73">
        <v>-89.564245020000001</v>
      </c>
      <c r="E73">
        <v>2.9242609540000002</v>
      </c>
      <c r="F73">
        <v>3.75306E-4</v>
      </c>
      <c r="G73">
        <v>241.44752270000001</v>
      </c>
      <c r="H73">
        <v>18.1879338</v>
      </c>
      <c r="I73">
        <v>465.50390929999998</v>
      </c>
      <c r="J73">
        <v>465.5240053</v>
      </c>
      <c r="K73">
        <v>465.50492860000003</v>
      </c>
      <c r="M73">
        <v>469.66641629999998</v>
      </c>
      <c r="N73" s="1">
        <f t="shared" si="7"/>
        <v>559.26907056217533</v>
      </c>
      <c r="O73" s="1">
        <f t="shared" si="8"/>
        <v>469.69240153381463</v>
      </c>
      <c r="P73" s="1">
        <v>9.0700000000000003E-2</v>
      </c>
      <c r="Q73" s="1">
        <f t="shared" si="9"/>
        <v>9.0700000000000009E-5</v>
      </c>
      <c r="R73" s="1">
        <f t="shared" si="10"/>
        <v>355.08107585526733</v>
      </c>
      <c r="S73" s="1">
        <f t="shared" si="11"/>
        <v>9.35763505408E-4</v>
      </c>
      <c r="T73">
        <f t="shared" si="12"/>
        <v>-81.931075855267338</v>
      </c>
      <c r="U73">
        <v>3.6553261930000001</v>
      </c>
      <c r="V73">
        <v>2.9242609540000002</v>
      </c>
      <c r="W73">
        <v>-81.931075860000007</v>
      </c>
      <c r="X73">
        <v>-59.030419520000002</v>
      </c>
      <c r="Y73">
        <v>214.11958050000001</v>
      </c>
      <c r="Z73">
        <v>190.15664870000001</v>
      </c>
      <c r="AA73" s="1">
        <v>2.5600000000000001E-2</v>
      </c>
      <c r="AB73" s="1">
        <v>2.4799999999999999E-2</v>
      </c>
    </row>
    <row r="74" spans="1:28" x14ac:dyDescent="0.45">
      <c r="A74">
        <v>61.650864939999998</v>
      </c>
      <c r="B74">
        <v>19670.622749999999</v>
      </c>
      <c r="C74">
        <v>-65.267860920000004</v>
      </c>
      <c r="D74">
        <v>-89.631570260000004</v>
      </c>
      <c r="E74">
        <v>2.742556462</v>
      </c>
      <c r="F74">
        <v>4.4734100000000003E-4</v>
      </c>
      <c r="G74">
        <v>237.92260959999999</v>
      </c>
      <c r="H74">
        <v>17.205787239999999</v>
      </c>
      <c r="I74">
        <v>471.72194519999999</v>
      </c>
      <c r="J74">
        <v>471.74163229999999</v>
      </c>
      <c r="K74">
        <v>471.72218930000003</v>
      </c>
      <c r="M74">
        <v>475.7114977</v>
      </c>
      <c r="N74" s="1">
        <f t="shared" si="7"/>
        <v>574.45214823196306</v>
      </c>
      <c r="O74" s="1">
        <f t="shared" si="8"/>
        <v>475.73816561084959</v>
      </c>
      <c r="P74" s="1">
        <v>9.1899999999999996E-2</v>
      </c>
      <c r="Q74" s="1">
        <f t="shared" si="9"/>
        <v>9.1899999999999998E-5</v>
      </c>
      <c r="R74" s="1">
        <f t="shared" si="10"/>
        <v>355.23935795515604</v>
      </c>
      <c r="S74" s="1">
        <f t="shared" si="11"/>
        <v>9.0847182816999991E-4</v>
      </c>
      <c r="T74">
        <f t="shared" si="12"/>
        <v>-82.089357955156061</v>
      </c>
      <c r="U74">
        <v>3.428195578</v>
      </c>
      <c r="V74">
        <v>2.742556462</v>
      </c>
      <c r="W74">
        <v>-82.089357960000001</v>
      </c>
      <c r="X74">
        <v>-58.729525879999997</v>
      </c>
      <c r="Y74">
        <v>214.42047410000001</v>
      </c>
      <c r="Z74">
        <v>190.08932340000001</v>
      </c>
      <c r="AA74" s="1">
        <v>2.6499999999999999E-2</v>
      </c>
      <c r="AB74" s="1">
        <v>2.6800000000000001E-2</v>
      </c>
    </row>
    <row r="75" spans="1:28" x14ac:dyDescent="0.45">
      <c r="A75">
        <v>59.19004151</v>
      </c>
      <c r="B75">
        <v>19924.589339999999</v>
      </c>
      <c r="C75">
        <v>-64.943446100000003</v>
      </c>
      <c r="D75">
        <v>-89.670082339999993</v>
      </c>
      <c r="E75">
        <v>2.5672346899999998</v>
      </c>
      <c r="F75">
        <v>6.0172999999999997E-4</v>
      </c>
      <c r="G75">
        <v>236.14617670000001</v>
      </c>
      <c r="H75">
        <v>16.64893442</v>
      </c>
      <c r="I75">
        <v>478.23790359999998</v>
      </c>
      <c r="J75">
        <v>478.258377</v>
      </c>
      <c r="K75">
        <v>478.23902620000001</v>
      </c>
      <c r="M75">
        <v>482.01407920000003</v>
      </c>
      <c r="N75" s="1">
        <f t="shared" si="7"/>
        <v>591.09310877429232</v>
      </c>
      <c r="O75" s="1">
        <f t="shared" si="8"/>
        <v>482.04145326157186</v>
      </c>
      <c r="P75" s="1">
        <v>9.3100000000000002E-2</v>
      </c>
      <c r="Q75" s="1">
        <f t="shared" si="9"/>
        <v>9.31E-5</v>
      </c>
      <c r="R75" s="1">
        <f t="shared" si="10"/>
        <v>355.39176336720641</v>
      </c>
      <c r="S75" s="1">
        <f t="shared" si="11"/>
        <v>8.8569596818799997E-4</v>
      </c>
      <c r="T75">
        <f t="shared" si="12"/>
        <v>-82.241763367206445</v>
      </c>
      <c r="U75">
        <v>3.2090433630000001</v>
      </c>
      <c r="V75">
        <v>2.5672346899999998</v>
      </c>
      <c r="W75">
        <v>-82.241763370000001</v>
      </c>
      <c r="X75">
        <v>-58.405111060000003</v>
      </c>
      <c r="Y75">
        <v>214.74488890000001</v>
      </c>
      <c r="Z75">
        <v>190.05081139999999</v>
      </c>
      <c r="AA75" s="1">
        <v>2.76E-2</v>
      </c>
      <c r="AB75" s="1">
        <v>2.9000000000000001E-2</v>
      </c>
    </row>
    <row r="76" spans="1:28" x14ac:dyDescent="0.45">
      <c r="A76">
        <v>56.860336390000001</v>
      </c>
      <c r="B76">
        <v>20171.607619999999</v>
      </c>
      <c r="C76">
        <v>-64.648052489999998</v>
      </c>
      <c r="D76">
        <v>-89.716669929999995</v>
      </c>
      <c r="E76">
        <v>2.438122978</v>
      </c>
      <c r="F76">
        <v>7.9188200000000005E-4</v>
      </c>
      <c r="G76">
        <v>233.8148688</v>
      </c>
      <c r="H76">
        <v>16.157546409999998</v>
      </c>
      <c r="I76">
        <v>484.57451309999999</v>
      </c>
      <c r="J76">
        <v>484.59606020000001</v>
      </c>
      <c r="K76">
        <v>484.57553489999998</v>
      </c>
      <c r="M76">
        <v>488.25233229999998</v>
      </c>
      <c r="N76" s="1">
        <f t="shared" si="7"/>
        <v>608.04827911098835</v>
      </c>
      <c r="O76" s="1">
        <f t="shared" si="8"/>
        <v>488.28065630604897</v>
      </c>
      <c r="P76" s="1">
        <v>9.5100000000000004E-2</v>
      </c>
      <c r="Q76" s="1">
        <f t="shared" si="9"/>
        <v>9.5100000000000008E-5</v>
      </c>
      <c r="R76" s="1">
        <f t="shared" si="10"/>
        <v>355.47949526735675</v>
      </c>
      <c r="S76" s="1">
        <f t="shared" si="11"/>
        <v>8.6858131105500001E-4</v>
      </c>
      <c r="T76">
        <f t="shared" si="12"/>
        <v>-82.329495267356762</v>
      </c>
      <c r="U76">
        <v>3.0476537229999998</v>
      </c>
      <c r="V76">
        <v>2.438122978</v>
      </c>
      <c r="W76">
        <v>-82.329495269999995</v>
      </c>
      <c r="X76">
        <v>-58.109717449999998</v>
      </c>
      <c r="Y76">
        <v>215.04028260000001</v>
      </c>
      <c r="Z76">
        <v>190.00422380000001</v>
      </c>
      <c r="AA76" s="1">
        <v>2.8500000000000001E-2</v>
      </c>
      <c r="AB76" s="1">
        <v>3.1199999999999999E-2</v>
      </c>
    </row>
    <row r="77" spans="1:28" x14ac:dyDescent="0.45">
      <c r="A77">
        <v>54.639590869999999</v>
      </c>
      <c r="B77">
        <v>20416.532579999999</v>
      </c>
      <c r="C77">
        <v>-64.33365972</v>
      </c>
      <c r="D77">
        <v>-89.755382580000003</v>
      </c>
      <c r="E77">
        <v>2.3131142410000001</v>
      </c>
      <c r="F77">
        <v>9.8179100000000009E-4</v>
      </c>
      <c r="G77">
        <v>229.73382230000001</v>
      </c>
      <c r="H77">
        <v>15.711601679999999</v>
      </c>
      <c r="I77">
        <v>490.96863949999999</v>
      </c>
      <c r="J77">
        <v>490.993067</v>
      </c>
      <c r="K77">
        <v>490.96969280000002</v>
      </c>
      <c r="M77">
        <v>494.56932599999999</v>
      </c>
      <c r="N77" s="1">
        <f t="shared" si="7"/>
        <v>626.80635320610304</v>
      </c>
      <c r="O77" s="1">
        <f t="shared" si="8"/>
        <v>494.59871034193498</v>
      </c>
      <c r="P77" s="1">
        <v>9.74E-2</v>
      </c>
      <c r="Q77" s="1">
        <f t="shared" si="9"/>
        <v>9.7399999999999996E-5</v>
      </c>
      <c r="R77" s="1">
        <f t="shared" si="10"/>
        <v>355.55977810530919</v>
      </c>
      <c r="S77" s="1">
        <f t="shared" si="11"/>
        <v>8.5585226909599998E-4</v>
      </c>
      <c r="T77">
        <f t="shared" si="12"/>
        <v>-82.409778105309201</v>
      </c>
      <c r="U77">
        <v>2.8913928009999998</v>
      </c>
      <c r="V77">
        <v>2.3131142410000001</v>
      </c>
      <c r="W77">
        <v>-82.409778099999997</v>
      </c>
      <c r="X77">
        <v>-57.79532468</v>
      </c>
      <c r="Y77">
        <v>215.3546753</v>
      </c>
      <c r="Z77">
        <v>189.96551109999999</v>
      </c>
      <c r="AA77" s="1">
        <v>2.9600000000000001E-2</v>
      </c>
      <c r="AB77" s="1">
        <v>3.3700000000000001E-2</v>
      </c>
    </row>
    <row r="78" spans="1:28" x14ac:dyDescent="0.45">
      <c r="A78">
        <v>52.564344519999999</v>
      </c>
      <c r="B78">
        <v>20653.621429999999</v>
      </c>
      <c r="C78">
        <v>-63.968545689999999</v>
      </c>
      <c r="D78">
        <v>-89.765915449999994</v>
      </c>
      <c r="E78">
        <v>2.1961150950000001</v>
      </c>
      <c r="F78">
        <v>1.122449E-3</v>
      </c>
      <c r="G78">
        <v>226.74747540000001</v>
      </c>
      <c r="H78">
        <v>15.311469969999999</v>
      </c>
      <c r="I78">
        <v>497.38189419999998</v>
      </c>
      <c r="J78">
        <v>497.40682299999997</v>
      </c>
      <c r="K78">
        <v>497.38276400000001</v>
      </c>
      <c r="M78">
        <v>500.92451820000002</v>
      </c>
      <c r="N78" s="1">
        <f t="shared" si="7"/>
        <v>647.92059661008</v>
      </c>
      <c r="O78" s="1">
        <f t="shared" si="8"/>
        <v>500.95507459561026</v>
      </c>
      <c r="P78" s="1">
        <v>0.1</v>
      </c>
      <c r="Q78" s="1">
        <f t="shared" si="9"/>
        <v>1E-4</v>
      </c>
      <c r="R78" s="1">
        <f t="shared" si="10"/>
        <v>355.59842560033587</v>
      </c>
      <c r="S78" s="1">
        <f t="shared" si="11"/>
        <v>8.4824945552100007E-4</v>
      </c>
      <c r="T78">
        <f t="shared" si="12"/>
        <v>-82.448425600335867</v>
      </c>
      <c r="U78">
        <v>2.7451438690000001</v>
      </c>
      <c r="V78">
        <v>2.1961150950000001</v>
      </c>
      <c r="W78">
        <v>-82.448425599999993</v>
      </c>
      <c r="X78">
        <v>-57.430210649999999</v>
      </c>
      <c r="Y78">
        <v>215.7197894</v>
      </c>
      <c r="Z78">
        <v>189.95497829999999</v>
      </c>
      <c r="AA78" s="1">
        <v>3.09E-2</v>
      </c>
      <c r="AB78" s="1">
        <v>3.6600000000000001E-2</v>
      </c>
    </row>
    <row r="79" spans="1:28" x14ac:dyDescent="0.45">
      <c r="A79">
        <v>50.537851629999999</v>
      </c>
      <c r="B79">
        <v>20901.939640000001</v>
      </c>
      <c r="C79">
        <v>-63.603591450000003</v>
      </c>
      <c r="D79">
        <v>-89.754424240000006</v>
      </c>
      <c r="E79">
        <v>2.0940351110000002</v>
      </c>
      <c r="F79">
        <v>1.37229E-3</v>
      </c>
      <c r="G79">
        <v>222.34848930000001</v>
      </c>
      <c r="H79">
        <v>15.28631779</v>
      </c>
      <c r="I79">
        <v>504.13973559999999</v>
      </c>
      <c r="J79">
        <v>504.16630730000003</v>
      </c>
      <c r="K79">
        <v>504.14136059999998</v>
      </c>
      <c r="M79">
        <v>507.44585239999998</v>
      </c>
      <c r="N79" s="1">
        <f t="shared" si="7"/>
        <v>670.81009327118556</v>
      </c>
      <c r="O79" s="1">
        <f t="shared" si="8"/>
        <v>507.47804476487619</v>
      </c>
      <c r="P79" s="1">
        <v>0.104</v>
      </c>
      <c r="Q79" s="1">
        <f t="shared" si="9"/>
        <v>1.0399999999999999E-4</v>
      </c>
      <c r="R79" s="1">
        <f t="shared" si="10"/>
        <v>355.61232166223414</v>
      </c>
      <c r="S79" s="1">
        <f t="shared" si="11"/>
        <v>8.4284913225799991E-4</v>
      </c>
      <c r="T79">
        <f t="shared" si="12"/>
        <v>-82.462321662234146</v>
      </c>
      <c r="U79">
        <v>2.6175438889999998</v>
      </c>
      <c r="V79">
        <v>2.0940351110000002</v>
      </c>
      <c r="W79">
        <v>-82.462321660000001</v>
      </c>
      <c r="X79">
        <v>-57.065256410000003</v>
      </c>
      <c r="Y79">
        <v>216.0847436</v>
      </c>
      <c r="Z79">
        <v>189.96646949999999</v>
      </c>
      <c r="AA79" s="1">
        <v>3.2199999999999999E-2</v>
      </c>
      <c r="AB79" s="1">
        <v>3.9699999999999999E-2</v>
      </c>
    </row>
    <row r="80" spans="1:28" x14ac:dyDescent="0.45">
      <c r="A80">
        <v>48.58859236</v>
      </c>
      <c r="B80">
        <v>21156.500349999998</v>
      </c>
      <c r="C80">
        <v>-63.188210920000003</v>
      </c>
      <c r="D80">
        <v>-89.710301259999994</v>
      </c>
      <c r="E80">
        <v>1.9975081729999999</v>
      </c>
      <c r="F80">
        <v>1.666779E-3</v>
      </c>
      <c r="G80">
        <v>220.3198409</v>
      </c>
      <c r="H80">
        <v>15.31604538</v>
      </c>
      <c r="I80">
        <v>511.28798710000001</v>
      </c>
      <c r="J80">
        <v>511.31985830000002</v>
      </c>
      <c r="K80">
        <v>511.28911479999999</v>
      </c>
      <c r="M80">
        <v>514.17307979999998</v>
      </c>
      <c r="N80" s="1">
        <f t="shared" si="7"/>
        <v>697.13968047363744</v>
      </c>
      <c r="O80" s="1">
        <f t="shared" si="8"/>
        <v>514.2069535224972</v>
      </c>
      <c r="P80" s="1">
        <v>0.108</v>
      </c>
      <c r="Q80" s="1">
        <f t="shared" si="9"/>
        <v>1.08E-4</v>
      </c>
      <c r="R80" s="1">
        <f t="shared" si="10"/>
        <v>355.58740779965319</v>
      </c>
      <c r="S80" s="1">
        <f t="shared" si="11"/>
        <v>8.439472030079999E-4</v>
      </c>
      <c r="T80">
        <f t="shared" si="12"/>
        <v>-82.437407799653244</v>
      </c>
      <c r="U80">
        <v>2.4968852159999999</v>
      </c>
      <c r="V80">
        <v>1.9975081729999999</v>
      </c>
      <c r="W80">
        <v>-82.437407800000003</v>
      </c>
      <c r="X80">
        <v>-56.649875880000003</v>
      </c>
      <c r="Y80">
        <v>216.50012409999999</v>
      </c>
      <c r="Z80">
        <v>190.01059240000001</v>
      </c>
      <c r="AA80" s="1">
        <v>3.3799999999999997E-2</v>
      </c>
      <c r="AB80" s="1">
        <v>4.3299999999999998E-2</v>
      </c>
    </row>
    <row r="81" spans="1:28" x14ac:dyDescent="0.45">
      <c r="A81">
        <v>46.679503519999997</v>
      </c>
      <c r="B81">
        <v>21422.423050000001</v>
      </c>
      <c r="C81">
        <v>-62.735616370000002</v>
      </c>
      <c r="D81">
        <v>-89.646976030000005</v>
      </c>
      <c r="E81">
        <v>1.8803650860000001</v>
      </c>
      <c r="F81">
        <v>1.905955E-3</v>
      </c>
      <c r="G81">
        <v>219.7341772</v>
      </c>
      <c r="H81">
        <v>15.065433929999999</v>
      </c>
      <c r="I81">
        <v>518.93447860000003</v>
      </c>
      <c r="J81">
        <v>518.96735079999996</v>
      </c>
      <c r="K81">
        <v>518.93546330000004</v>
      </c>
      <c r="M81">
        <v>521.18870519999996</v>
      </c>
      <c r="N81" s="1">
        <f t="shared" si="7"/>
        <v>727.80975776314381</v>
      </c>
      <c r="O81" s="1">
        <f t="shared" si="8"/>
        <v>521.22431281233924</v>
      </c>
      <c r="P81" s="1">
        <v>0.112</v>
      </c>
      <c r="Q81" s="1">
        <f t="shared" si="9"/>
        <v>1.12E-4</v>
      </c>
      <c r="R81" s="1">
        <f t="shared" si="10"/>
        <v>355.61609506865852</v>
      </c>
      <c r="S81" s="1">
        <f t="shared" si="11"/>
        <v>8.3676246344800004E-4</v>
      </c>
      <c r="T81">
        <f t="shared" si="12"/>
        <v>-82.466095068658575</v>
      </c>
      <c r="U81">
        <v>2.3504563580000002</v>
      </c>
      <c r="V81">
        <v>1.8803650860000001</v>
      </c>
      <c r="W81">
        <v>-82.466095069999994</v>
      </c>
      <c r="X81">
        <v>-56.197281330000003</v>
      </c>
      <c r="Y81">
        <v>216.95271869999999</v>
      </c>
      <c r="Z81">
        <v>190.07391770000001</v>
      </c>
      <c r="AA81" s="1">
        <v>3.56E-2</v>
      </c>
      <c r="AB81" s="1">
        <v>4.7500000000000001E-2</v>
      </c>
    </row>
    <row r="82" spans="1:28" x14ac:dyDescent="0.45">
      <c r="A82">
        <v>44.862187460000001</v>
      </c>
      <c r="B82">
        <v>21676.13711</v>
      </c>
      <c r="C82">
        <v>-62.289201579999997</v>
      </c>
      <c r="D82">
        <v>-89.589998429999994</v>
      </c>
      <c r="E82">
        <v>1.7873839039999999</v>
      </c>
      <c r="F82">
        <v>2.3002949999999999E-3</v>
      </c>
      <c r="G82">
        <v>219.76415270000001</v>
      </c>
      <c r="H82">
        <v>14.97836609</v>
      </c>
      <c r="I82">
        <v>526.33713520000003</v>
      </c>
      <c r="J82">
        <v>526.37377600000002</v>
      </c>
      <c r="K82">
        <v>526.33860979999997</v>
      </c>
      <c r="M82">
        <v>528.22627639999996</v>
      </c>
      <c r="N82" s="1">
        <f t="shared" si="7"/>
        <v>761.36421405582871</v>
      </c>
      <c r="O82" s="1">
        <f t="shared" si="8"/>
        <v>528.26365369131804</v>
      </c>
      <c r="P82" s="1">
        <v>0.11600000000000001</v>
      </c>
      <c r="Q82" s="1">
        <f t="shared" si="9"/>
        <v>1.16E-4</v>
      </c>
      <c r="R82" s="1">
        <f t="shared" si="10"/>
        <v>355.5924185503917</v>
      </c>
      <c r="S82" s="1">
        <f t="shared" si="11"/>
        <v>8.3783620500000005E-4</v>
      </c>
      <c r="T82">
        <f t="shared" si="12"/>
        <v>-82.442418550391736</v>
      </c>
      <c r="U82">
        <v>2.23422988</v>
      </c>
      <c r="V82">
        <v>1.7873839039999999</v>
      </c>
      <c r="W82">
        <v>-82.442418549999999</v>
      </c>
      <c r="X82">
        <v>-55.750866539999997</v>
      </c>
      <c r="Y82">
        <v>217.3991335</v>
      </c>
      <c r="Z82">
        <v>190.13089529999999</v>
      </c>
      <c r="AA82" s="1">
        <v>3.7499999999999999E-2</v>
      </c>
      <c r="AB82" s="1">
        <v>5.1999999999999998E-2</v>
      </c>
    </row>
    <row r="83" spans="1:28" x14ac:dyDescent="0.45">
      <c r="A83">
        <v>43.184803870000003</v>
      </c>
      <c r="B83">
        <v>21924.507089999999</v>
      </c>
      <c r="C83">
        <v>-61.821719659999999</v>
      </c>
      <c r="D83">
        <v>-89.502498200000005</v>
      </c>
      <c r="E83">
        <v>1.6991792020000001</v>
      </c>
      <c r="F83">
        <v>2.639055E-3</v>
      </c>
      <c r="G83">
        <v>216.39336499999999</v>
      </c>
      <c r="H83">
        <v>15.00346837</v>
      </c>
      <c r="I83">
        <v>533.72528880000004</v>
      </c>
      <c r="J83">
        <v>533.76524510000002</v>
      </c>
      <c r="K83">
        <v>533.72674380000001</v>
      </c>
      <c r="M83">
        <v>535.16294430000005</v>
      </c>
      <c r="N83" s="1">
        <f t="shared" si="7"/>
        <v>798.99444667626824</v>
      </c>
      <c r="O83" s="1">
        <f t="shared" si="8"/>
        <v>535.20244467691884</v>
      </c>
      <c r="P83" s="1">
        <v>0.121</v>
      </c>
      <c r="Q83" s="1">
        <f t="shared" si="9"/>
        <v>1.21E-4</v>
      </c>
      <c r="R83" s="1">
        <f t="shared" si="10"/>
        <v>355.55424603792255</v>
      </c>
      <c r="S83" s="1">
        <f t="shared" si="11"/>
        <v>8.4109370518800001E-4</v>
      </c>
      <c r="T83">
        <f t="shared" si="12"/>
        <v>-82.404246037922547</v>
      </c>
      <c r="U83">
        <v>2.1239740029999998</v>
      </c>
      <c r="V83">
        <v>1.6991792020000001</v>
      </c>
      <c r="W83">
        <v>-82.404246040000004</v>
      </c>
      <c r="X83">
        <v>-55.28338462</v>
      </c>
      <c r="Y83">
        <v>217.8666154</v>
      </c>
      <c r="Z83">
        <v>190.21839550000001</v>
      </c>
      <c r="AA83" s="1">
        <v>3.9600000000000003E-2</v>
      </c>
      <c r="AB83" s="1">
        <v>5.7000000000000002E-2</v>
      </c>
    </row>
    <row r="84" spans="1:28" x14ac:dyDescent="0.45">
      <c r="A84">
        <v>41.450334730000002</v>
      </c>
      <c r="B84">
        <v>22187.468079999999</v>
      </c>
      <c r="C84">
        <v>-61.305609629999999</v>
      </c>
      <c r="D84">
        <v>-89.384595110000006</v>
      </c>
      <c r="E84">
        <v>1.620141048</v>
      </c>
      <c r="F84">
        <v>3.018157E-3</v>
      </c>
      <c r="G84">
        <v>213.53443540000001</v>
      </c>
      <c r="H84">
        <v>15.032966529999999</v>
      </c>
      <c r="I84">
        <v>541.69855859999996</v>
      </c>
      <c r="J84">
        <v>541.74241730000006</v>
      </c>
      <c r="K84">
        <v>541.70086189999995</v>
      </c>
      <c r="M84">
        <v>542.75678549999998</v>
      </c>
      <c r="N84" s="1">
        <f t="shared" si="7"/>
        <v>845.34402538511222</v>
      </c>
      <c r="O84" s="1">
        <f t="shared" si="8"/>
        <v>542.79916394981183</v>
      </c>
      <c r="P84" s="1">
        <v>0.128</v>
      </c>
      <c r="Q84" s="1">
        <f t="shared" si="9"/>
        <v>1.2799999999999999E-4</v>
      </c>
      <c r="R84" s="1">
        <f t="shared" si="10"/>
        <v>355.46438464008088</v>
      </c>
      <c r="S84" s="1">
        <f t="shared" si="11"/>
        <v>8.5057405020000007E-4</v>
      </c>
      <c r="T84">
        <f t="shared" si="12"/>
        <v>-82.314384640080888</v>
      </c>
      <c r="U84">
        <v>2.02517631</v>
      </c>
      <c r="V84">
        <v>1.620141048</v>
      </c>
      <c r="W84">
        <v>-82.31438464</v>
      </c>
      <c r="X84">
        <v>-54.76727459</v>
      </c>
      <c r="Y84">
        <v>218.3827254</v>
      </c>
      <c r="Z84">
        <v>190.33629859999999</v>
      </c>
      <c r="AA84" s="1">
        <v>4.2000000000000003E-2</v>
      </c>
      <c r="AB84" s="1">
        <v>6.3E-2</v>
      </c>
    </row>
    <row r="85" spans="1:28" x14ac:dyDescent="0.45">
      <c r="A85">
        <v>39.764300589999998</v>
      </c>
      <c r="B85">
        <v>22465.080870000002</v>
      </c>
      <c r="C85">
        <v>-60.809046719999998</v>
      </c>
      <c r="D85">
        <v>-89.272544460000006</v>
      </c>
      <c r="E85">
        <v>1.5276148949999999</v>
      </c>
      <c r="F85">
        <v>3.4923609999999998E-3</v>
      </c>
      <c r="G85">
        <v>212.97659379999999</v>
      </c>
      <c r="H85">
        <v>15.15851501</v>
      </c>
      <c r="I85">
        <v>550.14201419999995</v>
      </c>
      <c r="J85">
        <v>550.18958180000004</v>
      </c>
      <c r="K85">
        <v>550.14354509999998</v>
      </c>
      <c r="M85">
        <v>550.49017270000002</v>
      </c>
      <c r="N85" s="1">
        <f t="shared" si="7"/>
        <v>897.50166492915741</v>
      </c>
      <c r="O85" s="1">
        <f t="shared" si="8"/>
        <v>550.53483396771117</v>
      </c>
      <c r="P85" s="1">
        <v>0.13300000000000001</v>
      </c>
      <c r="Q85" s="1">
        <f t="shared" si="9"/>
        <v>1.3300000000000001E-4</v>
      </c>
      <c r="R85" s="1">
        <f t="shared" si="10"/>
        <v>355.45808735287488</v>
      </c>
      <c r="S85" s="1">
        <f t="shared" si="11"/>
        <v>8.47826266836E-4</v>
      </c>
      <c r="T85">
        <f t="shared" si="12"/>
        <v>-82.308087352874907</v>
      </c>
      <c r="U85">
        <v>1.909518619</v>
      </c>
      <c r="V85">
        <v>1.5276148949999999</v>
      </c>
      <c r="W85">
        <v>-82.308087349999994</v>
      </c>
      <c r="X85">
        <v>-54.270711679999998</v>
      </c>
      <c r="Y85">
        <v>218.87928830000001</v>
      </c>
      <c r="Z85">
        <v>190.4483492</v>
      </c>
      <c r="AA85" s="1">
        <v>4.4400000000000002E-2</v>
      </c>
      <c r="AB85" s="1">
        <v>6.9500000000000006E-2</v>
      </c>
    </row>
    <row r="86" spans="1:28" x14ac:dyDescent="0.45">
      <c r="A86">
        <v>38.033054419999999</v>
      </c>
      <c r="B86">
        <v>22748.629239999998</v>
      </c>
      <c r="C86">
        <v>-60.231626540000001</v>
      </c>
      <c r="D86">
        <v>-89.121906129999999</v>
      </c>
      <c r="E86">
        <v>1.4594305110000001</v>
      </c>
      <c r="F86">
        <v>4.2023809999999998E-3</v>
      </c>
      <c r="G86">
        <v>208.2105578</v>
      </c>
      <c r="H86">
        <v>15.571448930000001</v>
      </c>
      <c r="I86">
        <v>559.06250850000004</v>
      </c>
      <c r="J86">
        <v>559.11711190000005</v>
      </c>
      <c r="K86">
        <v>559.06446970000002</v>
      </c>
      <c r="M86">
        <v>559.01409279999996</v>
      </c>
      <c r="N86" s="1">
        <f t="shared" si="7"/>
        <v>964.35931294075726</v>
      </c>
      <c r="O86" s="1">
        <f t="shared" si="8"/>
        <v>559.06217360212167</v>
      </c>
      <c r="P86" s="1">
        <v>0.14099999999999999</v>
      </c>
      <c r="Q86" s="1">
        <f t="shared" si="9"/>
        <v>1.4099999999999998E-4</v>
      </c>
      <c r="R86" s="1">
        <f t="shared" si="10"/>
        <v>355.31599399365081</v>
      </c>
      <c r="S86" s="1">
        <f t="shared" si="11"/>
        <v>8.6471257788600002E-4</v>
      </c>
      <c r="T86">
        <f t="shared" si="12"/>
        <v>-82.165993993650815</v>
      </c>
      <c r="U86">
        <v>1.8242881390000001</v>
      </c>
      <c r="V86">
        <v>1.4594305110000001</v>
      </c>
      <c r="W86">
        <v>-82.165993990000004</v>
      </c>
      <c r="X86">
        <v>-53.693291500000001</v>
      </c>
      <c r="Y86">
        <v>219.45670849999999</v>
      </c>
      <c r="Z86">
        <v>190.59898759999999</v>
      </c>
      <c r="AA86" s="1">
        <v>4.7399999999999998E-2</v>
      </c>
      <c r="AB86" s="1">
        <v>7.7499999999999999E-2</v>
      </c>
    </row>
    <row r="87" spans="1:28" x14ac:dyDescent="0.45">
      <c r="A87">
        <v>36.500372519999999</v>
      </c>
      <c r="B87">
        <v>23010.38737</v>
      </c>
      <c r="C87">
        <v>-59.746289879999999</v>
      </c>
      <c r="D87">
        <v>-88.990745110000006</v>
      </c>
      <c r="E87">
        <v>1.39010882</v>
      </c>
      <c r="F87">
        <v>4.6622520000000004E-3</v>
      </c>
      <c r="G87">
        <v>207.81186439999999</v>
      </c>
      <c r="H87">
        <v>15.765119240000001</v>
      </c>
      <c r="I87">
        <v>567.13894919999996</v>
      </c>
      <c r="J87">
        <v>567.19760729999996</v>
      </c>
      <c r="K87">
        <v>567.14105440000003</v>
      </c>
      <c r="M87">
        <v>566.88012690000005</v>
      </c>
      <c r="N87" s="1">
        <f t="shared" si="7"/>
        <v>1033.1953335982814</v>
      </c>
      <c r="O87" s="1">
        <f t="shared" si="8"/>
        <v>566.9313048378566</v>
      </c>
      <c r="P87" s="1">
        <v>0.14799999999999999</v>
      </c>
      <c r="Q87" s="1">
        <f t="shared" si="9"/>
        <v>1.4799999999999999E-4</v>
      </c>
      <c r="R87" s="1">
        <f t="shared" si="10"/>
        <v>355.26054162968745</v>
      </c>
      <c r="S87" s="1">
        <f t="shared" si="11"/>
        <v>8.7055564852500005E-4</v>
      </c>
      <c r="T87">
        <f t="shared" si="12"/>
        <v>-82.110541629687475</v>
      </c>
      <c r="U87">
        <v>1.737636025</v>
      </c>
      <c r="V87">
        <v>1.39010882</v>
      </c>
      <c r="W87">
        <v>-82.11054163</v>
      </c>
      <c r="X87">
        <v>-53.207954839999999</v>
      </c>
      <c r="Y87">
        <v>219.9420452</v>
      </c>
      <c r="Z87">
        <v>190.73014860000001</v>
      </c>
      <c r="AA87" s="1">
        <v>5.0099999999999999E-2</v>
      </c>
      <c r="AB87" s="1">
        <v>8.5300000000000001E-2</v>
      </c>
    </row>
    <row r="88" spans="1:28" x14ac:dyDescent="0.45">
      <c r="A88">
        <v>34.990421069999996</v>
      </c>
      <c r="B88">
        <v>23298.56639</v>
      </c>
      <c r="C88">
        <v>-59.261306169999997</v>
      </c>
      <c r="D88">
        <v>-88.851604219999999</v>
      </c>
      <c r="E88">
        <v>1.3287585319999999</v>
      </c>
      <c r="F88">
        <v>5.3345140000000003E-3</v>
      </c>
      <c r="G88">
        <v>208.4611793</v>
      </c>
      <c r="H88">
        <v>16.023069670000002</v>
      </c>
      <c r="I88">
        <v>576.0999425</v>
      </c>
      <c r="J88">
        <v>576.16408000000001</v>
      </c>
      <c r="K88">
        <v>576.1020694</v>
      </c>
      <c r="M88">
        <v>575.03646360000005</v>
      </c>
      <c r="N88" s="1">
        <f t="shared" si="7"/>
        <v>1113.6021804485135</v>
      </c>
      <c r="O88" s="1">
        <f t="shared" si="8"/>
        <v>575.09118406987625</v>
      </c>
      <c r="P88" s="1">
        <v>0.156</v>
      </c>
      <c r="Q88" s="1">
        <f t="shared" si="9"/>
        <v>1.56E-4</v>
      </c>
      <c r="R88" s="1">
        <f t="shared" si="10"/>
        <v>355.1857453989702</v>
      </c>
      <c r="S88" s="1">
        <f t="shared" si="11"/>
        <v>8.7698063111999998E-4</v>
      </c>
      <c r="T88">
        <f t="shared" si="12"/>
        <v>-82.035745398970221</v>
      </c>
      <c r="U88">
        <v>1.660948165</v>
      </c>
      <c r="V88">
        <v>1.3287585319999999</v>
      </c>
      <c r="W88">
        <v>-82.035745399999996</v>
      </c>
      <c r="X88">
        <v>-52.722971129999998</v>
      </c>
      <c r="Y88">
        <v>220.42702890000001</v>
      </c>
      <c r="Z88">
        <v>190.86928950000001</v>
      </c>
      <c r="AA88" s="1">
        <v>5.28E-2</v>
      </c>
      <c r="AB88" s="1">
        <v>9.3899999999999997E-2</v>
      </c>
    </row>
    <row r="89" spans="1:28" x14ac:dyDescent="0.45">
      <c r="A89">
        <v>33.510700229999998</v>
      </c>
      <c r="B89">
        <v>23567.81654</v>
      </c>
      <c r="C89">
        <v>-58.795086040000001</v>
      </c>
      <c r="D89">
        <v>-88.716366739999998</v>
      </c>
      <c r="E89">
        <v>1.2833268259999999</v>
      </c>
      <c r="F89">
        <v>5.925629E-3</v>
      </c>
      <c r="G89">
        <v>210.17161100000001</v>
      </c>
      <c r="H89">
        <v>16.43525605</v>
      </c>
      <c r="I89">
        <v>584.51219030000004</v>
      </c>
      <c r="J89">
        <v>584.58045700000002</v>
      </c>
      <c r="K89">
        <v>584.51503119999995</v>
      </c>
      <c r="M89">
        <v>583.41818420000004</v>
      </c>
      <c r="N89" s="1">
        <f t="shared" si="7"/>
        <v>1204.8700020418635</v>
      </c>
      <c r="O89" s="1">
        <f t="shared" si="8"/>
        <v>583.47690524023983</v>
      </c>
      <c r="P89" s="1">
        <v>0.16500000000000001</v>
      </c>
      <c r="Q89" s="1">
        <f t="shared" si="9"/>
        <v>1.65E-4</v>
      </c>
      <c r="R89" s="1">
        <f t="shared" si="10"/>
        <v>355.06333261606113</v>
      </c>
      <c r="S89" s="1">
        <f t="shared" si="11"/>
        <v>8.9351630288100003E-4</v>
      </c>
      <c r="T89">
        <f t="shared" si="12"/>
        <v>-81.913332616061169</v>
      </c>
      <c r="U89">
        <v>1.6041585330000001</v>
      </c>
      <c r="V89">
        <v>1.2833268259999999</v>
      </c>
      <c r="W89">
        <v>-81.913332620000006</v>
      </c>
      <c r="X89">
        <v>-52.256751000000001</v>
      </c>
      <c r="Y89">
        <v>220.893249</v>
      </c>
      <c r="Z89">
        <v>191.004527</v>
      </c>
      <c r="AA89" s="1">
        <v>5.57E-2</v>
      </c>
      <c r="AB89" s="1">
        <v>0.10299999999999999</v>
      </c>
    </row>
    <row r="90" spans="1:28" x14ac:dyDescent="0.45">
      <c r="A90">
        <v>32.126896559999999</v>
      </c>
      <c r="B90">
        <v>23848.858629999999</v>
      </c>
      <c r="C90">
        <v>-58.294165280000001</v>
      </c>
      <c r="D90">
        <v>-88.555338219999996</v>
      </c>
      <c r="E90">
        <v>1.235493148</v>
      </c>
      <c r="F90">
        <v>6.5862289999999999E-3</v>
      </c>
      <c r="G90">
        <v>211.61976609999999</v>
      </c>
      <c r="H90">
        <v>16.683014839999998</v>
      </c>
      <c r="I90">
        <v>593.54040459999999</v>
      </c>
      <c r="J90">
        <v>593.61530979999998</v>
      </c>
      <c r="K90">
        <v>593.5434755</v>
      </c>
      <c r="M90">
        <v>591.83645179999996</v>
      </c>
      <c r="N90" s="1">
        <f t="shared" si="7"/>
        <v>1321.0597131736179</v>
      </c>
      <c r="O90" s="1">
        <f t="shared" si="8"/>
        <v>591.89999136146514</v>
      </c>
      <c r="P90" s="1">
        <v>0.17599999999999999</v>
      </c>
      <c r="Q90" s="1">
        <f t="shared" si="9"/>
        <v>1.76E-4</v>
      </c>
      <c r="R90" s="1">
        <f t="shared" si="10"/>
        <v>354.93709936287229</v>
      </c>
      <c r="S90" s="1">
        <f t="shared" si="11"/>
        <v>9.0808746377999989E-4</v>
      </c>
      <c r="T90">
        <f t="shared" si="12"/>
        <v>-81.787099362872311</v>
      </c>
      <c r="U90">
        <v>1.5443664349999999</v>
      </c>
      <c r="V90">
        <v>1.235493148</v>
      </c>
      <c r="W90">
        <v>-81.787099359999999</v>
      </c>
      <c r="X90">
        <v>-51.755830240000002</v>
      </c>
      <c r="Y90">
        <v>221.39416979999999</v>
      </c>
      <c r="Z90">
        <v>191.16555550000001</v>
      </c>
      <c r="AA90" s="1">
        <v>5.8799999999999998E-2</v>
      </c>
      <c r="AB90" s="1">
        <v>0.114</v>
      </c>
    </row>
    <row r="91" spans="1:28" x14ac:dyDescent="0.45">
      <c r="A91">
        <v>30.839123919999999</v>
      </c>
      <c r="B91">
        <v>24114.837240000001</v>
      </c>
      <c r="C91">
        <v>-57.770467189999998</v>
      </c>
      <c r="D91">
        <v>-88.380631980000004</v>
      </c>
      <c r="E91">
        <v>1.1854515699999999</v>
      </c>
      <c r="F91">
        <v>7.3088110000000001E-3</v>
      </c>
      <c r="G91">
        <v>210.20289149999999</v>
      </c>
      <c r="H91">
        <v>17.11386126</v>
      </c>
      <c r="I91">
        <v>602.20093469999995</v>
      </c>
      <c r="J91">
        <v>602.28670480000005</v>
      </c>
      <c r="K91">
        <v>602.20354459999999</v>
      </c>
      <c r="M91">
        <v>600.21810300000004</v>
      </c>
      <c r="N91" s="1">
        <f t="shared" si="7"/>
        <v>1458.3706176804758</v>
      </c>
      <c r="O91" s="1">
        <f t="shared" si="8"/>
        <v>600.28656987900922</v>
      </c>
      <c r="P91" s="1">
        <v>0.187</v>
      </c>
      <c r="Q91" s="1">
        <f t="shared" si="9"/>
        <v>1.8699999999999999E-4</v>
      </c>
      <c r="R91" s="1">
        <f t="shared" si="10"/>
        <v>354.81684284180517</v>
      </c>
      <c r="S91" s="1">
        <f t="shared" si="11"/>
        <v>9.2317041044900005E-4</v>
      </c>
      <c r="T91">
        <f t="shared" si="12"/>
        <v>-81.666842841805163</v>
      </c>
      <c r="U91">
        <v>1.4818144630000001</v>
      </c>
      <c r="V91">
        <v>1.1854515699999999</v>
      </c>
      <c r="W91">
        <v>-81.666842840000001</v>
      </c>
      <c r="X91">
        <v>-51.232132149999998</v>
      </c>
      <c r="Y91">
        <v>221.9178679</v>
      </c>
      <c r="Z91">
        <v>191.34026170000001</v>
      </c>
      <c r="AA91" s="1">
        <v>6.2300000000000001E-2</v>
      </c>
      <c r="AB91" s="1">
        <v>0.126</v>
      </c>
    </row>
    <row r="92" spans="1:28" x14ac:dyDescent="0.45">
      <c r="A92">
        <v>29.57338318</v>
      </c>
      <c r="B92">
        <v>24382.607169999999</v>
      </c>
      <c r="C92">
        <v>-57.248278259999999</v>
      </c>
      <c r="D92">
        <v>-88.184570149999999</v>
      </c>
      <c r="E92">
        <v>1.145496088</v>
      </c>
      <c r="F92">
        <v>8.3097870000000008E-3</v>
      </c>
      <c r="G92">
        <v>209.70947630000001</v>
      </c>
      <c r="H92">
        <v>17.251612999999999</v>
      </c>
      <c r="I92">
        <v>611.12417519999997</v>
      </c>
      <c r="J92">
        <v>611.21626930000002</v>
      </c>
      <c r="K92">
        <v>611.12731350000001</v>
      </c>
      <c r="M92">
        <v>608.8850463</v>
      </c>
      <c r="N92" s="1">
        <f t="shared" si="7"/>
        <v>1622.0577014973644</v>
      </c>
      <c r="O92" s="1">
        <f t="shared" si="8"/>
        <v>608.95895885577045</v>
      </c>
      <c r="P92" s="1">
        <v>0.19900000000000001</v>
      </c>
      <c r="Q92" s="1">
        <f t="shared" si="9"/>
        <v>1.9900000000000001E-4</v>
      </c>
      <c r="R92" s="1">
        <f t="shared" si="10"/>
        <v>354.6565012664322</v>
      </c>
      <c r="S92" s="1">
        <f t="shared" si="11"/>
        <v>9.4503427260000006E-4</v>
      </c>
      <c r="T92">
        <f t="shared" si="12"/>
        <v>-81.50650126643221</v>
      </c>
      <c r="U92">
        <v>1.43187011</v>
      </c>
      <c r="V92">
        <v>1.145496088</v>
      </c>
      <c r="W92">
        <v>-81.506501270000001</v>
      </c>
      <c r="X92">
        <v>-50.70994322</v>
      </c>
      <c r="Y92">
        <v>222.44005680000001</v>
      </c>
      <c r="Z92">
        <v>191.5363236</v>
      </c>
      <c r="AA92" s="1">
        <v>6.6000000000000003E-2</v>
      </c>
      <c r="AB92" s="1">
        <v>0.13900000000000001</v>
      </c>
    </row>
    <row r="93" spans="1:28" x14ac:dyDescent="0.45">
      <c r="A93">
        <v>28.423788559999998</v>
      </c>
      <c r="B93">
        <v>24611.289079999999</v>
      </c>
      <c r="C93">
        <v>-56.825506590000003</v>
      </c>
      <c r="D93">
        <v>-88.035604579999998</v>
      </c>
      <c r="E93">
        <v>1.1149973479999999</v>
      </c>
      <c r="F93">
        <v>8.7473489999999997E-3</v>
      </c>
      <c r="G93">
        <v>207.8593793</v>
      </c>
      <c r="H93">
        <v>17.708164289999999</v>
      </c>
      <c r="I93">
        <v>618.55559659999994</v>
      </c>
      <c r="J93">
        <v>618.65486050000004</v>
      </c>
      <c r="K93">
        <v>618.55811470000003</v>
      </c>
      <c r="M93">
        <v>616.99919350000005</v>
      </c>
      <c r="N93" s="1">
        <f t="shared" si="7"/>
        <v>1789.4760070582759</v>
      </c>
      <c r="O93" s="1">
        <f t="shared" si="8"/>
        <v>617.07823109668732</v>
      </c>
      <c r="P93" s="1">
        <v>0.21</v>
      </c>
      <c r="Q93" s="1">
        <f t="shared" si="9"/>
        <v>2.0999999999999998E-4</v>
      </c>
      <c r="R93" s="1">
        <f t="shared" si="10"/>
        <v>354.52320711012908</v>
      </c>
      <c r="S93" s="1">
        <f t="shared" si="11"/>
        <v>9.6307895933499992E-4</v>
      </c>
      <c r="T93">
        <f t="shared" si="12"/>
        <v>-81.37320711012913</v>
      </c>
      <c r="U93">
        <v>1.393746685</v>
      </c>
      <c r="V93">
        <v>1.1149973479999999</v>
      </c>
      <c r="W93">
        <v>-81.373207109999996</v>
      </c>
      <c r="X93">
        <v>-50.287171549999997</v>
      </c>
      <c r="Y93">
        <v>222.86282850000001</v>
      </c>
      <c r="Z93">
        <v>191.68528910000001</v>
      </c>
      <c r="AA93" s="1">
        <v>6.9099999999999995E-2</v>
      </c>
      <c r="AB93" s="1">
        <v>0.151</v>
      </c>
    </row>
    <row r="94" spans="1:28" x14ac:dyDescent="0.45">
      <c r="A94">
        <v>27.402095339999999</v>
      </c>
      <c r="B94">
        <v>24840.304960000001</v>
      </c>
      <c r="C94">
        <v>-56.439476509999999</v>
      </c>
      <c r="D94">
        <v>-87.950181830000005</v>
      </c>
      <c r="E94">
        <v>1.0785248160000001</v>
      </c>
      <c r="F94">
        <v>9.2662130000000006E-3</v>
      </c>
      <c r="G94">
        <v>209.793239</v>
      </c>
      <c r="H94">
        <v>18.245374000000002</v>
      </c>
      <c r="I94">
        <v>626.02702599999998</v>
      </c>
      <c r="J94">
        <v>626.13294559999997</v>
      </c>
      <c r="K94">
        <v>626.03093839999997</v>
      </c>
      <c r="M94">
        <v>624.57283029999996</v>
      </c>
      <c r="N94" s="1">
        <f t="shared" si="7"/>
        <v>1985.7918473634284</v>
      </c>
      <c r="O94" s="1">
        <f t="shared" si="8"/>
        <v>624.65702896325274</v>
      </c>
      <c r="P94" s="1">
        <v>0.221</v>
      </c>
      <c r="Q94" s="1">
        <f t="shared" si="9"/>
        <v>2.2100000000000001E-4</v>
      </c>
      <c r="R94" s="1">
        <f t="shared" si="10"/>
        <v>354.45508579969874</v>
      </c>
      <c r="S94" s="1">
        <f t="shared" si="11"/>
        <v>9.7202049041999995E-4</v>
      </c>
      <c r="T94">
        <f t="shared" si="12"/>
        <v>-81.305085799698759</v>
      </c>
      <c r="U94">
        <v>1.34815602</v>
      </c>
      <c r="V94">
        <v>1.0785248160000001</v>
      </c>
      <c r="W94">
        <v>-81.305085800000001</v>
      </c>
      <c r="X94">
        <v>-49.901141469999999</v>
      </c>
      <c r="Y94">
        <v>223.24885850000001</v>
      </c>
      <c r="Z94">
        <v>191.77071190000001</v>
      </c>
      <c r="AA94" s="1">
        <v>7.2099999999999997E-2</v>
      </c>
      <c r="AB94" s="1">
        <v>0.16400000000000001</v>
      </c>
    </row>
    <row r="95" spans="1:28" x14ac:dyDescent="0.45">
      <c r="A95">
        <v>26.24072765</v>
      </c>
      <c r="B95">
        <v>25143.172620000001</v>
      </c>
      <c r="C95">
        <v>-55.914376220000001</v>
      </c>
      <c r="D95">
        <v>-87.810394990000006</v>
      </c>
      <c r="E95">
        <v>1.0317474740000001</v>
      </c>
      <c r="F95">
        <v>1.0273282E-2</v>
      </c>
      <c r="G95">
        <v>210.07156459999999</v>
      </c>
      <c r="H95">
        <v>18.517790250000001</v>
      </c>
      <c r="I95">
        <v>636.30503339999996</v>
      </c>
      <c r="J95">
        <v>636.42371609999998</v>
      </c>
      <c r="K95">
        <v>636.30950829999995</v>
      </c>
      <c r="M95">
        <v>633.84408989999997</v>
      </c>
      <c r="N95" s="1">
        <f t="shared" si="7"/>
        <v>2272.7779892080116</v>
      </c>
      <c r="O95" s="1">
        <f t="shared" si="8"/>
        <v>633.93417816049748</v>
      </c>
      <c r="P95" s="1">
        <v>0.23300000000000001</v>
      </c>
      <c r="Q95" s="1">
        <f t="shared" si="9"/>
        <v>2.3300000000000003E-4</v>
      </c>
      <c r="R95" s="1">
        <f>273.15-T95</f>
        <v>354.35857293977585</v>
      </c>
      <c r="S95" s="1">
        <f t="shared" si="11"/>
        <v>9.8531883805199998E-4</v>
      </c>
      <c r="T95">
        <f t="shared" si="12"/>
        <v>-81.208572939775891</v>
      </c>
      <c r="U95">
        <v>1.289684343</v>
      </c>
      <c r="V95">
        <v>1.0317474740000001</v>
      </c>
      <c r="W95">
        <v>-81.208572939999996</v>
      </c>
      <c r="X95">
        <v>-49.376041180000001</v>
      </c>
      <c r="Y95">
        <v>223.7739588</v>
      </c>
      <c r="Z95">
        <v>191.91049870000001</v>
      </c>
      <c r="AA95" s="1">
        <v>7.6399999999999996E-2</v>
      </c>
      <c r="AB95" s="1">
        <v>0.18099999999999999</v>
      </c>
    </row>
    <row r="96" spans="1:28" x14ac:dyDescent="0.45">
      <c r="A96">
        <v>25.22019465</v>
      </c>
      <c r="B96">
        <v>25375.30413</v>
      </c>
      <c r="C96">
        <v>-55.47966426</v>
      </c>
      <c r="D96">
        <v>-87.627968539999998</v>
      </c>
      <c r="E96">
        <v>1.0087128590000001</v>
      </c>
      <c r="F96">
        <v>1.1259432999999999E-2</v>
      </c>
      <c r="G96">
        <v>214.6818839</v>
      </c>
      <c r="H96">
        <v>18.803554510000001</v>
      </c>
      <c r="I96">
        <v>644.30255420000003</v>
      </c>
      <c r="J96">
        <v>644.43168720000006</v>
      </c>
      <c r="K96">
        <v>644.30821200000003</v>
      </c>
      <c r="M96">
        <v>642.32134129999997</v>
      </c>
      <c r="N96" s="1">
        <f t="shared" si="7"/>
        <v>2580.0686396889232</v>
      </c>
      <c r="O96" s="1">
        <f t="shared" si="8"/>
        <v>642.41851167251184</v>
      </c>
      <c r="P96" s="1">
        <v>0.248</v>
      </c>
      <c r="Q96" s="1">
        <f t="shared" si="9"/>
        <v>2.4800000000000001E-4</v>
      </c>
      <c r="R96" s="1">
        <f t="shared" si="10"/>
        <v>354.19357992331066</v>
      </c>
      <c r="S96" s="1">
        <f t="shared" si="11"/>
        <v>1.0087128591999999E-3</v>
      </c>
      <c r="T96">
        <f t="shared" si="12"/>
        <v>-81.043579923310688</v>
      </c>
      <c r="U96">
        <v>1.2608910739999999</v>
      </c>
      <c r="V96">
        <v>1.0087128590000001</v>
      </c>
      <c r="W96">
        <v>-81.043579919999999</v>
      </c>
      <c r="X96">
        <v>-48.94132922</v>
      </c>
      <c r="Y96">
        <v>224.20867079999999</v>
      </c>
      <c r="Z96">
        <v>192.0929252</v>
      </c>
      <c r="AA96" s="1">
        <v>0.08</v>
      </c>
      <c r="AB96" s="1">
        <v>0.19700000000000001</v>
      </c>
    </row>
    <row r="97" spans="1:28" x14ac:dyDescent="0.45">
      <c r="A97">
        <v>24.23691466</v>
      </c>
      <c r="B97">
        <v>25640.888510000001</v>
      </c>
      <c r="C97">
        <v>-55.016685789999997</v>
      </c>
      <c r="D97">
        <v>-87.43844369</v>
      </c>
      <c r="E97">
        <v>0.97999799700000001</v>
      </c>
      <c r="F97">
        <v>1.2071269000000001E-2</v>
      </c>
      <c r="G97">
        <v>214.95674460000001</v>
      </c>
      <c r="H97">
        <v>19.273276880000001</v>
      </c>
      <c r="I97">
        <v>653.40662350000002</v>
      </c>
      <c r="J97">
        <v>653.5441849</v>
      </c>
      <c r="K97">
        <v>653.41232149999996</v>
      </c>
      <c r="M97">
        <v>651.01014420000001</v>
      </c>
      <c r="N97" s="1">
        <f t="shared" si="7"/>
        <v>2992.1256913489497</v>
      </c>
      <c r="O97" s="1">
        <f t="shared" si="8"/>
        <v>651.11537998980987</v>
      </c>
      <c r="P97" s="1">
        <v>0.26500000000000001</v>
      </c>
      <c r="Q97" s="1">
        <f t="shared" si="9"/>
        <v>2.6499999999999999E-4</v>
      </c>
      <c r="R97" s="1">
        <f t="shared" si="10"/>
        <v>354.04864925902109</v>
      </c>
      <c r="S97" s="1">
        <f t="shared" si="11"/>
        <v>1.030222894136E-3</v>
      </c>
      <c r="T97">
        <f t="shared" si="12"/>
        <v>-80.898649259021113</v>
      </c>
      <c r="U97">
        <v>1.2249974960000001</v>
      </c>
      <c r="V97">
        <v>0.97999799700000001</v>
      </c>
      <c r="W97">
        <v>-80.898649259999999</v>
      </c>
      <c r="X97">
        <v>-48.478350749999997</v>
      </c>
      <c r="Y97">
        <v>224.67164930000001</v>
      </c>
      <c r="Z97">
        <v>192.28245000000001</v>
      </c>
      <c r="AA97" s="1">
        <v>8.4099999999999994E-2</v>
      </c>
      <c r="AB97" s="1">
        <v>0.216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mean_profile_edited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Ezri Elizabeth</cp:lastModifiedBy>
  <dcterms:created xsi:type="dcterms:W3CDTF">2023-03-27T11:32:39Z</dcterms:created>
  <dcterms:modified xsi:type="dcterms:W3CDTF">2023-03-27T13:45:30Z</dcterms:modified>
</cp:coreProperties>
</file>