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rie\4yr_dis_sonde\"/>
    </mc:Choice>
  </mc:AlternateContent>
  <xr:revisionPtr revIDLastSave="0" documentId="13_ncr:1_{DFC0691A-0E2C-41E2-9D30-5C425EE32DD6}" xr6:coauthVersionLast="47" xr6:coauthVersionMax="47" xr10:uidLastSave="{00000000-0000-0000-0000-000000000000}"/>
  <bookViews>
    <workbookView xWindow="-98" yWindow="-98" windowWidth="20715" windowHeight="13425" xr2:uid="{00000000-000D-0000-FFFF-FFFF00000000}"/>
  </bookViews>
  <sheets>
    <sheet name="mean_profile_edi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2" i="1"/>
  <c r="AH3" i="1"/>
  <c r="AH4" i="1"/>
  <c r="AH5" i="1"/>
  <c r="AH6" i="1"/>
  <c r="AH7" i="1"/>
  <c r="AH8" i="1"/>
  <c r="AH9" i="1"/>
  <c r="AH2" i="1"/>
  <c r="AG7" i="1"/>
  <c r="AD7" i="1" s="1"/>
  <c r="AF4" i="1"/>
  <c r="AF5" i="1"/>
  <c r="AG6" i="1"/>
  <c r="AD6" i="1" s="1"/>
  <c r="AF2" i="1"/>
  <c r="AG3" i="1"/>
  <c r="AD3" i="1" s="1"/>
  <c r="AG4" i="1"/>
  <c r="AD4" i="1" s="1"/>
  <c r="AG10" i="1"/>
  <c r="AD10" i="1" s="1"/>
  <c r="AG18" i="1"/>
  <c r="AD18" i="1" s="1"/>
  <c r="AG42" i="1"/>
  <c r="AD42" i="1" s="1"/>
  <c r="AG50" i="1"/>
  <c r="AD50" i="1" s="1"/>
  <c r="AG73" i="1"/>
  <c r="AD73" i="1" s="1"/>
  <c r="AG77" i="1"/>
  <c r="AD77" i="1" s="1"/>
  <c r="AG82" i="1"/>
  <c r="AD82" i="1" s="1"/>
  <c r="AG83" i="1"/>
  <c r="AD83" i="1" s="1"/>
  <c r="AG94" i="1"/>
  <c r="AD94" i="1" s="1"/>
  <c r="AG97" i="1"/>
  <c r="AD97" i="1" s="1"/>
  <c r="AI3" i="1"/>
  <c r="AK3" i="1" s="1"/>
  <c r="AB3" i="1" s="1"/>
  <c r="AC3" i="1" s="1"/>
  <c r="AA3" i="1" s="1"/>
  <c r="AI4" i="1"/>
  <c r="AK4" i="1" s="1"/>
  <c r="AC4" i="1" s="1"/>
  <c r="AA4" i="1" s="1"/>
  <c r="AI5" i="1"/>
  <c r="AK5" i="1" s="1"/>
  <c r="AB5" i="1" s="1"/>
  <c r="AC5" i="1" s="1"/>
  <c r="AA5" i="1" s="1"/>
  <c r="AI6" i="1"/>
  <c r="AK6" i="1" s="1"/>
  <c r="AB6" i="1" s="1"/>
  <c r="AC6" i="1" s="1"/>
  <c r="AI7" i="1"/>
  <c r="AK7" i="1" s="1"/>
  <c r="AB7" i="1" s="1"/>
  <c r="AC7" i="1" s="1"/>
  <c r="AA7" i="1" s="1"/>
  <c r="AI8" i="1"/>
  <c r="AK8" i="1" s="1"/>
  <c r="AB8" i="1" s="1"/>
  <c r="AC8" i="1" s="1"/>
  <c r="AA8" i="1" s="1"/>
  <c r="AI9" i="1"/>
  <c r="AK9" i="1" s="1"/>
  <c r="AB9" i="1" s="1"/>
  <c r="AC9" i="1" s="1"/>
  <c r="AA9" i="1" s="1"/>
  <c r="AI10" i="1"/>
  <c r="AK10" i="1" s="1"/>
  <c r="AB10" i="1" s="1"/>
  <c r="AC10" i="1" s="1"/>
  <c r="AI11" i="1"/>
  <c r="AK11" i="1" s="1"/>
  <c r="AB11" i="1" s="1"/>
  <c r="AC11" i="1" s="1"/>
  <c r="AA11" i="1" s="1"/>
  <c r="AI12" i="1"/>
  <c r="AK12" i="1" s="1"/>
  <c r="AB12" i="1" s="1"/>
  <c r="AC12" i="1" s="1"/>
  <c r="AA12" i="1" s="1"/>
  <c r="AI13" i="1"/>
  <c r="AK13" i="1" s="1"/>
  <c r="AB13" i="1" s="1"/>
  <c r="AC13" i="1" s="1"/>
  <c r="AA13" i="1" s="1"/>
  <c r="AI14" i="1"/>
  <c r="AK14" i="1" s="1"/>
  <c r="AB14" i="1" s="1"/>
  <c r="AC14" i="1" s="1"/>
  <c r="AI15" i="1"/>
  <c r="AK15" i="1" s="1"/>
  <c r="AB15" i="1" s="1"/>
  <c r="AC15" i="1" s="1"/>
  <c r="AA15" i="1" s="1"/>
  <c r="AI16" i="1"/>
  <c r="AK16" i="1" s="1"/>
  <c r="AB16" i="1" s="1"/>
  <c r="AC16" i="1" s="1"/>
  <c r="AA16" i="1" s="1"/>
  <c r="AI17" i="1"/>
  <c r="AK17" i="1" s="1"/>
  <c r="AB17" i="1" s="1"/>
  <c r="AC17" i="1" s="1"/>
  <c r="AA17" i="1" s="1"/>
  <c r="AI18" i="1"/>
  <c r="AK18" i="1" s="1"/>
  <c r="AB18" i="1" s="1"/>
  <c r="AC18" i="1" s="1"/>
  <c r="AI19" i="1"/>
  <c r="AK19" i="1" s="1"/>
  <c r="AB19" i="1" s="1"/>
  <c r="AC19" i="1" s="1"/>
  <c r="AA19" i="1" s="1"/>
  <c r="AI20" i="1"/>
  <c r="AK20" i="1" s="1"/>
  <c r="AB20" i="1" s="1"/>
  <c r="AC20" i="1" s="1"/>
  <c r="AA20" i="1" s="1"/>
  <c r="AI21" i="1"/>
  <c r="AK21" i="1" s="1"/>
  <c r="AB21" i="1" s="1"/>
  <c r="AC21" i="1" s="1"/>
  <c r="AA21" i="1" s="1"/>
  <c r="AI22" i="1"/>
  <c r="AK22" i="1" s="1"/>
  <c r="AB22" i="1" s="1"/>
  <c r="AC22" i="1" s="1"/>
  <c r="AI23" i="1"/>
  <c r="AK23" i="1" s="1"/>
  <c r="AB23" i="1" s="1"/>
  <c r="AC23" i="1" s="1"/>
  <c r="AA23" i="1" s="1"/>
  <c r="AI24" i="1"/>
  <c r="AK24" i="1" s="1"/>
  <c r="AB24" i="1" s="1"/>
  <c r="AC24" i="1" s="1"/>
  <c r="AA24" i="1" s="1"/>
  <c r="AI25" i="1"/>
  <c r="AK25" i="1" s="1"/>
  <c r="AB25" i="1" s="1"/>
  <c r="AC25" i="1" s="1"/>
  <c r="AA25" i="1" s="1"/>
  <c r="AI26" i="1"/>
  <c r="AK26" i="1" s="1"/>
  <c r="AB26" i="1" s="1"/>
  <c r="AC26" i="1" s="1"/>
  <c r="AI27" i="1"/>
  <c r="AK27" i="1" s="1"/>
  <c r="AB27" i="1" s="1"/>
  <c r="AC27" i="1" s="1"/>
  <c r="AA27" i="1" s="1"/>
  <c r="AI28" i="1"/>
  <c r="AK28" i="1" s="1"/>
  <c r="AB28" i="1" s="1"/>
  <c r="AC28" i="1" s="1"/>
  <c r="AA28" i="1" s="1"/>
  <c r="AI29" i="1"/>
  <c r="AK29" i="1" s="1"/>
  <c r="AB29" i="1" s="1"/>
  <c r="AC29" i="1" s="1"/>
  <c r="AA29" i="1" s="1"/>
  <c r="AI30" i="1"/>
  <c r="AK30" i="1" s="1"/>
  <c r="AB30" i="1" s="1"/>
  <c r="AC30" i="1" s="1"/>
  <c r="AI31" i="1"/>
  <c r="AK31" i="1" s="1"/>
  <c r="AB31" i="1" s="1"/>
  <c r="AC31" i="1" s="1"/>
  <c r="AA31" i="1" s="1"/>
  <c r="AI32" i="1"/>
  <c r="AK32" i="1" s="1"/>
  <c r="AB32" i="1" s="1"/>
  <c r="AC32" i="1" s="1"/>
  <c r="AA32" i="1" s="1"/>
  <c r="AI33" i="1"/>
  <c r="AK33" i="1" s="1"/>
  <c r="AB33" i="1" s="1"/>
  <c r="AC33" i="1" s="1"/>
  <c r="AA33" i="1" s="1"/>
  <c r="AI34" i="1"/>
  <c r="AK34" i="1" s="1"/>
  <c r="AB34" i="1" s="1"/>
  <c r="AC34" i="1" s="1"/>
  <c r="AI35" i="1"/>
  <c r="AK35" i="1" s="1"/>
  <c r="AB35" i="1" s="1"/>
  <c r="AC35" i="1" s="1"/>
  <c r="AA35" i="1" s="1"/>
  <c r="AI36" i="1"/>
  <c r="AK36" i="1" s="1"/>
  <c r="AB36" i="1" s="1"/>
  <c r="AC36" i="1" s="1"/>
  <c r="AA36" i="1" s="1"/>
  <c r="AI37" i="1"/>
  <c r="AK37" i="1" s="1"/>
  <c r="AB37" i="1" s="1"/>
  <c r="AC37" i="1" s="1"/>
  <c r="AA37" i="1" s="1"/>
  <c r="AI38" i="1"/>
  <c r="AK38" i="1" s="1"/>
  <c r="AB38" i="1" s="1"/>
  <c r="AC38" i="1" s="1"/>
  <c r="AI39" i="1"/>
  <c r="AK39" i="1" s="1"/>
  <c r="AB39" i="1" s="1"/>
  <c r="AC39" i="1" s="1"/>
  <c r="AA39" i="1" s="1"/>
  <c r="AI40" i="1"/>
  <c r="AK40" i="1" s="1"/>
  <c r="AB40" i="1" s="1"/>
  <c r="AC40" i="1" s="1"/>
  <c r="AA40" i="1" s="1"/>
  <c r="AI41" i="1"/>
  <c r="AK41" i="1" s="1"/>
  <c r="AB41" i="1" s="1"/>
  <c r="AC41" i="1" s="1"/>
  <c r="AA41" i="1" s="1"/>
  <c r="AI42" i="1"/>
  <c r="AK42" i="1" s="1"/>
  <c r="AB42" i="1" s="1"/>
  <c r="AC42" i="1" s="1"/>
  <c r="AI43" i="1"/>
  <c r="AK43" i="1" s="1"/>
  <c r="AB43" i="1" s="1"/>
  <c r="AC43" i="1" s="1"/>
  <c r="AA43" i="1" s="1"/>
  <c r="AI44" i="1"/>
  <c r="AK44" i="1" s="1"/>
  <c r="AB44" i="1" s="1"/>
  <c r="AC44" i="1" s="1"/>
  <c r="AA44" i="1" s="1"/>
  <c r="AI45" i="1"/>
  <c r="AK45" i="1" s="1"/>
  <c r="AB45" i="1" s="1"/>
  <c r="AC45" i="1" s="1"/>
  <c r="AA45" i="1" s="1"/>
  <c r="AI46" i="1"/>
  <c r="AK46" i="1" s="1"/>
  <c r="AB46" i="1" s="1"/>
  <c r="AC46" i="1" s="1"/>
  <c r="AI47" i="1"/>
  <c r="AK47" i="1" s="1"/>
  <c r="AB47" i="1" s="1"/>
  <c r="AC47" i="1" s="1"/>
  <c r="AA47" i="1" s="1"/>
  <c r="AI48" i="1"/>
  <c r="AK48" i="1" s="1"/>
  <c r="AB48" i="1" s="1"/>
  <c r="AC48" i="1" s="1"/>
  <c r="AA48" i="1" s="1"/>
  <c r="AI49" i="1"/>
  <c r="AK49" i="1" s="1"/>
  <c r="AB49" i="1" s="1"/>
  <c r="AC49" i="1" s="1"/>
  <c r="AA49" i="1" s="1"/>
  <c r="AI50" i="1"/>
  <c r="AK50" i="1" s="1"/>
  <c r="AB50" i="1" s="1"/>
  <c r="AC50" i="1" s="1"/>
  <c r="AI51" i="1"/>
  <c r="AK51" i="1" s="1"/>
  <c r="AB51" i="1" s="1"/>
  <c r="AC51" i="1" s="1"/>
  <c r="AA51" i="1" s="1"/>
  <c r="AI52" i="1"/>
  <c r="AK52" i="1" s="1"/>
  <c r="AB52" i="1" s="1"/>
  <c r="AC52" i="1" s="1"/>
  <c r="AA52" i="1" s="1"/>
  <c r="AI53" i="1"/>
  <c r="AK53" i="1" s="1"/>
  <c r="AB53" i="1" s="1"/>
  <c r="AC53" i="1" s="1"/>
  <c r="AA53" i="1" s="1"/>
  <c r="AI54" i="1"/>
  <c r="AK54" i="1" s="1"/>
  <c r="AB54" i="1" s="1"/>
  <c r="AC54" i="1" s="1"/>
  <c r="AI55" i="1"/>
  <c r="AK55" i="1" s="1"/>
  <c r="AB55" i="1" s="1"/>
  <c r="AC55" i="1" s="1"/>
  <c r="AA55" i="1" s="1"/>
  <c r="AI56" i="1"/>
  <c r="AK56" i="1" s="1"/>
  <c r="AB56" i="1" s="1"/>
  <c r="AC56" i="1" s="1"/>
  <c r="AA56" i="1" s="1"/>
  <c r="AI57" i="1"/>
  <c r="AK57" i="1" s="1"/>
  <c r="AB57" i="1" s="1"/>
  <c r="AC57" i="1" s="1"/>
  <c r="AA57" i="1" s="1"/>
  <c r="AI58" i="1"/>
  <c r="AK58" i="1" s="1"/>
  <c r="AB58" i="1" s="1"/>
  <c r="AC58" i="1" s="1"/>
  <c r="AI59" i="1"/>
  <c r="AK59" i="1" s="1"/>
  <c r="AB59" i="1" s="1"/>
  <c r="AC59" i="1" s="1"/>
  <c r="AA59" i="1" s="1"/>
  <c r="AI60" i="1"/>
  <c r="AK60" i="1" s="1"/>
  <c r="AB60" i="1" s="1"/>
  <c r="AC60" i="1" s="1"/>
  <c r="AA60" i="1" s="1"/>
  <c r="AI61" i="1"/>
  <c r="AK61" i="1" s="1"/>
  <c r="AB61" i="1" s="1"/>
  <c r="AC61" i="1" s="1"/>
  <c r="AA61" i="1" s="1"/>
  <c r="AI62" i="1"/>
  <c r="AK62" i="1" s="1"/>
  <c r="AB62" i="1" s="1"/>
  <c r="AC62" i="1" s="1"/>
  <c r="AI63" i="1"/>
  <c r="AK63" i="1" s="1"/>
  <c r="AB63" i="1" s="1"/>
  <c r="AC63" i="1" s="1"/>
  <c r="AA63" i="1" s="1"/>
  <c r="AI64" i="1"/>
  <c r="AK64" i="1" s="1"/>
  <c r="AB64" i="1" s="1"/>
  <c r="AC64" i="1" s="1"/>
  <c r="AA64" i="1" s="1"/>
  <c r="AI65" i="1"/>
  <c r="AK65" i="1" s="1"/>
  <c r="AB65" i="1" s="1"/>
  <c r="AC65" i="1" s="1"/>
  <c r="AA65" i="1" s="1"/>
  <c r="AI66" i="1"/>
  <c r="AK66" i="1" s="1"/>
  <c r="AB66" i="1" s="1"/>
  <c r="AC66" i="1" s="1"/>
  <c r="AI67" i="1"/>
  <c r="AK67" i="1" s="1"/>
  <c r="AB67" i="1" s="1"/>
  <c r="AC67" i="1" s="1"/>
  <c r="AA67" i="1" s="1"/>
  <c r="AI68" i="1"/>
  <c r="AK68" i="1" s="1"/>
  <c r="AB68" i="1" s="1"/>
  <c r="AC68" i="1" s="1"/>
  <c r="AA68" i="1" s="1"/>
  <c r="AI69" i="1"/>
  <c r="AK69" i="1" s="1"/>
  <c r="AB69" i="1" s="1"/>
  <c r="AC69" i="1" s="1"/>
  <c r="AA69" i="1" s="1"/>
  <c r="AI70" i="1"/>
  <c r="AK70" i="1" s="1"/>
  <c r="AB70" i="1" s="1"/>
  <c r="AC70" i="1" s="1"/>
  <c r="AI71" i="1"/>
  <c r="AK71" i="1" s="1"/>
  <c r="AB71" i="1" s="1"/>
  <c r="AC71" i="1" s="1"/>
  <c r="AA71" i="1" s="1"/>
  <c r="AI72" i="1"/>
  <c r="AK72" i="1" s="1"/>
  <c r="AB72" i="1" s="1"/>
  <c r="AC72" i="1" s="1"/>
  <c r="AA72" i="1" s="1"/>
  <c r="AI73" i="1"/>
  <c r="AK73" i="1" s="1"/>
  <c r="AB73" i="1" s="1"/>
  <c r="AC73" i="1" s="1"/>
  <c r="AA73" i="1" s="1"/>
  <c r="AI74" i="1"/>
  <c r="AK74" i="1" s="1"/>
  <c r="AB74" i="1" s="1"/>
  <c r="AC74" i="1" s="1"/>
  <c r="AI75" i="1"/>
  <c r="AK75" i="1" s="1"/>
  <c r="AB75" i="1" s="1"/>
  <c r="AC75" i="1" s="1"/>
  <c r="AA75" i="1" s="1"/>
  <c r="AI76" i="1"/>
  <c r="AK76" i="1" s="1"/>
  <c r="AB76" i="1" s="1"/>
  <c r="AC76" i="1" s="1"/>
  <c r="AA76" i="1" s="1"/>
  <c r="AI77" i="1"/>
  <c r="AK77" i="1" s="1"/>
  <c r="AB77" i="1" s="1"/>
  <c r="AC77" i="1" s="1"/>
  <c r="AA77" i="1" s="1"/>
  <c r="AI78" i="1"/>
  <c r="AK78" i="1" s="1"/>
  <c r="AB78" i="1" s="1"/>
  <c r="AC78" i="1" s="1"/>
  <c r="AI79" i="1"/>
  <c r="AK79" i="1" s="1"/>
  <c r="AB79" i="1" s="1"/>
  <c r="AC79" i="1" s="1"/>
  <c r="AA79" i="1" s="1"/>
  <c r="AI80" i="1"/>
  <c r="AK80" i="1" s="1"/>
  <c r="AB80" i="1" s="1"/>
  <c r="AC80" i="1" s="1"/>
  <c r="AA80" i="1" s="1"/>
  <c r="AI81" i="1"/>
  <c r="AK81" i="1" s="1"/>
  <c r="AB81" i="1" s="1"/>
  <c r="AC81" i="1" s="1"/>
  <c r="AA81" i="1" s="1"/>
  <c r="AI82" i="1"/>
  <c r="AK82" i="1" s="1"/>
  <c r="AB82" i="1" s="1"/>
  <c r="AC82" i="1" s="1"/>
  <c r="AI83" i="1"/>
  <c r="AK83" i="1" s="1"/>
  <c r="AB83" i="1" s="1"/>
  <c r="AC83" i="1" s="1"/>
  <c r="AA83" i="1" s="1"/>
  <c r="AI84" i="1"/>
  <c r="AK84" i="1" s="1"/>
  <c r="AB84" i="1" s="1"/>
  <c r="AC84" i="1" s="1"/>
  <c r="AA84" i="1" s="1"/>
  <c r="AI85" i="1"/>
  <c r="AK85" i="1" s="1"/>
  <c r="AB85" i="1" s="1"/>
  <c r="AC85" i="1" s="1"/>
  <c r="AA85" i="1" s="1"/>
  <c r="AI86" i="1"/>
  <c r="AK86" i="1" s="1"/>
  <c r="AB86" i="1" s="1"/>
  <c r="AC86" i="1" s="1"/>
  <c r="AI87" i="1"/>
  <c r="AK87" i="1" s="1"/>
  <c r="AB87" i="1" s="1"/>
  <c r="AC87" i="1" s="1"/>
  <c r="AA87" i="1" s="1"/>
  <c r="AI88" i="1"/>
  <c r="AK88" i="1" s="1"/>
  <c r="AB88" i="1" s="1"/>
  <c r="AC88" i="1" s="1"/>
  <c r="AA88" i="1" s="1"/>
  <c r="AI89" i="1"/>
  <c r="AK89" i="1" s="1"/>
  <c r="AB89" i="1" s="1"/>
  <c r="AC89" i="1" s="1"/>
  <c r="AA89" i="1" s="1"/>
  <c r="AI90" i="1"/>
  <c r="AK90" i="1" s="1"/>
  <c r="AB90" i="1" s="1"/>
  <c r="AC90" i="1" s="1"/>
  <c r="AI91" i="1"/>
  <c r="AK91" i="1" s="1"/>
  <c r="AB91" i="1" s="1"/>
  <c r="AC91" i="1" s="1"/>
  <c r="AA91" i="1" s="1"/>
  <c r="AI92" i="1"/>
  <c r="AK92" i="1" s="1"/>
  <c r="AB92" i="1" s="1"/>
  <c r="AC92" i="1" s="1"/>
  <c r="AA92" i="1" s="1"/>
  <c r="AI93" i="1"/>
  <c r="AK93" i="1" s="1"/>
  <c r="AB93" i="1" s="1"/>
  <c r="AC93" i="1" s="1"/>
  <c r="AA93" i="1" s="1"/>
  <c r="AI94" i="1"/>
  <c r="AK94" i="1" s="1"/>
  <c r="AB94" i="1" s="1"/>
  <c r="AC94" i="1" s="1"/>
  <c r="AI95" i="1"/>
  <c r="AK95" i="1" s="1"/>
  <c r="AB95" i="1" s="1"/>
  <c r="AC95" i="1" s="1"/>
  <c r="AA95" i="1" s="1"/>
  <c r="AI96" i="1"/>
  <c r="AK96" i="1" s="1"/>
  <c r="AB96" i="1" s="1"/>
  <c r="AC96" i="1" s="1"/>
  <c r="AA96" i="1" s="1"/>
  <c r="AI97" i="1"/>
  <c r="AK97" i="1" s="1"/>
  <c r="AB97" i="1" s="1"/>
  <c r="AC97" i="1" s="1"/>
  <c r="AA97" i="1" s="1"/>
  <c r="AI2" i="1"/>
  <c r="AK2" i="1" s="1"/>
  <c r="AB2" i="1" s="1"/>
  <c r="AC2" i="1" s="1"/>
  <c r="AF3" i="1"/>
  <c r="AH10" i="1"/>
  <c r="AF10" i="1" s="1"/>
  <c r="AH11" i="1"/>
  <c r="AG11" i="1" s="1"/>
  <c r="AD11" i="1" s="1"/>
  <c r="AH12" i="1"/>
  <c r="AG12" i="1" s="1"/>
  <c r="AD12" i="1" s="1"/>
  <c r="AH13" i="1"/>
  <c r="AH14" i="1"/>
  <c r="AF14" i="1" s="1"/>
  <c r="AH15" i="1"/>
  <c r="AF15" i="1" s="1"/>
  <c r="AH16" i="1"/>
  <c r="AG16" i="1" s="1"/>
  <c r="AD16" i="1" s="1"/>
  <c r="AH17" i="1"/>
  <c r="AH18" i="1"/>
  <c r="AF18" i="1" s="1"/>
  <c r="AH19" i="1"/>
  <c r="AF19" i="1" s="1"/>
  <c r="AH20" i="1"/>
  <c r="AE20" i="1" s="1"/>
  <c r="AH21" i="1"/>
  <c r="AH22" i="1"/>
  <c r="AF22" i="1" s="1"/>
  <c r="AH23" i="1"/>
  <c r="AG23" i="1" s="1"/>
  <c r="AD23" i="1" s="1"/>
  <c r="AH24" i="1"/>
  <c r="AE24" i="1" s="1"/>
  <c r="AH25" i="1"/>
  <c r="AH26" i="1"/>
  <c r="AF26" i="1" s="1"/>
  <c r="AH27" i="1"/>
  <c r="AG27" i="1" s="1"/>
  <c r="AD27" i="1" s="1"/>
  <c r="AH28" i="1"/>
  <c r="AF28" i="1" s="1"/>
  <c r="AH29" i="1"/>
  <c r="AH30" i="1"/>
  <c r="AF30" i="1" s="1"/>
  <c r="AH31" i="1"/>
  <c r="AF31" i="1" s="1"/>
  <c r="AH32" i="1"/>
  <c r="AG32" i="1" s="1"/>
  <c r="AD32" i="1" s="1"/>
  <c r="AH33" i="1"/>
  <c r="AH34" i="1"/>
  <c r="AF34" i="1" s="1"/>
  <c r="AH35" i="1"/>
  <c r="AF35" i="1" s="1"/>
  <c r="AH36" i="1"/>
  <c r="AE36" i="1" s="1"/>
  <c r="AH37" i="1"/>
  <c r="AH38" i="1"/>
  <c r="AF38" i="1" s="1"/>
  <c r="AH39" i="1"/>
  <c r="AG39" i="1" s="1"/>
  <c r="AD39" i="1" s="1"/>
  <c r="AH40" i="1"/>
  <c r="AE40" i="1" s="1"/>
  <c r="AH41" i="1"/>
  <c r="AH42" i="1"/>
  <c r="AF42" i="1" s="1"/>
  <c r="AH43" i="1"/>
  <c r="AG43" i="1" s="1"/>
  <c r="AD43" i="1" s="1"/>
  <c r="AH44" i="1"/>
  <c r="AF44" i="1" s="1"/>
  <c r="AH45" i="1"/>
  <c r="AH46" i="1"/>
  <c r="AF46" i="1" s="1"/>
  <c r="AH47" i="1"/>
  <c r="AF47" i="1" s="1"/>
  <c r="AH48" i="1"/>
  <c r="AG48" i="1" s="1"/>
  <c r="AD48" i="1" s="1"/>
  <c r="AH49" i="1"/>
  <c r="AH50" i="1"/>
  <c r="AF50" i="1" s="1"/>
  <c r="AH51" i="1"/>
  <c r="AF51" i="1" s="1"/>
  <c r="AH52" i="1"/>
  <c r="AE52" i="1" s="1"/>
  <c r="AH53" i="1"/>
  <c r="AH54" i="1"/>
  <c r="AF54" i="1" s="1"/>
  <c r="AH55" i="1"/>
  <c r="AG55" i="1" s="1"/>
  <c r="AD55" i="1" s="1"/>
  <c r="AH56" i="1"/>
  <c r="AF56" i="1" s="1"/>
  <c r="AH57" i="1"/>
  <c r="AH58" i="1"/>
  <c r="AF58" i="1" s="1"/>
  <c r="AH59" i="1"/>
  <c r="AG59" i="1" s="1"/>
  <c r="AD59" i="1" s="1"/>
  <c r="AH60" i="1"/>
  <c r="AG60" i="1" s="1"/>
  <c r="AD60" i="1" s="1"/>
  <c r="AH61" i="1"/>
  <c r="AH62" i="1"/>
  <c r="AF62" i="1" s="1"/>
  <c r="AH63" i="1"/>
  <c r="AF63" i="1" s="1"/>
  <c r="AH64" i="1"/>
  <c r="AF64" i="1" s="1"/>
  <c r="AH65" i="1"/>
  <c r="AH66" i="1"/>
  <c r="AF66" i="1" s="1"/>
  <c r="AH67" i="1"/>
  <c r="AF67" i="1" s="1"/>
  <c r="AH68" i="1"/>
  <c r="AE68" i="1" s="1"/>
  <c r="AH69" i="1"/>
  <c r="AH70" i="1"/>
  <c r="AF70" i="1" s="1"/>
  <c r="AH71" i="1"/>
  <c r="AG71" i="1" s="1"/>
  <c r="AD71" i="1" s="1"/>
  <c r="AH72" i="1"/>
  <c r="AE72" i="1" s="1"/>
  <c r="AH73" i="1"/>
  <c r="AF73" i="1" s="1"/>
  <c r="AH74" i="1"/>
  <c r="AF74" i="1" s="1"/>
  <c r="AH75" i="1"/>
  <c r="AG75" i="1" s="1"/>
  <c r="AD75" i="1" s="1"/>
  <c r="AH76" i="1"/>
  <c r="AG76" i="1" s="1"/>
  <c r="AD76" i="1" s="1"/>
  <c r="AH77" i="1"/>
  <c r="AF77" i="1" s="1"/>
  <c r="AH78" i="1"/>
  <c r="AF78" i="1" s="1"/>
  <c r="AH79" i="1"/>
  <c r="AF79" i="1" s="1"/>
  <c r="AH80" i="1"/>
  <c r="AF80" i="1" s="1"/>
  <c r="AH81" i="1"/>
  <c r="AF81" i="1" s="1"/>
  <c r="AH82" i="1"/>
  <c r="AF82" i="1" s="1"/>
  <c r="AH83" i="1"/>
  <c r="AF83" i="1" s="1"/>
  <c r="AH84" i="1"/>
  <c r="AE84" i="1" s="1"/>
  <c r="AH85" i="1"/>
  <c r="AF85" i="1" s="1"/>
  <c r="AH86" i="1"/>
  <c r="AF86" i="1" s="1"/>
  <c r="AH87" i="1"/>
  <c r="AG87" i="1" s="1"/>
  <c r="AD87" i="1" s="1"/>
  <c r="AH88" i="1"/>
  <c r="AE88" i="1" s="1"/>
  <c r="AH89" i="1"/>
  <c r="AF89" i="1" s="1"/>
  <c r="AH90" i="1"/>
  <c r="AF90" i="1" s="1"/>
  <c r="AH91" i="1"/>
  <c r="AG91" i="1" s="1"/>
  <c r="AD91" i="1" s="1"/>
  <c r="AH92" i="1"/>
  <c r="AG92" i="1" s="1"/>
  <c r="AD92" i="1" s="1"/>
  <c r="AH93" i="1"/>
  <c r="AF93" i="1" s="1"/>
  <c r="AH94" i="1"/>
  <c r="AF94" i="1" s="1"/>
  <c r="AH95" i="1"/>
  <c r="AF95" i="1" s="1"/>
  <c r="AH96" i="1"/>
  <c r="AF96" i="1" s="1"/>
  <c r="AH97" i="1"/>
  <c r="AF97" i="1" s="1"/>
  <c r="AA94" i="1" l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AA2" i="1"/>
  <c r="AG93" i="1"/>
  <c r="AD93" i="1" s="1"/>
  <c r="AG81" i="1"/>
  <c r="AD81" i="1" s="1"/>
  <c r="AG66" i="1"/>
  <c r="AD66" i="1" s="1"/>
  <c r="Z66" i="1" s="1"/>
  <c r="AG34" i="1"/>
  <c r="AD34" i="1" s="1"/>
  <c r="Z34" i="1" s="1"/>
  <c r="AE8" i="1"/>
  <c r="AG89" i="1"/>
  <c r="AD89" i="1" s="1"/>
  <c r="AG78" i="1"/>
  <c r="AD78" i="1" s="1"/>
  <c r="AG58" i="1"/>
  <c r="AD58" i="1" s="1"/>
  <c r="Z58" i="1" s="1"/>
  <c r="AG26" i="1"/>
  <c r="AD26" i="1" s="1"/>
  <c r="AG2" i="1"/>
  <c r="AD2" i="1" s="1"/>
  <c r="AG63" i="1"/>
  <c r="AD63" i="1" s="1"/>
  <c r="Z63" i="1" s="1"/>
  <c r="AG47" i="1"/>
  <c r="AD47" i="1" s="1"/>
  <c r="AG31" i="1"/>
  <c r="AD31" i="1" s="1"/>
  <c r="Z31" i="1" s="1"/>
  <c r="AG15" i="1"/>
  <c r="AD15" i="1" s="1"/>
  <c r="AF9" i="1"/>
  <c r="AG9" i="1"/>
  <c r="AD9" i="1" s="1"/>
  <c r="Z9" i="1" s="1"/>
  <c r="AG86" i="1"/>
  <c r="AD86" i="1" s="1"/>
  <c r="Z86" i="1" s="1"/>
  <c r="AG70" i="1"/>
  <c r="AD70" i="1" s="1"/>
  <c r="AG62" i="1"/>
  <c r="AD62" i="1" s="1"/>
  <c r="AG54" i="1"/>
  <c r="AD54" i="1" s="1"/>
  <c r="Z54" i="1" s="1"/>
  <c r="AG46" i="1"/>
  <c r="AD46" i="1" s="1"/>
  <c r="Z46" i="1" s="1"/>
  <c r="AG38" i="1"/>
  <c r="AD38" i="1" s="1"/>
  <c r="AG30" i="1"/>
  <c r="AD30" i="1" s="1"/>
  <c r="AG22" i="1"/>
  <c r="AD22" i="1" s="1"/>
  <c r="Z22" i="1" s="1"/>
  <c r="AG14" i="1"/>
  <c r="AD14" i="1" s="1"/>
  <c r="Z14" i="1" s="1"/>
  <c r="AG5" i="1"/>
  <c r="AD5" i="1" s="1"/>
  <c r="AF69" i="1"/>
  <c r="AG69" i="1"/>
  <c r="AD69" i="1" s="1"/>
  <c r="Z69" i="1" s="1"/>
  <c r="AF65" i="1"/>
  <c r="AG65" i="1"/>
  <c r="AD65" i="1" s="1"/>
  <c r="AF61" i="1"/>
  <c r="AG61" i="1"/>
  <c r="AD61" i="1" s="1"/>
  <c r="AF57" i="1"/>
  <c r="AG57" i="1"/>
  <c r="AD57" i="1" s="1"/>
  <c r="AF53" i="1"/>
  <c r="AG53" i="1"/>
  <c r="AD53" i="1" s="1"/>
  <c r="Z53" i="1" s="1"/>
  <c r="AF49" i="1"/>
  <c r="AG49" i="1"/>
  <c r="AD49" i="1" s="1"/>
  <c r="AF45" i="1"/>
  <c r="AG45" i="1"/>
  <c r="AD45" i="1" s="1"/>
  <c r="Z45" i="1" s="1"/>
  <c r="AF41" i="1"/>
  <c r="AG41" i="1"/>
  <c r="AD41" i="1" s="1"/>
  <c r="AF37" i="1"/>
  <c r="AG37" i="1"/>
  <c r="AD37" i="1" s="1"/>
  <c r="Z37" i="1" s="1"/>
  <c r="AF33" i="1"/>
  <c r="AG33" i="1"/>
  <c r="AD33" i="1" s="1"/>
  <c r="AF29" i="1"/>
  <c r="AG29" i="1"/>
  <c r="AD29" i="1" s="1"/>
  <c r="Z29" i="1" s="1"/>
  <c r="AF25" i="1"/>
  <c r="AG25" i="1"/>
  <c r="AD25" i="1" s="1"/>
  <c r="AF21" i="1"/>
  <c r="AG21" i="1"/>
  <c r="AD21" i="1" s="1"/>
  <c r="Z21" i="1" s="1"/>
  <c r="AF17" i="1"/>
  <c r="AG17" i="1"/>
  <c r="AD17" i="1" s="1"/>
  <c r="AF13" i="1"/>
  <c r="AG13" i="1"/>
  <c r="AD13" i="1" s="1"/>
  <c r="AG95" i="1"/>
  <c r="AD95" i="1" s="1"/>
  <c r="Z95" i="1" s="1"/>
  <c r="AG90" i="1"/>
  <c r="AD90" i="1" s="1"/>
  <c r="AG85" i="1"/>
  <c r="AD85" i="1" s="1"/>
  <c r="Z85" i="1" s="1"/>
  <c r="AG79" i="1"/>
  <c r="AD79" i="1" s="1"/>
  <c r="Z79" i="1" s="1"/>
  <c r="AG74" i="1"/>
  <c r="AD74" i="1" s="1"/>
  <c r="AG67" i="1"/>
  <c r="AD67" i="1" s="1"/>
  <c r="AG51" i="1"/>
  <c r="AD51" i="1" s="1"/>
  <c r="AG35" i="1"/>
  <c r="AD35" i="1" s="1"/>
  <c r="AG19" i="1"/>
  <c r="AD19" i="1" s="1"/>
  <c r="Z19" i="1" s="1"/>
  <c r="AG96" i="1"/>
  <c r="AD96" i="1" s="1"/>
  <c r="AG88" i="1"/>
  <c r="AD88" i="1" s="1"/>
  <c r="Z88" i="1" s="1"/>
  <c r="AG84" i="1"/>
  <c r="AD84" i="1" s="1"/>
  <c r="AG80" i="1"/>
  <c r="AD80" i="1" s="1"/>
  <c r="Z80" i="1" s="1"/>
  <c r="AG72" i="1"/>
  <c r="AD72" i="1" s="1"/>
  <c r="AG68" i="1"/>
  <c r="AD68" i="1" s="1"/>
  <c r="Z68" i="1" s="1"/>
  <c r="AG64" i="1"/>
  <c r="AD64" i="1" s="1"/>
  <c r="Z64" i="1" s="1"/>
  <c r="AG56" i="1"/>
  <c r="AD56" i="1" s="1"/>
  <c r="AG52" i="1"/>
  <c r="AD52" i="1" s="1"/>
  <c r="AG44" i="1"/>
  <c r="AD44" i="1" s="1"/>
  <c r="AG40" i="1"/>
  <c r="AD40" i="1" s="1"/>
  <c r="AG36" i="1"/>
  <c r="AD36" i="1" s="1"/>
  <c r="AG28" i="1"/>
  <c r="AD28" i="1" s="1"/>
  <c r="AG24" i="1"/>
  <c r="AD24" i="1" s="1"/>
  <c r="AG20" i="1"/>
  <c r="AD20" i="1" s="1"/>
  <c r="AG8" i="1"/>
  <c r="AD8" i="1" s="1"/>
  <c r="AF6" i="1"/>
  <c r="Z12" i="1"/>
  <c r="Z39" i="1"/>
  <c r="AF92" i="1"/>
  <c r="Z92" i="1" s="1"/>
  <c r="AF88" i="1"/>
  <c r="AF84" i="1"/>
  <c r="AF76" i="1"/>
  <c r="Z76" i="1" s="1"/>
  <c r="AF72" i="1"/>
  <c r="Z72" i="1" s="1"/>
  <c r="AF68" i="1"/>
  <c r="AF60" i="1"/>
  <c r="Z60" i="1" s="1"/>
  <c r="AF52" i="1"/>
  <c r="AF48" i="1"/>
  <c r="Z48" i="1" s="1"/>
  <c r="AF40" i="1"/>
  <c r="AF36" i="1"/>
  <c r="AF32" i="1"/>
  <c r="Z32" i="1" s="1"/>
  <c r="AF24" i="1"/>
  <c r="AF20" i="1"/>
  <c r="AF16" i="1"/>
  <c r="Z16" i="1" s="1"/>
  <c r="AF12" i="1"/>
  <c r="AF8" i="1"/>
  <c r="Z8" i="1" s="1"/>
  <c r="Z96" i="1"/>
  <c r="Z28" i="1"/>
  <c r="AF91" i="1"/>
  <c r="Z91" i="1" s="1"/>
  <c r="AF87" i="1"/>
  <c r="Z87" i="1" s="1"/>
  <c r="AF75" i="1"/>
  <c r="Z75" i="1" s="1"/>
  <c r="AF71" i="1"/>
  <c r="Z71" i="1" s="1"/>
  <c r="AF59" i="1"/>
  <c r="Z59" i="1" s="1"/>
  <c r="AF55" i="1"/>
  <c r="Z55" i="1" s="1"/>
  <c r="AF43" i="1"/>
  <c r="Z43" i="1" s="1"/>
  <c r="AF39" i="1"/>
  <c r="AF27" i="1"/>
  <c r="Z27" i="1" s="1"/>
  <c r="AF23" i="1"/>
  <c r="Z23" i="1" s="1"/>
  <c r="AF11" i="1"/>
  <c r="Z11" i="1" s="1"/>
  <c r="AF7" i="1"/>
  <c r="Z7" i="1" s="1"/>
  <c r="Z94" i="1"/>
  <c r="Z90" i="1"/>
  <c r="Z82" i="1"/>
  <c r="Z74" i="1"/>
  <c r="Z70" i="1"/>
  <c r="Z50" i="1"/>
  <c r="Z42" i="1"/>
  <c r="Z38" i="1"/>
  <c r="Z30" i="1"/>
  <c r="Z26" i="1"/>
  <c r="Z18" i="1"/>
  <c r="Z10" i="1"/>
  <c r="Z6" i="1"/>
  <c r="Z89" i="1"/>
  <c r="Z41" i="1"/>
  <c r="Z52" i="1"/>
  <c r="AE85" i="1"/>
  <c r="AE81" i="1"/>
  <c r="AE65" i="1"/>
  <c r="AE61" i="1"/>
  <c r="AE37" i="1"/>
  <c r="AE33" i="1"/>
  <c r="AE17" i="1"/>
  <c r="AE13" i="1"/>
  <c r="AE69" i="1"/>
  <c r="AE25" i="1"/>
  <c r="Z25" i="1"/>
  <c r="Z13" i="1"/>
  <c r="AE97" i="1"/>
  <c r="Z97" i="1"/>
  <c r="AE93" i="1"/>
  <c r="Z93" i="1"/>
  <c r="AE73" i="1"/>
  <c r="Z73" i="1"/>
  <c r="AE57" i="1"/>
  <c r="AE53" i="1"/>
  <c r="AE49" i="1"/>
  <c r="Z49" i="1"/>
  <c r="AE45" i="1"/>
  <c r="AE21" i="1"/>
  <c r="AE9" i="1"/>
  <c r="AE5" i="1"/>
  <c r="Z81" i="1"/>
  <c r="Z65" i="1"/>
  <c r="AE95" i="1"/>
  <c r="AE83" i="1"/>
  <c r="AE79" i="1"/>
  <c r="AE67" i="1"/>
  <c r="AE63" i="1"/>
  <c r="AE51" i="1"/>
  <c r="AE47" i="1"/>
  <c r="AE35" i="1"/>
  <c r="AE31" i="1"/>
  <c r="AE19" i="1"/>
  <c r="AE15" i="1"/>
  <c r="AE56" i="1"/>
  <c r="AE89" i="1"/>
  <c r="AE77" i="1"/>
  <c r="AE41" i="1"/>
  <c r="AE29" i="1"/>
  <c r="AE96" i="1"/>
  <c r="AE92" i="1"/>
  <c r="AE80" i="1"/>
  <c r="AE76" i="1"/>
  <c r="AE64" i="1"/>
  <c r="AE60" i="1"/>
  <c r="AE48" i="1"/>
  <c r="AE44" i="1"/>
  <c r="AE32" i="1"/>
  <c r="AE28" i="1"/>
  <c r="AE16" i="1"/>
  <c r="AE12" i="1"/>
  <c r="AE4" i="1"/>
  <c r="AE91" i="1"/>
  <c r="AE87" i="1"/>
  <c r="AE75" i="1"/>
  <c r="AE71" i="1"/>
  <c r="AE59" i="1"/>
  <c r="AE55" i="1"/>
  <c r="AE43" i="1"/>
  <c r="AE39" i="1"/>
  <c r="AE27" i="1"/>
  <c r="AE23" i="1"/>
  <c r="AE11" i="1"/>
  <c r="AE7" i="1"/>
  <c r="AE3" i="1"/>
  <c r="AE2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Z35" i="1"/>
  <c r="Z15" i="1"/>
  <c r="Z44" i="1"/>
  <c r="Z57" i="1"/>
  <c r="Z61" i="1"/>
  <c r="Z77" i="1"/>
  <c r="Z67" i="1"/>
  <c r="Z83" i="1"/>
  <c r="Z47" i="1"/>
  <c r="Z2" i="1"/>
  <c r="Z56" i="1"/>
  <c r="Z51" i="1"/>
  <c r="Z33" i="1"/>
  <c r="Z17" i="1"/>
  <c r="Z78" i="1"/>
  <c r="Z62" i="1"/>
  <c r="Z5" i="1"/>
  <c r="Z4" i="1"/>
  <c r="Z3" i="1"/>
  <c r="Z20" i="1" l="1"/>
  <c r="Z40" i="1"/>
  <c r="Z84" i="1"/>
  <c r="Z24" i="1"/>
  <c r="Z36" i="1"/>
</calcChain>
</file>

<file path=xl/sharedStrings.xml><?xml version="1.0" encoding="utf-8"?>
<sst xmlns="http://schemas.openxmlformats.org/spreadsheetml/2006/main" count="44" uniqueCount="34">
  <si>
    <t>PRES</t>
  </si>
  <si>
    <t>HGHT</t>
  </si>
  <si>
    <t>no TEMP</t>
  </si>
  <si>
    <t>no DWPT</t>
  </si>
  <si>
    <t>no RELH</t>
  </si>
  <si>
    <t>no MIXR</t>
  </si>
  <si>
    <t>DRCT</t>
  </si>
  <si>
    <t>SKNT</t>
  </si>
  <si>
    <t>no THTA</t>
  </si>
  <si>
    <t>no THTE</t>
  </si>
  <si>
    <t>no THTV</t>
  </si>
  <si>
    <t>THTA</t>
  </si>
  <si>
    <t>THTE</t>
  </si>
  <si>
    <t>THTV</t>
  </si>
  <si>
    <t>MIXR</t>
  </si>
  <si>
    <t>g/g mixr</t>
  </si>
  <si>
    <t>vapour pressure</t>
  </si>
  <si>
    <t>DWPT</t>
  </si>
  <si>
    <t>RELH</t>
  </si>
  <si>
    <t>k temp</t>
  </si>
  <si>
    <t>k dep t</t>
  </si>
  <si>
    <t>increase above temp inversion</t>
  </si>
  <si>
    <t>L heat of evap</t>
  </si>
  <si>
    <t>Rv gas const</t>
  </si>
  <si>
    <t>cp speif heat cap</t>
  </si>
  <si>
    <t>magnus coefficients</t>
  </si>
  <si>
    <t>a</t>
  </si>
  <si>
    <t>b</t>
  </si>
  <si>
    <t>epsilon (mixr)</t>
  </si>
  <si>
    <t>k - DWPT</t>
  </si>
  <si>
    <t>e_s (saturated vp)</t>
  </si>
  <si>
    <t>wet bulb</t>
  </si>
  <si>
    <t>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</si>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</sst>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7"/>
  <sheetViews>
    <sheetView tabSelected="1" workbookViewId="0">
      <pane xSplit="1" topLeftCell="L1" activePane="topRight" state="frozen"/>
      <selection pane="topRight" activeCell="P9" sqref="P9"/>
    </sheetView>
  </sheetViews>
  <sheetFormatPr defaultRowHeight="14.25" x14ac:dyDescent="0.45"/>
  <cols>
    <col min="3" max="6" width="9.06640625" customWidth="1"/>
    <col min="9" max="12" width="9.06640625" customWidth="1"/>
    <col min="15" max="18" width="9.06640625" customWidth="1"/>
    <col min="21" max="23" width="9.06640625" customWidth="1"/>
  </cols>
  <sheetData>
    <row r="1" spans="1:4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33</v>
      </c>
      <c r="P1" t="s">
        <v>17</v>
      </c>
      <c r="Q1" t="s">
        <v>18</v>
      </c>
      <c r="R1" t="s">
        <v>14</v>
      </c>
      <c r="S1" t="s">
        <v>6</v>
      </c>
      <c r="T1" t="s">
        <v>7</v>
      </c>
      <c r="U1" t="s">
        <v>11</v>
      </c>
      <c r="V1" t="s">
        <v>12</v>
      </c>
      <c r="W1" t="s">
        <v>13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29</v>
      </c>
      <c r="AE1" t="s">
        <v>16</v>
      </c>
      <c r="AF1" t="s">
        <v>31</v>
      </c>
      <c r="AG1" t="s">
        <v>17</v>
      </c>
      <c r="AH1" t="s">
        <v>18</v>
      </c>
      <c r="AI1" t="s">
        <v>19</v>
      </c>
      <c r="AJ1" t="s">
        <v>20</v>
      </c>
      <c r="AK1" t="s">
        <v>30</v>
      </c>
      <c r="AL1">
        <v>6.5383350399999998</v>
      </c>
      <c r="AP1">
        <v>6.5708936959999997</v>
      </c>
    </row>
    <row r="2" spans="1:43" x14ac:dyDescent="0.45">
      <c r="A2">
        <v>1007.146309</v>
      </c>
      <c r="B2">
        <v>103.96465619999999</v>
      </c>
      <c r="C2">
        <v>18.564488740000002</v>
      </c>
      <c r="D2">
        <v>10.798582509999999</v>
      </c>
      <c r="E2">
        <v>62.698443449999999</v>
      </c>
      <c r="F2">
        <v>8.4143456719999996</v>
      </c>
      <c r="G2">
        <v>146.16230429999999</v>
      </c>
      <c r="H2">
        <v>7.7146454990000004</v>
      </c>
      <c r="I2">
        <v>291.18374</v>
      </c>
      <c r="J2">
        <v>315.32123719999998</v>
      </c>
      <c r="K2">
        <v>292.66023639999997</v>
      </c>
      <c r="M2">
        <v>1007.146309</v>
      </c>
      <c r="N2">
        <v>103.96465619999999</v>
      </c>
      <c r="O2">
        <v>18.564488740000002</v>
      </c>
      <c r="P2">
        <v>17.58769230892635</v>
      </c>
      <c r="Q2">
        <v>90.912743002499994</v>
      </c>
      <c r="R2">
        <v>133.45260012320563</v>
      </c>
      <c r="S2">
        <v>146.16230429999999</v>
      </c>
      <c r="T2">
        <v>7.7146454990000004</v>
      </c>
      <c r="U2">
        <v>290.97129973921824</v>
      </c>
      <c r="V2">
        <v>8.1331119356519494E+82</v>
      </c>
      <c r="W2">
        <v>314.65813441118888</v>
      </c>
      <c r="Y2">
        <f>AI2*(1000/A2)^0.286</f>
        <v>290.97129973921824</v>
      </c>
      <c r="Z2" s="1">
        <f t="shared" ref="Z2:Z33" si="0" xml:space="preserve"> Y2* EXP(($AO$6 * AK2)/($AO$8 * AD2))</f>
        <v>8.1331119356519494E+82</v>
      </c>
      <c r="AA2" s="1">
        <f>Y2*(1+(0.61*AC2))</f>
        <v>314.65813441118888</v>
      </c>
      <c r="AB2" s="1">
        <f t="shared" ref="AB2:AB33" si="1" xml:space="preserve"> (((10000000 * AK2)/A2)*$AO$14)/1000</f>
        <v>133.45260012320563</v>
      </c>
      <c r="AC2" s="1">
        <f>AB2/1000</f>
        <v>0.13345260012320562</v>
      </c>
      <c r="AD2" s="1">
        <f>273.15+AG2</f>
        <v>291.6398665635212</v>
      </c>
      <c r="AE2" s="1">
        <f t="shared" ref="AE2:AE33" si="2">(AH2*AK2)/100</f>
        <v>20.322504986685193</v>
      </c>
      <c r="AF2">
        <f xml:space="preserve"> ($AO$11* (LN(AH2/100)+(($AO$10*C2)/($AO$11+C2))))/($AO$10-(LN(AH2/100)+(($AO$10*C2)/($AO$11+C2))))</f>
        <v>17.58769230892635</v>
      </c>
      <c r="AG2">
        <f xml:space="preserve"> ($AO$12*(LN(AH2/100) + ($AO$11*C2)/($AO$12+C2)))/($AO$11-( LN(AH2/100) + ($AO$11*C2)/($AO$12+C2)))</f>
        <v>18.489866563521211</v>
      </c>
      <c r="AH2" s="2">
        <f>E2*1.5</f>
        <v>94.047665174999992</v>
      </c>
      <c r="AI2">
        <f t="shared" ref="AI2:AI33" si="3">C2+273</f>
        <v>291.56448874</v>
      </c>
      <c r="AJ2">
        <v>290.2012057</v>
      </c>
      <c r="AK2" s="1">
        <f t="shared" ref="AK2:AK33" si="4">6.1*EXP(($AO$6/$AO$7)*((1/273)-(1/AI2)))</f>
        <v>21.608728881115674</v>
      </c>
      <c r="AL2">
        <v>0.60505615400000001</v>
      </c>
      <c r="AN2">
        <v>1.17548936</v>
      </c>
      <c r="AQ2">
        <v>6.5708936959999997</v>
      </c>
    </row>
    <row r="3" spans="1:43" x14ac:dyDescent="0.45">
      <c r="A3">
        <v>1002.241804</v>
      </c>
      <c r="B3">
        <v>164.87453919999999</v>
      </c>
      <c r="C3">
        <v>18.35764979</v>
      </c>
      <c r="D3">
        <v>10.70250575</v>
      </c>
      <c r="E3">
        <v>63.37806295</v>
      </c>
      <c r="F3">
        <v>8.4262114520000004</v>
      </c>
      <c r="G3">
        <v>144.11849100000001</v>
      </c>
      <c r="H3">
        <v>7.6139977569999999</v>
      </c>
      <c r="I3">
        <v>291.43003499999998</v>
      </c>
      <c r="J3">
        <v>315.605322</v>
      </c>
      <c r="K3">
        <v>292.90365020000002</v>
      </c>
      <c r="M3">
        <v>1002.241804</v>
      </c>
      <c r="N3">
        <v>164.87453919999999</v>
      </c>
      <c r="O3">
        <v>18.35764979</v>
      </c>
      <c r="P3">
        <v>17.553199413375395</v>
      </c>
      <c r="Q3">
        <v>91.898191277500004</v>
      </c>
      <c r="R3">
        <v>132.34654358864816</v>
      </c>
      <c r="S3">
        <v>144.11849100000001</v>
      </c>
      <c r="T3">
        <v>7.6139977569999999</v>
      </c>
      <c r="U3">
        <v>291.17111291851899</v>
      </c>
      <c r="V3">
        <v>8.09206153837894E+81</v>
      </c>
      <c r="W3">
        <v>314.67776205497086</v>
      </c>
      <c r="Y3">
        <f t="shared" ref="Y3:Y66" si="5">AI3*(1000/A3)^0.286</f>
        <v>291.17111291851899</v>
      </c>
      <c r="Z3" s="1">
        <f t="shared" si="0"/>
        <v>8.09206153837894E+81</v>
      </c>
      <c r="AA3" s="1">
        <f>Y3*(1+(0.61*AC3))</f>
        <v>314.67776205497086</v>
      </c>
      <c r="AB3" s="1">
        <f t="shared" si="1"/>
        <v>132.34654358864816</v>
      </c>
      <c r="AC3" s="1">
        <f t="shared" ref="AC3:AC66" si="6">AB3/1000</f>
        <v>0.13234654358864817</v>
      </c>
      <c r="AD3" s="1">
        <f t="shared" ref="AD3:AD66" si="7">273.15+AG3</f>
        <v>291.44622651803911</v>
      </c>
      <c r="AE3" s="1">
        <f t="shared" si="2"/>
        <v>20.273323615388822</v>
      </c>
      <c r="AF3">
        <f t="shared" ref="AF3:AF66" si="8" xml:space="preserve"> ($AO$11* (LN(AH3/100)+(($AO$10*C3)/($AO$11+C3))))/($AO$10-(LN(AH3/100)+(($AO$10*C3)/($AO$11+C3))))</f>
        <v>17.553199413375395</v>
      </c>
      <c r="AG3">
        <f t="shared" ref="AG3:AG66" si="9" xml:space="preserve"> ($AO$12*(LN(AH3/100) + ($AO$11*C3)/($AO$12+C3)))/($AO$11-( LN(AH3/100) + ($AO$11*C3)/($AO$12+C3)))</f>
        <v>18.296226518039141</v>
      </c>
      <c r="AH3" s="2">
        <f t="shared" ref="AH3:AH9" si="10">E3*1.5</f>
        <v>95.067094424999993</v>
      </c>
      <c r="AI3">
        <f t="shared" si="3"/>
        <v>291.35764978999998</v>
      </c>
      <c r="AJ3">
        <v>290.16685460000002</v>
      </c>
      <c r="AK3" s="1">
        <f t="shared" si="4"/>
        <v>21.325279517596684</v>
      </c>
      <c r="AL3">
        <v>73.065679500000002</v>
      </c>
      <c r="AN3" t="s">
        <v>21</v>
      </c>
    </row>
    <row r="4" spans="1:43" x14ac:dyDescent="0.45">
      <c r="A4">
        <v>989.17628590000004</v>
      </c>
      <c r="B4">
        <v>282.5046663</v>
      </c>
      <c r="C4">
        <v>17.492701350000001</v>
      </c>
      <c r="D4">
        <v>10.209593330000001</v>
      </c>
      <c r="E4">
        <v>65.244169970000002</v>
      </c>
      <c r="F4">
        <v>8.2725842780000001</v>
      </c>
      <c r="G4">
        <v>127.2674742</v>
      </c>
      <c r="H4">
        <v>8.8963473569999998</v>
      </c>
      <c r="I4">
        <v>291.67196189999999</v>
      </c>
      <c r="J4">
        <v>315.44124729999999</v>
      </c>
      <c r="K4">
        <v>293.12030279999999</v>
      </c>
      <c r="M4">
        <v>989.17628590000004</v>
      </c>
      <c r="N4">
        <v>282.5046663</v>
      </c>
      <c r="O4">
        <v>17.492701350000001</v>
      </c>
      <c r="P4">
        <v>17.151378090313141</v>
      </c>
      <c r="Q4">
        <v>94.604046456500001</v>
      </c>
      <c r="R4">
        <v>126.86527287225009</v>
      </c>
      <c r="S4">
        <v>127.2674742</v>
      </c>
      <c r="T4">
        <v>8.8963473569999998</v>
      </c>
      <c r="U4">
        <v>291.39825589783436</v>
      </c>
      <c r="V4">
        <v>6.9171496588294052E+77</v>
      </c>
      <c r="W4">
        <v>313.94893063971</v>
      </c>
      <c r="Y4">
        <f t="shared" si="5"/>
        <v>291.39825589783436</v>
      </c>
      <c r="Z4" s="1">
        <f t="shared" si="0"/>
        <v>6.9171496588294052E+77</v>
      </c>
      <c r="AA4" s="1">
        <f t="shared" ref="AA4:AA66" si="11">Y4*(1+(0.61*AC4))</f>
        <v>313.94893063971</v>
      </c>
      <c r="AB4" s="1">
        <f xml:space="preserve"> (((10000000 * AK4)/A4)*$AO$14)/1000</f>
        <v>126.86527287225009</v>
      </c>
      <c r="AC4" s="1">
        <f t="shared" si="6"/>
        <v>0.12686527287225008</v>
      </c>
      <c r="AD4" s="1">
        <f t="shared" si="7"/>
        <v>290.61667378358982</v>
      </c>
      <c r="AE4" s="1">
        <f t="shared" si="2"/>
        <v>19.745086422712337</v>
      </c>
      <c r="AF4">
        <f t="shared" si="8"/>
        <v>17.151378090313141</v>
      </c>
      <c r="AG4">
        <f t="shared" si="9"/>
        <v>17.466673783589858</v>
      </c>
      <c r="AH4" s="2">
        <f t="shared" si="10"/>
        <v>97.866254955000002</v>
      </c>
      <c r="AI4">
        <f t="shared" si="3"/>
        <v>290.49270135</v>
      </c>
      <c r="AJ4">
        <v>289.76668439999997</v>
      </c>
      <c r="AK4" s="1">
        <f t="shared" si="4"/>
        <v>20.175581901842826</v>
      </c>
      <c r="AN4">
        <v>1.6050561539999999</v>
      </c>
    </row>
    <row r="5" spans="1:43" x14ac:dyDescent="0.45">
      <c r="A5">
        <v>960.84197889999996</v>
      </c>
      <c r="B5">
        <v>532.84322369999995</v>
      </c>
      <c r="C5">
        <v>15.53470383</v>
      </c>
      <c r="D5">
        <v>9.0231486850000007</v>
      </c>
      <c r="E5">
        <v>69.228138380000004</v>
      </c>
      <c r="F5">
        <v>7.9042318729999996</v>
      </c>
      <c r="G5">
        <v>119.5672247</v>
      </c>
      <c r="H5">
        <v>9.8087690320000007</v>
      </c>
      <c r="I5">
        <v>292.14048050000002</v>
      </c>
      <c r="J5">
        <v>314.92046049999999</v>
      </c>
      <c r="K5">
        <v>293.52573530000001</v>
      </c>
      <c r="M5">
        <v>960.84197889999996</v>
      </c>
      <c r="N5">
        <v>532.84322369999995</v>
      </c>
      <c r="O5">
        <v>15.53470383</v>
      </c>
      <c r="P5">
        <v>16.124528398694345</v>
      </c>
      <c r="Q5">
        <v>100.380800651</v>
      </c>
      <c r="R5">
        <v>115.06594483868489</v>
      </c>
      <c r="S5">
        <v>119.5672247</v>
      </c>
      <c r="T5">
        <v>9.8087690320000007</v>
      </c>
      <c r="U5">
        <v>291.84992950597848</v>
      </c>
      <c r="V5">
        <v>2.0226981376962764E+69</v>
      </c>
      <c r="W5">
        <v>312.33494211870101</v>
      </c>
      <c r="Y5">
        <f t="shared" si="5"/>
        <v>291.84992950597848</v>
      </c>
      <c r="Z5" s="1">
        <f t="shared" si="0"/>
        <v>2.0226981376962764E+69</v>
      </c>
      <c r="AA5" s="1">
        <f t="shared" si="11"/>
        <v>312.33494211870101</v>
      </c>
      <c r="AB5" s="1">
        <f t="shared" si="1"/>
        <v>115.06594483868489</v>
      </c>
      <c r="AC5" s="1">
        <f t="shared" si="6"/>
        <v>0.11506594483868489</v>
      </c>
      <c r="AD5" s="1">
        <f t="shared" si="7"/>
        <v>288.72956616733347</v>
      </c>
      <c r="AE5" s="1">
        <f t="shared" si="2"/>
        <v>18.457900665252939</v>
      </c>
      <c r="AF5">
        <f t="shared" si="8"/>
        <v>16.124528398694345</v>
      </c>
      <c r="AG5">
        <f t="shared" si="9"/>
        <v>15.579566167333505</v>
      </c>
      <c r="AH5" s="2">
        <f t="shared" si="10"/>
        <v>103.84220757</v>
      </c>
      <c r="AI5">
        <f t="shared" si="3"/>
        <v>288.53470383000001</v>
      </c>
      <c r="AJ5">
        <v>288.74404240000001</v>
      </c>
      <c r="AK5" s="1">
        <f t="shared" si="4"/>
        <v>17.774950183729938</v>
      </c>
      <c r="AL5">
        <v>17.344497409999999</v>
      </c>
    </row>
    <row r="6" spans="1:43" x14ac:dyDescent="0.45">
      <c r="A6" s="2">
        <v>937.06777739999995</v>
      </c>
      <c r="B6" s="2">
        <v>746.25273360000006</v>
      </c>
      <c r="C6">
        <v>14.14449741</v>
      </c>
      <c r="D6">
        <v>7.3077671789999998</v>
      </c>
      <c r="E6">
        <v>68.696071959999998</v>
      </c>
      <c r="F6">
        <v>7.2768005770000004</v>
      </c>
      <c r="G6">
        <v>128.77088019999999</v>
      </c>
      <c r="H6">
        <v>10.1610043</v>
      </c>
      <c r="I6">
        <v>292.83232850000002</v>
      </c>
      <c r="J6">
        <v>313.91494180000001</v>
      </c>
      <c r="K6">
        <v>294.11568369999998</v>
      </c>
      <c r="M6" s="2">
        <v>937.06777739999995</v>
      </c>
      <c r="N6">
        <v>746.25273360000006</v>
      </c>
      <c r="O6">
        <v>14.14449741</v>
      </c>
      <c r="P6">
        <v>14.608368701876525</v>
      </c>
      <c r="Q6">
        <v>99.609304341999987</v>
      </c>
      <c r="R6">
        <v>107.7231236081649</v>
      </c>
      <c r="S6">
        <v>128.77088019999999</v>
      </c>
      <c r="T6">
        <v>10.1610043</v>
      </c>
      <c r="U6">
        <v>292.53241133398524</v>
      </c>
      <c r="V6">
        <v>6.1738567815676326E+63</v>
      </c>
      <c r="W6">
        <v>311.75503944835577</v>
      </c>
      <c r="Y6">
        <f t="shared" si="5"/>
        <v>292.53241133398524</v>
      </c>
      <c r="Z6" s="1">
        <f t="shared" si="0"/>
        <v>6.1738567815676326E+63</v>
      </c>
      <c r="AA6" s="1">
        <f t="shared" si="11"/>
        <v>311.75503944835577</v>
      </c>
      <c r="AB6" s="1">
        <f t="shared" si="1"/>
        <v>107.7231236081649</v>
      </c>
      <c r="AC6" s="1">
        <f t="shared" si="6"/>
        <v>0.1077231236081649</v>
      </c>
      <c r="AD6" s="1">
        <f t="shared" si="7"/>
        <v>287.32981501841948</v>
      </c>
      <c r="AE6" s="1">
        <f t="shared" si="2"/>
        <v>16.722943459043176</v>
      </c>
      <c r="AF6">
        <f t="shared" si="8"/>
        <v>14.608368701876525</v>
      </c>
      <c r="AG6">
        <f t="shared" si="9"/>
        <v>14.179815018419481</v>
      </c>
      <c r="AH6" s="2">
        <f t="shared" si="10"/>
        <v>103.04410794</v>
      </c>
      <c r="AI6" s="2">
        <f t="shared" si="3"/>
        <v>287.14449740999999</v>
      </c>
      <c r="AJ6">
        <v>287.02866089999998</v>
      </c>
      <c r="AK6" s="1">
        <f t="shared" si="4"/>
        <v>16.228917687152499</v>
      </c>
      <c r="AN6" t="s">
        <v>22</v>
      </c>
      <c r="AO6" s="1">
        <v>2500000</v>
      </c>
    </row>
    <row r="7" spans="1:43" x14ac:dyDescent="0.45">
      <c r="A7" s="2">
        <v>916.72164350000003</v>
      </c>
      <c r="B7" s="2">
        <v>932.75527969999996</v>
      </c>
      <c r="C7">
        <v>13.131202180000001</v>
      </c>
      <c r="D7">
        <v>5.2879785760000004</v>
      </c>
      <c r="E7">
        <v>65.770505619999994</v>
      </c>
      <c r="F7">
        <v>6.5714777499999997</v>
      </c>
      <c r="G7">
        <v>142.3925725</v>
      </c>
      <c r="H7">
        <v>10.163954090000001</v>
      </c>
      <c r="I7">
        <v>293.6494409</v>
      </c>
      <c r="J7">
        <v>312.8157435</v>
      </c>
      <c r="K7">
        <v>294.81116250000002</v>
      </c>
      <c r="M7" s="2">
        <v>916.72164350000003</v>
      </c>
      <c r="N7">
        <v>932.75527969999996</v>
      </c>
      <c r="O7">
        <v>13.131202180000001</v>
      </c>
      <c r="P7">
        <v>12.924037762078724</v>
      </c>
      <c r="Q7">
        <v>95.367233148999986</v>
      </c>
      <c r="R7">
        <v>102.99021532682551</v>
      </c>
      <c r="S7">
        <v>142.3925725</v>
      </c>
      <c r="T7">
        <v>10.163954090000001</v>
      </c>
      <c r="U7">
        <v>293.33595494281428</v>
      </c>
      <c r="V7">
        <v>1.0906187608732902E+60</v>
      </c>
      <c r="W7">
        <v>311.76450217203711</v>
      </c>
      <c r="Y7">
        <f t="shared" si="5"/>
        <v>293.33595494281428</v>
      </c>
      <c r="Z7" s="1">
        <f t="shared" si="0"/>
        <v>1.0906187608732902E+60</v>
      </c>
      <c r="AA7" s="1">
        <f t="shared" si="11"/>
        <v>311.76450217203711</v>
      </c>
      <c r="AB7" s="1">
        <f t="shared" si="1"/>
        <v>102.99021532682551</v>
      </c>
      <c r="AC7" s="1">
        <f t="shared" si="6"/>
        <v>0.10299021532682551</v>
      </c>
      <c r="AD7" s="1">
        <f t="shared" si="7"/>
        <v>286.2653846189101</v>
      </c>
      <c r="AE7" s="1">
        <f t="shared" si="2"/>
        <v>14.974954314042973</v>
      </c>
      <c r="AF7">
        <f t="shared" si="8"/>
        <v>12.924037762078724</v>
      </c>
      <c r="AG7">
        <f xml:space="preserve"> ($AO$12*(LN(AH7/100) + ($AO$11*C7)/($AO$12+C7)))/($AO$11-( LN(AH7/100) + ($AO$11*C7)/($AO$12+C7)))</f>
        <v>13.115384618910104</v>
      </c>
      <c r="AH7" s="2">
        <f t="shared" si="10"/>
        <v>98.655758429999992</v>
      </c>
      <c r="AI7">
        <f t="shared" si="3"/>
        <v>286.13120218</v>
      </c>
      <c r="AJ7">
        <v>285.00887230000001</v>
      </c>
      <c r="AK7" s="1">
        <f t="shared" si="4"/>
        <v>15.17899669756051</v>
      </c>
      <c r="AN7" t="s">
        <v>23</v>
      </c>
      <c r="AO7">
        <v>461</v>
      </c>
    </row>
    <row r="8" spans="1:43" x14ac:dyDescent="0.45">
      <c r="A8" s="2">
        <v>898.3961395</v>
      </c>
      <c r="B8" s="2">
        <v>1103.806981</v>
      </c>
      <c r="C8">
        <v>12.28557498</v>
      </c>
      <c r="D8">
        <v>3.3538293100000001</v>
      </c>
      <c r="E8">
        <v>62.213974299999997</v>
      </c>
      <c r="F8">
        <v>5.9395368880000001</v>
      </c>
      <c r="G8">
        <v>159.09999400000001</v>
      </c>
      <c r="H8">
        <v>10.593733110000001</v>
      </c>
      <c r="I8">
        <v>294.49385969999997</v>
      </c>
      <c r="J8">
        <v>311.93829970000002</v>
      </c>
      <c r="K8">
        <v>295.54732209999997</v>
      </c>
      <c r="M8" s="2">
        <v>898.3961395</v>
      </c>
      <c r="N8">
        <v>1103.806981</v>
      </c>
      <c r="O8">
        <v>12.28557498</v>
      </c>
      <c r="P8">
        <v>11.237882306552443</v>
      </c>
      <c r="Q8">
        <v>90.210262734999986</v>
      </c>
      <c r="R8">
        <v>99.349892412482035</v>
      </c>
      <c r="S8">
        <v>159.09999400000001</v>
      </c>
      <c r="T8">
        <v>10.593733110000001</v>
      </c>
      <c r="U8">
        <v>294.16296880802963</v>
      </c>
      <c r="V8">
        <v>1.1679069033771604E+57</v>
      </c>
      <c r="W8">
        <v>311.99025498274619</v>
      </c>
      <c r="Y8">
        <f t="shared" si="5"/>
        <v>294.16296880802963</v>
      </c>
      <c r="Z8" s="1">
        <f t="shared" si="0"/>
        <v>1.1679069033771604E+57</v>
      </c>
      <c r="AA8" s="1">
        <f t="shared" si="11"/>
        <v>311.99025498274619</v>
      </c>
      <c r="AB8" s="1">
        <f t="shared" si="1"/>
        <v>99.349892412482035</v>
      </c>
      <c r="AC8" s="1">
        <f t="shared" si="6"/>
        <v>9.934989241248203E-2</v>
      </c>
      <c r="AD8" s="1">
        <f t="shared" si="7"/>
        <v>285.3553076677477</v>
      </c>
      <c r="AE8" s="1">
        <f t="shared" si="2"/>
        <v>13.391341890007379</v>
      </c>
      <c r="AF8">
        <f t="shared" si="8"/>
        <v>11.237882306552443</v>
      </c>
      <c r="AG8">
        <f t="shared" si="9"/>
        <v>12.205307667747711</v>
      </c>
      <c r="AH8" s="2">
        <f t="shared" si="10"/>
        <v>93.320961449999999</v>
      </c>
      <c r="AI8">
        <f t="shared" si="3"/>
        <v>285.28557497999998</v>
      </c>
      <c r="AJ8">
        <v>283.07472300000001</v>
      </c>
      <c r="AK8" s="1">
        <f t="shared" si="4"/>
        <v>14.349768457092315</v>
      </c>
      <c r="AN8" t="s">
        <v>24</v>
      </c>
      <c r="AO8">
        <v>1000</v>
      </c>
    </row>
    <row r="9" spans="1:43" x14ac:dyDescent="0.45">
      <c r="A9" s="2">
        <v>881.10378930000002</v>
      </c>
      <c r="B9" s="2">
        <v>1269.1824570000001</v>
      </c>
      <c r="C9">
        <v>11.547049319999999</v>
      </c>
      <c r="D9">
        <v>1.2581204479999999</v>
      </c>
      <c r="E9">
        <v>57.712029950000002</v>
      </c>
      <c r="F9">
        <v>5.3094096190000002</v>
      </c>
      <c r="G9">
        <v>164.6834437</v>
      </c>
      <c r="H9">
        <v>11.00784432</v>
      </c>
      <c r="I9">
        <v>295.40103590000001</v>
      </c>
      <c r="J9">
        <v>311.11753019999998</v>
      </c>
      <c r="K9">
        <v>296.34519119999999</v>
      </c>
      <c r="M9" s="2">
        <v>881.10378930000002</v>
      </c>
      <c r="N9">
        <v>1269.1824570000001</v>
      </c>
      <c r="O9">
        <v>11.547049319999999</v>
      </c>
      <c r="P9">
        <v>9.3831224886443998</v>
      </c>
      <c r="Q9">
        <v>83.682443427500004</v>
      </c>
      <c r="R9">
        <v>96.42319532639101</v>
      </c>
      <c r="S9">
        <v>164.6834437</v>
      </c>
      <c r="T9">
        <v>11.00784432</v>
      </c>
      <c r="U9">
        <v>295.03690578770693</v>
      </c>
      <c r="V9">
        <v>3.8992890555004145E+54</v>
      </c>
      <c r="W9">
        <v>312.39043051681676</v>
      </c>
      <c r="Y9">
        <f t="shared" si="5"/>
        <v>295.03690578770693</v>
      </c>
      <c r="Z9" s="1">
        <f t="shared" si="0"/>
        <v>3.8992890555004145E+54</v>
      </c>
      <c r="AA9" s="1">
        <f t="shared" si="11"/>
        <v>312.39043051681676</v>
      </c>
      <c r="AB9" s="1">
        <f t="shared" si="1"/>
        <v>96.42319532639101</v>
      </c>
      <c r="AC9" s="1">
        <f t="shared" si="6"/>
        <v>9.6423195326391015E-2</v>
      </c>
      <c r="AD9" s="1">
        <f t="shared" si="7"/>
        <v>284.53053144969476</v>
      </c>
      <c r="AE9" s="1">
        <f t="shared" si="2"/>
        <v>11.824310158239477</v>
      </c>
      <c r="AF9">
        <f t="shared" si="8"/>
        <v>9.3831224886443998</v>
      </c>
      <c r="AG9">
        <f t="shared" si="9"/>
        <v>11.380531449694766</v>
      </c>
      <c r="AH9" s="2">
        <f t="shared" si="10"/>
        <v>86.568044925000009</v>
      </c>
      <c r="AI9" s="2">
        <f t="shared" si="3"/>
        <v>284.54704931999999</v>
      </c>
      <c r="AJ9">
        <v>280.97901409999997</v>
      </c>
      <c r="AK9" s="1">
        <f t="shared" si="4"/>
        <v>13.658977938665139</v>
      </c>
      <c r="AN9" t="s">
        <v>25</v>
      </c>
    </row>
    <row r="10" spans="1:43" x14ac:dyDescent="0.45">
      <c r="A10">
        <v>864.00209789999997</v>
      </c>
      <c r="B10">
        <v>1440.5745830000001</v>
      </c>
      <c r="C10">
        <v>10.806162369999999</v>
      </c>
      <c r="D10">
        <v>-0.88736869600000001</v>
      </c>
      <c r="E10">
        <v>53.397909040000002</v>
      </c>
      <c r="F10">
        <v>4.750755785</v>
      </c>
      <c r="G10">
        <v>172.47488469999999</v>
      </c>
      <c r="H10">
        <v>11.79328084</v>
      </c>
      <c r="I10">
        <v>296.38566809999998</v>
      </c>
      <c r="J10">
        <v>310.5569916</v>
      </c>
      <c r="K10">
        <v>297.23366820000001</v>
      </c>
      <c r="M10">
        <v>864.00209789999997</v>
      </c>
      <c r="N10">
        <v>1440.5745830000001</v>
      </c>
      <c r="O10">
        <v>10.806162369999999</v>
      </c>
      <c r="P10">
        <v>1.7065308167751139</v>
      </c>
      <c r="Q10">
        <v>53.397909040000002</v>
      </c>
      <c r="R10">
        <v>93.559209666747392</v>
      </c>
      <c r="S10">
        <v>172.47488469999999</v>
      </c>
      <c r="T10">
        <v>11.79328084</v>
      </c>
      <c r="U10">
        <v>295.92291015412786</v>
      </c>
      <c r="V10">
        <v>1.9453836258144151E+52</v>
      </c>
      <c r="W10">
        <v>312.81156144787332</v>
      </c>
      <c r="Y10">
        <f t="shared" si="5"/>
        <v>295.92291015412786</v>
      </c>
      <c r="Z10" s="1">
        <f t="shared" si="0"/>
        <v>1.9453836258144151E+52</v>
      </c>
      <c r="AA10" s="1">
        <f t="shared" si="11"/>
        <v>312.81156144787332</v>
      </c>
      <c r="AB10" s="1">
        <f t="shared" si="1"/>
        <v>93.559209666747392</v>
      </c>
      <c r="AC10" s="1">
        <f t="shared" si="6"/>
        <v>9.3559209666747398E-2</v>
      </c>
      <c r="AD10" s="1">
        <f t="shared" si="7"/>
        <v>283.23733505894592</v>
      </c>
      <c r="AE10" s="1">
        <f t="shared" si="2"/>
        <v>6.9396122985015429</v>
      </c>
      <c r="AF10">
        <f t="shared" si="8"/>
        <v>1.7065308167751139</v>
      </c>
      <c r="AG10">
        <f t="shared" si="9"/>
        <v>10.087335058945914</v>
      </c>
      <c r="AH10">
        <f>E10</f>
        <v>53.397909040000002</v>
      </c>
      <c r="AI10">
        <f t="shared" si="3"/>
        <v>283.80616236999998</v>
      </c>
      <c r="AJ10">
        <v>278.83352500000001</v>
      </c>
      <c r="AK10" s="1">
        <f t="shared" si="4"/>
        <v>12.996037528928571</v>
      </c>
      <c r="AN10" t="s">
        <v>26</v>
      </c>
      <c r="AO10">
        <v>17.625</v>
      </c>
    </row>
    <row r="11" spans="1:43" x14ac:dyDescent="0.45">
      <c r="A11">
        <v>846.98733900000002</v>
      </c>
      <c r="B11">
        <v>1608.6429659999999</v>
      </c>
      <c r="C11">
        <v>10.14507863</v>
      </c>
      <c r="D11">
        <v>-3.2406225530000001</v>
      </c>
      <c r="E11">
        <v>48.480346349999998</v>
      </c>
      <c r="F11">
        <v>4.198180722</v>
      </c>
      <c r="G11">
        <v>173.37213589999999</v>
      </c>
      <c r="H11">
        <v>12.664767339999999</v>
      </c>
      <c r="I11">
        <v>297.4078222</v>
      </c>
      <c r="J11">
        <v>310.04221089999999</v>
      </c>
      <c r="K11">
        <v>298.16038589999999</v>
      </c>
      <c r="M11">
        <v>846.98733900000002</v>
      </c>
      <c r="N11">
        <v>1608.6429659999999</v>
      </c>
      <c r="O11">
        <v>10.14507863</v>
      </c>
      <c r="P11">
        <v>-0.24494755494554482</v>
      </c>
      <c r="Q11">
        <v>48.480346349999998</v>
      </c>
      <c r="R11">
        <v>91.274423061759748</v>
      </c>
      <c r="S11">
        <v>173.37213589999999</v>
      </c>
      <c r="T11">
        <v>12.664767339999999</v>
      </c>
      <c r="U11">
        <v>296.91778963629849</v>
      </c>
      <c r="V11">
        <v>1.7627914351486926E+50</v>
      </c>
      <c r="W11">
        <v>313.4493996032524</v>
      </c>
      <c r="Y11">
        <f t="shared" si="5"/>
        <v>296.91778963629849</v>
      </c>
      <c r="Z11" s="1">
        <f t="shared" si="0"/>
        <v>1.7627914351486926E+50</v>
      </c>
      <c r="AA11" s="1">
        <f t="shared" si="11"/>
        <v>313.4493996032524</v>
      </c>
      <c r="AB11" s="1">
        <f t="shared" si="1"/>
        <v>91.274423061759748</v>
      </c>
      <c r="AC11" s="1">
        <f t="shared" si="6"/>
        <v>9.1274423061759744E-2</v>
      </c>
      <c r="AD11" s="1">
        <f t="shared" si="7"/>
        <v>282.46998184097862</v>
      </c>
      <c r="AE11" s="1">
        <f t="shared" si="2"/>
        <v>6.0256145087445532</v>
      </c>
      <c r="AF11">
        <f t="shared" si="8"/>
        <v>-0.24494755494554482</v>
      </c>
      <c r="AG11">
        <f t="shared" si="9"/>
        <v>9.3199818409786275</v>
      </c>
      <c r="AH11">
        <f>E11</f>
        <v>48.480346349999998</v>
      </c>
      <c r="AI11">
        <f t="shared" si="3"/>
        <v>283.14507863</v>
      </c>
      <c r="AJ11">
        <v>276.48027109999998</v>
      </c>
      <c r="AK11" s="1">
        <f t="shared" si="4"/>
        <v>12.428984036630245</v>
      </c>
      <c r="AN11" t="s">
        <v>27</v>
      </c>
      <c r="AO11">
        <v>243.04</v>
      </c>
    </row>
    <row r="12" spans="1:43" x14ac:dyDescent="0.45">
      <c r="A12">
        <v>829.40640759999997</v>
      </c>
      <c r="B12">
        <v>1785.886446</v>
      </c>
      <c r="C12">
        <v>9.467496379</v>
      </c>
      <c r="D12">
        <v>-5.8515394289999998</v>
      </c>
      <c r="E12">
        <v>43.136406569999998</v>
      </c>
      <c r="F12">
        <v>3.6539330730000001</v>
      </c>
      <c r="G12">
        <v>171.4360145</v>
      </c>
      <c r="H12">
        <v>13.59893765</v>
      </c>
      <c r="I12">
        <v>298.52697560000001</v>
      </c>
      <c r="J12">
        <v>309.62880380000001</v>
      </c>
      <c r="K12">
        <v>299.18430180000001</v>
      </c>
      <c r="M12">
        <v>829.40640759999997</v>
      </c>
      <c r="N12">
        <v>1785.886446</v>
      </c>
      <c r="O12">
        <v>9.467496379</v>
      </c>
      <c r="P12">
        <v>-2.4566457003826967</v>
      </c>
      <c r="Q12">
        <v>43.136406569999998</v>
      </c>
      <c r="R12">
        <v>89.023700277452605</v>
      </c>
      <c r="S12">
        <v>171.4360145</v>
      </c>
      <c r="T12">
        <v>13.59893765</v>
      </c>
      <c r="U12">
        <v>297.989532040428</v>
      </c>
      <c r="V12">
        <v>1.710034961457156E+48</v>
      </c>
      <c r="W12">
        <v>314.17169182000112</v>
      </c>
      <c r="Y12">
        <f t="shared" si="5"/>
        <v>297.989532040428</v>
      </c>
      <c r="Z12" s="1">
        <f t="shared" si="0"/>
        <v>1.710034961457156E+48</v>
      </c>
      <c r="AA12" s="1">
        <f t="shared" si="11"/>
        <v>314.17169182000112</v>
      </c>
      <c r="AB12" s="1">
        <f t="shared" si="1"/>
        <v>89.023700277452605</v>
      </c>
      <c r="AC12" s="1">
        <f t="shared" si="6"/>
        <v>8.90237002774526E-2</v>
      </c>
      <c r="AD12" s="1">
        <f t="shared" si="7"/>
        <v>281.66462012001443</v>
      </c>
      <c r="AE12" s="1">
        <f t="shared" si="2"/>
        <v>5.1206678588761063</v>
      </c>
      <c r="AF12">
        <f t="shared" si="8"/>
        <v>-2.4566457003826967</v>
      </c>
      <c r="AG12">
        <f t="shared" si="9"/>
        <v>8.5146201200144525</v>
      </c>
      <c r="AH12">
        <f>E12</f>
        <v>43.136406569999998</v>
      </c>
      <c r="AI12">
        <f t="shared" si="3"/>
        <v>282.46749637900001</v>
      </c>
      <c r="AJ12">
        <v>273.8693543</v>
      </c>
      <c r="AK12" s="1">
        <f t="shared" si="4"/>
        <v>11.87087257851786</v>
      </c>
      <c r="AN12" t="s">
        <v>32</v>
      </c>
      <c r="AO12">
        <v>257.14</v>
      </c>
    </row>
    <row r="13" spans="1:43" x14ac:dyDescent="0.45">
      <c r="A13">
        <v>811.56781799999999</v>
      </c>
      <c r="B13">
        <v>1970.2778519999999</v>
      </c>
      <c r="C13">
        <v>8.7497407379999999</v>
      </c>
      <c r="D13">
        <v>-8.5466365799999995</v>
      </c>
      <c r="E13">
        <v>38.353167190000001</v>
      </c>
      <c r="F13">
        <v>3.1656718939999999</v>
      </c>
      <c r="G13">
        <v>169.5431073</v>
      </c>
      <c r="H13">
        <v>14.50516227</v>
      </c>
      <c r="I13">
        <v>299.67757210000002</v>
      </c>
      <c r="J13">
        <v>309.39574720000002</v>
      </c>
      <c r="K13">
        <v>300.24894169999999</v>
      </c>
      <c r="M13">
        <v>811.56781799999999</v>
      </c>
      <c r="N13">
        <v>1970.2778519999999</v>
      </c>
      <c r="O13">
        <v>8.7497407379999999</v>
      </c>
      <c r="P13">
        <v>-4.6774643520123442</v>
      </c>
      <c r="Q13">
        <v>38.353167190000001</v>
      </c>
      <c r="R13">
        <v>86.63782700476213</v>
      </c>
      <c r="S13">
        <v>169.5431073</v>
      </c>
      <c r="T13">
        <v>14.50516227</v>
      </c>
      <c r="U13">
        <v>299.08637387206124</v>
      </c>
      <c r="V13">
        <v>1.5188328755880716E+46</v>
      </c>
      <c r="W13">
        <v>314.89281191865689</v>
      </c>
      <c r="Y13">
        <f t="shared" si="5"/>
        <v>299.08637387206124</v>
      </c>
      <c r="Z13" s="1">
        <f t="shared" si="0"/>
        <v>1.5188328755880716E+46</v>
      </c>
      <c r="AA13" s="1">
        <f t="shared" si="11"/>
        <v>314.89281191865689</v>
      </c>
      <c r="AB13" s="1">
        <f t="shared" si="1"/>
        <v>86.63782700476213</v>
      </c>
      <c r="AC13" s="1">
        <f t="shared" si="6"/>
        <v>8.6637827004762136E-2</v>
      </c>
      <c r="AD13" s="1">
        <f t="shared" si="7"/>
        <v>280.82003576489421</v>
      </c>
      <c r="AE13" s="1">
        <f t="shared" si="2"/>
        <v>4.3355401970080143</v>
      </c>
      <c r="AF13">
        <f t="shared" si="8"/>
        <v>-4.6774643520123442</v>
      </c>
      <c r="AG13">
        <f t="shared" si="9"/>
        <v>7.6700357648942319</v>
      </c>
      <c r="AH13">
        <f>E13</f>
        <v>38.353167190000001</v>
      </c>
      <c r="AI13">
        <f t="shared" si="3"/>
        <v>281.74974073800001</v>
      </c>
      <c r="AJ13">
        <v>271.17425709999998</v>
      </c>
      <c r="AK13" s="1">
        <f t="shared" si="4"/>
        <v>11.304255983684289</v>
      </c>
    </row>
    <row r="14" spans="1:43" x14ac:dyDescent="0.45">
      <c r="A14">
        <v>793.86231299999997</v>
      </c>
      <c r="B14">
        <v>2157.0339290000002</v>
      </c>
      <c r="C14">
        <v>7.974896406</v>
      </c>
      <c r="D14">
        <v>-11.01333546</v>
      </c>
      <c r="E14">
        <v>34.585492039999998</v>
      </c>
      <c r="F14">
        <v>2.7728839879999998</v>
      </c>
      <c r="G14">
        <v>168.67859060000001</v>
      </c>
      <c r="H14">
        <v>15.39405022</v>
      </c>
      <c r="I14">
        <v>300.80295690000003</v>
      </c>
      <c r="J14">
        <v>309.39665630000002</v>
      </c>
      <c r="K14">
        <v>301.30585930000001</v>
      </c>
      <c r="M14">
        <v>793.86231299999997</v>
      </c>
      <c r="N14">
        <v>2157.0339290000002</v>
      </c>
      <c r="O14">
        <v>7.974896406</v>
      </c>
      <c r="P14">
        <v>-6.7277447952777152</v>
      </c>
      <c r="Q14">
        <v>34.585492039999998</v>
      </c>
      <c r="R14">
        <v>83.991488631004302</v>
      </c>
      <c r="S14">
        <v>168.67859060000001</v>
      </c>
      <c r="T14">
        <v>15.39405022</v>
      </c>
      <c r="U14">
        <v>300.15141618608118</v>
      </c>
      <c r="V14">
        <v>1.1338502930541713E+44</v>
      </c>
      <c r="W14">
        <v>315.52961638478672</v>
      </c>
      <c r="Y14">
        <f t="shared" si="5"/>
        <v>300.15141618608118</v>
      </c>
      <c r="Z14" s="1">
        <f t="shared" si="0"/>
        <v>1.1338502930541713E+44</v>
      </c>
      <c r="AA14" s="1">
        <f t="shared" si="11"/>
        <v>315.52961638478672</v>
      </c>
      <c r="AB14" s="1">
        <f t="shared" si="1"/>
        <v>83.991488631004302</v>
      </c>
      <c r="AC14" s="1">
        <f t="shared" si="6"/>
        <v>8.3991488631004307E-2</v>
      </c>
      <c r="AD14" s="1">
        <f t="shared" si="7"/>
        <v>279.93615969700511</v>
      </c>
      <c r="AE14" s="1">
        <f t="shared" si="2"/>
        <v>3.7075245695182684</v>
      </c>
      <c r="AF14">
        <f t="shared" si="8"/>
        <v>-6.7277447952777152</v>
      </c>
      <c r="AG14">
        <f t="shared" si="9"/>
        <v>6.7861596970051377</v>
      </c>
      <c r="AH14">
        <f>E14</f>
        <v>34.585492039999998</v>
      </c>
      <c r="AI14">
        <f t="shared" si="3"/>
        <v>280.97489640600003</v>
      </c>
      <c r="AJ14">
        <v>268.70755819999999</v>
      </c>
      <c r="AK14" s="1">
        <f t="shared" si="4"/>
        <v>10.719883832302617</v>
      </c>
      <c r="AN14" t="s">
        <v>28</v>
      </c>
      <c r="AO14">
        <v>0.622</v>
      </c>
    </row>
    <row r="15" spans="1:43" x14ac:dyDescent="0.45">
      <c r="A15">
        <v>774.63005039999996</v>
      </c>
      <c r="B15">
        <v>2364.4240599999998</v>
      </c>
      <c r="C15">
        <v>7.0577956730000002</v>
      </c>
      <c r="D15">
        <v>-13.576763010000001</v>
      </c>
      <c r="E15">
        <v>31.088213360000001</v>
      </c>
      <c r="F15">
        <v>2.4091581620000002</v>
      </c>
      <c r="G15">
        <v>169.7389853</v>
      </c>
      <c r="H15">
        <v>16.094808499999999</v>
      </c>
      <c r="I15">
        <v>301.99891029999998</v>
      </c>
      <c r="J15">
        <v>309.53986839999999</v>
      </c>
      <c r="K15">
        <v>302.43858260000002</v>
      </c>
      <c r="M15">
        <v>774.63005039999996</v>
      </c>
      <c r="N15">
        <v>2364.4240599999998</v>
      </c>
      <c r="O15">
        <v>7.0577956730000002</v>
      </c>
      <c r="P15">
        <v>-8.9129210272134358</v>
      </c>
      <c r="Q15">
        <v>31.088213360000001</v>
      </c>
      <c r="R15">
        <v>80.804808224764983</v>
      </c>
      <c r="S15">
        <v>169.7389853</v>
      </c>
      <c r="T15">
        <v>16.094808499999999</v>
      </c>
      <c r="U15">
        <v>301.27749016833337</v>
      </c>
      <c r="V15">
        <v>4.5017220407931485E+41</v>
      </c>
      <c r="W15">
        <v>316.12773875578273</v>
      </c>
      <c r="Y15">
        <f t="shared" si="5"/>
        <v>301.27749016833337</v>
      </c>
      <c r="Z15" s="1">
        <f t="shared" si="0"/>
        <v>4.5017220407931485E+41</v>
      </c>
      <c r="AA15" s="1">
        <f t="shared" si="11"/>
        <v>316.12773875578273</v>
      </c>
      <c r="AB15" s="1">
        <f t="shared" si="1"/>
        <v>80.804808224764983</v>
      </c>
      <c r="AC15" s="1">
        <f t="shared" si="6"/>
        <v>8.0804808224764976E-2</v>
      </c>
      <c r="AD15" s="1">
        <f t="shared" si="7"/>
        <v>278.9092985300984</v>
      </c>
      <c r="AE15" s="1">
        <f t="shared" si="2"/>
        <v>3.1285055064211731</v>
      </c>
      <c r="AF15">
        <f t="shared" si="8"/>
        <v>-8.9129210272134358</v>
      </c>
      <c r="AG15">
        <f t="shared" si="9"/>
        <v>5.7592985300984472</v>
      </c>
      <c r="AH15">
        <f>E15</f>
        <v>31.088213360000001</v>
      </c>
      <c r="AI15">
        <f t="shared" si="3"/>
        <v>280.05779567299999</v>
      </c>
      <c r="AJ15">
        <v>266.14413070000001</v>
      </c>
      <c r="AK15" s="1">
        <f t="shared" si="4"/>
        <v>10.063317149149844</v>
      </c>
    </row>
    <row r="16" spans="1:43" x14ac:dyDescent="0.45">
      <c r="A16">
        <v>755.1035402</v>
      </c>
      <c r="B16">
        <v>2579.9025019999999</v>
      </c>
      <c r="C16">
        <v>6.030691343</v>
      </c>
      <c r="D16">
        <v>-15.79805165</v>
      </c>
      <c r="E16">
        <v>28.61520595</v>
      </c>
      <c r="F16">
        <v>2.1282883090000002</v>
      </c>
      <c r="G16">
        <v>173.68665559999999</v>
      </c>
      <c r="H16">
        <v>16.733065</v>
      </c>
      <c r="I16">
        <v>303.16819279999999</v>
      </c>
      <c r="J16">
        <v>309.89469860000003</v>
      </c>
      <c r="K16">
        <v>303.55749429999997</v>
      </c>
      <c r="M16">
        <v>755.1035402</v>
      </c>
      <c r="N16">
        <v>2579.9025019999999</v>
      </c>
      <c r="O16">
        <v>6.030691343</v>
      </c>
      <c r="P16">
        <v>-10.861121926647032</v>
      </c>
      <c r="Q16">
        <v>28.61520595</v>
      </c>
      <c r="R16">
        <v>77.191504070481358</v>
      </c>
      <c r="S16">
        <v>173.68665559999999</v>
      </c>
      <c r="T16">
        <v>16.733065</v>
      </c>
      <c r="U16">
        <v>302.37237720970774</v>
      </c>
      <c r="V16">
        <v>1.274602686207882E+39</v>
      </c>
      <c r="W16">
        <v>316.61013014728019</v>
      </c>
      <c r="Y16">
        <f t="shared" si="5"/>
        <v>302.37237720970774</v>
      </c>
      <c r="Z16" s="1">
        <f t="shared" si="0"/>
        <v>1.274602686207882E+39</v>
      </c>
      <c r="AA16" s="1">
        <f t="shared" si="11"/>
        <v>316.61013014728019</v>
      </c>
      <c r="AB16" s="1">
        <f t="shared" si="1"/>
        <v>77.191504070481358</v>
      </c>
      <c r="AC16" s="1">
        <f t="shared" si="6"/>
        <v>7.7191504070481351E-2</v>
      </c>
      <c r="AD16" s="1">
        <f t="shared" si="7"/>
        <v>277.80131371698519</v>
      </c>
      <c r="AE16" s="1">
        <f t="shared" si="2"/>
        <v>2.6815290172192321</v>
      </c>
      <c r="AF16">
        <f t="shared" si="8"/>
        <v>-10.861121926647032</v>
      </c>
      <c r="AG16">
        <f t="shared" si="9"/>
        <v>4.6513137169851948</v>
      </c>
      <c r="AH16">
        <f>E16</f>
        <v>28.61520595</v>
      </c>
      <c r="AI16">
        <f t="shared" si="3"/>
        <v>279.030691343</v>
      </c>
      <c r="AJ16">
        <v>263.922842</v>
      </c>
      <c r="AK16" s="1">
        <f t="shared" si="4"/>
        <v>9.3709932471034065</v>
      </c>
    </row>
    <row r="17" spans="1:37" x14ac:dyDescent="0.45">
      <c r="A17">
        <v>735.41724669999996</v>
      </c>
      <c r="B17">
        <v>2805.224506</v>
      </c>
      <c r="C17">
        <v>4.9828781419999997</v>
      </c>
      <c r="D17">
        <v>-17.942448540000001</v>
      </c>
      <c r="E17">
        <v>26.431547139999999</v>
      </c>
      <c r="F17">
        <v>1.8889175810000001</v>
      </c>
      <c r="G17">
        <v>176.60362720000001</v>
      </c>
      <c r="H17">
        <v>17.116562729999998</v>
      </c>
      <c r="I17">
        <v>304.45485539999999</v>
      </c>
      <c r="J17">
        <v>310.48263589999999</v>
      </c>
      <c r="K17">
        <v>304.80061710000001</v>
      </c>
      <c r="M17">
        <v>735.41724669999996</v>
      </c>
      <c r="N17">
        <v>2805.224506</v>
      </c>
      <c r="O17">
        <v>4.9828781419999997</v>
      </c>
      <c r="P17">
        <v>-12.758802221845038</v>
      </c>
      <c r="Q17">
        <v>26.431547139999999</v>
      </c>
      <c r="R17">
        <v>73.659168163750763</v>
      </c>
      <c r="S17">
        <v>176.60362720000001</v>
      </c>
      <c r="T17">
        <v>17.116562729999998</v>
      </c>
      <c r="U17">
        <v>303.52144234591952</v>
      </c>
      <c r="V17">
        <v>4.5506614604059371E+36</v>
      </c>
      <c r="W17">
        <v>317.15929589338748</v>
      </c>
      <c r="Y17">
        <f t="shared" si="5"/>
        <v>303.52144234591952</v>
      </c>
      <c r="Z17" s="1">
        <f t="shared" si="0"/>
        <v>4.5506614604059371E+36</v>
      </c>
      <c r="AA17" s="1">
        <f t="shared" si="11"/>
        <v>317.15929589338748</v>
      </c>
      <c r="AB17" s="1">
        <f t="shared" si="1"/>
        <v>73.659168163750763</v>
      </c>
      <c r="AC17" s="1">
        <f t="shared" si="6"/>
        <v>7.365916816375076E-2</v>
      </c>
      <c r="AD17" s="1">
        <f t="shared" si="7"/>
        <v>276.67809979575441</v>
      </c>
      <c r="AE17" s="1">
        <f t="shared" si="2"/>
        <v>2.3019337514965326</v>
      </c>
      <c r="AF17">
        <f t="shared" si="8"/>
        <v>-12.758802221845038</v>
      </c>
      <c r="AG17">
        <f t="shared" si="9"/>
        <v>3.5280997957544247</v>
      </c>
      <c r="AH17">
        <f>E17</f>
        <v>26.431547139999999</v>
      </c>
      <c r="AI17">
        <f t="shared" si="3"/>
        <v>277.982878142</v>
      </c>
      <c r="AJ17">
        <v>261.77844520000002</v>
      </c>
      <c r="AK17" s="1">
        <f t="shared" si="4"/>
        <v>8.7090390104819733</v>
      </c>
    </row>
    <row r="18" spans="1:37" x14ac:dyDescent="0.45">
      <c r="A18">
        <v>714.56868789999999</v>
      </c>
      <c r="B18">
        <v>3045.7064799999998</v>
      </c>
      <c r="C18">
        <v>3.7121161840000001</v>
      </c>
      <c r="D18">
        <v>-19.663072020000001</v>
      </c>
      <c r="E18">
        <v>24.86246105</v>
      </c>
      <c r="F18">
        <v>1.6889631039999999</v>
      </c>
      <c r="G18">
        <v>182.0647697</v>
      </c>
      <c r="H18">
        <v>17.45336846</v>
      </c>
      <c r="I18">
        <v>305.64120589999999</v>
      </c>
      <c r="J18">
        <v>311.08512569999999</v>
      </c>
      <c r="K18">
        <v>305.95209460000001</v>
      </c>
      <c r="M18">
        <v>714.56868789999999</v>
      </c>
      <c r="N18">
        <v>3045.7064799999998</v>
      </c>
      <c r="O18">
        <v>3.7121161840000001</v>
      </c>
      <c r="P18">
        <v>-14.602651444912508</v>
      </c>
      <c r="Q18">
        <v>24.86246105</v>
      </c>
      <c r="R18">
        <v>69.311997931144134</v>
      </c>
      <c r="S18">
        <v>182.0647697</v>
      </c>
      <c r="T18">
        <v>17.45336846</v>
      </c>
      <c r="U18">
        <v>304.62924696666971</v>
      </c>
      <c r="V18">
        <v>7.6048892801473181E+33</v>
      </c>
      <c r="W18">
        <v>317.50906862533679</v>
      </c>
      <c r="Y18">
        <f t="shared" si="5"/>
        <v>304.62924696666971</v>
      </c>
      <c r="Z18" s="1">
        <f t="shared" si="0"/>
        <v>7.6048892801473181E+33</v>
      </c>
      <c r="AA18" s="1">
        <f t="shared" si="11"/>
        <v>317.50906862533679</v>
      </c>
      <c r="AB18" s="1">
        <f t="shared" si="1"/>
        <v>69.311997931144134</v>
      </c>
      <c r="AC18" s="1">
        <f t="shared" si="6"/>
        <v>6.9311997931144134E-2</v>
      </c>
      <c r="AD18" s="1">
        <f t="shared" si="7"/>
        <v>275.35548842786301</v>
      </c>
      <c r="AE18" s="1">
        <f t="shared" si="2"/>
        <v>1.9797307573826286</v>
      </c>
      <c r="AF18">
        <f t="shared" si="8"/>
        <v>-14.602651444912508</v>
      </c>
      <c r="AG18">
        <f t="shared" si="9"/>
        <v>2.2054884278630573</v>
      </c>
      <c r="AH18">
        <f>E18</f>
        <v>24.86246105</v>
      </c>
      <c r="AI18">
        <f t="shared" si="3"/>
        <v>276.71211618400002</v>
      </c>
      <c r="AJ18">
        <v>260.05782169999998</v>
      </c>
      <c r="AK18" s="1">
        <f t="shared" si="4"/>
        <v>7.9627304529558165</v>
      </c>
    </row>
    <row r="19" spans="1:37" x14ac:dyDescent="0.45">
      <c r="A19">
        <v>693.3240902</v>
      </c>
      <c r="B19">
        <v>3296.1990609999998</v>
      </c>
      <c r="C19">
        <v>2.3485168980000002</v>
      </c>
      <c r="D19">
        <v>-21.458879889999999</v>
      </c>
      <c r="E19">
        <v>23.489917909999999</v>
      </c>
      <c r="F19">
        <v>1.510116767</v>
      </c>
      <c r="G19">
        <v>184.6036766</v>
      </c>
      <c r="H19">
        <v>17.735494289999998</v>
      </c>
      <c r="I19">
        <v>306.83998400000002</v>
      </c>
      <c r="J19">
        <v>311.75561440000001</v>
      </c>
      <c r="K19">
        <v>307.1197042</v>
      </c>
      <c r="M19">
        <v>693.3240902</v>
      </c>
      <c r="N19">
        <v>3296.1990609999998</v>
      </c>
      <c r="O19">
        <v>2.3485168980000002</v>
      </c>
      <c r="P19">
        <v>-16.454503092360632</v>
      </c>
      <c r="Q19">
        <v>23.489917909999999</v>
      </c>
      <c r="R19">
        <v>64.828496181546257</v>
      </c>
      <c r="S19">
        <v>184.6036766</v>
      </c>
      <c r="T19">
        <v>17.735494289999998</v>
      </c>
      <c r="U19">
        <v>305.75598195293043</v>
      </c>
      <c r="V19">
        <v>1.3339592188571987E+31</v>
      </c>
      <c r="W19">
        <v>317.84721926312795</v>
      </c>
      <c r="Y19">
        <f t="shared" si="5"/>
        <v>305.75598195293043</v>
      </c>
      <c r="Z19" s="1">
        <f t="shared" si="0"/>
        <v>1.3339592188571987E+31</v>
      </c>
      <c r="AA19" s="1">
        <f t="shared" si="11"/>
        <v>317.84721926312795</v>
      </c>
      <c r="AB19" s="1">
        <f t="shared" si="1"/>
        <v>64.828496181546257</v>
      </c>
      <c r="AC19" s="1">
        <f t="shared" si="6"/>
        <v>6.4828496181546263E-2</v>
      </c>
      <c r="AD19" s="1">
        <f t="shared" si="7"/>
        <v>273.94708512615364</v>
      </c>
      <c r="AE19" s="1">
        <f t="shared" si="2"/>
        <v>1.6974357795143229</v>
      </c>
      <c r="AF19">
        <f t="shared" si="8"/>
        <v>-16.454503092360632</v>
      </c>
      <c r="AG19">
        <f t="shared" si="9"/>
        <v>0.79708512615367333</v>
      </c>
      <c r="AH19">
        <f>E19</f>
        <v>23.489917909999999</v>
      </c>
      <c r="AI19">
        <f t="shared" si="3"/>
        <v>275.34851689800001</v>
      </c>
      <c r="AJ19">
        <v>258.26201379999998</v>
      </c>
      <c r="AK19" s="1">
        <f t="shared" si="4"/>
        <v>7.2262312112708571</v>
      </c>
    </row>
    <row r="20" spans="1:37" x14ac:dyDescent="0.45">
      <c r="A20">
        <v>672.01985609999997</v>
      </c>
      <c r="B20">
        <v>3554.4163210000002</v>
      </c>
      <c r="C20">
        <v>0.84379378999999999</v>
      </c>
      <c r="D20">
        <v>-23.091132510000001</v>
      </c>
      <c r="E20">
        <v>22.891850999999999</v>
      </c>
      <c r="F20">
        <v>1.370225732</v>
      </c>
      <c r="G20">
        <v>187.60388750000001</v>
      </c>
      <c r="H20">
        <v>18.138298259999999</v>
      </c>
      <c r="I20">
        <v>307.98001010000002</v>
      </c>
      <c r="J20">
        <v>312.47975270000001</v>
      </c>
      <c r="K20">
        <v>308.2356466</v>
      </c>
      <c r="M20">
        <v>672.01985609999997</v>
      </c>
      <c r="N20">
        <v>3554.4163210000002</v>
      </c>
      <c r="O20">
        <v>0.84379378999999999</v>
      </c>
      <c r="P20">
        <v>-18.043268287007105</v>
      </c>
      <c r="Q20">
        <v>22.891850999999999</v>
      </c>
      <c r="R20">
        <v>60.023389083511816</v>
      </c>
      <c r="S20">
        <v>187.60388750000001</v>
      </c>
      <c r="T20">
        <v>18.138298259999999</v>
      </c>
      <c r="U20">
        <v>306.81149065267658</v>
      </c>
      <c r="V20">
        <v>2.1472326648911746E+28</v>
      </c>
      <c r="W20">
        <v>318.04516859470669</v>
      </c>
      <c r="Y20">
        <f t="shared" si="5"/>
        <v>306.81149065267658</v>
      </c>
      <c r="Z20" s="1">
        <f t="shared" si="0"/>
        <v>2.1472326648911746E+28</v>
      </c>
      <c r="AA20" s="1">
        <f t="shared" si="11"/>
        <v>318.04516859470669</v>
      </c>
      <c r="AB20" s="1">
        <f t="shared" si="1"/>
        <v>60.023389083511816</v>
      </c>
      <c r="AC20" s="1">
        <f t="shared" si="6"/>
        <v>6.0023389083511819E-2</v>
      </c>
      <c r="AD20" s="1">
        <f t="shared" si="7"/>
        <v>272.43311210524331</v>
      </c>
      <c r="AE20" s="1">
        <f t="shared" si="2"/>
        <v>1.4845442401463527</v>
      </c>
      <c r="AF20">
        <f t="shared" si="8"/>
        <v>-18.043268287007105</v>
      </c>
      <c r="AG20">
        <f t="shared" si="9"/>
        <v>-0.7168878947566677</v>
      </c>
      <c r="AH20">
        <f>E20</f>
        <v>22.891850999999999</v>
      </c>
      <c r="AI20">
        <f t="shared" si="3"/>
        <v>273.84379379000001</v>
      </c>
      <c r="AJ20">
        <v>256.62976120000002</v>
      </c>
      <c r="AK20" s="1">
        <f t="shared" si="4"/>
        <v>6.4850336486392157</v>
      </c>
    </row>
    <row r="21" spans="1:37" x14ac:dyDescent="0.45">
      <c r="A21">
        <v>650.44351080000001</v>
      </c>
      <c r="B21">
        <v>3822.7143999999998</v>
      </c>
      <c r="C21">
        <v>-0.78595515699999996</v>
      </c>
      <c r="D21">
        <v>-24.805800560000002</v>
      </c>
      <c r="E21">
        <v>22.11221132</v>
      </c>
      <c r="F21">
        <v>1.231055985</v>
      </c>
      <c r="G21">
        <v>190.19808380000001</v>
      </c>
      <c r="H21">
        <v>18.714820029999998</v>
      </c>
      <c r="I21">
        <v>309.1052684</v>
      </c>
      <c r="J21">
        <v>313.18649950000002</v>
      </c>
      <c r="K21">
        <v>309.33427210000002</v>
      </c>
      <c r="M21">
        <v>650.44351080000001</v>
      </c>
      <c r="N21">
        <v>3822.7143999999998</v>
      </c>
      <c r="O21">
        <v>-0.78595515699999996</v>
      </c>
      <c r="P21">
        <v>-19.83482516195896</v>
      </c>
      <c r="Q21">
        <v>22.11221132</v>
      </c>
      <c r="R21">
        <v>55.081037351980157</v>
      </c>
      <c r="S21">
        <v>190.19808380000001</v>
      </c>
      <c r="T21">
        <v>18.714820029999998</v>
      </c>
      <c r="U21">
        <v>307.84534252273363</v>
      </c>
      <c r="V21">
        <v>3.8311382666923689E+25</v>
      </c>
      <c r="W21">
        <v>318.18877141691155</v>
      </c>
      <c r="Y21">
        <f t="shared" si="5"/>
        <v>307.84534252273363</v>
      </c>
      <c r="Z21" s="1">
        <f t="shared" si="0"/>
        <v>3.8311382666923689E+25</v>
      </c>
      <c r="AA21" s="1">
        <f t="shared" si="11"/>
        <v>318.18877141691155</v>
      </c>
      <c r="AB21" s="1">
        <f t="shared" si="1"/>
        <v>55.081037351980157</v>
      </c>
      <c r="AC21" s="1">
        <f t="shared" si="6"/>
        <v>5.508103735198016E-2</v>
      </c>
      <c r="AD21" s="1">
        <f t="shared" si="7"/>
        <v>270.78696477959238</v>
      </c>
      <c r="AE21" s="1">
        <f t="shared" si="2"/>
        <v>1.2736599348177231</v>
      </c>
      <c r="AF21">
        <f t="shared" si="8"/>
        <v>-19.83482516195896</v>
      </c>
      <c r="AG21">
        <f t="shared" si="9"/>
        <v>-2.3630352204076024</v>
      </c>
      <c r="AH21">
        <f>E21</f>
        <v>22.11221132</v>
      </c>
      <c r="AI21">
        <f t="shared" si="3"/>
        <v>272.21404484300001</v>
      </c>
      <c r="AJ21">
        <v>254.91509310000001</v>
      </c>
      <c r="AK21" s="1">
        <f t="shared" si="4"/>
        <v>5.7599844555832656</v>
      </c>
    </row>
    <row r="22" spans="1:37" x14ac:dyDescent="0.45">
      <c r="A22">
        <v>627.93689649999999</v>
      </c>
      <c r="B22">
        <v>4109.5531099999998</v>
      </c>
      <c r="C22">
        <v>-2.5674061419999998</v>
      </c>
      <c r="D22">
        <v>-26.56274101</v>
      </c>
      <c r="E22">
        <v>21.81941321</v>
      </c>
      <c r="F22">
        <v>1.118486203</v>
      </c>
      <c r="G22">
        <v>193.76343420000001</v>
      </c>
      <c r="H22">
        <v>19.294981360000001</v>
      </c>
      <c r="I22">
        <v>310.2735528</v>
      </c>
      <c r="J22">
        <v>314.01094890000002</v>
      </c>
      <c r="K22">
        <v>310.4832816</v>
      </c>
      <c r="M22">
        <v>627.93689649999999</v>
      </c>
      <c r="N22">
        <v>4109.5531099999998</v>
      </c>
      <c r="O22">
        <v>-2.5674061419999998</v>
      </c>
      <c r="P22">
        <v>-21.500842760513461</v>
      </c>
      <c r="Q22">
        <v>21.81941321</v>
      </c>
      <c r="R22">
        <v>50.038223353462968</v>
      </c>
      <c r="S22">
        <v>193.76343420000001</v>
      </c>
      <c r="T22">
        <v>19.294981360000001</v>
      </c>
      <c r="U22">
        <v>308.92642389144351</v>
      </c>
      <c r="V22">
        <v>7.5507686996082845E+22</v>
      </c>
      <c r="W22">
        <v>318.35588282450817</v>
      </c>
      <c r="Y22">
        <f t="shared" si="5"/>
        <v>308.92642389144351</v>
      </c>
      <c r="Z22" s="1">
        <f t="shared" si="0"/>
        <v>7.5507686996082845E+22</v>
      </c>
      <c r="AA22" s="1">
        <f t="shared" si="11"/>
        <v>318.35588282450817</v>
      </c>
      <c r="AB22" s="1">
        <f t="shared" si="1"/>
        <v>50.038223353462968</v>
      </c>
      <c r="AC22" s="1">
        <f t="shared" si="6"/>
        <v>5.0038223353462967E-2</v>
      </c>
      <c r="AD22" s="1">
        <f t="shared" si="7"/>
        <v>269.01363606948229</v>
      </c>
      <c r="AE22" s="1">
        <f t="shared" si="2"/>
        <v>1.1022257831125541</v>
      </c>
      <c r="AF22">
        <f t="shared" si="8"/>
        <v>-21.500842760513461</v>
      </c>
      <c r="AG22">
        <f t="shared" si="9"/>
        <v>-4.1363639305176925</v>
      </c>
      <c r="AH22">
        <f>E22</f>
        <v>21.81941321</v>
      </c>
      <c r="AI22">
        <f t="shared" si="3"/>
        <v>270.43259385800002</v>
      </c>
      <c r="AJ22">
        <v>253.15815269999999</v>
      </c>
      <c r="AK22" s="1">
        <f t="shared" si="4"/>
        <v>5.0515830673548807</v>
      </c>
    </row>
    <row r="23" spans="1:37" x14ac:dyDescent="0.45">
      <c r="A23">
        <v>606.36156140000003</v>
      </c>
      <c r="B23">
        <v>4392.5270200000004</v>
      </c>
      <c r="C23">
        <v>-4.3771478799999999</v>
      </c>
      <c r="D23">
        <v>-28.064517290000001</v>
      </c>
      <c r="E23">
        <v>21.76389837</v>
      </c>
      <c r="F23">
        <v>1.0226450629999999</v>
      </c>
      <c r="G23">
        <v>197.0735043</v>
      </c>
      <c r="H23">
        <v>20.008109869999998</v>
      </c>
      <c r="I23">
        <v>311.37797</v>
      </c>
      <c r="J23">
        <v>314.82270440000002</v>
      </c>
      <c r="K23">
        <v>311.56951629999998</v>
      </c>
      <c r="M23">
        <v>606.36156140000003</v>
      </c>
      <c r="N23">
        <v>4392.5270200000004</v>
      </c>
      <c r="O23">
        <v>-4.3771478799999999</v>
      </c>
      <c r="P23">
        <v>-23.066517736057325</v>
      </c>
      <c r="Q23">
        <v>21.76389837</v>
      </c>
      <c r="R23">
        <v>45.270288241749654</v>
      </c>
      <c r="S23">
        <v>197.0735043</v>
      </c>
      <c r="T23">
        <v>20.008109869999998</v>
      </c>
      <c r="U23">
        <v>309.94290585907697</v>
      </c>
      <c r="V23">
        <v>2.6440550079488914E+20</v>
      </c>
      <c r="W23">
        <v>318.50194071797978</v>
      </c>
      <c r="Y23">
        <f t="shared" si="5"/>
        <v>309.94290585907697</v>
      </c>
      <c r="Z23" s="1">
        <f t="shared" si="0"/>
        <v>2.6440550079488914E+20</v>
      </c>
      <c r="AA23" s="1">
        <f t="shared" si="11"/>
        <v>318.50194071797978</v>
      </c>
      <c r="AB23" s="1">
        <f t="shared" si="1"/>
        <v>45.270288241749654</v>
      </c>
      <c r="AC23" s="1">
        <f t="shared" si="6"/>
        <v>4.5270288241749654E-2</v>
      </c>
      <c r="AD23" s="1">
        <f t="shared" si="7"/>
        <v>267.22348199051174</v>
      </c>
      <c r="AE23" s="1">
        <f t="shared" si="2"/>
        <v>0.96048641550470915</v>
      </c>
      <c r="AF23">
        <f t="shared" si="8"/>
        <v>-23.066517736057325</v>
      </c>
      <c r="AG23">
        <f t="shared" si="9"/>
        <v>-5.9265180094882419</v>
      </c>
      <c r="AH23">
        <f>E23</f>
        <v>21.76389837</v>
      </c>
      <c r="AI23">
        <f t="shared" si="3"/>
        <v>268.62285212</v>
      </c>
      <c r="AJ23">
        <v>251.6563764</v>
      </c>
      <c r="AK23" s="1">
        <f t="shared" si="4"/>
        <v>4.4132094313979708</v>
      </c>
    </row>
    <row r="24" spans="1:37" x14ac:dyDescent="0.45">
      <c r="A24">
        <v>584.47692519999998</v>
      </c>
      <c r="B24">
        <v>4689.1522290000003</v>
      </c>
      <c r="C24">
        <v>-6.3439575570000004</v>
      </c>
      <c r="D24">
        <v>-29.582072190000002</v>
      </c>
      <c r="E24">
        <v>21.593440380000001</v>
      </c>
      <c r="F24">
        <v>0.92592445499999998</v>
      </c>
      <c r="G24">
        <v>201.30107219999999</v>
      </c>
      <c r="H24">
        <v>20.629742539999999</v>
      </c>
      <c r="I24">
        <v>312.4641767</v>
      </c>
      <c r="J24">
        <v>315.61412430000001</v>
      </c>
      <c r="K24">
        <v>312.6387014</v>
      </c>
      <c r="M24">
        <v>584.47692519999998</v>
      </c>
      <c r="N24">
        <v>4689.1522290000003</v>
      </c>
      <c r="O24">
        <v>-6.3439575570000004</v>
      </c>
      <c r="P24">
        <v>-24.825872783640072</v>
      </c>
      <c r="Q24">
        <v>21.593440380000001</v>
      </c>
      <c r="R24">
        <v>40.467769426952891</v>
      </c>
      <c r="S24">
        <v>201.30107219999999</v>
      </c>
      <c r="T24">
        <v>20.629742539999999</v>
      </c>
      <c r="U24">
        <v>310.92522795846719</v>
      </c>
      <c r="V24">
        <v>1.1390299014126225E+18</v>
      </c>
      <c r="W24">
        <v>318.60052272323531</v>
      </c>
      <c r="Y24">
        <f t="shared" si="5"/>
        <v>310.92522795846719</v>
      </c>
      <c r="Z24" s="1">
        <f t="shared" si="0"/>
        <v>1.1390299014126225E+18</v>
      </c>
      <c r="AA24" s="1">
        <f t="shared" si="11"/>
        <v>318.60052272323531</v>
      </c>
      <c r="AB24" s="1">
        <f t="shared" si="1"/>
        <v>40.467769426952891</v>
      </c>
      <c r="AC24" s="1">
        <f t="shared" si="6"/>
        <v>4.046776942695289E-2</v>
      </c>
      <c r="AD24" s="1">
        <f t="shared" si="7"/>
        <v>265.27280029700268</v>
      </c>
      <c r="AE24" s="1">
        <f t="shared" si="2"/>
        <v>0.82112276773995996</v>
      </c>
      <c r="AF24">
        <f t="shared" si="8"/>
        <v>-24.825872783640072</v>
      </c>
      <c r="AG24">
        <f t="shared" si="9"/>
        <v>-7.8771997029973173</v>
      </c>
      <c r="AH24">
        <f>E24</f>
        <v>21.593440380000001</v>
      </c>
      <c r="AI24">
        <f t="shared" si="3"/>
        <v>266.65604244299999</v>
      </c>
      <c r="AJ24">
        <v>250.13882150000001</v>
      </c>
      <c r="AK24" s="1">
        <f t="shared" si="4"/>
        <v>3.8026491068115749</v>
      </c>
    </row>
    <row r="25" spans="1:37" x14ac:dyDescent="0.45">
      <c r="A25">
        <v>562.69351270000004</v>
      </c>
      <c r="B25">
        <v>4991.8584659999997</v>
      </c>
      <c r="C25">
        <v>-8.3398482269999992</v>
      </c>
      <c r="D25">
        <v>-31.362490510000001</v>
      </c>
      <c r="E25">
        <v>21.701394570000001</v>
      </c>
      <c r="F25">
        <v>0.83965731099999996</v>
      </c>
      <c r="G25">
        <v>205.158636</v>
      </c>
      <c r="H25">
        <v>21.54819389</v>
      </c>
      <c r="I25">
        <v>313.59759980000001</v>
      </c>
      <c r="J25">
        <v>316.47706649999998</v>
      </c>
      <c r="K25">
        <v>313.7562575</v>
      </c>
      <c r="M25">
        <v>562.69351270000004</v>
      </c>
      <c r="N25">
        <v>4991.8584659999997</v>
      </c>
      <c r="O25">
        <v>-8.3398482269999992</v>
      </c>
      <c r="P25">
        <v>-26.468769241060915</v>
      </c>
      <c r="Q25">
        <v>21.701394570000001</v>
      </c>
      <c r="R25">
        <v>36.057672132923962</v>
      </c>
      <c r="S25">
        <v>205.158636</v>
      </c>
      <c r="T25">
        <v>21.54819389</v>
      </c>
      <c r="U25">
        <v>311.96853354919017</v>
      </c>
      <c r="V25">
        <v>8805300511373941</v>
      </c>
      <c r="W25">
        <v>318.83033759927866</v>
      </c>
      <c r="Y25">
        <f t="shared" si="5"/>
        <v>311.96853354919017</v>
      </c>
      <c r="Z25" s="1">
        <f t="shared" si="0"/>
        <v>8805300511373941</v>
      </c>
      <c r="AA25" s="1">
        <f t="shared" si="11"/>
        <v>318.83033759927866</v>
      </c>
      <c r="AB25" s="1">
        <f t="shared" si="1"/>
        <v>36.057672132923962</v>
      </c>
      <c r="AC25" s="1">
        <f t="shared" si="6"/>
        <v>3.6057672132923962E-2</v>
      </c>
      <c r="AD25" s="1">
        <f t="shared" si="7"/>
        <v>263.30602278725598</v>
      </c>
      <c r="AE25" s="1">
        <f t="shared" si="2"/>
        <v>0.70789175206747257</v>
      </c>
      <c r="AF25">
        <f t="shared" si="8"/>
        <v>-26.468769241060915</v>
      </c>
      <c r="AG25">
        <f t="shared" si="9"/>
        <v>-9.8439772127439955</v>
      </c>
      <c r="AH25">
        <f>E25</f>
        <v>21.701394570000001</v>
      </c>
      <c r="AI25">
        <f t="shared" si="3"/>
        <v>264.660151773</v>
      </c>
      <c r="AJ25">
        <v>248.3584032</v>
      </c>
      <c r="AK25" s="1">
        <f t="shared" si="4"/>
        <v>3.2619643395916214</v>
      </c>
    </row>
    <row r="26" spans="1:37" x14ac:dyDescent="0.45">
      <c r="A26">
        <v>541.30705060000003</v>
      </c>
      <c r="B26">
        <v>5298.8938589999998</v>
      </c>
      <c r="C26">
        <v>-10.4676429</v>
      </c>
      <c r="D26">
        <v>-32.802324740000003</v>
      </c>
      <c r="E26">
        <v>22.105044020000001</v>
      </c>
      <c r="F26">
        <v>0.775244135</v>
      </c>
      <c r="G26">
        <v>207.8187824</v>
      </c>
      <c r="H26">
        <v>22.450879359999998</v>
      </c>
      <c r="I26">
        <v>314.6380423</v>
      </c>
      <c r="J26">
        <v>317.31470739999997</v>
      </c>
      <c r="K26">
        <v>314.78639459999999</v>
      </c>
      <c r="M26">
        <v>541.30705060000003</v>
      </c>
      <c r="N26">
        <v>5298.8938589999998</v>
      </c>
      <c r="O26">
        <v>-10.4676429</v>
      </c>
      <c r="P26">
        <v>-28.083204164045487</v>
      </c>
      <c r="Q26">
        <v>22.105044020000001</v>
      </c>
      <c r="R26">
        <v>31.746919605704498</v>
      </c>
      <c r="S26">
        <v>207.8187824</v>
      </c>
      <c r="T26">
        <v>22.450879359999998</v>
      </c>
      <c r="U26">
        <v>312.90892043373367</v>
      </c>
      <c r="V26">
        <v>95238530561983.406</v>
      </c>
      <c r="W26">
        <v>318.96859598169334</v>
      </c>
      <c r="Y26">
        <f t="shared" si="5"/>
        <v>312.90892043373367</v>
      </c>
      <c r="Z26" s="1">
        <f t="shared" si="0"/>
        <v>95238530561983.406</v>
      </c>
      <c r="AA26" s="1">
        <f t="shared" si="11"/>
        <v>318.96859598169334</v>
      </c>
      <c r="AB26" s="1">
        <f t="shared" si="1"/>
        <v>31.746919605704498</v>
      </c>
      <c r="AC26" s="1">
        <f t="shared" si="6"/>
        <v>3.1746919605704499E-2</v>
      </c>
      <c r="AD26" s="1">
        <f t="shared" si="7"/>
        <v>261.22149906670967</v>
      </c>
      <c r="AE26" s="1">
        <f t="shared" si="2"/>
        <v>0.61072581182940311</v>
      </c>
      <c r="AF26">
        <f t="shared" si="8"/>
        <v>-28.083204164045487</v>
      </c>
      <c r="AG26">
        <f t="shared" si="9"/>
        <v>-11.928500933290328</v>
      </c>
      <c r="AH26">
        <f>E26</f>
        <v>22.105044020000001</v>
      </c>
      <c r="AI26">
        <f t="shared" si="3"/>
        <v>262.53235710000001</v>
      </c>
      <c r="AJ26">
        <v>246.91856899999999</v>
      </c>
      <c r="AK26" s="1">
        <f t="shared" si="4"/>
        <v>2.7628346330223823</v>
      </c>
    </row>
    <row r="27" spans="1:37" x14ac:dyDescent="0.45">
      <c r="A27">
        <v>520.38163529999997</v>
      </c>
      <c r="B27">
        <v>5608.8436959999999</v>
      </c>
      <c r="C27">
        <v>-12.6235909</v>
      </c>
      <c r="D27">
        <v>-34.663204589999999</v>
      </c>
      <c r="E27">
        <v>22.076526380000001</v>
      </c>
      <c r="F27">
        <v>0.68796163899999996</v>
      </c>
      <c r="G27">
        <v>210.34135409999999</v>
      </c>
      <c r="H27">
        <v>23.600054629999999</v>
      </c>
      <c r="I27">
        <v>315.69378369999998</v>
      </c>
      <c r="J27">
        <v>318.09021749999999</v>
      </c>
      <c r="K27">
        <v>315.82516129999999</v>
      </c>
      <c r="M27">
        <v>520.38163529999997</v>
      </c>
      <c r="N27">
        <v>5608.8436959999999</v>
      </c>
      <c r="O27">
        <v>-12.6235909</v>
      </c>
      <c r="P27">
        <v>-29.939908251072673</v>
      </c>
      <c r="Q27">
        <v>22.076526380000001</v>
      </c>
      <c r="R27">
        <v>27.831871223918693</v>
      </c>
      <c r="S27">
        <v>210.34135409999999</v>
      </c>
      <c r="T27">
        <v>23.600054629999999</v>
      </c>
      <c r="U27">
        <v>313.85825243725361</v>
      </c>
      <c r="V27">
        <v>1796593624250.8232</v>
      </c>
      <c r="W27">
        <v>319.18676254053628</v>
      </c>
      <c r="Y27">
        <f t="shared" si="5"/>
        <v>313.85825243725361</v>
      </c>
      <c r="Z27" s="1">
        <f t="shared" si="0"/>
        <v>1796593624250.8232</v>
      </c>
      <c r="AA27" s="1">
        <f t="shared" si="11"/>
        <v>319.18676254053628</v>
      </c>
      <c r="AB27" s="1">
        <f t="shared" si="1"/>
        <v>27.831871223918693</v>
      </c>
      <c r="AC27" s="1">
        <f t="shared" si="6"/>
        <v>2.7831871223918694E-2</v>
      </c>
      <c r="AD27" s="1">
        <f t="shared" si="7"/>
        <v>259.08968079369282</v>
      </c>
      <c r="AE27" s="1">
        <f t="shared" si="2"/>
        <v>0.51404924276430675</v>
      </c>
      <c r="AF27">
        <f t="shared" si="8"/>
        <v>-29.939908251072673</v>
      </c>
      <c r="AG27">
        <f t="shared" si="9"/>
        <v>-14.060319206307167</v>
      </c>
      <c r="AH27">
        <f>E27</f>
        <v>22.076526380000001</v>
      </c>
      <c r="AI27">
        <f t="shared" si="3"/>
        <v>260.37640909999999</v>
      </c>
      <c r="AJ27">
        <v>245.0576891</v>
      </c>
      <c r="AK27" s="1">
        <f t="shared" si="4"/>
        <v>2.3284878876144406</v>
      </c>
    </row>
    <row r="28" spans="1:37" x14ac:dyDescent="0.45">
      <c r="A28">
        <v>499.91695329999999</v>
      </c>
      <c r="B28">
        <v>5922.9449370000002</v>
      </c>
      <c r="C28">
        <v>-14.887717800000001</v>
      </c>
      <c r="D28">
        <v>-36.10371413</v>
      </c>
      <c r="E28">
        <v>22.700014299999999</v>
      </c>
      <c r="F28">
        <v>0.62860511900000005</v>
      </c>
      <c r="G28">
        <v>212.13748609999999</v>
      </c>
      <c r="H28">
        <v>24.879950390000001</v>
      </c>
      <c r="I28">
        <v>316.67297409999998</v>
      </c>
      <c r="J28">
        <v>318.87814300000002</v>
      </c>
      <c r="K28">
        <v>316.79287260000001</v>
      </c>
      <c r="M28">
        <v>499.91695329999999</v>
      </c>
      <c r="N28">
        <v>5922.9449370000002</v>
      </c>
      <c r="O28">
        <v>-14.887717800000001</v>
      </c>
      <c r="P28">
        <v>-31.587638495678508</v>
      </c>
      <c r="Q28">
        <v>22.700014299999999</v>
      </c>
      <c r="R28">
        <v>24.133624214592242</v>
      </c>
      <c r="S28">
        <v>212.13748609999999</v>
      </c>
      <c r="T28">
        <v>24.879950390000001</v>
      </c>
      <c r="U28">
        <v>314.7196658403351</v>
      </c>
      <c r="V28">
        <v>49693357000.642281</v>
      </c>
      <c r="W28">
        <v>319.35281479081806</v>
      </c>
      <c r="Y28">
        <f t="shared" si="5"/>
        <v>314.7196658403351</v>
      </c>
      <c r="Z28" s="1">
        <f t="shared" si="0"/>
        <v>49693357000.642281</v>
      </c>
      <c r="AA28" s="1">
        <f t="shared" si="11"/>
        <v>319.35281479081806</v>
      </c>
      <c r="AB28" s="1">
        <f t="shared" si="1"/>
        <v>24.133624214592242</v>
      </c>
      <c r="AC28" s="1">
        <f t="shared" si="6"/>
        <v>2.4133624214592243E-2</v>
      </c>
      <c r="AD28" s="1">
        <f t="shared" si="7"/>
        <v>256.8778133619993</v>
      </c>
      <c r="AE28" s="1">
        <f t="shared" si="2"/>
        <v>0.44030757494723199</v>
      </c>
      <c r="AF28">
        <f t="shared" si="8"/>
        <v>-31.587638495678508</v>
      </c>
      <c r="AG28">
        <f t="shared" si="9"/>
        <v>-16.272186638000704</v>
      </c>
      <c r="AH28">
        <f>E28</f>
        <v>22.700014299999999</v>
      </c>
      <c r="AI28">
        <f t="shared" si="3"/>
        <v>258.11228219999998</v>
      </c>
      <c r="AJ28">
        <v>243.61717959999999</v>
      </c>
      <c r="AK28" s="1">
        <f t="shared" si="4"/>
        <v>1.9396797249913273</v>
      </c>
    </row>
    <row r="29" spans="1:37" x14ac:dyDescent="0.45">
      <c r="A29">
        <v>480.41976190000003</v>
      </c>
      <c r="B29">
        <v>6230.7496579999997</v>
      </c>
      <c r="C29">
        <v>-17.108181940000001</v>
      </c>
      <c r="D29">
        <v>-37.743509959999997</v>
      </c>
      <c r="E29">
        <v>22.841097959999999</v>
      </c>
      <c r="F29">
        <v>0.56451677099999997</v>
      </c>
      <c r="G29">
        <v>216.97792910000001</v>
      </c>
      <c r="H29">
        <v>26.01401504</v>
      </c>
      <c r="I29">
        <v>317.65158020000001</v>
      </c>
      <c r="J29">
        <v>319.64691870000001</v>
      </c>
      <c r="K29">
        <v>317.75946699999997</v>
      </c>
      <c r="M29">
        <v>480.41976190000003</v>
      </c>
      <c r="N29">
        <v>6230.7496579999997</v>
      </c>
      <c r="O29">
        <v>-17.108181940000001</v>
      </c>
      <c r="P29">
        <v>-33.43276911268412</v>
      </c>
      <c r="Q29">
        <v>22.841097959999999</v>
      </c>
      <c r="R29">
        <v>20.927723662231262</v>
      </c>
      <c r="S29">
        <v>216.97792910000001</v>
      </c>
      <c r="T29">
        <v>26.01401504</v>
      </c>
      <c r="U29">
        <v>315.58244231204952</v>
      </c>
      <c r="V29">
        <v>2454067465.214592</v>
      </c>
      <c r="W29">
        <v>319.61113982071828</v>
      </c>
      <c r="Y29">
        <f t="shared" si="5"/>
        <v>315.58244231204952</v>
      </c>
      <c r="Z29" s="1">
        <f t="shared" si="0"/>
        <v>2454067465.214592</v>
      </c>
      <c r="AA29" s="1">
        <f t="shared" si="11"/>
        <v>319.61113982071828</v>
      </c>
      <c r="AB29" s="1">
        <f t="shared" si="1"/>
        <v>20.927723662231262</v>
      </c>
      <c r="AC29" s="1">
        <f t="shared" si="6"/>
        <v>2.0927723662231262E-2</v>
      </c>
      <c r="AD29" s="1">
        <f t="shared" si="7"/>
        <v>254.68818926344392</v>
      </c>
      <c r="AE29" s="1">
        <f t="shared" si="2"/>
        <v>0.36920659277003759</v>
      </c>
      <c r="AF29">
        <f t="shared" si="8"/>
        <v>-33.43276911268412</v>
      </c>
      <c r="AG29">
        <f t="shared" si="9"/>
        <v>-18.461810736556064</v>
      </c>
      <c r="AH29">
        <f>E29</f>
        <v>22.841097959999999</v>
      </c>
      <c r="AI29">
        <f t="shared" si="3"/>
        <v>255.89181805999999</v>
      </c>
      <c r="AJ29">
        <v>241.97738369999999</v>
      </c>
      <c r="AK29" s="1">
        <f t="shared" si="4"/>
        <v>1.6164135078646527</v>
      </c>
    </row>
    <row r="30" spans="1:37" x14ac:dyDescent="0.45">
      <c r="A30">
        <v>460.08128959999999</v>
      </c>
      <c r="B30">
        <v>6566.1342789999999</v>
      </c>
      <c r="C30">
        <v>-19.54355352</v>
      </c>
      <c r="D30">
        <v>-39.543238119999998</v>
      </c>
      <c r="E30">
        <v>23.46830838</v>
      </c>
      <c r="F30">
        <v>0.51216272200000001</v>
      </c>
      <c r="G30">
        <v>220.70478220000001</v>
      </c>
      <c r="H30">
        <v>27.31620732</v>
      </c>
      <c r="I30">
        <v>318.7060472</v>
      </c>
      <c r="J30">
        <v>320.52892459999998</v>
      </c>
      <c r="K30">
        <v>318.80501800000002</v>
      </c>
      <c r="M30">
        <v>460.08128959999999</v>
      </c>
      <c r="N30">
        <v>6566.1342789999999</v>
      </c>
      <c r="O30">
        <v>-19.54355352</v>
      </c>
      <c r="P30">
        <v>-35.257884377264148</v>
      </c>
      <c r="Q30">
        <v>23.46830838</v>
      </c>
      <c r="R30">
        <v>17.826756214546037</v>
      </c>
      <c r="S30">
        <v>220.70478220000001</v>
      </c>
      <c r="T30">
        <v>27.31620732</v>
      </c>
      <c r="U30">
        <v>316.47007800602802</v>
      </c>
      <c r="V30">
        <v>149514774.21526065</v>
      </c>
      <c r="W30">
        <v>319.9114753132132</v>
      </c>
      <c r="Y30">
        <f t="shared" si="5"/>
        <v>316.47007800602802</v>
      </c>
      <c r="Z30" s="1">
        <f t="shared" si="0"/>
        <v>149514774.21526065</v>
      </c>
      <c r="AA30" s="1">
        <f t="shared" si="11"/>
        <v>319.9114753132132</v>
      </c>
      <c r="AB30" s="1">
        <f t="shared" si="1"/>
        <v>17.826756214546037</v>
      </c>
      <c r="AC30" s="1">
        <f t="shared" si="6"/>
        <v>1.7826756214546036E-2</v>
      </c>
      <c r="AD30" s="1">
        <f t="shared" si="7"/>
        <v>252.30427036648408</v>
      </c>
      <c r="AE30" s="1">
        <f t="shared" si="2"/>
        <v>0.30945556634349664</v>
      </c>
      <c r="AF30">
        <f t="shared" si="8"/>
        <v>-35.257884377264148</v>
      </c>
      <c r="AG30">
        <f t="shared" si="9"/>
        <v>-20.845729633515894</v>
      </c>
      <c r="AH30">
        <f>E30</f>
        <v>23.46830838</v>
      </c>
      <c r="AI30">
        <f t="shared" si="3"/>
        <v>253.45644648000001</v>
      </c>
      <c r="AJ30">
        <v>240.17765560000001</v>
      </c>
      <c r="AK30" s="1">
        <f t="shared" si="4"/>
        <v>1.3186104483236583</v>
      </c>
    </row>
    <row r="31" spans="1:37" x14ac:dyDescent="0.45">
      <c r="A31">
        <v>440.72640589999997</v>
      </c>
      <c r="B31">
        <v>6891.9477580000002</v>
      </c>
      <c r="C31">
        <v>-21.95385542</v>
      </c>
      <c r="D31">
        <v>-41.209262420000002</v>
      </c>
      <c r="E31">
        <v>23.98663561</v>
      </c>
      <c r="F31">
        <v>0.46448542300000001</v>
      </c>
      <c r="G31">
        <v>224.96627670000001</v>
      </c>
      <c r="H31">
        <v>28.431815279999999</v>
      </c>
      <c r="I31">
        <v>319.6864056</v>
      </c>
      <c r="J31">
        <v>321.35146500000002</v>
      </c>
      <c r="K31">
        <v>319.77649409999998</v>
      </c>
      <c r="M31">
        <v>440.72640589999997</v>
      </c>
      <c r="N31">
        <v>6891.9477580000002</v>
      </c>
      <c r="O31">
        <v>-21.95385542</v>
      </c>
      <c r="P31">
        <v>-37.126728942844949</v>
      </c>
      <c r="Q31">
        <v>23.98663561</v>
      </c>
      <c r="R31">
        <v>15.153844036712595</v>
      </c>
      <c r="S31">
        <v>224.96627670000001</v>
      </c>
      <c r="T31">
        <v>28.431815279999999</v>
      </c>
      <c r="U31">
        <v>317.33735792018695</v>
      </c>
      <c r="V31">
        <v>14651176.550909078</v>
      </c>
      <c r="W31">
        <v>320.27077522584335</v>
      </c>
      <c r="Y31">
        <f t="shared" si="5"/>
        <v>317.33735792018695</v>
      </c>
      <c r="Z31" s="1">
        <f t="shared" si="0"/>
        <v>14651176.550909078</v>
      </c>
      <c r="AA31" s="1">
        <f t="shared" si="11"/>
        <v>320.27077522584335</v>
      </c>
      <c r="AB31" s="1">
        <f t="shared" si="1"/>
        <v>15.153844036712595</v>
      </c>
      <c r="AC31" s="1">
        <f t="shared" si="6"/>
        <v>1.5153844036712594E-2</v>
      </c>
      <c r="AD31" s="1">
        <f t="shared" si="7"/>
        <v>249.93931083136903</v>
      </c>
      <c r="AE31" s="1">
        <f t="shared" si="2"/>
        <v>0.25755550560743962</v>
      </c>
      <c r="AF31">
        <f t="shared" si="8"/>
        <v>-37.126728942844949</v>
      </c>
      <c r="AG31">
        <f t="shared" si="9"/>
        <v>-23.210689168630942</v>
      </c>
      <c r="AH31">
        <f>E31</f>
        <v>23.98663561</v>
      </c>
      <c r="AI31">
        <f t="shared" si="3"/>
        <v>251.04614458</v>
      </c>
      <c r="AJ31">
        <v>238.5116313</v>
      </c>
      <c r="AK31" s="1">
        <f t="shared" si="4"/>
        <v>1.0737458549629404</v>
      </c>
    </row>
    <row r="32" spans="1:37" x14ac:dyDescent="0.45">
      <c r="A32">
        <v>422.47303399999998</v>
      </c>
      <c r="B32">
        <v>7214.6356139999998</v>
      </c>
      <c r="C32">
        <v>-24.286710679999999</v>
      </c>
      <c r="D32">
        <v>-43.048202760000002</v>
      </c>
      <c r="E32">
        <v>24.184044960000001</v>
      </c>
      <c r="F32">
        <v>0.40962167700000002</v>
      </c>
      <c r="G32">
        <v>226.08584289999999</v>
      </c>
      <c r="H32">
        <v>29.68883976</v>
      </c>
      <c r="I32">
        <v>320.77575769999999</v>
      </c>
      <c r="J32">
        <v>322.2572376</v>
      </c>
      <c r="K32">
        <v>320.85458849999998</v>
      </c>
      <c r="M32">
        <v>422.47303399999998</v>
      </c>
      <c r="N32">
        <v>7214.6356139999998</v>
      </c>
      <c r="O32">
        <v>-24.286710679999999</v>
      </c>
      <c r="P32">
        <v>-39.072263514010693</v>
      </c>
      <c r="Q32">
        <v>24.184044960000001</v>
      </c>
      <c r="R32">
        <v>12.909153369150545</v>
      </c>
      <c r="S32">
        <v>226.08584289999999</v>
      </c>
      <c r="T32">
        <v>29.68883976</v>
      </c>
      <c r="U32">
        <v>318.21487655283579</v>
      </c>
      <c r="V32">
        <v>2223220.5748282555</v>
      </c>
      <c r="W32">
        <v>320.72068618675297</v>
      </c>
      <c r="Y32">
        <f t="shared" si="5"/>
        <v>318.21487655283579</v>
      </c>
      <c r="Z32" s="1">
        <f t="shared" si="0"/>
        <v>2223220.5748282555</v>
      </c>
      <c r="AA32" s="1">
        <f t="shared" si="11"/>
        <v>320.72068618675297</v>
      </c>
      <c r="AB32" s="1">
        <f t="shared" si="1"/>
        <v>12.909153369150545</v>
      </c>
      <c r="AC32" s="1">
        <f t="shared" si="6"/>
        <v>1.2909153369150545E-2</v>
      </c>
      <c r="AD32" s="1">
        <f t="shared" si="7"/>
        <v>247.63823636340877</v>
      </c>
      <c r="AE32" s="1">
        <f t="shared" si="2"/>
        <v>0.21204855192626806</v>
      </c>
      <c r="AF32">
        <f t="shared" si="8"/>
        <v>-39.072263514010693</v>
      </c>
      <c r="AG32">
        <f t="shared" si="9"/>
        <v>-25.511763636591201</v>
      </c>
      <c r="AH32">
        <f>E32</f>
        <v>24.184044960000001</v>
      </c>
      <c r="AI32">
        <f t="shared" si="3"/>
        <v>248.71328932</v>
      </c>
      <c r="AJ32">
        <v>236.67269089999999</v>
      </c>
      <c r="AK32" s="1">
        <f t="shared" si="4"/>
        <v>0.87681176691902762</v>
      </c>
    </row>
    <row r="33" spans="1:37" x14ac:dyDescent="0.45">
      <c r="A33">
        <v>403.30484100000001</v>
      </c>
      <c r="B33">
        <v>7562.6975890000003</v>
      </c>
      <c r="C33">
        <v>-26.841726510000001</v>
      </c>
      <c r="D33">
        <v>-45.064037810000002</v>
      </c>
      <c r="E33">
        <v>24.385636309999999</v>
      </c>
      <c r="F33">
        <v>0.35624239899999999</v>
      </c>
      <c r="G33">
        <v>229.17364939999999</v>
      </c>
      <c r="H33">
        <v>31.083080330000001</v>
      </c>
      <c r="I33">
        <v>321.89622550000001</v>
      </c>
      <c r="J33">
        <v>323.19731780000001</v>
      </c>
      <c r="K33">
        <v>321.96472119999999</v>
      </c>
      <c r="M33">
        <v>403.30484100000001</v>
      </c>
      <c r="N33">
        <v>7562.6975890000003</v>
      </c>
      <c r="O33">
        <v>-26.841726510000001</v>
      </c>
      <c r="P33">
        <v>-41.216413932405544</v>
      </c>
      <c r="Q33">
        <v>24.385636309999999</v>
      </c>
      <c r="R33">
        <v>10.783869554310725</v>
      </c>
      <c r="S33">
        <v>229.17364939999999</v>
      </c>
      <c r="T33">
        <v>31.083080330000001</v>
      </c>
      <c r="U33">
        <v>319.15619207904581</v>
      </c>
      <c r="V33">
        <v>399208.83513759921</v>
      </c>
      <c r="W33">
        <v>321.25565271217272</v>
      </c>
      <c r="Y33">
        <f t="shared" si="5"/>
        <v>319.15619207904581</v>
      </c>
      <c r="Z33" s="1">
        <f t="shared" si="0"/>
        <v>399208.83513759921</v>
      </c>
      <c r="AA33" s="1">
        <f t="shared" si="11"/>
        <v>321.25565271217272</v>
      </c>
      <c r="AB33" s="1">
        <f t="shared" si="1"/>
        <v>10.783869554310725</v>
      </c>
      <c r="AC33" s="1">
        <f t="shared" si="6"/>
        <v>1.0783869554310724E-2</v>
      </c>
      <c r="AD33" s="1">
        <f t="shared" si="7"/>
        <v>245.11685995106006</v>
      </c>
      <c r="AE33" s="1">
        <f t="shared" si="2"/>
        <v>0.17051075152842721</v>
      </c>
      <c r="AF33">
        <f t="shared" si="8"/>
        <v>-41.216413932405544</v>
      </c>
      <c r="AG33">
        <f t="shared" si="9"/>
        <v>-28.03314004893992</v>
      </c>
      <c r="AH33">
        <f>E33</f>
        <v>24.385636309999999</v>
      </c>
      <c r="AI33">
        <f t="shared" si="3"/>
        <v>246.15827349</v>
      </c>
      <c r="AJ33">
        <v>234.65685590000001</v>
      </c>
      <c r="AK33" s="1">
        <f t="shared" si="4"/>
        <v>0.69922617298489187</v>
      </c>
    </row>
    <row r="34" spans="1:37" x14ac:dyDescent="0.45">
      <c r="A34">
        <v>385.92171999999999</v>
      </c>
      <c r="B34">
        <v>7889.8259070000004</v>
      </c>
      <c r="C34">
        <v>-29.252602240000002</v>
      </c>
      <c r="D34">
        <v>-46.9782826</v>
      </c>
      <c r="E34">
        <v>24.773396170000002</v>
      </c>
      <c r="F34">
        <v>0.31802626000000001</v>
      </c>
      <c r="G34">
        <v>232.8229513</v>
      </c>
      <c r="H34">
        <v>32.453071880000003</v>
      </c>
      <c r="I34">
        <v>322.94687449999998</v>
      </c>
      <c r="J34">
        <v>324.1137526</v>
      </c>
      <c r="K34">
        <v>323.00990469999999</v>
      </c>
      <c r="M34">
        <v>385.92171999999999</v>
      </c>
      <c r="N34">
        <v>7889.8259070000004</v>
      </c>
      <c r="O34">
        <v>-29.252602240000002</v>
      </c>
      <c r="P34">
        <v>-43.171901423330617</v>
      </c>
      <c r="Q34">
        <v>24.773396170000002</v>
      </c>
      <c r="R34">
        <v>9.0630751390934741</v>
      </c>
      <c r="S34">
        <v>232.8229513</v>
      </c>
      <c r="T34">
        <v>32.453071880000003</v>
      </c>
      <c r="U34">
        <v>320.0377514688812</v>
      </c>
      <c r="V34">
        <v>104793.17958027915</v>
      </c>
      <c r="W34">
        <v>321.8070724441157</v>
      </c>
      <c r="Y34">
        <f t="shared" si="5"/>
        <v>320.0377514688812</v>
      </c>
      <c r="Z34" s="1">
        <f t="shared" ref="Z34:Z65" si="12" xml:space="preserve"> Y34* EXP(($AO$6 * AK34)/($AO$8 * AD34))</f>
        <v>104793.17958027915</v>
      </c>
      <c r="AA34" s="1">
        <f t="shared" si="11"/>
        <v>321.8070724441157</v>
      </c>
      <c r="AB34" s="1">
        <f t="shared" ref="AB34:AB65" si="13" xml:space="preserve"> (((10000000 * AK34)/A34)*$AO$14)/1000</f>
        <v>9.0630751390934741</v>
      </c>
      <c r="AC34" s="1">
        <f t="shared" si="6"/>
        <v>9.0630751390934749E-3</v>
      </c>
      <c r="AD34" s="1">
        <f t="shared" si="7"/>
        <v>242.74371160570269</v>
      </c>
      <c r="AE34" s="1">
        <f t="shared" ref="AE34:AE65" si="14">(AH34*AK34)/100</f>
        <v>0.1393060459650986</v>
      </c>
      <c r="AF34">
        <f t="shared" si="8"/>
        <v>-43.171901423330617</v>
      </c>
      <c r="AG34">
        <f t="shared" si="9"/>
        <v>-30.406288394297299</v>
      </c>
      <c r="AH34">
        <f>E34</f>
        <v>24.773396170000002</v>
      </c>
      <c r="AI34">
        <f t="shared" ref="AI34:AI65" si="15">C34+273</f>
        <v>243.74739776000001</v>
      </c>
      <c r="AJ34">
        <v>232.7426111</v>
      </c>
      <c r="AK34" s="1">
        <f t="shared" ref="AK34:AK65" si="16">6.1*EXP(($AO$6/$AO$7)*((1/273)-(1/AI34)))</f>
        <v>0.56232114890163876</v>
      </c>
    </row>
    <row r="35" spans="1:37" x14ac:dyDescent="0.45">
      <c r="A35">
        <v>368.97870999999998</v>
      </c>
      <c r="B35">
        <v>8219.3590889999996</v>
      </c>
      <c r="C35">
        <v>-31.67677304</v>
      </c>
      <c r="D35">
        <v>-48.814853759999998</v>
      </c>
      <c r="E35">
        <v>24.925567210000001</v>
      </c>
      <c r="F35">
        <v>0.27606677099999999</v>
      </c>
      <c r="G35">
        <v>233.8310568</v>
      </c>
      <c r="H35">
        <v>33.900804739999998</v>
      </c>
      <c r="I35">
        <v>324.03183510000002</v>
      </c>
      <c r="J35">
        <v>325.05475760000002</v>
      </c>
      <c r="K35">
        <v>324.08433550000001</v>
      </c>
      <c r="M35">
        <v>368.97870999999998</v>
      </c>
      <c r="N35">
        <v>8219.3590889999996</v>
      </c>
      <c r="O35">
        <v>-31.67677304</v>
      </c>
      <c r="P35">
        <v>-45.236328913895527</v>
      </c>
      <c r="Q35">
        <v>24.925567210000001</v>
      </c>
      <c r="R35">
        <v>7.5807449009365531</v>
      </c>
      <c r="S35">
        <v>233.8310568</v>
      </c>
      <c r="T35">
        <v>33.900804739999998</v>
      </c>
      <c r="U35">
        <v>320.9495343362729</v>
      </c>
      <c r="V35">
        <v>34504.997229789267</v>
      </c>
      <c r="W35">
        <v>322.43368662925832</v>
      </c>
      <c r="Y35">
        <f t="shared" si="5"/>
        <v>320.9495343362729</v>
      </c>
      <c r="Z35" s="1">
        <f t="shared" si="12"/>
        <v>34504.997229789267</v>
      </c>
      <c r="AA35" s="1">
        <f t="shared" si="11"/>
        <v>322.43368662925832</v>
      </c>
      <c r="AB35" s="1">
        <f t="shared" si="13"/>
        <v>7.5807449009365531</v>
      </c>
      <c r="AC35" s="1">
        <f t="shared" si="6"/>
        <v>7.5807449009365532E-3</v>
      </c>
      <c r="AD35" s="1">
        <f t="shared" si="7"/>
        <v>240.34882567439897</v>
      </c>
      <c r="AE35" s="1">
        <f t="shared" si="14"/>
        <v>0.11209025468032988</v>
      </c>
      <c r="AF35">
        <f t="shared" si="8"/>
        <v>-45.236328913895527</v>
      </c>
      <c r="AG35">
        <f t="shared" si="9"/>
        <v>-32.801174325601018</v>
      </c>
      <c r="AH35">
        <f>E35</f>
        <v>24.925567210000001</v>
      </c>
      <c r="AI35">
        <f t="shared" si="15"/>
        <v>241.32322696</v>
      </c>
      <c r="AJ35">
        <v>230.9060399</v>
      </c>
      <c r="AK35" s="1">
        <f t="shared" si="16"/>
        <v>0.44969991549624549</v>
      </c>
    </row>
    <row r="36" spans="1:37" x14ac:dyDescent="0.45">
      <c r="A36">
        <v>352.88303719999999</v>
      </c>
      <c r="B36">
        <v>8543.5701079999999</v>
      </c>
      <c r="C36">
        <v>-34.005514460000001</v>
      </c>
      <c r="D36">
        <v>-50.57622825</v>
      </c>
      <c r="E36">
        <v>25.239059959999999</v>
      </c>
      <c r="F36">
        <v>0.24793029899999999</v>
      </c>
      <c r="G36">
        <v>232.43632289999999</v>
      </c>
      <c r="H36">
        <v>35.325649400000003</v>
      </c>
      <c r="I36">
        <v>325.19696640000001</v>
      </c>
      <c r="J36">
        <v>326.12088160000002</v>
      </c>
      <c r="K36">
        <v>325.24541599999998</v>
      </c>
      <c r="M36">
        <v>352.88303719999999</v>
      </c>
      <c r="N36">
        <v>8543.5701079999999</v>
      </c>
      <c r="O36">
        <v>-34.005514460000001</v>
      </c>
      <c r="P36">
        <v>-47.165422560612313</v>
      </c>
      <c r="Q36">
        <v>25.239059959999999</v>
      </c>
      <c r="R36">
        <v>6.367770657368018</v>
      </c>
      <c r="S36">
        <v>232.43632289999999</v>
      </c>
      <c r="T36">
        <v>35.325649400000003</v>
      </c>
      <c r="U36">
        <v>321.9329850371189</v>
      </c>
      <c r="V36">
        <v>14304.3052094714</v>
      </c>
      <c r="W36">
        <v>323.18348224073145</v>
      </c>
      <c r="Y36">
        <f t="shared" si="5"/>
        <v>321.9329850371189</v>
      </c>
      <c r="Z36" s="1">
        <f t="shared" si="12"/>
        <v>14304.3052094714</v>
      </c>
      <c r="AA36" s="1">
        <f t="shared" si="11"/>
        <v>323.18348224073145</v>
      </c>
      <c r="AB36" s="1">
        <f t="shared" si="13"/>
        <v>6.367770657368018</v>
      </c>
      <c r="AC36" s="1">
        <f t="shared" si="6"/>
        <v>6.3677706573680177E-3</v>
      </c>
      <c r="AD36" s="1">
        <f t="shared" si="7"/>
        <v>238.05299468337273</v>
      </c>
      <c r="AE36" s="1">
        <f t="shared" si="14"/>
        <v>9.1180293698765874E-2</v>
      </c>
      <c r="AF36">
        <f t="shared" si="8"/>
        <v>-47.165422560612313</v>
      </c>
      <c r="AG36">
        <f t="shared" si="9"/>
        <v>-35.097005316627246</v>
      </c>
      <c r="AH36">
        <f>E36</f>
        <v>25.239059959999999</v>
      </c>
      <c r="AI36">
        <f t="shared" si="15"/>
        <v>238.99448554</v>
      </c>
      <c r="AJ36">
        <v>229.1446655</v>
      </c>
      <c r="AK36" s="1">
        <f t="shared" si="16"/>
        <v>0.36126659964068597</v>
      </c>
    </row>
    <row r="37" spans="1:37" x14ac:dyDescent="0.45">
      <c r="A37">
        <v>337.02550539999999</v>
      </c>
      <c r="B37">
        <v>8873.3721189999997</v>
      </c>
      <c r="C37">
        <v>-36.350009059999998</v>
      </c>
      <c r="D37">
        <v>-52.463749329999999</v>
      </c>
      <c r="E37">
        <v>25.429878550000002</v>
      </c>
      <c r="F37">
        <v>0.22169234600000001</v>
      </c>
      <c r="G37">
        <v>236.94674710000001</v>
      </c>
      <c r="H37">
        <v>36.527293569999998</v>
      </c>
      <c r="I37">
        <v>326.44198280000001</v>
      </c>
      <c r="J37">
        <v>327.27205930000002</v>
      </c>
      <c r="K37">
        <v>326.486043</v>
      </c>
      <c r="M37">
        <v>337.02550539999999</v>
      </c>
      <c r="N37">
        <v>8873.3721189999997</v>
      </c>
      <c r="O37">
        <v>-36.350009059999998</v>
      </c>
      <c r="P37">
        <v>-49.159392354962897</v>
      </c>
      <c r="Q37">
        <v>25.429878550000002</v>
      </c>
      <c r="R37">
        <v>5.3250851696068624</v>
      </c>
      <c r="S37">
        <v>236.94674710000001</v>
      </c>
      <c r="T37">
        <v>36.527293569999998</v>
      </c>
      <c r="U37">
        <v>322.99436106355915</v>
      </c>
      <c r="V37">
        <v>6888.1771299485854</v>
      </c>
      <c r="W37">
        <v>324.04354427755851</v>
      </c>
      <c r="Y37">
        <f t="shared" si="5"/>
        <v>322.99436106355915</v>
      </c>
      <c r="Z37" s="1">
        <f t="shared" si="12"/>
        <v>6888.1771299485854</v>
      </c>
      <c r="AA37" s="1">
        <f t="shared" si="11"/>
        <v>324.04354427755851</v>
      </c>
      <c r="AB37" s="1">
        <f t="shared" si="13"/>
        <v>5.3250851696068624</v>
      </c>
      <c r="AC37" s="1">
        <f t="shared" si="6"/>
        <v>5.3250851696068626E-3</v>
      </c>
      <c r="AD37" s="1">
        <f t="shared" si="7"/>
        <v>235.73708005394491</v>
      </c>
      <c r="AE37" s="1">
        <f t="shared" si="14"/>
        <v>7.3374174507120776E-2</v>
      </c>
      <c r="AF37">
        <f t="shared" si="8"/>
        <v>-49.159392354962897</v>
      </c>
      <c r="AG37">
        <f t="shared" si="9"/>
        <v>-37.412919946055069</v>
      </c>
      <c r="AH37">
        <f>E37</f>
        <v>25.429878550000002</v>
      </c>
      <c r="AI37">
        <f t="shared" si="15"/>
        <v>236.64999094000001</v>
      </c>
      <c r="AJ37">
        <v>227.25714439999999</v>
      </c>
      <c r="AK37" s="1">
        <f t="shared" si="16"/>
        <v>0.28853529269852046</v>
      </c>
    </row>
    <row r="38" spans="1:37" x14ac:dyDescent="0.45">
      <c r="A38">
        <v>321.72886510000001</v>
      </c>
      <c r="B38">
        <v>9205.2997149999992</v>
      </c>
      <c r="C38">
        <v>-38.62745237</v>
      </c>
      <c r="D38">
        <v>-54.645335279999998</v>
      </c>
      <c r="E38">
        <v>25.187036599999999</v>
      </c>
      <c r="F38">
        <v>0.18454588799999999</v>
      </c>
      <c r="G38">
        <v>239.26807410000001</v>
      </c>
      <c r="H38">
        <v>37.912627360000002</v>
      </c>
      <c r="I38">
        <v>327.84300860000002</v>
      </c>
      <c r="J38">
        <v>328.5403622</v>
      </c>
      <c r="K38">
        <v>327.87796059999999</v>
      </c>
      <c r="M38">
        <v>321.72886510000001</v>
      </c>
      <c r="N38">
        <v>9205.2997149999992</v>
      </c>
      <c r="O38">
        <v>-38.62745237</v>
      </c>
      <c r="P38">
        <v>-51.24710202810072</v>
      </c>
      <c r="Q38">
        <v>25.187036599999999</v>
      </c>
      <c r="R38">
        <v>4.4647005795153767</v>
      </c>
      <c r="S38">
        <v>239.26807410000001</v>
      </c>
      <c r="T38">
        <v>37.912627360000002</v>
      </c>
      <c r="U38">
        <v>324.16385851753006</v>
      </c>
      <c r="V38">
        <v>3843.2480266981779</v>
      </c>
      <c r="W38">
        <v>325.04670820338856</v>
      </c>
      <c r="Y38">
        <f t="shared" si="5"/>
        <v>324.16385851753006</v>
      </c>
      <c r="Z38" s="1">
        <f t="shared" si="12"/>
        <v>3843.2480266981779</v>
      </c>
      <c r="AA38" s="1">
        <f t="shared" si="11"/>
        <v>325.04670820338856</v>
      </c>
      <c r="AB38" s="1">
        <f t="shared" si="13"/>
        <v>4.4647005795153767</v>
      </c>
      <c r="AC38" s="1">
        <f t="shared" si="6"/>
        <v>4.4647005795153769E-3</v>
      </c>
      <c r="AD38" s="1">
        <f t="shared" si="7"/>
        <v>233.4741386272506</v>
      </c>
      <c r="AE38" s="1">
        <f t="shared" si="14"/>
        <v>5.8165980618953859E-2</v>
      </c>
      <c r="AF38">
        <f t="shared" si="8"/>
        <v>-51.24710202810072</v>
      </c>
      <c r="AG38">
        <f t="shared" si="9"/>
        <v>-39.675861372749381</v>
      </c>
      <c r="AH38">
        <f>E38</f>
        <v>25.187036599999999</v>
      </c>
      <c r="AI38">
        <f t="shared" si="15"/>
        <v>234.37254762999999</v>
      </c>
      <c r="AJ38">
        <v>225.07555840000001</v>
      </c>
      <c r="AK38" s="1">
        <f t="shared" si="16"/>
        <v>0.23093618174578687</v>
      </c>
    </row>
    <row r="39" spans="1:37" x14ac:dyDescent="0.45">
      <c r="A39">
        <v>307.58889649999998</v>
      </c>
      <c r="B39">
        <v>9519.8783870000007</v>
      </c>
      <c r="C39">
        <v>-40.75959967</v>
      </c>
      <c r="D39">
        <v>-56.596722509999999</v>
      </c>
      <c r="E39">
        <v>24.895866420000001</v>
      </c>
      <c r="F39">
        <v>0.15838175299999999</v>
      </c>
      <c r="G39">
        <v>239.37454679999999</v>
      </c>
      <c r="H39">
        <v>39.300995720000003</v>
      </c>
      <c r="I39">
        <v>329.21835179999999</v>
      </c>
      <c r="J39">
        <v>329.82313959999999</v>
      </c>
      <c r="K39">
        <v>329.24880739999998</v>
      </c>
      <c r="M39">
        <v>307.58889649999998</v>
      </c>
      <c r="N39">
        <v>9519.8783870000007</v>
      </c>
      <c r="O39">
        <v>-40.75959967</v>
      </c>
      <c r="P39">
        <v>-53.223177929207289</v>
      </c>
      <c r="Q39">
        <v>24.895866420000001</v>
      </c>
      <c r="R39">
        <v>3.7762035846409825</v>
      </c>
      <c r="S39">
        <v>239.37454679999999</v>
      </c>
      <c r="T39">
        <v>39.300995720000003</v>
      </c>
      <c r="U39">
        <v>325.37049228281779</v>
      </c>
      <c r="V39">
        <v>2447.5989826242453</v>
      </c>
      <c r="W39">
        <v>326.11997806658758</v>
      </c>
      <c r="Y39">
        <f t="shared" si="5"/>
        <v>325.37049228281779</v>
      </c>
      <c r="Z39" s="1">
        <f t="shared" si="12"/>
        <v>2447.5989826242453</v>
      </c>
      <c r="AA39" s="1">
        <f t="shared" si="11"/>
        <v>326.11997806658758</v>
      </c>
      <c r="AB39" s="1">
        <f t="shared" si="13"/>
        <v>3.7762035846409825</v>
      </c>
      <c r="AC39" s="1">
        <f t="shared" si="6"/>
        <v>3.7762035846409824E-3</v>
      </c>
      <c r="AD39" s="1">
        <f t="shared" si="7"/>
        <v>231.35367485953481</v>
      </c>
      <c r="AE39" s="1">
        <f t="shared" si="14"/>
        <v>4.6490360580117053E-2</v>
      </c>
      <c r="AF39">
        <f t="shared" si="8"/>
        <v>-53.223177929207289</v>
      </c>
      <c r="AG39">
        <f t="shared" si="9"/>
        <v>-41.796325140465186</v>
      </c>
      <c r="AH39">
        <f>E39</f>
        <v>24.895866420000001</v>
      </c>
      <c r="AI39">
        <f t="shared" si="15"/>
        <v>232.24040033</v>
      </c>
      <c r="AJ39">
        <v>223.12417120000001</v>
      </c>
      <c r="AK39" s="1">
        <f t="shared" si="16"/>
        <v>0.18673927549181096</v>
      </c>
    </row>
    <row r="40" spans="1:37" x14ac:dyDescent="0.45">
      <c r="A40">
        <v>293.34508099999999</v>
      </c>
      <c r="B40">
        <v>9850.5133029999997</v>
      </c>
      <c r="C40">
        <v>-42.930019219999998</v>
      </c>
      <c r="D40">
        <v>-58.540630010000001</v>
      </c>
      <c r="E40">
        <v>24.474076320000002</v>
      </c>
      <c r="F40">
        <v>0.135320785</v>
      </c>
      <c r="G40">
        <v>241.8532917</v>
      </c>
      <c r="H40">
        <v>40.53696274</v>
      </c>
      <c r="I40">
        <v>330.81380200000001</v>
      </c>
      <c r="J40">
        <v>331.33539539999998</v>
      </c>
      <c r="K40">
        <v>330.83959879999998</v>
      </c>
      <c r="M40">
        <v>293.34508099999999</v>
      </c>
      <c r="N40">
        <v>9850.5133029999997</v>
      </c>
      <c r="O40">
        <v>-42.930019219999998</v>
      </c>
      <c r="P40">
        <v>-55.27637881900916</v>
      </c>
      <c r="Q40">
        <v>24.474076320000002</v>
      </c>
      <c r="R40">
        <v>3.1767179507826793</v>
      </c>
      <c r="S40">
        <v>241.8532917</v>
      </c>
      <c r="T40">
        <v>40.53696274</v>
      </c>
      <c r="U40">
        <v>326.730454225144</v>
      </c>
      <c r="V40">
        <v>1674.631520253962</v>
      </c>
      <c r="W40">
        <v>327.36359182953669</v>
      </c>
      <c r="Y40">
        <f t="shared" si="5"/>
        <v>326.730454225144</v>
      </c>
      <c r="Z40" s="1">
        <f t="shared" si="12"/>
        <v>1674.631520253962</v>
      </c>
      <c r="AA40" s="1">
        <f t="shared" si="11"/>
        <v>327.36359182953669</v>
      </c>
      <c r="AB40" s="1">
        <f t="shared" si="13"/>
        <v>3.1767179507826793</v>
      </c>
      <c r="AC40" s="1">
        <f t="shared" si="6"/>
        <v>3.1767179507826791E-3</v>
      </c>
      <c r="AD40" s="1">
        <f t="shared" si="7"/>
        <v>229.19147350625573</v>
      </c>
      <c r="AE40" s="1">
        <f t="shared" si="14"/>
        <v>3.6666832321283399E-2</v>
      </c>
      <c r="AF40">
        <f t="shared" si="8"/>
        <v>-55.27637881900916</v>
      </c>
      <c r="AG40">
        <f t="shared" si="9"/>
        <v>-43.958526493744237</v>
      </c>
      <c r="AH40">
        <f>E40</f>
        <v>24.474076320000002</v>
      </c>
      <c r="AI40">
        <f t="shared" si="15"/>
        <v>230.06998078000001</v>
      </c>
      <c r="AJ40">
        <v>221.18026370000001</v>
      </c>
      <c r="AK40" s="1">
        <f t="shared" si="16"/>
        <v>0.14981906504606093</v>
      </c>
    </row>
    <row r="41" spans="1:37" x14ac:dyDescent="0.45">
      <c r="A41">
        <v>279.55995560000002</v>
      </c>
      <c r="B41">
        <v>10183.20925</v>
      </c>
      <c r="C41">
        <v>-45.013769029999999</v>
      </c>
      <c r="D41">
        <v>-60.524799049999999</v>
      </c>
      <c r="E41">
        <v>24.08333975</v>
      </c>
      <c r="F41">
        <v>0.116055304</v>
      </c>
      <c r="G41">
        <v>242.90976169999999</v>
      </c>
      <c r="H41">
        <v>41.625352169999999</v>
      </c>
      <c r="I41">
        <v>332.59013640000001</v>
      </c>
      <c r="J41">
        <v>333.04088209999998</v>
      </c>
      <c r="K41">
        <v>332.61236409999998</v>
      </c>
      <c r="M41">
        <v>279.55995560000002</v>
      </c>
      <c r="N41">
        <v>10183.20925</v>
      </c>
      <c r="O41">
        <v>-45.013769029999999</v>
      </c>
      <c r="P41">
        <v>-57.241905879909169</v>
      </c>
      <c r="Q41">
        <v>24.08333975</v>
      </c>
      <c r="R41">
        <v>2.6873257364052598</v>
      </c>
      <c r="S41">
        <v>242.90976169999999</v>
      </c>
      <c r="T41">
        <v>41.625352169999999</v>
      </c>
      <c r="U41">
        <v>328.25910388889895</v>
      </c>
      <c r="V41">
        <v>1240.5741957232331</v>
      </c>
      <c r="W41">
        <v>328.79720876313382</v>
      </c>
      <c r="Y41">
        <f t="shared" si="5"/>
        <v>328.25910388889895</v>
      </c>
      <c r="Z41" s="1">
        <f t="shared" si="12"/>
        <v>1240.5741957232331</v>
      </c>
      <c r="AA41" s="1">
        <f t="shared" si="11"/>
        <v>328.79720876313382</v>
      </c>
      <c r="AB41" s="1">
        <f t="shared" si="13"/>
        <v>2.6873257364052598</v>
      </c>
      <c r="AC41" s="1">
        <f t="shared" si="6"/>
        <v>2.6873257364052596E-3</v>
      </c>
      <c r="AD41" s="1">
        <f t="shared" si="7"/>
        <v>227.11611162772371</v>
      </c>
      <c r="AE41" s="1">
        <f t="shared" si="14"/>
        <v>2.9088518437067331E-2</v>
      </c>
      <c r="AF41">
        <f t="shared" si="8"/>
        <v>-57.241905879909169</v>
      </c>
      <c r="AG41">
        <f t="shared" si="9"/>
        <v>-46.033888372276266</v>
      </c>
      <c r="AH41">
        <f>E41</f>
        <v>24.08333975</v>
      </c>
      <c r="AI41">
        <f t="shared" si="15"/>
        <v>227.98623097000001</v>
      </c>
      <c r="AJ41">
        <v>219.1960947</v>
      </c>
      <c r="AK41" s="1">
        <f t="shared" si="16"/>
        <v>0.12078274333636527</v>
      </c>
    </row>
    <row r="42" spans="1:37" x14ac:dyDescent="0.45">
      <c r="A42">
        <v>267.31830530000002</v>
      </c>
      <c r="B42">
        <v>10493.464309999999</v>
      </c>
      <c r="C42">
        <v>-46.844928170000003</v>
      </c>
      <c r="D42">
        <v>-62.390198839999996</v>
      </c>
      <c r="E42">
        <v>23.354434309999998</v>
      </c>
      <c r="F42">
        <v>9.8468317999999999E-2</v>
      </c>
      <c r="G42">
        <v>244.35261990000001</v>
      </c>
      <c r="H42">
        <v>42.4901348</v>
      </c>
      <c r="I42">
        <v>334.45660120000002</v>
      </c>
      <c r="J42">
        <v>334.84125330000001</v>
      </c>
      <c r="K42">
        <v>334.47471339999998</v>
      </c>
      <c r="M42">
        <v>267.31830530000002</v>
      </c>
      <c r="N42">
        <v>10493.464309999999</v>
      </c>
      <c r="O42">
        <v>-46.844928170000003</v>
      </c>
      <c r="P42">
        <v>-59.097894724925837</v>
      </c>
      <c r="Q42">
        <v>23.354434309999998</v>
      </c>
      <c r="R42">
        <v>2.3180490701069805</v>
      </c>
      <c r="S42">
        <v>244.35261990000001</v>
      </c>
      <c r="T42">
        <v>42.4901348</v>
      </c>
      <c r="U42">
        <v>329.81934423099659</v>
      </c>
      <c r="V42">
        <v>996.34183680747219</v>
      </c>
      <c r="W42">
        <v>330.28571205975737</v>
      </c>
      <c r="Y42">
        <f t="shared" si="5"/>
        <v>329.81934423099659</v>
      </c>
      <c r="Z42" s="1">
        <f t="shared" si="12"/>
        <v>996.34183680747219</v>
      </c>
      <c r="AA42" s="1">
        <f t="shared" si="11"/>
        <v>330.28571205975737</v>
      </c>
      <c r="AB42" s="1">
        <f t="shared" si="13"/>
        <v>2.3180490701069805</v>
      </c>
      <c r="AC42" s="1">
        <f t="shared" si="6"/>
        <v>2.3180490701069805E-3</v>
      </c>
      <c r="AD42" s="1">
        <f t="shared" si="7"/>
        <v>225.280907983281</v>
      </c>
      <c r="AE42" s="1">
        <f t="shared" si="14"/>
        <v>2.326645902041519E-2</v>
      </c>
      <c r="AF42">
        <f t="shared" si="8"/>
        <v>-59.097894724925837</v>
      </c>
      <c r="AG42">
        <f t="shared" si="9"/>
        <v>-47.86909201671898</v>
      </c>
      <c r="AH42">
        <f>E42</f>
        <v>23.354434309999998</v>
      </c>
      <c r="AI42">
        <f t="shared" si="15"/>
        <v>226.15507183</v>
      </c>
      <c r="AJ42">
        <v>217.3306949</v>
      </c>
      <c r="AK42" s="1">
        <f t="shared" si="16"/>
        <v>9.9623303701485338E-2</v>
      </c>
    </row>
    <row r="43" spans="1:37" x14ac:dyDescent="0.45">
      <c r="A43">
        <v>254.94034819999999</v>
      </c>
      <c r="B43">
        <v>10816.90057</v>
      </c>
      <c r="C43">
        <v>-48.634343319999999</v>
      </c>
      <c r="D43">
        <v>-64.322352190000004</v>
      </c>
      <c r="E43">
        <v>23.005306000000001</v>
      </c>
      <c r="F43">
        <v>8.2427935999999993E-2</v>
      </c>
      <c r="G43">
        <v>244.167024</v>
      </c>
      <c r="H43">
        <v>43.480988779999997</v>
      </c>
      <c r="I43">
        <v>336.62970189999999</v>
      </c>
      <c r="J43">
        <v>336.95883279999998</v>
      </c>
      <c r="K43">
        <v>336.6461908</v>
      </c>
      <c r="M43">
        <v>254.94034819999999</v>
      </c>
      <c r="N43">
        <v>10816.90057</v>
      </c>
      <c r="O43">
        <v>-48.634343319999999</v>
      </c>
      <c r="P43">
        <v>-60.788545144021597</v>
      </c>
      <c r="Q43">
        <v>23.005306000000001</v>
      </c>
      <c r="R43">
        <v>2.0075048376264837</v>
      </c>
      <c r="S43">
        <v>244.167024</v>
      </c>
      <c r="T43">
        <v>43.480988779999997</v>
      </c>
      <c r="U43">
        <v>331.67668833701578</v>
      </c>
      <c r="V43">
        <v>832.59500799865532</v>
      </c>
      <c r="W43">
        <v>332.08285229639807</v>
      </c>
      <c r="Y43">
        <f t="shared" si="5"/>
        <v>331.67668833701578</v>
      </c>
      <c r="Z43" s="1">
        <f t="shared" si="12"/>
        <v>832.59500799865532</v>
      </c>
      <c r="AA43" s="1">
        <f t="shared" si="11"/>
        <v>332.08285229639807</v>
      </c>
      <c r="AB43" s="1">
        <f t="shared" si="13"/>
        <v>2.0075048376264837</v>
      </c>
      <c r="AC43" s="1">
        <f t="shared" si="6"/>
        <v>2.0075048376264836E-3</v>
      </c>
      <c r="AD43" s="1">
        <f t="shared" si="7"/>
        <v>223.49842997160647</v>
      </c>
      <c r="AE43" s="1">
        <f t="shared" si="14"/>
        <v>1.8929223749480421E-2</v>
      </c>
      <c r="AF43">
        <f t="shared" si="8"/>
        <v>-60.788545144021597</v>
      </c>
      <c r="AG43">
        <f t="shared" si="9"/>
        <v>-49.651570028393508</v>
      </c>
      <c r="AH43">
        <f>E43</f>
        <v>23.005306000000001</v>
      </c>
      <c r="AI43">
        <f t="shared" si="15"/>
        <v>224.36565668</v>
      </c>
      <c r="AJ43">
        <v>215.39854149999999</v>
      </c>
      <c r="AK43" s="1">
        <f t="shared" si="16"/>
        <v>8.2281990726315146E-2</v>
      </c>
    </row>
    <row r="44" spans="1:37" x14ac:dyDescent="0.45">
      <c r="A44">
        <v>243.40874539999999</v>
      </c>
      <c r="B44">
        <v>11129.08779</v>
      </c>
      <c r="C44">
        <v>-50.277205070000001</v>
      </c>
      <c r="D44">
        <v>-66.063762429999997</v>
      </c>
      <c r="E44">
        <v>22.261458690000001</v>
      </c>
      <c r="F44">
        <v>6.8357372999999999E-2</v>
      </c>
      <c r="G44">
        <v>245.7864855</v>
      </c>
      <c r="H44">
        <v>44.514150069999999</v>
      </c>
      <c r="I44">
        <v>338.87106890000001</v>
      </c>
      <c r="J44">
        <v>339.14569990000001</v>
      </c>
      <c r="K44">
        <v>338.8845268</v>
      </c>
      <c r="M44">
        <v>243.40874539999999</v>
      </c>
      <c r="N44">
        <v>11129.08779</v>
      </c>
      <c r="O44">
        <v>-50.277205070000001</v>
      </c>
      <c r="P44">
        <v>-62.483661026696694</v>
      </c>
      <c r="Q44">
        <v>22.261458690000001</v>
      </c>
      <c r="R44">
        <v>1.7592600808925656</v>
      </c>
      <c r="S44">
        <v>245.7864855</v>
      </c>
      <c r="T44">
        <v>44.514150069999999</v>
      </c>
      <c r="U44">
        <v>333.63570443919099</v>
      </c>
      <c r="V44">
        <v>724.7772147357623</v>
      </c>
      <c r="W44">
        <v>333.99374514478302</v>
      </c>
      <c r="Y44">
        <f t="shared" si="5"/>
        <v>333.63570443919099</v>
      </c>
      <c r="Z44" s="1">
        <f t="shared" si="12"/>
        <v>724.7772147357623</v>
      </c>
      <c r="AA44" s="1">
        <f t="shared" si="11"/>
        <v>333.99374514478302</v>
      </c>
      <c r="AB44" s="1">
        <f t="shared" si="13"/>
        <v>1.7592600808925656</v>
      </c>
      <c r="AC44" s="1">
        <f t="shared" si="6"/>
        <v>1.7592600808925656E-3</v>
      </c>
      <c r="AD44" s="1">
        <f t="shared" si="7"/>
        <v>221.84921063096482</v>
      </c>
      <c r="AE44" s="1">
        <f t="shared" si="14"/>
        <v>1.5326022532248596E-2</v>
      </c>
      <c r="AF44">
        <f t="shared" si="8"/>
        <v>-62.483661026696694</v>
      </c>
      <c r="AG44">
        <f t="shared" si="9"/>
        <v>-51.300789369035165</v>
      </c>
      <c r="AH44">
        <f>E44</f>
        <v>22.261458690000001</v>
      </c>
      <c r="AI44">
        <f t="shared" si="15"/>
        <v>222.72279492999999</v>
      </c>
      <c r="AJ44">
        <v>213.6571313</v>
      </c>
      <c r="AK44" s="1">
        <f t="shared" si="16"/>
        <v>6.8845544874977793E-2</v>
      </c>
    </row>
    <row r="45" spans="1:37" x14ac:dyDescent="0.45">
      <c r="A45">
        <v>232.81929679999999</v>
      </c>
      <c r="B45">
        <v>11428.39062</v>
      </c>
      <c r="C45">
        <v>-51.731685200000001</v>
      </c>
      <c r="D45">
        <v>-67.764940350000003</v>
      </c>
      <c r="E45">
        <v>21.551476839999999</v>
      </c>
      <c r="F45">
        <v>5.9770345000000002E-2</v>
      </c>
      <c r="G45">
        <v>248.781046</v>
      </c>
      <c r="H45">
        <v>45.067476939999999</v>
      </c>
      <c r="I45">
        <v>341.25025929999998</v>
      </c>
      <c r="J45">
        <v>341.49389930000001</v>
      </c>
      <c r="K45">
        <v>341.2624318</v>
      </c>
      <c r="M45">
        <v>232.81929679999999</v>
      </c>
      <c r="N45">
        <v>11428.39062</v>
      </c>
      <c r="O45">
        <v>-51.731685200000001</v>
      </c>
      <c r="P45">
        <v>-64.003250268465067</v>
      </c>
      <c r="Q45">
        <v>21.551476839999999</v>
      </c>
      <c r="R45">
        <v>1.567246297761133</v>
      </c>
      <c r="S45">
        <v>248.781046</v>
      </c>
      <c r="T45">
        <v>45.067476939999999</v>
      </c>
      <c r="U45">
        <v>335.7003560837195</v>
      </c>
      <c r="V45">
        <v>653.0636863529636</v>
      </c>
      <c r="W45">
        <v>336.0212924192594</v>
      </c>
      <c r="Y45">
        <f t="shared" si="5"/>
        <v>335.7003560837195</v>
      </c>
      <c r="Z45" s="1">
        <f t="shared" si="12"/>
        <v>653.0636863529636</v>
      </c>
      <c r="AA45" s="1">
        <f t="shared" si="11"/>
        <v>336.0212924192594</v>
      </c>
      <c r="AB45" s="1">
        <f t="shared" si="13"/>
        <v>1.567246297761133</v>
      </c>
      <c r="AC45" s="1">
        <f t="shared" si="6"/>
        <v>1.567246297761133E-3</v>
      </c>
      <c r="AD45" s="1">
        <f t="shared" si="7"/>
        <v>220.38737278026696</v>
      </c>
      <c r="AE45" s="1">
        <f t="shared" si="14"/>
        <v>1.2642788628066295E-2</v>
      </c>
      <c r="AF45">
        <f t="shared" si="8"/>
        <v>-64.003250268465067</v>
      </c>
      <c r="AG45">
        <f t="shared" si="9"/>
        <v>-52.76262721973302</v>
      </c>
      <c r="AH45">
        <f>E45</f>
        <v>21.551476839999999</v>
      </c>
      <c r="AI45">
        <f t="shared" si="15"/>
        <v>221.26831479999998</v>
      </c>
      <c r="AJ45">
        <v>211.9559534</v>
      </c>
      <c r="AK45" s="1">
        <f t="shared" si="16"/>
        <v>5.866321237253222E-2</v>
      </c>
    </row>
    <row r="46" spans="1:37" x14ac:dyDescent="0.45">
      <c r="A46">
        <v>222.3282312</v>
      </c>
      <c r="B46">
        <v>11735.39568</v>
      </c>
      <c r="C46">
        <v>-53.18287729</v>
      </c>
      <c r="D46">
        <v>-69.610492969999996</v>
      </c>
      <c r="E46">
        <v>20.064118059999998</v>
      </c>
      <c r="F46">
        <v>5.0525113000000003E-2</v>
      </c>
      <c r="G46">
        <v>249.40569170000001</v>
      </c>
      <c r="H46">
        <v>45.138510310000001</v>
      </c>
      <c r="I46">
        <v>343.76406029999998</v>
      </c>
      <c r="J46">
        <v>343.9706516</v>
      </c>
      <c r="K46">
        <v>343.77340249999997</v>
      </c>
      <c r="M46">
        <v>222.3282312</v>
      </c>
      <c r="N46">
        <v>11735.39568</v>
      </c>
      <c r="O46">
        <v>-53.18287729</v>
      </c>
      <c r="P46">
        <v>-65.800843228857048</v>
      </c>
      <c r="Q46">
        <v>20.064118059999998</v>
      </c>
      <c r="R46">
        <v>1.3960211623602186</v>
      </c>
      <c r="S46">
        <v>249.40569170000001</v>
      </c>
      <c r="T46">
        <v>45.138510310000001</v>
      </c>
      <c r="U46">
        <v>337.92557357420367</v>
      </c>
      <c r="V46">
        <v>597.47097949855822</v>
      </c>
      <c r="W46">
        <v>338.21334183793118</v>
      </c>
      <c r="Y46">
        <f t="shared" si="5"/>
        <v>337.92557357420367</v>
      </c>
      <c r="Z46" s="1">
        <f t="shared" si="12"/>
        <v>597.47097949855822</v>
      </c>
      <c r="AA46" s="1">
        <f t="shared" si="11"/>
        <v>338.21334183793118</v>
      </c>
      <c r="AB46" s="1">
        <f t="shared" si="13"/>
        <v>1.3960211623602186</v>
      </c>
      <c r="AC46" s="1">
        <f t="shared" si="6"/>
        <v>1.3960211623602185E-3</v>
      </c>
      <c r="AD46" s="1">
        <f t="shared" si="7"/>
        <v>218.90354464258189</v>
      </c>
      <c r="AE46" s="1">
        <f t="shared" si="14"/>
        <v>1.0011895421827267E-2</v>
      </c>
      <c r="AF46">
        <f t="shared" si="8"/>
        <v>-65.800843228857048</v>
      </c>
      <c r="AG46">
        <f t="shared" si="9"/>
        <v>-54.246455357418085</v>
      </c>
      <c r="AH46">
        <f>E46</f>
        <v>20.064118059999998</v>
      </c>
      <c r="AI46">
        <f t="shared" si="15"/>
        <v>219.81712271000001</v>
      </c>
      <c r="AJ46">
        <v>210.11040070000001</v>
      </c>
      <c r="AK46" s="1">
        <f t="shared" si="16"/>
        <v>4.9899504139118228E-2</v>
      </c>
    </row>
    <row r="47" spans="1:37" x14ac:dyDescent="0.45">
      <c r="A47">
        <v>212.44611209999999</v>
      </c>
      <c r="B47">
        <v>12043.4072</v>
      </c>
      <c r="C47">
        <v>-54.44229988</v>
      </c>
      <c r="D47">
        <v>-71.300421959999994</v>
      </c>
      <c r="E47">
        <v>18.493501009999999</v>
      </c>
      <c r="F47">
        <v>4.2392892000000001E-2</v>
      </c>
      <c r="G47">
        <v>251.24214430000001</v>
      </c>
      <c r="H47">
        <v>45.039936730000001</v>
      </c>
      <c r="I47">
        <v>346.66473159999998</v>
      </c>
      <c r="J47">
        <v>346.84137989999999</v>
      </c>
      <c r="K47">
        <v>346.67296190000002</v>
      </c>
      <c r="M47">
        <v>212.44611209999999</v>
      </c>
      <c r="N47">
        <v>12043.4072</v>
      </c>
      <c r="O47">
        <v>-54.44229988</v>
      </c>
      <c r="P47">
        <v>-67.487335278398902</v>
      </c>
      <c r="Q47">
        <v>18.493501009999999</v>
      </c>
      <c r="R47">
        <v>1.2673534145307548</v>
      </c>
      <c r="S47">
        <v>251.24214430000001</v>
      </c>
      <c r="T47">
        <v>45.039936730000001</v>
      </c>
      <c r="U47">
        <v>340.38699487113922</v>
      </c>
      <c r="V47">
        <v>559.69680037671424</v>
      </c>
      <c r="W47">
        <v>340.65014314946842</v>
      </c>
      <c r="Y47">
        <f t="shared" si="5"/>
        <v>340.38699487113922</v>
      </c>
      <c r="Z47" s="1">
        <f t="shared" si="12"/>
        <v>559.69680037671424</v>
      </c>
      <c r="AA47" s="1">
        <f t="shared" si="11"/>
        <v>340.65014314946842</v>
      </c>
      <c r="AB47" s="1">
        <f t="shared" si="13"/>
        <v>1.2673534145307548</v>
      </c>
      <c r="AC47" s="1">
        <f t="shared" si="6"/>
        <v>1.2673534145307547E-3</v>
      </c>
      <c r="AD47" s="1">
        <f t="shared" si="7"/>
        <v>217.60416108505612</v>
      </c>
      <c r="AE47" s="1">
        <f t="shared" si="14"/>
        <v>8.0052569727722053E-3</v>
      </c>
      <c r="AF47">
        <f t="shared" si="8"/>
        <v>-67.487335278398902</v>
      </c>
      <c r="AG47">
        <f t="shared" si="9"/>
        <v>-55.54583891494385</v>
      </c>
      <c r="AH47">
        <f>E47</f>
        <v>18.493501009999999</v>
      </c>
      <c r="AI47">
        <f t="shared" si="15"/>
        <v>218.55770011999999</v>
      </c>
      <c r="AJ47">
        <v>208.42047170000001</v>
      </c>
      <c r="AK47" s="1">
        <f t="shared" si="16"/>
        <v>4.328686584786471E-2</v>
      </c>
    </row>
    <row r="48" spans="1:37" x14ac:dyDescent="0.45">
      <c r="A48">
        <v>202.55033259999999</v>
      </c>
      <c r="B48">
        <v>12362.91056</v>
      </c>
      <c r="C48">
        <v>-55.701958390000001</v>
      </c>
      <c r="D48">
        <v>-72.959720390000001</v>
      </c>
      <c r="E48">
        <v>17.241738720000001</v>
      </c>
      <c r="F48">
        <v>3.4610499000000003E-2</v>
      </c>
      <c r="G48">
        <v>251.83086349999999</v>
      </c>
      <c r="H48">
        <v>44.788840929999999</v>
      </c>
      <c r="I48">
        <v>349.77727770000001</v>
      </c>
      <c r="J48">
        <v>349.92222620000001</v>
      </c>
      <c r="K48">
        <v>349.78382800000003</v>
      </c>
      <c r="M48">
        <v>202.55033259999999</v>
      </c>
      <c r="N48">
        <v>12362.91056</v>
      </c>
      <c r="O48">
        <v>-55.701958390000001</v>
      </c>
      <c r="P48">
        <v>-69.07584065931529</v>
      </c>
      <c r="Q48">
        <v>17.241738720000001</v>
      </c>
      <c r="R48">
        <v>1.1511874378616338</v>
      </c>
      <c r="S48">
        <v>251.83086349999999</v>
      </c>
      <c r="T48">
        <v>44.788840929999999</v>
      </c>
      <c r="U48">
        <v>343.07366774849982</v>
      </c>
      <c r="V48">
        <v>529.11317319384762</v>
      </c>
      <c r="W48">
        <v>343.31458242740945</v>
      </c>
      <c r="Y48">
        <f t="shared" si="5"/>
        <v>343.07366774849982</v>
      </c>
      <c r="Z48" s="1">
        <f t="shared" si="12"/>
        <v>529.11317319384762</v>
      </c>
      <c r="AA48" s="1">
        <f t="shared" si="11"/>
        <v>343.31458242740945</v>
      </c>
      <c r="AB48" s="1">
        <f t="shared" si="13"/>
        <v>1.1511874378616338</v>
      </c>
      <c r="AC48" s="1">
        <f t="shared" si="6"/>
        <v>1.1511874378616338E-3</v>
      </c>
      <c r="AD48" s="1">
        <f t="shared" si="7"/>
        <v>216.31313412970667</v>
      </c>
      <c r="AE48" s="1">
        <f t="shared" si="14"/>
        <v>6.4635286367811752E-3</v>
      </c>
      <c r="AF48">
        <f t="shared" si="8"/>
        <v>-69.07584065931529</v>
      </c>
      <c r="AG48">
        <f t="shared" si="9"/>
        <v>-56.836865870293323</v>
      </c>
      <c r="AH48">
        <f>E48</f>
        <v>17.241738720000001</v>
      </c>
      <c r="AI48">
        <f t="shared" si="15"/>
        <v>217.29804160999998</v>
      </c>
      <c r="AJ48">
        <v>206.7611733</v>
      </c>
      <c r="AK48" s="1">
        <f t="shared" si="16"/>
        <v>3.7487684634053976E-2</v>
      </c>
    </row>
    <row r="49" spans="1:37" x14ac:dyDescent="0.45">
      <c r="A49">
        <v>193.1127247</v>
      </c>
      <c r="B49">
        <v>12680.5877</v>
      </c>
      <c r="C49">
        <v>-56.90892324</v>
      </c>
      <c r="D49">
        <v>-74.47090962</v>
      </c>
      <c r="E49">
        <v>16.349160579999999</v>
      </c>
      <c r="F49">
        <v>2.8762062000000001E-2</v>
      </c>
      <c r="G49">
        <v>253.39678230000001</v>
      </c>
      <c r="H49">
        <v>44.713791030000003</v>
      </c>
      <c r="I49">
        <v>352.98646000000002</v>
      </c>
      <c r="J49">
        <v>353.10848429999999</v>
      </c>
      <c r="K49">
        <v>352.99281059999998</v>
      </c>
      <c r="M49">
        <v>193.1127247</v>
      </c>
      <c r="N49">
        <v>12680.5877</v>
      </c>
      <c r="O49">
        <v>-56.90892324</v>
      </c>
      <c r="P49">
        <v>-70.487382165086089</v>
      </c>
      <c r="Q49">
        <v>16.349160579999999</v>
      </c>
      <c r="R49">
        <v>1.0503414075413882</v>
      </c>
      <c r="S49">
        <v>253.39678230000001</v>
      </c>
      <c r="T49">
        <v>44.713791030000003</v>
      </c>
      <c r="U49">
        <v>345.85568483144215</v>
      </c>
      <c r="V49">
        <v>505.25145567645478</v>
      </c>
      <c r="W49">
        <v>346.07727742499748</v>
      </c>
      <c r="Y49">
        <f t="shared" si="5"/>
        <v>345.85568483144215</v>
      </c>
      <c r="Z49" s="1">
        <f t="shared" si="12"/>
        <v>505.25145567645478</v>
      </c>
      <c r="AA49" s="1">
        <f t="shared" si="11"/>
        <v>346.07727742499748</v>
      </c>
      <c r="AB49" s="1">
        <f t="shared" si="13"/>
        <v>1.0503414075413882</v>
      </c>
      <c r="AC49" s="1">
        <f t="shared" si="6"/>
        <v>1.0503414075413882E-3</v>
      </c>
      <c r="AD49" s="1">
        <f t="shared" si="7"/>
        <v>215.08597601688544</v>
      </c>
      <c r="AE49" s="1">
        <f t="shared" si="14"/>
        <v>5.3314636590428262E-3</v>
      </c>
      <c r="AF49">
        <f t="shared" si="8"/>
        <v>-70.487382165086089</v>
      </c>
      <c r="AG49">
        <f t="shared" si="9"/>
        <v>-58.064023983114545</v>
      </c>
      <c r="AH49">
        <f>E49</f>
        <v>16.349160579999999</v>
      </c>
      <c r="AI49">
        <f t="shared" si="15"/>
        <v>216.09107675999999</v>
      </c>
      <c r="AJ49">
        <v>205.24998410000001</v>
      </c>
      <c r="AK49" s="1">
        <f t="shared" si="16"/>
        <v>3.2610014642371482E-2</v>
      </c>
    </row>
    <row r="50" spans="1:37" x14ac:dyDescent="0.45">
      <c r="A50">
        <v>184.3869444</v>
      </c>
      <c r="B50">
        <v>12989.27765</v>
      </c>
      <c r="C50">
        <v>-57.92749104</v>
      </c>
      <c r="D50">
        <v>-75.870615650000005</v>
      </c>
      <c r="E50">
        <v>15.47299355</v>
      </c>
      <c r="F50">
        <v>2.4213038999999999E-2</v>
      </c>
      <c r="G50">
        <v>255.01763589999999</v>
      </c>
      <c r="H50">
        <v>44.354457609999997</v>
      </c>
      <c r="I50">
        <v>356.40805699999999</v>
      </c>
      <c r="J50">
        <v>356.51370780000002</v>
      </c>
      <c r="K50">
        <v>356.41346119999997</v>
      </c>
      <c r="M50">
        <v>184.3869444</v>
      </c>
      <c r="N50">
        <v>12989.27765</v>
      </c>
      <c r="O50">
        <v>-57.92749104</v>
      </c>
      <c r="P50">
        <v>-71.7412522032445</v>
      </c>
      <c r="Q50">
        <v>15.47299355</v>
      </c>
      <c r="R50">
        <v>0.97677457964058023</v>
      </c>
      <c r="S50">
        <v>255.01763589999999</v>
      </c>
      <c r="T50">
        <v>44.354457609999997</v>
      </c>
      <c r="U50">
        <v>348.80770809848889</v>
      </c>
      <c r="V50">
        <v>489.17387353815724</v>
      </c>
      <c r="W50">
        <v>349.01553906498543</v>
      </c>
      <c r="Y50">
        <f t="shared" si="5"/>
        <v>348.80770809848889</v>
      </c>
      <c r="Z50" s="1">
        <f t="shared" si="12"/>
        <v>489.17387353815724</v>
      </c>
      <c r="AA50" s="1">
        <f t="shared" si="11"/>
        <v>349.01553906498543</v>
      </c>
      <c r="AB50" s="1">
        <f t="shared" si="13"/>
        <v>0.97677457964058023</v>
      </c>
      <c r="AC50" s="1">
        <f t="shared" si="6"/>
        <v>9.7677457964058024E-4</v>
      </c>
      <c r="AD50" s="1">
        <f t="shared" si="7"/>
        <v>214.04452604393225</v>
      </c>
      <c r="AE50" s="1">
        <f t="shared" si="14"/>
        <v>4.4803142428131455E-3</v>
      </c>
      <c r="AF50">
        <f t="shared" si="8"/>
        <v>-71.7412522032445</v>
      </c>
      <c r="AG50">
        <f t="shared" si="9"/>
        <v>-59.105473956067733</v>
      </c>
      <c r="AH50">
        <f>E50</f>
        <v>15.47299355</v>
      </c>
      <c r="AI50">
        <f t="shared" si="15"/>
        <v>215.07250895999999</v>
      </c>
      <c r="AJ50">
        <v>203.8502781</v>
      </c>
      <c r="AK50" s="1">
        <f t="shared" si="16"/>
        <v>2.8955704197350652E-2</v>
      </c>
    </row>
    <row r="51" spans="1:37" x14ac:dyDescent="0.45">
      <c r="A51">
        <v>175.7696947</v>
      </c>
      <c r="B51">
        <v>13305.27967</v>
      </c>
      <c r="C51">
        <v>-58.8909637</v>
      </c>
      <c r="D51">
        <v>-77.276483929999998</v>
      </c>
      <c r="E51">
        <v>14.089342370000001</v>
      </c>
      <c r="F51">
        <v>1.9279754999999999E-2</v>
      </c>
      <c r="G51">
        <v>254.28783559999999</v>
      </c>
      <c r="H51">
        <v>43.540786879999999</v>
      </c>
      <c r="I51">
        <v>360.0803459</v>
      </c>
      <c r="J51">
        <v>360.16791619999998</v>
      </c>
      <c r="K51">
        <v>360.08503100000001</v>
      </c>
      <c r="M51">
        <v>175.7696947</v>
      </c>
      <c r="N51">
        <v>13305.27967</v>
      </c>
      <c r="O51">
        <v>-58.8909637</v>
      </c>
      <c r="P51">
        <v>-73.199792672464554</v>
      </c>
      <c r="Q51">
        <v>14.089342370000001</v>
      </c>
      <c r="R51">
        <v>0.91475264285562519</v>
      </c>
      <c r="S51">
        <v>254.28783559999999</v>
      </c>
      <c r="T51">
        <v>43.540786879999999</v>
      </c>
      <c r="U51">
        <v>352.03108419740084</v>
      </c>
      <c r="V51">
        <v>476.78815579022091</v>
      </c>
      <c r="W51">
        <v>352.22751722982935</v>
      </c>
      <c r="Y51">
        <f t="shared" si="5"/>
        <v>352.03108419740084</v>
      </c>
      <c r="Z51" s="1">
        <f t="shared" si="12"/>
        <v>476.78815579022091</v>
      </c>
      <c r="AA51" s="1">
        <f t="shared" si="11"/>
        <v>352.22751722982935</v>
      </c>
      <c r="AB51" s="1">
        <f t="shared" si="13"/>
        <v>0.91475264285562519</v>
      </c>
      <c r="AC51" s="1">
        <f t="shared" si="6"/>
        <v>9.1475264285562519E-4</v>
      </c>
      <c r="AD51" s="1">
        <f t="shared" si="7"/>
        <v>213.03418254962273</v>
      </c>
      <c r="AE51" s="1">
        <f t="shared" si="14"/>
        <v>3.6420676566528837E-3</v>
      </c>
      <c r="AF51">
        <f t="shared" si="8"/>
        <v>-73.199792672464554</v>
      </c>
      <c r="AG51">
        <f t="shared" si="9"/>
        <v>-60.11581745037725</v>
      </c>
      <c r="AH51">
        <f>E51</f>
        <v>14.089342370000001</v>
      </c>
      <c r="AI51">
        <f t="shared" si="15"/>
        <v>214.10903630000001</v>
      </c>
      <c r="AJ51">
        <v>202.44440979999999</v>
      </c>
      <c r="AK51" s="1">
        <f t="shared" si="16"/>
        <v>2.5849805910088643E-2</v>
      </c>
    </row>
    <row r="52" spans="1:37" x14ac:dyDescent="0.45">
      <c r="A52">
        <v>167.53291139999999</v>
      </c>
      <c r="B52">
        <v>13617.605320000001</v>
      </c>
      <c r="C52">
        <v>-59.741571790000002</v>
      </c>
      <c r="D52">
        <v>-78.665289830000006</v>
      </c>
      <c r="E52">
        <v>12.64773098</v>
      </c>
      <c r="F52">
        <v>1.6053831000000001E-2</v>
      </c>
      <c r="G52">
        <v>257.77608040000001</v>
      </c>
      <c r="H52">
        <v>42.836045159999998</v>
      </c>
      <c r="I52">
        <v>363.91825710000001</v>
      </c>
      <c r="J52">
        <v>363.99276939999999</v>
      </c>
      <c r="K52">
        <v>363.922011</v>
      </c>
      <c r="M52">
        <v>167.53291139999999</v>
      </c>
      <c r="N52">
        <v>13617.605320000001</v>
      </c>
      <c r="O52">
        <v>-59.741571790000002</v>
      </c>
      <c r="P52">
        <v>-74.641242290615367</v>
      </c>
      <c r="Q52">
        <v>12.64773098</v>
      </c>
      <c r="R52">
        <v>0.8675071915959025</v>
      </c>
      <c r="S52">
        <v>257.77608040000001</v>
      </c>
      <c r="T52">
        <v>42.836045159999998</v>
      </c>
      <c r="U52">
        <v>355.47868517187544</v>
      </c>
      <c r="V52">
        <v>468.17448259743588</v>
      </c>
      <c r="W52">
        <v>355.66679716454132</v>
      </c>
      <c r="Y52">
        <f t="shared" si="5"/>
        <v>355.47868517187544</v>
      </c>
      <c r="Z52" s="1">
        <f t="shared" si="12"/>
        <v>468.17448259743588</v>
      </c>
      <c r="AA52" s="1">
        <f t="shared" si="11"/>
        <v>355.66679716454132</v>
      </c>
      <c r="AB52" s="1">
        <f t="shared" si="13"/>
        <v>0.8675071915959025</v>
      </c>
      <c r="AC52" s="1">
        <f t="shared" si="6"/>
        <v>8.6750719159590256E-4</v>
      </c>
      <c r="AD52" s="1">
        <f t="shared" si="7"/>
        <v>212.12757684615551</v>
      </c>
      <c r="AE52" s="1">
        <f t="shared" si="14"/>
        <v>2.9552583583173416E-3</v>
      </c>
      <c r="AF52">
        <f t="shared" si="8"/>
        <v>-74.641242290615367</v>
      </c>
      <c r="AG52">
        <f t="shared" si="9"/>
        <v>-61.022423153844464</v>
      </c>
      <c r="AH52">
        <f>E52</f>
        <v>12.64773098</v>
      </c>
      <c r="AI52">
        <f t="shared" si="15"/>
        <v>213.25842821000001</v>
      </c>
      <c r="AJ52">
        <v>201.05560389999999</v>
      </c>
      <c r="AK52" s="1">
        <f t="shared" si="16"/>
        <v>2.3365917277893757E-2</v>
      </c>
    </row>
    <row r="53" spans="1:37" x14ac:dyDescent="0.45">
      <c r="A53">
        <v>159.45810599999999</v>
      </c>
      <c r="B53">
        <v>13934.970929999999</v>
      </c>
      <c r="C53">
        <v>-60.615106009999998</v>
      </c>
      <c r="D53">
        <v>-79.909951910000004</v>
      </c>
      <c r="E53">
        <v>11.616771829999999</v>
      </c>
      <c r="F53">
        <v>1.306642E-2</v>
      </c>
      <c r="G53">
        <v>259.93408429999999</v>
      </c>
      <c r="H53">
        <v>42.138973679999999</v>
      </c>
      <c r="I53">
        <v>367.84334209999997</v>
      </c>
      <c r="J53">
        <v>367.90710239999999</v>
      </c>
      <c r="K53">
        <v>367.84632779999998</v>
      </c>
      <c r="M53">
        <v>159.45810599999999</v>
      </c>
      <c r="N53">
        <v>13934.970929999999</v>
      </c>
      <c r="O53">
        <v>-60.615106009999998</v>
      </c>
      <c r="P53">
        <v>-75.934951793460129</v>
      </c>
      <c r="Q53">
        <v>11.616771829999999</v>
      </c>
      <c r="R53">
        <v>0.82092571770172973</v>
      </c>
      <c r="S53">
        <v>259.93408429999999</v>
      </c>
      <c r="T53">
        <v>42.138973679999999</v>
      </c>
      <c r="U53">
        <v>359.05972675442683</v>
      </c>
      <c r="V53">
        <v>460.62832374712457</v>
      </c>
      <c r="W53">
        <v>359.23953118639588</v>
      </c>
      <c r="Y53">
        <f t="shared" si="5"/>
        <v>359.05972675442683</v>
      </c>
      <c r="Z53" s="1">
        <f t="shared" si="12"/>
        <v>460.62832374712457</v>
      </c>
      <c r="AA53" s="1">
        <f t="shared" si="11"/>
        <v>359.23953118639588</v>
      </c>
      <c r="AB53" s="1">
        <f t="shared" si="13"/>
        <v>0.82092571770172973</v>
      </c>
      <c r="AC53" s="1">
        <f t="shared" si="6"/>
        <v>8.2092571770172977E-4</v>
      </c>
      <c r="AD53" s="1">
        <f t="shared" si="7"/>
        <v>211.21346055774697</v>
      </c>
      <c r="AE53" s="1">
        <f t="shared" si="14"/>
        <v>2.4448123866838787E-3</v>
      </c>
      <c r="AF53">
        <f t="shared" si="8"/>
        <v>-75.934951793460129</v>
      </c>
      <c r="AG53">
        <f t="shared" si="9"/>
        <v>-61.936539442253007</v>
      </c>
      <c r="AH53">
        <f>E53</f>
        <v>11.616771829999999</v>
      </c>
      <c r="AI53">
        <f t="shared" si="15"/>
        <v>212.38489398999999</v>
      </c>
      <c r="AJ53">
        <v>199.81094179999999</v>
      </c>
      <c r="AK53" s="1">
        <f t="shared" si="16"/>
        <v>2.1045540210837377E-2</v>
      </c>
    </row>
    <row r="54" spans="1:37" x14ac:dyDescent="0.45">
      <c r="A54">
        <v>151.69975170000001</v>
      </c>
      <c r="B54">
        <v>14254.84022</v>
      </c>
      <c r="C54">
        <v>-61.408600640000003</v>
      </c>
      <c r="D54">
        <v>-81.058023390000002</v>
      </c>
      <c r="E54">
        <v>10.47744074</v>
      </c>
      <c r="F54">
        <v>1.0869366E-2</v>
      </c>
      <c r="G54">
        <v>261.26351779999999</v>
      </c>
      <c r="H54">
        <v>41.244585209999997</v>
      </c>
      <c r="I54">
        <v>372.01252469999997</v>
      </c>
      <c r="J54">
        <v>372.06849570000003</v>
      </c>
      <c r="K54">
        <v>372.0148628</v>
      </c>
      <c r="M54">
        <v>151.69975170000001</v>
      </c>
      <c r="N54">
        <v>14254.84022</v>
      </c>
      <c r="O54">
        <v>-61.408600640000003</v>
      </c>
      <c r="P54">
        <v>-77.265905014852521</v>
      </c>
      <c r="Q54">
        <v>10.47744074</v>
      </c>
      <c r="R54">
        <v>0.78411493613526773</v>
      </c>
      <c r="S54">
        <v>261.26351779999999</v>
      </c>
      <c r="T54">
        <v>41.244585209999997</v>
      </c>
      <c r="U54">
        <v>362.85769544036475</v>
      </c>
      <c r="V54">
        <v>455.44574284328877</v>
      </c>
      <c r="W54">
        <v>363.03125394496351</v>
      </c>
      <c r="Y54">
        <f t="shared" si="5"/>
        <v>362.85769544036475</v>
      </c>
      <c r="Z54" s="1">
        <f t="shared" si="12"/>
        <v>455.44574284328877</v>
      </c>
      <c r="AA54" s="1">
        <f t="shared" si="11"/>
        <v>363.03125394496351</v>
      </c>
      <c r="AB54" s="1">
        <f t="shared" si="13"/>
        <v>0.78411493613526773</v>
      </c>
      <c r="AC54" s="1">
        <f t="shared" si="6"/>
        <v>7.8411493613526775E-4</v>
      </c>
      <c r="AD54" s="1">
        <f t="shared" si="7"/>
        <v>210.36816536549406</v>
      </c>
      <c r="AE54" s="1">
        <f t="shared" si="14"/>
        <v>2.0036848984136004E-3</v>
      </c>
      <c r="AF54">
        <f t="shared" si="8"/>
        <v>-77.265905014852521</v>
      </c>
      <c r="AG54">
        <f t="shared" si="9"/>
        <v>-62.781834634505913</v>
      </c>
      <c r="AH54">
        <f>E54</f>
        <v>10.47744074</v>
      </c>
      <c r="AI54">
        <f t="shared" si="15"/>
        <v>211.59139936</v>
      </c>
      <c r="AJ54">
        <v>198.66287030000001</v>
      </c>
      <c r="AK54" s="1">
        <f t="shared" si="16"/>
        <v>1.912380082250506E-2</v>
      </c>
    </row>
    <row r="55" spans="1:37" x14ac:dyDescent="0.45">
      <c r="A55">
        <v>144.56101430000001</v>
      </c>
      <c r="B55">
        <v>14543.90746</v>
      </c>
      <c r="C55">
        <v>-62.135209539999998</v>
      </c>
      <c r="D55">
        <v>-82.048860379999994</v>
      </c>
      <c r="E55">
        <v>9.6400613659999994</v>
      </c>
      <c r="F55">
        <v>9.1106650000000004E-3</v>
      </c>
      <c r="G55">
        <v>260.08359159999998</v>
      </c>
      <c r="H55">
        <v>39.652361839999998</v>
      </c>
      <c r="I55">
        <v>375.60219940000002</v>
      </c>
      <c r="J55">
        <v>375.6503874</v>
      </c>
      <c r="K55">
        <v>375.60399059999997</v>
      </c>
      <c r="M55">
        <v>144.56101430000001</v>
      </c>
      <c r="N55">
        <v>14543.90746</v>
      </c>
      <c r="O55">
        <v>-62.135209539999998</v>
      </c>
      <c r="P55">
        <v>-78.400182520576536</v>
      </c>
      <c r="Q55">
        <v>9.6400613659999994</v>
      </c>
      <c r="R55">
        <v>0.75328341569891721</v>
      </c>
      <c r="S55">
        <v>260.08359159999998</v>
      </c>
      <c r="T55">
        <v>39.652361839999998</v>
      </c>
      <c r="U55">
        <v>366.63120757074307</v>
      </c>
      <c r="V55">
        <v>451.7697900242398</v>
      </c>
      <c r="W55">
        <v>366.79967566783091</v>
      </c>
      <c r="Y55">
        <f t="shared" si="5"/>
        <v>366.63120757074307</v>
      </c>
      <c r="Z55" s="1">
        <f t="shared" si="12"/>
        <v>451.7697900242398</v>
      </c>
      <c r="AA55" s="1">
        <f t="shared" si="11"/>
        <v>366.79967566783091</v>
      </c>
      <c r="AB55" s="1">
        <f t="shared" si="13"/>
        <v>0.75328341569891721</v>
      </c>
      <c r="AC55" s="1">
        <f t="shared" si="6"/>
        <v>7.5328341569891723E-4</v>
      </c>
      <c r="AD55" s="1">
        <f t="shared" si="7"/>
        <v>209.60173250051952</v>
      </c>
      <c r="AE55" s="1">
        <f t="shared" si="14"/>
        <v>1.6877145972631587E-3</v>
      </c>
      <c r="AF55">
        <f t="shared" si="8"/>
        <v>-78.400182520576536</v>
      </c>
      <c r="AG55">
        <f t="shared" si="9"/>
        <v>-63.548267499480453</v>
      </c>
      <c r="AH55">
        <f>E55</f>
        <v>9.6400613659999994</v>
      </c>
      <c r="AI55">
        <f t="shared" si="15"/>
        <v>210.86479045999999</v>
      </c>
      <c r="AJ55">
        <v>197.67203330000001</v>
      </c>
      <c r="AK55" s="1">
        <f t="shared" si="16"/>
        <v>1.7507301387267526E-2</v>
      </c>
    </row>
    <row r="56" spans="1:37" x14ac:dyDescent="0.45">
      <c r="A56">
        <v>137.53948779999999</v>
      </c>
      <c r="B56">
        <v>14857.524579999999</v>
      </c>
      <c r="C56">
        <v>-62.838127589999999</v>
      </c>
      <c r="D56">
        <v>-83.027399160000002</v>
      </c>
      <c r="E56">
        <v>8.7151344549999994</v>
      </c>
      <c r="F56">
        <v>6.9167550000000001E-3</v>
      </c>
      <c r="G56">
        <v>260.67167110000003</v>
      </c>
      <c r="H56">
        <v>38.512591870000001</v>
      </c>
      <c r="I56">
        <v>379.91645210000001</v>
      </c>
      <c r="J56">
        <v>379.95563490000001</v>
      </c>
      <c r="K56">
        <v>379.91821320000003</v>
      </c>
      <c r="M56">
        <v>137.53948779999999</v>
      </c>
      <c r="N56">
        <v>14857.524579999999</v>
      </c>
      <c r="O56">
        <v>-62.838127589999999</v>
      </c>
      <c r="P56">
        <v>-79.6139192376599</v>
      </c>
      <c r="Q56">
        <v>8.7151344549999994</v>
      </c>
      <c r="R56">
        <v>0.72648282857141433</v>
      </c>
      <c r="S56">
        <v>260.67167110000003</v>
      </c>
      <c r="T56">
        <v>38.512591870000001</v>
      </c>
      <c r="U56">
        <v>370.64973326138727</v>
      </c>
      <c r="V56">
        <v>449.23829268847732</v>
      </c>
      <c r="W56">
        <v>370.81398836803095</v>
      </c>
      <c r="Y56">
        <f t="shared" si="5"/>
        <v>370.64973326138727</v>
      </c>
      <c r="Z56" s="1">
        <f t="shared" si="12"/>
        <v>449.23829268847732</v>
      </c>
      <c r="AA56" s="1">
        <f t="shared" si="11"/>
        <v>370.81398836803095</v>
      </c>
      <c r="AB56" s="1">
        <f t="shared" si="13"/>
        <v>0.72648282857141433</v>
      </c>
      <c r="AC56" s="1">
        <f t="shared" si="6"/>
        <v>7.2648282857141436E-4</v>
      </c>
      <c r="AD56" s="1">
        <f t="shared" si="7"/>
        <v>208.8489088926882</v>
      </c>
      <c r="AE56" s="1">
        <f t="shared" si="14"/>
        <v>1.4000271676681681E-3</v>
      </c>
      <c r="AF56">
        <f t="shared" si="8"/>
        <v>-79.6139192376599</v>
      </c>
      <c r="AG56">
        <f t="shared" si="9"/>
        <v>-64.301091107311763</v>
      </c>
      <c r="AH56">
        <f>E56</f>
        <v>8.7151344549999994</v>
      </c>
      <c r="AI56">
        <f t="shared" si="15"/>
        <v>210.16187241</v>
      </c>
      <c r="AJ56">
        <v>196.69349450000001</v>
      </c>
      <c r="AK56" s="1">
        <f t="shared" si="16"/>
        <v>1.606432092238063E-2</v>
      </c>
    </row>
    <row r="57" spans="1:37" x14ac:dyDescent="0.45">
      <c r="A57">
        <v>131.19309329999999</v>
      </c>
      <c r="B57">
        <v>15167.2575</v>
      </c>
      <c r="C57">
        <v>-63.385793280000001</v>
      </c>
      <c r="D57">
        <v>-83.832846399999994</v>
      </c>
      <c r="E57">
        <v>8.1253520429999995</v>
      </c>
      <c r="F57">
        <v>6.2941050000000004E-3</v>
      </c>
      <c r="G57">
        <v>258.45390959999997</v>
      </c>
      <c r="H57">
        <v>36.822197510000002</v>
      </c>
      <c r="I57">
        <v>384.50960780000003</v>
      </c>
      <c r="J57">
        <v>384.54621939999998</v>
      </c>
      <c r="K57">
        <v>384.511278</v>
      </c>
      <c r="M57">
        <v>131.19309329999999</v>
      </c>
      <c r="N57">
        <v>15167.2575</v>
      </c>
      <c r="O57">
        <v>-63.385793280000001</v>
      </c>
      <c r="P57">
        <v>-80.497827122121862</v>
      </c>
      <c r="Q57">
        <v>8.1253520429999995</v>
      </c>
      <c r="R57">
        <v>0.71197089743869846</v>
      </c>
      <c r="S57">
        <v>258.45390959999997</v>
      </c>
      <c r="T57">
        <v>36.822197510000002</v>
      </c>
      <c r="U57">
        <v>374.71249561776875</v>
      </c>
      <c r="V57">
        <v>448.72913465477762</v>
      </c>
      <c r="W57">
        <v>374.8752340967585</v>
      </c>
      <c r="Y57">
        <f t="shared" si="5"/>
        <v>374.71249561776875</v>
      </c>
      <c r="Z57" s="1">
        <f t="shared" si="12"/>
        <v>448.72913465477762</v>
      </c>
      <c r="AA57" s="1">
        <f t="shared" si="11"/>
        <v>374.8752340967585</v>
      </c>
      <c r="AB57" s="1">
        <f t="shared" si="13"/>
        <v>0.71197089743869846</v>
      </c>
      <c r="AC57" s="1">
        <f t="shared" si="6"/>
        <v>7.1197089743869847E-4</v>
      </c>
      <c r="AD57" s="1">
        <f t="shared" si="7"/>
        <v>208.26799444768596</v>
      </c>
      <c r="AE57" s="1">
        <f t="shared" si="14"/>
        <v>1.2201831283819976E-3</v>
      </c>
      <c r="AF57">
        <f t="shared" si="8"/>
        <v>-80.497827122121862</v>
      </c>
      <c r="AG57">
        <f t="shared" si="9"/>
        <v>-64.882005552314027</v>
      </c>
      <c r="AH57">
        <f>E57</f>
        <v>8.1253520429999995</v>
      </c>
      <c r="AI57">
        <f t="shared" si="15"/>
        <v>209.61420672</v>
      </c>
      <c r="AJ57">
        <v>195.88804730000001</v>
      </c>
      <c r="AK57" s="1">
        <f t="shared" si="16"/>
        <v>1.5016987841569115E-2</v>
      </c>
    </row>
    <row r="58" spans="1:37" x14ac:dyDescent="0.45">
      <c r="A58">
        <v>124.9863799</v>
      </c>
      <c r="B58">
        <v>15456.851189999999</v>
      </c>
      <c r="C58">
        <v>-63.977095339999998</v>
      </c>
      <c r="D58">
        <v>-84.644850570000003</v>
      </c>
      <c r="E58">
        <v>7.4330705850000003</v>
      </c>
      <c r="F58">
        <v>4.9789359999999998E-3</v>
      </c>
      <c r="G58">
        <v>259.8098827</v>
      </c>
      <c r="H58">
        <v>35.490853000000001</v>
      </c>
      <c r="I58">
        <v>388.56920480000002</v>
      </c>
      <c r="J58">
        <v>388.59895399999999</v>
      </c>
      <c r="K58">
        <v>388.57017089999999</v>
      </c>
      <c r="M58">
        <v>124.9863799</v>
      </c>
      <c r="N58">
        <v>15456.851189999999</v>
      </c>
      <c r="O58">
        <v>-63.977095339999998</v>
      </c>
      <c r="P58">
        <v>-81.526138623661168</v>
      </c>
      <c r="Q58">
        <v>7.4330705850000003</v>
      </c>
      <c r="R58">
        <v>0.69458566947274758</v>
      </c>
      <c r="S58">
        <v>259.8098827</v>
      </c>
      <c r="T58">
        <v>35.490853000000001</v>
      </c>
      <c r="U58">
        <v>378.87081256929065</v>
      </c>
      <c r="V58">
        <v>448.20296632537139</v>
      </c>
      <c r="W58">
        <v>379.03133909385588</v>
      </c>
      <c r="Y58">
        <f t="shared" si="5"/>
        <v>378.87081256929065</v>
      </c>
      <c r="Z58" s="1">
        <f t="shared" si="12"/>
        <v>448.20296632537139</v>
      </c>
      <c r="AA58" s="1">
        <f t="shared" si="11"/>
        <v>379.03133909385588</v>
      </c>
      <c r="AB58" s="1">
        <f t="shared" si="13"/>
        <v>0.69458566947274758</v>
      </c>
      <c r="AC58" s="1">
        <f t="shared" si="6"/>
        <v>6.9458566947274759E-4</v>
      </c>
      <c r="AD58" s="1">
        <f t="shared" si="7"/>
        <v>207.6334395004298</v>
      </c>
      <c r="AE58" s="1">
        <f t="shared" si="14"/>
        <v>1.0374481017557543E-3</v>
      </c>
      <c r="AF58">
        <f t="shared" si="8"/>
        <v>-81.526138623661168</v>
      </c>
      <c r="AG58">
        <f t="shared" si="9"/>
        <v>-65.516560499570176</v>
      </c>
      <c r="AH58">
        <f>E58</f>
        <v>7.4330705850000003</v>
      </c>
      <c r="AI58">
        <f t="shared" si="15"/>
        <v>209.02290465999999</v>
      </c>
      <c r="AJ58">
        <v>195.07604309999999</v>
      </c>
      <c r="AK58" s="1">
        <f t="shared" si="16"/>
        <v>1.3957194269745444E-2</v>
      </c>
    </row>
    <row r="59" spans="1:37" x14ac:dyDescent="0.45">
      <c r="A59">
        <v>118.86045369999999</v>
      </c>
      <c r="B59">
        <v>15764.029070000001</v>
      </c>
      <c r="C59">
        <v>-64.512962970000004</v>
      </c>
      <c r="D59">
        <v>-85.328218930000006</v>
      </c>
      <c r="E59">
        <v>6.9694106749999998</v>
      </c>
      <c r="F59">
        <v>3.8731730000000002E-3</v>
      </c>
      <c r="G59">
        <v>260.94209519999998</v>
      </c>
      <c r="H59">
        <v>33.989608490000002</v>
      </c>
      <c r="I59">
        <v>393.238944</v>
      </c>
      <c r="J59">
        <v>393.26429339999999</v>
      </c>
      <c r="K59">
        <v>393.24029830000001</v>
      </c>
      <c r="M59">
        <v>118.86045369999999</v>
      </c>
      <c r="N59">
        <v>15764.029070000001</v>
      </c>
      <c r="O59">
        <v>-64.512962970000004</v>
      </c>
      <c r="P59">
        <v>-82.35143074295901</v>
      </c>
      <c r="Q59">
        <v>6.9694106749999998</v>
      </c>
      <c r="R59">
        <v>0.68326707878386639</v>
      </c>
      <c r="S59">
        <v>260.94209519999998</v>
      </c>
      <c r="T59">
        <v>33.989608490000002</v>
      </c>
      <c r="U59">
        <v>383.370212478486</v>
      </c>
      <c r="V59">
        <v>448.82816395751166</v>
      </c>
      <c r="W59">
        <v>383.52999846804147</v>
      </c>
      <c r="Y59">
        <f t="shared" si="5"/>
        <v>383.370212478486</v>
      </c>
      <c r="Z59" s="1">
        <f t="shared" si="12"/>
        <v>448.82816395751166</v>
      </c>
      <c r="AA59" s="1">
        <f t="shared" si="11"/>
        <v>383.52999846804147</v>
      </c>
      <c r="AB59" s="1">
        <f t="shared" si="13"/>
        <v>0.68326707878386639</v>
      </c>
      <c r="AC59" s="1">
        <f t="shared" si="6"/>
        <v>6.8326707878386636E-4</v>
      </c>
      <c r="AD59" s="1">
        <f t="shared" si="7"/>
        <v>207.06843951068402</v>
      </c>
      <c r="AE59" s="1">
        <f t="shared" si="14"/>
        <v>9.0998357029038778E-4</v>
      </c>
      <c r="AF59">
        <f t="shared" si="8"/>
        <v>-82.35143074295901</v>
      </c>
      <c r="AG59">
        <f t="shared" si="9"/>
        <v>-66.081560489315976</v>
      </c>
      <c r="AH59">
        <f>E59</f>
        <v>6.9694106749999998</v>
      </c>
      <c r="AI59">
        <f t="shared" si="15"/>
        <v>208.48703703000001</v>
      </c>
      <c r="AJ59">
        <v>194.39267480000001</v>
      </c>
      <c r="AK59" s="1">
        <f t="shared" si="16"/>
        <v>1.3056822344457234E-2</v>
      </c>
    </row>
    <row r="60" spans="1:37" x14ac:dyDescent="0.45">
      <c r="A60">
        <v>113.224357</v>
      </c>
      <c r="B60">
        <v>16057.05983</v>
      </c>
      <c r="C60">
        <v>-64.949221480000006</v>
      </c>
      <c r="D60">
        <v>-85.96557387</v>
      </c>
      <c r="E60">
        <v>6.3560385200000002</v>
      </c>
      <c r="F60">
        <v>2.9164619999999999E-3</v>
      </c>
      <c r="G60">
        <v>259.89661760000001</v>
      </c>
      <c r="H60">
        <v>32.825272499999997</v>
      </c>
      <c r="I60">
        <v>397.9029074</v>
      </c>
      <c r="J60">
        <v>397.92542759999998</v>
      </c>
      <c r="K60">
        <v>397.90398479999999</v>
      </c>
      <c r="M60">
        <v>113.224357</v>
      </c>
      <c r="N60">
        <v>16057.05983</v>
      </c>
      <c r="O60">
        <v>-64.949221480000006</v>
      </c>
      <c r="P60">
        <v>-83.255927102117809</v>
      </c>
      <c r="Q60">
        <v>6.3560385200000002</v>
      </c>
      <c r="R60">
        <v>0.67920446826040748</v>
      </c>
      <c r="S60">
        <v>259.89661760000001</v>
      </c>
      <c r="T60">
        <v>32.825272499999997</v>
      </c>
      <c r="U60">
        <v>387.92033345807704</v>
      </c>
      <c r="V60">
        <v>450.52791298976234</v>
      </c>
      <c r="W60">
        <v>388.08105456460345</v>
      </c>
      <c r="Y60">
        <f t="shared" si="5"/>
        <v>387.92033345807704</v>
      </c>
      <c r="Z60" s="1">
        <f t="shared" si="12"/>
        <v>450.52791298976234</v>
      </c>
      <c r="AA60" s="1">
        <f t="shared" si="11"/>
        <v>388.08105456460345</v>
      </c>
      <c r="AB60" s="1">
        <f t="shared" si="13"/>
        <v>0.67920446826040748</v>
      </c>
      <c r="AC60" s="1">
        <f t="shared" si="6"/>
        <v>6.7920446826040743E-4</v>
      </c>
      <c r="AD60" s="1">
        <f t="shared" si="7"/>
        <v>206.58569560075455</v>
      </c>
      <c r="AE60" s="1">
        <f t="shared" si="14"/>
        <v>7.8584434658762661E-4</v>
      </c>
      <c r="AF60">
        <f t="shared" si="8"/>
        <v>-83.255927102117809</v>
      </c>
      <c r="AG60">
        <f t="shared" si="9"/>
        <v>-66.564304399245444</v>
      </c>
      <c r="AH60">
        <f>E60</f>
        <v>6.3560385200000002</v>
      </c>
      <c r="AI60">
        <f t="shared" si="15"/>
        <v>208.05077851999999</v>
      </c>
      <c r="AJ60">
        <v>193.7553198</v>
      </c>
      <c r="AK60" s="1">
        <f t="shared" si="16"/>
        <v>1.2363744242815361E-2</v>
      </c>
    </row>
    <row r="61" spans="1:37" x14ac:dyDescent="0.45">
      <c r="A61">
        <v>107.89932020000001</v>
      </c>
      <c r="B61">
        <v>16348.38271</v>
      </c>
      <c r="C61">
        <v>-65.347904709999995</v>
      </c>
      <c r="D61">
        <v>-86.527295809999998</v>
      </c>
      <c r="E61">
        <v>5.8613887839999999</v>
      </c>
      <c r="F61">
        <v>2.3197890000000001E-3</v>
      </c>
      <c r="G61">
        <v>260.61214799999999</v>
      </c>
      <c r="H61">
        <v>31.502154539999999</v>
      </c>
      <c r="I61">
        <v>402.65055009999998</v>
      </c>
      <c r="J61">
        <v>402.6712172</v>
      </c>
      <c r="K61">
        <v>402.65131170000001</v>
      </c>
      <c r="M61">
        <v>107.89932020000001</v>
      </c>
      <c r="N61">
        <v>16348.38271</v>
      </c>
      <c r="O61">
        <v>-65.347904709999995</v>
      </c>
      <c r="P61">
        <v>-84.056434852646802</v>
      </c>
      <c r="Q61">
        <v>5.8613887839999999</v>
      </c>
      <c r="R61">
        <v>0.67793395528654532</v>
      </c>
      <c r="S61">
        <v>260.61214799999999</v>
      </c>
      <c r="T61">
        <v>31.502154539999999</v>
      </c>
      <c r="U61">
        <v>392.54817899497999</v>
      </c>
      <c r="V61">
        <v>452.72227088002751</v>
      </c>
      <c r="W61">
        <v>392.71051325615218</v>
      </c>
      <c r="Y61">
        <f t="shared" si="5"/>
        <v>392.54817899497999</v>
      </c>
      <c r="Z61" s="1">
        <f t="shared" si="12"/>
        <v>452.72227088002751</v>
      </c>
      <c r="AA61" s="1">
        <f t="shared" si="11"/>
        <v>392.71051325615218</v>
      </c>
      <c r="AB61" s="1">
        <f t="shared" si="13"/>
        <v>0.67793395528654532</v>
      </c>
      <c r="AC61" s="1">
        <f t="shared" si="6"/>
        <v>6.7793395528654532E-4</v>
      </c>
      <c r="AD61" s="1">
        <f t="shared" si="7"/>
        <v>206.14679917288152</v>
      </c>
      <c r="AE61" s="1">
        <f t="shared" si="14"/>
        <v>6.8931263554743453E-4</v>
      </c>
      <c r="AF61">
        <f t="shared" si="8"/>
        <v>-84.056434852646802</v>
      </c>
      <c r="AG61">
        <f t="shared" si="9"/>
        <v>-67.003200827118462</v>
      </c>
      <c r="AH61">
        <f>E61</f>
        <v>5.8613887839999999</v>
      </c>
      <c r="AI61">
        <f t="shared" si="15"/>
        <v>207.65209529000001</v>
      </c>
      <c r="AJ61">
        <v>193.19359789999999</v>
      </c>
      <c r="AK61" s="1">
        <f t="shared" si="16"/>
        <v>1.1760227156899589E-2</v>
      </c>
    </row>
    <row r="62" spans="1:37" x14ac:dyDescent="0.45">
      <c r="A62">
        <v>102.7008515</v>
      </c>
      <c r="B62">
        <v>16639.220509999999</v>
      </c>
      <c r="C62">
        <v>-65.708895350000006</v>
      </c>
      <c r="D62">
        <v>-87.034306770000001</v>
      </c>
      <c r="E62">
        <v>5.4071561089999998</v>
      </c>
      <c r="F62">
        <v>1.846487E-3</v>
      </c>
      <c r="G62">
        <v>260.60196669999999</v>
      </c>
      <c r="H62">
        <v>29.91714086</v>
      </c>
      <c r="I62">
        <v>407.51516789999999</v>
      </c>
      <c r="J62">
        <v>407.53435630000001</v>
      </c>
      <c r="K62">
        <v>407.51615679999998</v>
      </c>
      <c r="M62">
        <v>102.7008515</v>
      </c>
      <c r="N62">
        <v>16639.220509999999</v>
      </c>
      <c r="O62">
        <v>-65.708895350000006</v>
      </c>
      <c r="P62">
        <v>-84.818295591267457</v>
      </c>
      <c r="Q62">
        <v>5.4071561089999998</v>
      </c>
      <c r="R62">
        <v>0.68058198262387293</v>
      </c>
      <c r="S62">
        <v>260.60196669999999</v>
      </c>
      <c r="T62">
        <v>29.91714086</v>
      </c>
      <c r="U62">
        <v>397.43900711244316</v>
      </c>
      <c r="V62">
        <v>455.58660126473887</v>
      </c>
      <c r="W62">
        <v>397.60400590717705</v>
      </c>
      <c r="Y62">
        <f t="shared" si="5"/>
        <v>397.43900711244316</v>
      </c>
      <c r="Z62" s="1">
        <f t="shared" si="12"/>
        <v>455.58660126473887</v>
      </c>
      <c r="AA62" s="1">
        <f t="shared" si="11"/>
        <v>397.60400590717705</v>
      </c>
      <c r="AB62" s="1">
        <f t="shared" si="13"/>
        <v>0.68058198262387293</v>
      </c>
      <c r="AC62" s="1">
        <f t="shared" si="6"/>
        <v>6.8058198262387288E-4</v>
      </c>
      <c r="AD62" s="1">
        <f t="shared" si="7"/>
        <v>205.74553069617718</v>
      </c>
      <c r="AE62" s="1">
        <f t="shared" si="14"/>
        <v>6.0762133633544292E-4</v>
      </c>
      <c r="AF62">
        <f t="shared" si="8"/>
        <v>-84.818295591267457</v>
      </c>
      <c r="AG62">
        <f t="shared" si="9"/>
        <v>-67.404469303822808</v>
      </c>
      <c r="AH62">
        <f>E62</f>
        <v>5.4071561089999998</v>
      </c>
      <c r="AI62">
        <f t="shared" si="15"/>
        <v>207.29110464999999</v>
      </c>
      <c r="AJ62">
        <v>192.68658690000001</v>
      </c>
      <c r="AK62" s="1">
        <f t="shared" si="16"/>
        <v>1.1237355165760445E-2</v>
      </c>
    </row>
    <row r="63" spans="1:37" x14ac:dyDescent="0.45">
      <c r="A63">
        <v>97.993531129999994</v>
      </c>
      <c r="B63">
        <v>16919.102210000001</v>
      </c>
      <c r="C63">
        <v>-65.963457980000001</v>
      </c>
      <c r="D63">
        <v>-87.446879589999995</v>
      </c>
      <c r="E63">
        <v>5.1420741919999999</v>
      </c>
      <c r="F63">
        <v>1.6239690000000001E-3</v>
      </c>
      <c r="G63">
        <v>258.99251340000001</v>
      </c>
      <c r="H63">
        <v>28.35353314</v>
      </c>
      <c r="I63">
        <v>412.46197430000001</v>
      </c>
      <c r="J63">
        <v>412.480253</v>
      </c>
      <c r="K63">
        <v>412.46257329999997</v>
      </c>
      <c r="M63">
        <v>97.993531129999994</v>
      </c>
      <c r="N63">
        <v>16919.102210000001</v>
      </c>
      <c r="O63">
        <v>-65.963457980000001</v>
      </c>
      <c r="P63">
        <v>-85.313456270045208</v>
      </c>
      <c r="Q63">
        <v>5.1420741919999999</v>
      </c>
      <c r="R63">
        <v>0.69069653711634527</v>
      </c>
      <c r="S63">
        <v>258.99251340000001</v>
      </c>
      <c r="T63">
        <v>28.35353314</v>
      </c>
      <c r="U63">
        <v>402.31344520273063</v>
      </c>
      <c r="V63">
        <v>459.26760800240766</v>
      </c>
      <c r="W63">
        <v>402.48294986982717</v>
      </c>
      <c r="Y63">
        <f t="shared" si="5"/>
        <v>402.31344520273063</v>
      </c>
      <c r="Z63" s="1">
        <f t="shared" si="12"/>
        <v>459.26760800240766</v>
      </c>
      <c r="AA63" s="1">
        <f t="shared" si="11"/>
        <v>402.48294986982717</v>
      </c>
      <c r="AB63" s="1">
        <f t="shared" si="13"/>
        <v>0.69069653711634527</v>
      </c>
      <c r="AC63" s="1">
        <f t="shared" si="6"/>
        <v>6.906965371163453E-4</v>
      </c>
      <c r="AD63" s="1">
        <f t="shared" si="7"/>
        <v>205.4665798580549</v>
      </c>
      <c r="AE63" s="1">
        <f t="shared" si="14"/>
        <v>5.5954193441031192E-4</v>
      </c>
      <c r="AF63">
        <f t="shared" si="8"/>
        <v>-85.313456270045208</v>
      </c>
      <c r="AG63">
        <f t="shared" si="9"/>
        <v>-67.683420141945092</v>
      </c>
      <c r="AH63">
        <f>E63</f>
        <v>5.1420741919999999</v>
      </c>
      <c r="AI63">
        <f t="shared" si="15"/>
        <v>207.03654202000001</v>
      </c>
      <c r="AJ63">
        <v>192.27401409999999</v>
      </c>
      <c r="AK63" s="1">
        <f t="shared" si="16"/>
        <v>1.0881638683487745E-2</v>
      </c>
    </row>
    <row r="64" spans="1:37" x14ac:dyDescent="0.45">
      <c r="A64">
        <v>93.485962529999995</v>
      </c>
      <c r="B64">
        <v>17196.392449999999</v>
      </c>
      <c r="C64">
        <v>-66.181036759999998</v>
      </c>
      <c r="D64">
        <v>-87.828099159999994</v>
      </c>
      <c r="E64">
        <v>4.779920948</v>
      </c>
      <c r="F64">
        <v>1.343393E-3</v>
      </c>
      <c r="G64">
        <v>256.49738109999998</v>
      </c>
      <c r="H64">
        <v>26.690430809999999</v>
      </c>
      <c r="I64">
        <v>417.48175939999999</v>
      </c>
      <c r="J64">
        <v>417.498491</v>
      </c>
      <c r="K64">
        <v>417.4825002</v>
      </c>
      <c r="M64">
        <v>93.485962529999995</v>
      </c>
      <c r="N64">
        <v>17196.392449999999</v>
      </c>
      <c r="O64">
        <v>-66.181036759999998</v>
      </c>
      <c r="P64">
        <v>-85.908192305307395</v>
      </c>
      <c r="Q64">
        <v>4.779920948</v>
      </c>
      <c r="R64">
        <v>0.7043212734047295</v>
      </c>
      <c r="S64">
        <v>256.49738109999998</v>
      </c>
      <c r="T64">
        <v>26.690430809999999</v>
      </c>
      <c r="U64">
        <v>407.33983694872626</v>
      </c>
      <c r="V64">
        <v>463.40949462240178</v>
      </c>
      <c r="W64">
        <v>407.5148447974538</v>
      </c>
      <c r="Y64">
        <f t="shared" si="5"/>
        <v>407.33983694872626</v>
      </c>
      <c r="Z64" s="1">
        <f t="shared" si="12"/>
        <v>463.40949462240178</v>
      </c>
      <c r="AA64" s="1">
        <f t="shared" si="11"/>
        <v>407.5148447974538</v>
      </c>
      <c r="AB64" s="1">
        <f t="shared" si="13"/>
        <v>0.7043212734047295</v>
      </c>
      <c r="AC64" s="1">
        <f t="shared" si="6"/>
        <v>7.0432127340472946E-4</v>
      </c>
      <c r="AD64" s="1">
        <f t="shared" si="7"/>
        <v>205.21105430454639</v>
      </c>
      <c r="AE64" s="1">
        <f t="shared" si="14"/>
        <v>5.0599653100105008E-4</v>
      </c>
      <c r="AF64">
        <f t="shared" si="8"/>
        <v>-85.908192305307395</v>
      </c>
      <c r="AG64">
        <f t="shared" si="9"/>
        <v>-67.938945695453569</v>
      </c>
      <c r="AH64">
        <f>E64</f>
        <v>4.779920948</v>
      </c>
      <c r="AI64">
        <f t="shared" si="15"/>
        <v>206.81896324000002</v>
      </c>
      <c r="AJ64">
        <v>191.89279450000001</v>
      </c>
      <c r="AK64" s="1">
        <f t="shared" si="16"/>
        <v>1.0585876555401353E-2</v>
      </c>
    </row>
    <row r="65" spans="1:37" x14ac:dyDescent="0.45">
      <c r="A65">
        <v>89.37671856</v>
      </c>
      <c r="B65">
        <v>17458.75418</v>
      </c>
      <c r="C65">
        <v>-66.309806409999993</v>
      </c>
      <c r="D65">
        <v>-88.16033453</v>
      </c>
      <c r="E65">
        <v>4.3732983509999999</v>
      </c>
      <c r="F65">
        <v>8.9141899999999996E-4</v>
      </c>
      <c r="G65">
        <v>256.60555820000002</v>
      </c>
      <c r="H65">
        <v>25.288677589999999</v>
      </c>
      <c r="I65">
        <v>422.43957749999998</v>
      </c>
      <c r="J65">
        <v>422.45661180000002</v>
      </c>
      <c r="K65">
        <v>422.43982829999999</v>
      </c>
      <c r="M65">
        <v>89.37671856</v>
      </c>
      <c r="N65">
        <v>17458.75418</v>
      </c>
      <c r="O65">
        <v>-66.309806409999993</v>
      </c>
      <c r="P65">
        <v>-86.519974509970965</v>
      </c>
      <c r="Q65">
        <v>4.3732983509999999</v>
      </c>
      <c r="R65">
        <v>0.72476668894095875</v>
      </c>
      <c r="S65">
        <v>256.60555820000002</v>
      </c>
      <c r="T65">
        <v>25.288677589999999</v>
      </c>
      <c r="U65">
        <v>412.35350652538136</v>
      </c>
      <c r="V65">
        <v>468.18539503003245</v>
      </c>
      <c r="W65">
        <v>412.53581117759586</v>
      </c>
      <c r="Y65">
        <f t="shared" si="5"/>
        <v>412.35350652538136</v>
      </c>
      <c r="Z65" s="1">
        <f t="shared" si="12"/>
        <v>468.18539503003245</v>
      </c>
      <c r="AA65" s="1">
        <f t="shared" si="11"/>
        <v>412.53581117759586</v>
      </c>
      <c r="AB65" s="1">
        <f t="shared" si="13"/>
        <v>0.72476668894095875</v>
      </c>
      <c r="AC65" s="1">
        <f t="shared" si="6"/>
        <v>7.247666889409587E-4</v>
      </c>
      <c r="AD65" s="1">
        <f t="shared" si="7"/>
        <v>205.03380022320601</v>
      </c>
      <c r="AE65" s="1">
        <f t="shared" si="14"/>
        <v>4.5545067682439491E-4</v>
      </c>
      <c r="AF65">
        <f t="shared" si="8"/>
        <v>-86.519974509970965</v>
      </c>
      <c r="AG65">
        <f t="shared" si="9"/>
        <v>-68.116199776793962</v>
      </c>
      <c r="AH65">
        <f>E65</f>
        <v>4.3732983509999999</v>
      </c>
      <c r="AI65">
        <f t="shared" si="15"/>
        <v>206.69019359000001</v>
      </c>
      <c r="AJ65">
        <v>191.5605592</v>
      </c>
      <c r="AK65" s="1">
        <f t="shared" si="16"/>
        <v>1.0414351829443591E-2</v>
      </c>
    </row>
    <row r="66" spans="1:37" x14ac:dyDescent="0.45">
      <c r="A66">
        <v>85.624339300000003</v>
      </c>
      <c r="B66">
        <v>17708.083330000001</v>
      </c>
      <c r="C66">
        <v>-66.374281049999993</v>
      </c>
      <c r="D66">
        <v>-88.451605470000004</v>
      </c>
      <c r="E66">
        <v>4.1063973369999998</v>
      </c>
      <c r="F66">
        <v>7.61726E-4</v>
      </c>
      <c r="G66">
        <v>252.73968780000001</v>
      </c>
      <c r="H66">
        <v>24.217293080000001</v>
      </c>
      <c r="I66">
        <v>427.30830859999998</v>
      </c>
      <c r="J66">
        <v>427.32503539999999</v>
      </c>
      <c r="K66">
        <v>427.30875120000002</v>
      </c>
      <c r="M66">
        <v>85.624339300000003</v>
      </c>
      <c r="N66">
        <v>17708.083330000001</v>
      </c>
      <c r="O66">
        <v>-66.374281049999993</v>
      </c>
      <c r="P66">
        <v>-86.929633770523125</v>
      </c>
      <c r="Q66">
        <v>4.1063973369999998</v>
      </c>
      <c r="R66">
        <v>0.75036027905720815</v>
      </c>
      <c r="S66">
        <v>252.73968780000001</v>
      </c>
      <c r="T66">
        <v>24.217293080000001</v>
      </c>
      <c r="U66">
        <v>417.31266851840621</v>
      </c>
      <c r="V66">
        <v>473.35456574489189</v>
      </c>
      <c r="W66">
        <v>417.5036807771524</v>
      </c>
      <c r="Y66">
        <f t="shared" si="5"/>
        <v>417.31266851840621</v>
      </c>
      <c r="Z66" s="1">
        <f t="shared" ref="Z66:Z97" si="17" xml:space="preserve"> Y66* EXP(($AO$6 * AK66)/($AO$8 * AD66))</f>
        <v>473.35456574489189</v>
      </c>
      <c r="AA66" s="1">
        <f t="shared" si="11"/>
        <v>417.5036807771524</v>
      </c>
      <c r="AB66" s="1">
        <f t="shared" ref="AB66:AB97" si="18" xml:space="preserve"> (((10000000 * AK66)/A66)*$AO$14)/1000</f>
        <v>0.75036027905720815</v>
      </c>
      <c r="AC66" s="1">
        <f t="shared" si="6"/>
        <v>7.5036027905720816E-4</v>
      </c>
      <c r="AD66" s="1">
        <f t="shared" si="7"/>
        <v>204.93456897837419</v>
      </c>
      <c r="AE66" s="1">
        <f t="shared" ref="AE66:AE97" si="19">(AH66*AK66)/100</f>
        <v>4.2416775884686537E-4</v>
      </c>
      <c r="AF66">
        <f t="shared" si="8"/>
        <v>-86.929633770523125</v>
      </c>
      <c r="AG66">
        <f t="shared" si="9"/>
        <v>-68.21543102162579</v>
      </c>
      <c r="AH66">
        <f>E66</f>
        <v>4.1063973369999998</v>
      </c>
      <c r="AI66">
        <f t="shared" ref="AI66:AI97" si="20">C66+273</f>
        <v>206.62571895000002</v>
      </c>
      <c r="AJ66">
        <v>191.26928820000001</v>
      </c>
      <c r="AK66" s="1">
        <f t="shared" ref="AK66:AK97" si="21">6.1*EXP(($AO$6/$AO$7)*((1/273)-(1/AI66)))</f>
        <v>1.032943780244969E-2</v>
      </c>
    </row>
    <row r="67" spans="1:37" x14ac:dyDescent="0.45">
      <c r="A67">
        <v>81.994418679999995</v>
      </c>
      <c r="B67">
        <v>17963.228159999999</v>
      </c>
      <c r="C67">
        <v>-66.434166989999994</v>
      </c>
      <c r="D67">
        <v>-88.707330600000006</v>
      </c>
      <c r="E67">
        <v>3.9030570949999999</v>
      </c>
      <c r="F67">
        <v>6.4496099999999999E-4</v>
      </c>
      <c r="G67">
        <v>251.6854993</v>
      </c>
      <c r="H67">
        <v>23.022695689999999</v>
      </c>
      <c r="I67">
        <v>432.41173809999998</v>
      </c>
      <c r="J67">
        <v>432.427166</v>
      </c>
      <c r="K67">
        <v>432.41202550000003</v>
      </c>
      <c r="M67">
        <v>81.994418679999995</v>
      </c>
      <c r="N67">
        <v>17963.228159999999</v>
      </c>
      <c r="O67">
        <v>-66.434166989999994</v>
      </c>
      <c r="P67">
        <v>-87.26462535237485</v>
      </c>
      <c r="Q67">
        <v>3.9030570949999999</v>
      </c>
      <c r="R67">
        <v>0.777639444150238</v>
      </c>
      <c r="S67">
        <v>251.6854993</v>
      </c>
      <c r="T67">
        <v>23.022695689999999</v>
      </c>
      <c r="U67">
        <v>422.39248363347144</v>
      </c>
      <c r="V67">
        <v>478.68478446468697</v>
      </c>
      <c r="W67">
        <v>422.59284975774489</v>
      </c>
      <c r="Y67">
        <f t="shared" ref="Y67:Y97" si="22">AI67*(1000/A67)^0.286</f>
        <v>422.39248363347144</v>
      </c>
      <c r="Z67" s="1">
        <f t="shared" si="17"/>
        <v>478.68478446468697</v>
      </c>
      <c r="AA67" s="1">
        <f t="shared" ref="AA67:AA97" si="23">Y67*(1+(0.61*AC67))</f>
        <v>422.59284975774489</v>
      </c>
      <c r="AB67" s="1">
        <f t="shared" si="18"/>
        <v>0.777639444150238</v>
      </c>
      <c r="AC67" s="1">
        <f t="shared" ref="AC67:AC97" si="24">AB67/1000</f>
        <v>7.7763944415023796E-4</v>
      </c>
      <c r="AD67" s="1">
        <f t="shared" ref="AD67:AD97" si="25">273.15+AG67</f>
        <v>204.84685070210449</v>
      </c>
      <c r="AE67" s="1">
        <f t="shared" si="19"/>
        <v>4.0010786820842157E-4</v>
      </c>
      <c r="AF67">
        <f t="shared" ref="AF67:AF97" si="26" xml:space="preserve"> ($AO$11* (LN(AH67/100)+(($AO$10*C67)/($AO$11+C67))))/($AO$10-(LN(AH67/100)+(($AO$10*C67)/($AO$11+C67))))</f>
        <v>-87.26462535237485</v>
      </c>
      <c r="AG67">
        <f t="shared" ref="AG67:AG97" si="27" xml:space="preserve"> ($AO$12*(LN(AH67/100) + ($AO$11*C67)/($AO$12+C67)))/($AO$11-( LN(AH67/100) + ($AO$11*C67)/($AO$12+C67)))</f>
        <v>-68.303149297895487</v>
      </c>
      <c r="AH67">
        <f t="shared" ref="AH67:AH97" si="28">E67</f>
        <v>3.9030570949999999</v>
      </c>
      <c r="AI67">
        <f t="shared" si="20"/>
        <v>206.56583301000001</v>
      </c>
      <c r="AJ67">
        <v>191.0135631</v>
      </c>
      <c r="AK67" s="1">
        <f t="shared" si="21"/>
        <v>1.0251140541115287E-2</v>
      </c>
    </row>
    <row r="68" spans="1:37" x14ac:dyDescent="0.45">
      <c r="A68">
        <v>78.693116070000002</v>
      </c>
      <c r="B68">
        <v>18207.881399999998</v>
      </c>
      <c r="C68">
        <v>-66.365852759999996</v>
      </c>
      <c r="D68">
        <v>-88.892948970000006</v>
      </c>
      <c r="E68">
        <v>3.7115305190000001</v>
      </c>
      <c r="F68">
        <v>5.1208199999999997E-4</v>
      </c>
      <c r="G68">
        <v>248.27429649999999</v>
      </c>
      <c r="H68">
        <v>22.007270160000001</v>
      </c>
      <c r="I68">
        <v>437.64906109999998</v>
      </c>
      <c r="J68">
        <v>437.6664313</v>
      </c>
      <c r="K68">
        <v>437.64980500000001</v>
      </c>
      <c r="M68">
        <v>78.693116070000002</v>
      </c>
      <c r="N68">
        <v>18207.881399999998</v>
      </c>
      <c r="O68">
        <v>-66.365852759999996</v>
      </c>
      <c r="P68">
        <v>-87.496184637661585</v>
      </c>
      <c r="Q68">
        <v>3.7115305190000001</v>
      </c>
      <c r="R68">
        <v>0.81732586906164928</v>
      </c>
      <c r="S68">
        <v>248.27429649999999</v>
      </c>
      <c r="T68">
        <v>22.007270160000001</v>
      </c>
      <c r="U68">
        <v>427.52762660505522</v>
      </c>
      <c r="V68">
        <v>485.02153998799338</v>
      </c>
      <c r="W68">
        <v>427.74077853232251</v>
      </c>
      <c r="Y68">
        <f t="shared" si="22"/>
        <v>427.52762660505522</v>
      </c>
      <c r="Z68" s="1">
        <f t="shared" si="17"/>
        <v>485.02153998799338</v>
      </c>
      <c r="AA68" s="1">
        <f t="shared" si="23"/>
        <v>427.74077853232251</v>
      </c>
      <c r="AB68" s="1">
        <f t="shared" si="18"/>
        <v>0.81732586906164928</v>
      </c>
      <c r="AC68" s="1">
        <f t="shared" si="24"/>
        <v>8.1732586906164929E-4</v>
      </c>
      <c r="AD68" s="1">
        <f t="shared" si="25"/>
        <v>204.88510643783161</v>
      </c>
      <c r="AE68" s="1">
        <f t="shared" si="19"/>
        <v>3.8379086989167281E-4</v>
      </c>
      <c r="AF68">
        <f t="shared" si="26"/>
        <v>-87.496184637661585</v>
      </c>
      <c r="AG68">
        <f t="shared" si="27"/>
        <v>-68.264893562168368</v>
      </c>
      <c r="AH68">
        <f t="shared" si="28"/>
        <v>3.7115305190000001</v>
      </c>
      <c r="AI68">
        <f t="shared" si="20"/>
        <v>206.63414724</v>
      </c>
      <c r="AJ68">
        <v>190.82794469999999</v>
      </c>
      <c r="AK68" s="1">
        <f t="shared" si="21"/>
        <v>1.0340501524289711E-2</v>
      </c>
    </row>
    <row r="69" spans="1:37" x14ac:dyDescent="0.45">
      <c r="A69">
        <v>75.385718190000006</v>
      </c>
      <c r="B69">
        <v>18458.86607</v>
      </c>
      <c r="C69">
        <v>-66.280390629999999</v>
      </c>
      <c r="D69">
        <v>-89.075367420000006</v>
      </c>
      <c r="E69">
        <v>3.5479377259999998</v>
      </c>
      <c r="F69">
        <v>4.72697E-4</v>
      </c>
      <c r="G69">
        <v>250.60682299999999</v>
      </c>
      <c r="H69">
        <v>21.053031130000001</v>
      </c>
      <c r="I69">
        <v>443.09777480000002</v>
      </c>
      <c r="J69">
        <v>443.11305829999998</v>
      </c>
      <c r="K69">
        <v>443.0982841</v>
      </c>
      <c r="M69">
        <v>75.385718190000006</v>
      </c>
      <c r="N69">
        <v>18458.86607</v>
      </c>
      <c r="O69">
        <v>-66.280390629999999</v>
      </c>
      <c r="P69">
        <v>-87.684348617054738</v>
      </c>
      <c r="Q69">
        <v>3.5479377259999998</v>
      </c>
      <c r="R69">
        <v>0.86249184696352632</v>
      </c>
      <c r="S69">
        <v>250.60682299999999</v>
      </c>
      <c r="T69">
        <v>21.053031130000001</v>
      </c>
      <c r="U69">
        <v>432.98913598498405</v>
      </c>
      <c r="V69">
        <v>491.87635051455561</v>
      </c>
      <c r="W69">
        <v>433.21694024074668</v>
      </c>
      <c r="Y69">
        <f t="shared" si="22"/>
        <v>432.98913598498405</v>
      </c>
      <c r="Z69" s="1">
        <f t="shared" si="17"/>
        <v>491.87635051455561</v>
      </c>
      <c r="AA69" s="1">
        <f t="shared" si="23"/>
        <v>433.21694024074668</v>
      </c>
      <c r="AB69" s="1">
        <f t="shared" si="18"/>
        <v>0.86249184696352632</v>
      </c>
      <c r="AC69" s="1">
        <f t="shared" si="24"/>
        <v>8.6249184696352628E-4</v>
      </c>
      <c r="AD69" s="1">
        <f t="shared" si="25"/>
        <v>204.94312440571042</v>
      </c>
      <c r="AE69" s="1">
        <f t="shared" si="19"/>
        <v>3.7087680998380704E-4</v>
      </c>
      <c r="AF69">
        <f t="shared" si="26"/>
        <v>-87.684348617054738</v>
      </c>
      <c r="AG69">
        <f t="shared" si="27"/>
        <v>-68.206875594289542</v>
      </c>
      <c r="AH69">
        <f t="shared" si="28"/>
        <v>3.5479377259999998</v>
      </c>
      <c r="AI69">
        <f t="shared" si="20"/>
        <v>206.71960937</v>
      </c>
      <c r="AJ69">
        <v>190.6455263</v>
      </c>
      <c r="AK69" s="1">
        <f t="shared" si="21"/>
        <v>1.0453306642502413E-2</v>
      </c>
    </row>
    <row r="70" spans="1:37" x14ac:dyDescent="0.45">
      <c r="A70">
        <v>72.404952219999998</v>
      </c>
      <c r="B70">
        <v>18688.013429999999</v>
      </c>
      <c r="C70">
        <v>-66.199347939999996</v>
      </c>
      <c r="D70">
        <v>-89.239662940000002</v>
      </c>
      <c r="E70">
        <v>3.4256138360000001</v>
      </c>
      <c r="F70">
        <v>3.5141300000000002E-4</v>
      </c>
      <c r="G70">
        <v>248.18198989999999</v>
      </c>
      <c r="H70">
        <v>20.36150563</v>
      </c>
      <c r="I70">
        <v>448.0188498</v>
      </c>
      <c r="J70">
        <v>448.03559239999998</v>
      </c>
      <c r="K70">
        <v>448.01954189999998</v>
      </c>
      <c r="M70">
        <v>72.404952219999998</v>
      </c>
      <c r="N70">
        <v>18688.013429999999</v>
      </c>
      <c r="O70">
        <v>-66.199347939999996</v>
      </c>
      <c r="P70">
        <v>-87.819343353913155</v>
      </c>
      <c r="Q70">
        <v>3.4256138360000001</v>
      </c>
      <c r="R70">
        <v>0.90727850288806033</v>
      </c>
      <c r="S70">
        <v>248.18198989999999</v>
      </c>
      <c r="T70">
        <v>20.36150563</v>
      </c>
      <c r="U70">
        <v>438.18567756084383</v>
      </c>
      <c r="V70">
        <v>498.41738938244583</v>
      </c>
      <c r="W70">
        <v>438.42818699261369</v>
      </c>
      <c r="Y70">
        <f t="shared" si="22"/>
        <v>438.18567756084383</v>
      </c>
      <c r="Z70" s="1">
        <f t="shared" si="17"/>
        <v>498.41738938244583</v>
      </c>
      <c r="AA70" s="1">
        <f t="shared" si="23"/>
        <v>438.42818699261369</v>
      </c>
      <c r="AB70" s="1">
        <f t="shared" si="18"/>
        <v>0.90727850288806033</v>
      </c>
      <c r="AC70" s="1">
        <f t="shared" si="24"/>
        <v>9.0727850288806037E-4</v>
      </c>
      <c r="AD70" s="1">
        <f t="shared" si="25"/>
        <v>205.0024841097395</v>
      </c>
      <c r="AE70" s="1">
        <f t="shared" si="19"/>
        <v>3.6179029391245678E-4</v>
      </c>
      <c r="AF70">
        <f t="shared" si="26"/>
        <v>-87.819343353913155</v>
      </c>
      <c r="AG70">
        <f t="shared" si="27"/>
        <v>-68.147515890260465</v>
      </c>
      <c r="AH70">
        <f t="shared" si="28"/>
        <v>3.4256138360000001</v>
      </c>
      <c r="AI70">
        <f t="shared" si="20"/>
        <v>206.80065206</v>
      </c>
      <c r="AJ70">
        <v>190.48123079999999</v>
      </c>
      <c r="AK70" s="1">
        <f t="shared" si="21"/>
        <v>1.0561327435987642E-2</v>
      </c>
    </row>
    <row r="71" spans="1:37" x14ac:dyDescent="0.45">
      <c r="A71">
        <v>69.552093659999997</v>
      </c>
      <c r="B71">
        <v>18933.684499999999</v>
      </c>
      <c r="C71">
        <v>-66.002844670000002</v>
      </c>
      <c r="D71">
        <v>-89.370029579999994</v>
      </c>
      <c r="E71">
        <v>3.2330157740000001</v>
      </c>
      <c r="F71">
        <v>3.6671400000000003E-4</v>
      </c>
      <c r="G71">
        <v>246.23552470000001</v>
      </c>
      <c r="H71">
        <v>19.580326700000001</v>
      </c>
      <c r="I71">
        <v>453.75821330000002</v>
      </c>
      <c r="J71">
        <v>453.7751457</v>
      </c>
      <c r="K71">
        <v>453.758647</v>
      </c>
      <c r="M71">
        <v>69.552093659999997</v>
      </c>
      <c r="N71">
        <v>18933.684499999999</v>
      </c>
      <c r="O71">
        <v>-66.002844670000002</v>
      </c>
      <c r="P71">
        <v>-87.993392975353245</v>
      </c>
      <c r="Q71">
        <v>3.2330157740000001</v>
      </c>
      <c r="R71">
        <v>0.96830006038478178</v>
      </c>
      <c r="S71">
        <v>246.23552470000001</v>
      </c>
      <c r="T71">
        <v>19.580326700000001</v>
      </c>
      <c r="U71">
        <v>443.67367172998405</v>
      </c>
      <c r="V71">
        <v>506.2488310612062</v>
      </c>
      <c r="W71">
        <v>443.93573336829166</v>
      </c>
      <c r="Y71">
        <f t="shared" si="22"/>
        <v>443.67367172998405</v>
      </c>
      <c r="Z71" s="1">
        <f t="shared" si="17"/>
        <v>506.2488310612062</v>
      </c>
      <c r="AA71" s="1">
        <f t="shared" si="23"/>
        <v>443.93573336829166</v>
      </c>
      <c r="AB71" s="1">
        <f t="shared" si="18"/>
        <v>0.96830006038478178</v>
      </c>
      <c r="AC71" s="1">
        <f t="shared" si="24"/>
        <v>9.6830006038478177E-4</v>
      </c>
      <c r="AD71" s="1">
        <f t="shared" si="25"/>
        <v>205.16186240597796</v>
      </c>
      <c r="AE71" s="1">
        <f t="shared" si="19"/>
        <v>3.5005606413380163E-4</v>
      </c>
      <c r="AF71">
        <f t="shared" si="26"/>
        <v>-87.993392975353245</v>
      </c>
      <c r="AG71">
        <f t="shared" si="27"/>
        <v>-67.988137594022007</v>
      </c>
      <c r="AH71">
        <f t="shared" si="28"/>
        <v>3.2330157740000001</v>
      </c>
      <c r="AI71">
        <f t="shared" si="20"/>
        <v>206.99715533</v>
      </c>
      <c r="AJ71">
        <v>190.3508641</v>
      </c>
      <c r="AK71" s="1">
        <f t="shared" si="21"/>
        <v>1.0827539628756591E-2</v>
      </c>
    </row>
    <row r="72" spans="1:37" x14ac:dyDescent="0.45">
      <c r="A72">
        <v>66.768516250000005</v>
      </c>
      <c r="B72">
        <v>19180.316750000002</v>
      </c>
      <c r="C72">
        <v>-65.782897439999999</v>
      </c>
      <c r="D72">
        <v>-89.472353249999998</v>
      </c>
      <c r="E72">
        <v>3.0883443150000001</v>
      </c>
      <c r="F72">
        <v>3.4955199999999999E-4</v>
      </c>
      <c r="G72">
        <v>244.39869010000001</v>
      </c>
      <c r="H72">
        <v>18.81010152</v>
      </c>
      <c r="I72">
        <v>459.63430790000001</v>
      </c>
      <c r="J72">
        <v>459.65058149999999</v>
      </c>
      <c r="K72">
        <v>459.63469730000003</v>
      </c>
      <c r="M72">
        <v>66.768516250000005</v>
      </c>
      <c r="N72">
        <v>19180.316750000002</v>
      </c>
      <c r="O72">
        <v>-65.782897439999999</v>
      </c>
      <c r="P72">
        <v>-88.0817710091316</v>
      </c>
      <c r="Q72">
        <v>3.0883443150000001</v>
      </c>
      <c r="R72">
        <v>1.037111004574973</v>
      </c>
      <c r="S72">
        <v>244.39869010000001</v>
      </c>
      <c r="T72">
        <v>18.81010152</v>
      </c>
      <c r="U72">
        <v>449.36379993583034</v>
      </c>
      <c r="V72">
        <v>514.58835957713586</v>
      </c>
      <c r="W72">
        <v>449.6480844224327</v>
      </c>
      <c r="Y72">
        <f t="shared" si="22"/>
        <v>449.36379993583034</v>
      </c>
      <c r="Z72" s="1">
        <f t="shared" si="17"/>
        <v>514.58835957713586</v>
      </c>
      <c r="AA72" s="1">
        <f t="shared" si="23"/>
        <v>449.6480844224327</v>
      </c>
      <c r="AB72" s="1">
        <f t="shared" si="18"/>
        <v>1.037111004574973</v>
      </c>
      <c r="AC72" s="1">
        <f t="shared" si="24"/>
        <v>1.0371110045749731E-3</v>
      </c>
      <c r="AD72" s="1">
        <f t="shared" si="25"/>
        <v>205.35099654180073</v>
      </c>
      <c r="AE72" s="1">
        <f t="shared" si="19"/>
        <v>3.4382091863050581E-4</v>
      </c>
      <c r="AF72">
        <f t="shared" si="26"/>
        <v>-88.0817710091316</v>
      </c>
      <c r="AG72">
        <f t="shared" si="27"/>
        <v>-67.799003458199238</v>
      </c>
      <c r="AH72">
        <f t="shared" si="28"/>
        <v>3.0883443150000001</v>
      </c>
      <c r="AI72">
        <f t="shared" si="20"/>
        <v>207.21710256</v>
      </c>
      <c r="AJ72">
        <v>190.24854049999999</v>
      </c>
      <c r="AK72" s="1">
        <f t="shared" si="21"/>
        <v>1.1132855781674906E-2</v>
      </c>
    </row>
    <row r="73" spans="1:37" x14ac:dyDescent="0.45">
      <c r="A73">
        <v>64.154458320000003</v>
      </c>
      <c r="B73">
        <v>19424.07216</v>
      </c>
      <c r="C73">
        <v>-65.568754560000002</v>
      </c>
      <c r="D73">
        <v>-89.564245020000001</v>
      </c>
      <c r="E73">
        <v>2.9242609540000002</v>
      </c>
      <c r="F73">
        <v>3.75306E-4</v>
      </c>
      <c r="G73">
        <v>241.44752270000001</v>
      </c>
      <c r="H73">
        <v>18.1879338</v>
      </c>
      <c r="I73">
        <v>465.50390929999998</v>
      </c>
      <c r="J73">
        <v>465.5240053</v>
      </c>
      <c r="K73">
        <v>465.50492860000003</v>
      </c>
      <c r="M73">
        <v>64.154458320000003</v>
      </c>
      <c r="N73">
        <v>19424.07216</v>
      </c>
      <c r="O73">
        <v>-65.568754560000002</v>
      </c>
      <c r="P73">
        <v>-88.224212454515865</v>
      </c>
      <c r="Q73">
        <v>2.9242609540000002</v>
      </c>
      <c r="R73">
        <v>1.1089286830121474</v>
      </c>
      <c r="S73">
        <v>241.44752270000001</v>
      </c>
      <c r="T73">
        <v>18.1879338</v>
      </c>
      <c r="U73">
        <v>454.99570593005285</v>
      </c>
      <c r="V73">
        <v>522.91209742704643</v>
      </c>
      <c r="W73">
        <v>455.30348618131427</v>
      </c>
      <c r="Y73">
        <f t="shared" si="22"/>
        <v>454.99570593005285</v>
      </c>
      <c r="Z73" s="1">
        <f t="shared" si="17"/>
        <v>522.91209742704643</v>
      </c>
      <c r="AA73" s="1">
        <f t="shared" si="23"/>
        <v>455.30348618131427</v>
      </c>
      <c r="AB73" s="1">
        <f t="shared" si="18"/>
        <v>1.1089286830121474</v>
      </c>
      <c r="AC73" s="1">
        <f t="shared" si="24"/>
        <v>1.1089286830121474E-3</v>
      </c>
      <c r="AD73" s="1">
        <f t="shared" si="25"/>
        <v>205.52926707376324</v>
      </c>
      <c r="AE73" s="1">
        <f t="shared" si="19"/>
        <v>3.3446925282559054E-4</v>
      </c>
      <c r="AF73">
        <f t="shared" si="26"/>
        <v>-88.224212454515865</v>
      </c>
      <c r="AG73">
        <f t="shared" si="27"/>
        <v>-67.620732926236741</v>
      </c>
      <c r="AH73">
        <f t="shared" si="28"/>
        <v>2.9242609540000002</v>
      </c>
      <c r="AI73">
        <f t="shared" si="20"/>
        <v>207.43124544</v>
      </c>
      <c r="AJ73">
        <v>190.15664870000001</v>
      </c>
      <c r="AK73" s="1">
        <f t="shared" si="21"/>
        <v>1.1437736169478345E-2</v>
      </c>
    </row>
    <row r="74" spans="1:37" x14ac:dyDescent="0.45">
      <c r="A74">
        <v>61.650864939999998</v>
      </c>
      <c r="B74">
        <v>19670.622749999999</v>
      </c>
      <c r="C74">
        <v>-65.267860920000004</v>
      </c>
      <c r="D74">
        <v>-89.631570260000004</v>
      </c>
      <c r="E74">
        <v>2.742556462</v>
      </c>
      <c r="F74">
        <v>4.4734100000000003E-4</v>
      </c>
      <c r="G74">
        <v>237.92260959999999</v>
      </c>
      <c r="H74">
        <v>17.205787239999999</v>
      </c>
      <c r="I74">
        <v>471.72194519999999</v>
      </c>
      <c r="J74">
        <v>471.74163229999999</v>
      </c>
      <c r="K74">
        <v>471.72218930000003</v>
      </c>
      <c r="M74">
        <v>61.650864939999998</v>
      </c>
      <c r="N74">
        <v>19670.622749999999</v>
      </c>
      <c r="O74">
        <v>-65.267860920000004</v>
      </c>
      <c r="P74">
        <v>-88.35446150083277</v>
      </c>
      <c r="Q74">
        <v>2.742556462</v>
      </c>
      <c r="R74">
        <v>1.1984977388185711</v>
      </c>
      <c r="S74">
        <v>237.92260959999999</v>
      </c>
      <c r="T74">
        <v>17.205787239999999</v>
      </c>
      <c r="U74">
        <v>460.87281267266962</v>
      </c>
      <c r="V74">
        <v>532.42186056033734</v>
      </c>
      <c r="W74">
        <v>461.20974923723099</v>
      </c>
      <c r="Y74">
        <f t="shared" si="22"/>
        <v>460.87281267266962</v>
      </c>
      <c r="Z74" s="1">
        <f t="shared" si="17"/>
        <v>532.42186056033734</v>
      </c>
      <c r="AA74" s="1">
        <f t="shared" si="23"/>
        <v>461.20974923723099</v>
      </c>
      <c r="AB74" s="1">
        <f t="shared" si="18"/>
        <v>1.1984977388185711</v>
      </c>
      <c r="AC74" s="1">
        <f t="shared" si="24"/>
        <v>1.1984977388185712E-3</v>
      </c>
      <c r="AD74" s="1">
        <f t="shared" si="25"/>
        <v>205.78676761095448</v>
      </c>
      <c r="AE74" s="1">
        <f t="shared" si="19"/>
        <v>3.2579287756445718E-4</v>
      </c>
      <c r="AF74">
        <f t="shared" si="26"/>
        <v>-88.35446150083277</v>
      </c>
      <c r="AG74">
        <f t="shared" si="27"/>
        <v>-67.363232389045493</v>
      </c>
      <c r="AH74">
        <f t="shared" si="28"/>
        <v>2.742556462</v>
      </c>
      <c r="AI74">
        <f t="shared" si="20"/>
        <v>207.73213908</v>
      </c>
      <c r="AJ74">
        <v>190.08932340000001</v>
      </c>
      <c r="AK74" s="1">
        <f t="shared" si="21"/>
        <v>1.1879167560578637E-2</v>
      </c>
    </row>
    <row r="75" spans="1:37" x14ac:dyDescent="0.45">
      <c r="A75">
        <v>59.19004151</v>
      </c>
      <c r="B75">
        <v>19924.589339999999</v>
      </c>
      <c r="C75">
        <v>-64.943446100000003</v>
      </c>
      <c r="D75">
        <v>-89.670082339999993</v>
      </c>
      <c r="E75">
        <v>2.5672346899999998</v>
      </c>
      <c r="F75">
        <v>6.0172999999999997E-4</v>
      </c>
      <c r="G75">
        <v>236.14617670000001</v>
      </c>
      <c r="H75">
        <v>16.64893442</v>
      </c>
      <c r="I75">
        <v>478.23790359999998</v>
      </c>
      <c r="J75">
        <v>478.258377</v>
      </c>
      <c r="K75">
        <v>478.23902620000001</v>
      </c>
      <c r="M75">
        <v>59.19004151</v>
      </c>
      <c r="N75">
        <v>19924.589339999999</v>
      </c>
      <c r="O75">
        <v>-64.943446100000003</v>
      </c>
      <c r="P75">
        <v>-88.478195394880672</v>
      </c>
      <c r="Q75">
        <v>2.5672346899999998</v>
      </c>
      <c r="R75">
        <v>1.3001875011992552</v>
      </c>
      <c r="S75">
        <v>236.14617670000001</v>
      </c>
      <c r="T75">
        <v>16.64893442</v>
      </c>
      <c r="U75">
        <v>467.00151399495616</v>
      </c>
      <c r="V75">
        <v>542.63586473623184</v>
      </c>
      <c r="W75">
        <v>467.37189960919397</v>
      </c>
      <c r="Y75">
        <f t="shared" si="22"/>
        <v>467.00151399495616</v>
      </c>
      <c r="Z75" s="1">
        <f t="shared" si="17"/>
        <v>542.63586473623184</v>
      </c>
      <c r="AA75" s="1">
        <f t="shared" si="23"/>
        <v>467.37189960919397</v>
      </c>
      <c r="AB75" s="1">
        <f t="shared" si="18"/>
        <v>1.3001875011992552</v>
      </c>
      <c r="AC75" s="1">
        <f t="shared" si="24"/>
        <v>1.3001875011992552E-3</v>
      </c>
      <c r="AD75" s="1">
        <f t="shared" si="25"/>
        <v>206.06593966169368</v>
      </c>
      <c r="AE75" s="1">
        <f t="shared" si="19"/>
        <v>3.1763607382768989E-4</v>
      </c>
      <c r="AF75">
        <f t="shared" si="26"/>
        <v>-88.478195394880672</v>
      </c>
      <c r="AG75">
        <f t="shared" si="27"/>
        <v>-67.084060338306287</v>
      </c>
      <c r="AH75">
        <f t="shared" si="28"/>
        <v>2.5672346899999998</v>
      </c>
      <c r="AI75">
        <f t="shared" si="20"/>
        <v>208.05655389999998</v>
      </c>
      <c r="AJ75">
        <v>190.05081139999999</v>
      </c>
      <c r="AK75" s="1">
        <f t="shared" si="21"/>
        <v>1.2372693274399852E-2</v>
      </c>
    </row>
    <row r="76" spans="1:37" x14ac:dyDescent="0.45">
      <c r="A76">
        <v>56.860336390000001</v>
      </c>
      <c r="B76">
        <v>20171.607619999999</v>
      </c>
      <c r="C76">
        <v>-64.648052489999998</v>
      </c>
      <c r="D76">
        <v>-89.716669929999995</v>
      </c>
      <c r="E76">
        <v>2.438122978</v>
      </c>
      <c r="F76">
        <v>7.9188200000000005E-4</v>
      </c>
      <c r="G76">
        <v>233.8148688</v>
      </c>
      <c r="H76">
        <v>16.157546409999998</v>
      </c>
      <c r="I76">
        <v>484.57451309999999</v>
      </c>
      <c r="J76">
        <v>484.59606020000001</v>
      </c>
      <c r="K76">
        <v>484.57553489999998</v>
      </c>
      <c r="M76">
        <v>56.860336390000001</v>
      </c>
      <c r="N76">
        <v>20171.607619999999</v>
      </c>
      <c r="O76">
        <v>-64.648052489999998</v>
      </c>
      <c r="P76">
        <v>-88.543829996069576</v>
      </c>
      <c r="Q76">
        <v>2.438122978</v>
      </c>
      <c r="R76">
        <v>1.404410656229566</v>
      </c>
      <c r="S76">
        <v>233.8148688</v>
      </c>
      <c r="T76">
        <v>16.157546409999998</v>
      </c>
      <c r="U76">
        <v>473.0663627898179</v>
      </c>
      <c r="V76">
        <v>552.68984463093591</v>
      </c>
      <c r="W76">
        <v>473.47163424883144</v>
      </c>
      <c r="Y76">
        <f t="shared" si="22"/>
        <v>473.0663627898179</v>
      </c>
      <c r="Z76" s="1">
        <f t="shared" si="17"/>
        <v>552.68984463093591</v>
      </c>
      <c r="AA76" s="1">
        <f t="shared" si="23"/>
        <v>473.47163424883144</v>
      </c>
      <c r="AB76" s="1">
        <f t="shared" si="18"/>
        <v>1.404410656229566</v>
      </c>
      <c r="AC76" s="1">
        <f t="shared" si="24"/>
        <v>1.4044106562295659E-3</v>
      </c>
      <c r="AD76" s="1">
        <f t="shared" si="25"/>
        <v>206.32487453344118</v>
      </c>
      <c r="AE76" s="1">
        <f t="shared" si="19"/>
        <v>3.1301760455382027E-4</v>
      </c>
      <c r="AF76">
        <f t="shared" si="26"/>
        <v>-88.543829996069576</v>
      </c>
      <c r="AG76">
        <f t="shared" si="27"/>
        <v>-66.825125466558816</v>
      </c>
      <c r="AH76">
        <f t="shared" si="28"/>
        <v>2.438122978</v>
      </c>
      <c r="AI76">
        <f t="shared" si="20"/>
        <v>208.35194751</v>
      </c>
      <c r="AJ76">
        <v>190.00422380000001</v>
      </c>
      <c r="AK76" s="1">
        <f t="shared" si="21"/>
        <v>1.2838466614616365E-2</v>
      </c>
    </row>
    <row r="77" spans="1:37" x14ac:dyDescent="0.45">
      <c r="A77">
        <v>54.639590869999999</v>
      </c>
      <c r="B77">
        <v>20416.532579999999</v>
      </c>
      <c r="C77">
        <v>-64.33365972</v>
      </c>
      <c r="D77">
        <v>-89.755382580000003</v>
      </c>
      <c r="E77">
        <v>2.3131142410000001</v>
      </c>
      <c r="F77">
        <v>9.8179100000000009E-4</v>
      </c>
      <c r="G77">
        <v>229.73382230000001</v>
      </c>
      <c r="H77">
        <v>15.711601679999999</v>
      </c>
      <c r="I77">
        <v>490.96863949999999</v>
      </c>
      <c r="J77">
        <v>490.993067</v>
      </c>
      <c r="K77">
        <v>490.96969280000002</v>
      </c>
      <c r="M77">
        <v>54.639590869999999</v>
      </c>
      <c r="N77">
        <v>20416.532579999999</v>
      </c>
      <c r="O77">
        <v>-64.33365972</v>
      </c>
      <c r="P77">
        <v>-88.601702477099693</v>
      </c>
      <c r="Q77">
        <v>2.3131142410000001</v>
      </c>
      <c r="R77">
        <v>1.5199431019189502</v>
      </c>
      <c r="S77">
        <v>229.73382230000001</v>
      </c>
      <c r="T77">
        <v>15.711601679999999</v>
      </c>
      <c r="U77">
        <v>479.20933739930888</v>
      </c>
      <c r="V77">
        <v>563.23886691896689</v>
      </c>
      <c r="W77">
        <v>479.65364366462956</v>
      </c>
      <c r="Y77">
        <f t="shared" si="22"/>
        <v>479.20933739930888</v>
      </c>
      <c r="Z77" s="1">
        <f t="shared" si="17"/>
        <v>563.23886691896689</v>
      </c>
      <c r="AA77" s="1">
        <f t="shared" si="23"/>
        <v>479.65364366462956</v>
      </c>
      <c r="AB77" s="1">
        <f t="shared" si="18"/>
        <v>1.5199431019189502</v>
      </c>
      <c r="AC77" s="1">
        <f t="shared" si="24"/>
        <v>1.5199431019189502E-3</v>
      </c>
      <c r="AD77" s="1">
        <f t="shared" si="25"/>
        <v>206.60159226758424</v>
      </c>
      <c r="AE77" s="1">
        <f t="shared" si="19"/>
        <v>3.0884563464338686E-4</v>
      </c>
      <c r="AF77">
        <f t="shared" si="26"/>
        <v>-88.601702477099693</v>
      </c>
      <c r="AG77">
        <f t="shared" si="27"/>
        <v>-66.54840773241574</v>
      </c>
      <c r="AH77">
        <f t="shared" si="28"/>
        <v>2.3131142410000001</v>
      </c>
      <c r="AI77">
        <f t="shared" si="20"/>
        <v>208.66634027999999</v>
      </c>
      <c r="AJ77">
        <v>189.96551109999999</v>
      </c>
      <c r="AK77" s="1">
        <f t="shared" si="21"/>
        <v>1.3351940391403559E-2</v>
      </c>
    </row>
    <row r="78" spans="1:37" x14ac:dyDescent="0.45">
      <c r="A78">
        <v>52.564344519999999</v>
      </c>
      <c r="B78">
        <v>20653.621429999999</v>
      </c>
      <c r="C78">
        <v>-63.968545689999999</v>
      </c>
      <c r="D78">
        <v>-89.765915449999994</v>
      </c>
      <c r="E78">
        <v>2.1961150950000001</v>
      </c>
      <c r="F78">
        <v>1.122449E-3</v>
      </c>
      <c r="G78">
        <v>226.74747540000001</v>
      </c>
      <c r="H78">
        <v>15.311469969999999</v>
      </c>
      <c r="I78">
        <v>497.38189419999998</v>
      </c>
      <c r="J78">
        <v>497.40682299999997</v>
      </c>
      <c r="K78">
        <v>497.38276400000001</v>
      </c>
      <c r="M78">
        <v>52.564344519999999</v>
      </c>
      <c r="N78">
        <v>20653.621429999999</v>
      </c>
      <c r="O78">
        <v>-63.968545689999999</v>
      </c>
      <c r="P78">
        <v>-88.618582012976532</v>
      </c>
      <c r="Q78">
        <v>2.1961150950000001</v>
      </c>
      <c r="R78">
        <v>1.6533245404832058</v>
      </c>
      <c r="S78">
        <v>226.74747540000001</v>
      </c>
      <c r="T78">
        <v>15.311469969999999</v>
      </c>
      <c r="U78">
        <v>485.3934859360761</v>
      </c>
      <c r="V78">
        <v>574.65085023038819</v>
      </c>
      <c r="W78">
        <v>485.88301884295026</v>
      </c>
      <c r="Y78">
        <f t="shared" si="22"/>
        <v>485.3934859360761</v>
      </c>
      <c r="Z78" s="1">
        <f t="shared" si="17"/>
        <v>574.65085023038819</v>
      </c>
      <c r="AA78" s="1">
        <f t="shared" si="23"/>
        <v>485.88301884295026</v>
      </c>
      <c r="AB78" s="1">
        <f t="shared" si="18"/>
        <v>1.6533245404832058</v>
      </c>
      <c r="AC78" s="1">
        <f t="shared" si="24"/>
        <v>1.6533245404832058E-3</v>
      </c>
      <c r="AD78" s="1">
        <f t="shared" si="25"/>
        <v>206.92808091415534</v>
      </c>
      <c r="AE78" s="1">
        <f t="shared" si="19"/>
        <v>3.0684148617761599E-4</v>
      </c>
      <c r="AF78">
        <f t="shared" si="26"/>
        <v>-88.618582012976532</v>
      </c>
      <c r="AG78">
        <f t="shared" si="27"/>
        <v>-66.221919085844632</v>
      </c>
      <c r="AH78">
        <f t="shared" si="28"/>
        <v>2.1961150950000001</v>
      </c>
      <c r="AI78">
        <f t="shared" si="20"/>
        <v>209.03145431000002</v>
      </c>
      <c r="AJ78">
        <v>189.95497829999999</v>
      </c>
      <c r="AK78" s="1">
        <f t="shared" si="21"/>
        <v>1.3972012982207382E-2</v>
      </c>
    </row>
    <row r="79" spans="1:37" x14ac:dyDescent="0.45">
      <c r="A79">
        <v>50.537851629999999</v>
      </c>
      <c r="B79">
        <v>20901.939640000001</v>
      </c>
      <c r="C79">
        <v>-63.603591450000003</v>
      </c>
      <c r="D79">
        <v>-89.754424240000006</v>
      </c>
      <c r="E79">
        <v>2.0940351110000002</v>
      </c>
      <c r="F79">
        <v>1.37229E-3</v>
      </c>
      <c r="G79">
        <v>222.34848930000001</v>
      </c>
      <c r="H79">
        <v>15.28631779</v>
      </c>
      <c r="I79">
        <v>504.13973559999999</v>
      </c>
      <c r="J79">
        <v>504.16630730000003</v>
      </c>
      <c r="K79">
        <v>504.14136059999998</v>
      </c>
      <c r="M79">
        <v>50.537851629999999</v>
      </c>
      <c r="N79">
        <v>20901.939640000001</v>
      </c>
      <c r="O79">
        <v>-63.603591450000003</v>
      </c>
      <c r="P79">
        <v>-88.612704297110099</v>
      </c>
      <c r="Q79">
        <v>2.0940351110000002</v>
      </c>
      <c r="R79">
        <v>1.7991602660027057</v>
      </c>
      <c r="S79">
        <v>222.34848930000001</v>
      </c>
      <c r="T79">
        <v>15.28631779</v>
      </c>
      <c r="U79">
        <v>491.73920037270818</v>
      </c>
      <c r="V79">
        <v>586.56241872301382</v>
      </c>
      <c r="W79">
        <v>492.27887812734156</v>
      </c>
      <c r="Y79">
        <f t="shared" si="22"/>
        <v>491.73920037270818</v>
      </c>
      <c r="Z79" s="1">
        <f t="shared" si="17"/>
        <v>586.56241872301382</v>
      </c>
      <c r="AA79" s="1">
        <f t="shared" si="23"/>
        <v>492.27887812734156</v>
      </c>
      <c r="AB79" s="1">
        <f t="shared" si="18"/>
        <v>1.7991602660027057</v>
      </c>
      <c r="AC79" s="1">
        <f t="shared" si="24"/>
        <v>1.7991602660027057E-3</v>
      </c>
      <c r="AD79" s="1">
        <f t="shared" si="25"/>
        <v>207.25670229404807</v>
      </c>
      <c r="AE79" s="1">
        <f t="shared" si="19"/>
        <v>3.0611189219682832E-4</v>
      </c>
      <c r="AF79">
        <f t="shared" si="26"/>
        <v>-88.612704297110099</v>
      </c>
      <c r="AG79">
        <f t="shared" si="27"/>
        <v>-65.893297705951895</v>
      </c>
      <c r="AH79">
        <f t="shared" si="28"/>
        <v>2.0940351110000002</v>
      </c>
      <c r="AI79">
        <f t="shared" si="20"/>
        <v>209.39640854999999</v>
      </c>
      <c r="AJ79">
        <v>189.96646949999999</v>
      </c>
      <c r="AK79" s="1">
        <f t="shared" si="21"/>
        <v>1.4618278871677826E-2</v>
      </c>
    </row>
    <row r="80" spans="1:37" x14ac:dyDescent="0.45">
      <c r="A80">
        <v>48.58859236</v>
      </c>
      <c r="B80">
        <v>21156.500349999998</v>
      </c>
      <c r="C80">
        <v>-63.188210920000003</v>
      </c>
      <c r="D80">
        <v>-89.710301259999994</v>
      </c>
      <c r="E80">
        <v>1.9975081729999999</v>
      </c>
      <c r="F80">
        <v>1.666779E-3</v>
      </c>
      <c r="G80">
        <v>220.3198409</v>
      </c>
      <c r="H80">
        <v>15.31604538</v>
      </c>
      <c r="I80">
        <v>511.28798710000001</v>
      </c>
      <c r="J80">
        <v>511.31985830000002</v>
      </c>
      <c r="K80">
        <v>511.28911479999999</v>
      </c>
      <c r="M80">
        <v>48.58859236</v>
      </c>
      <c r="N80">
        <v>21156.500349999998</v>
      </c>
      <c r="O80">
        <v>-63.188210920000003</v>
      </c>
      <c r="P80">
        <v>-88.568472861507786</v>
      </c>
      <c r="Q80">
        <v>1.9975081729999999</v>
      </c>
      <c r="R80">
        <v>1.9697892192664692</v>
      </c>
      <c r="S80">
        <v>220.3198409</v>
      </c>
      <c r="T80">
        <v>15.31604538</v>
      </c>
      <c r="U80">
        <v>498.28873869550307</v>
      </c>
      <c r="V80">
        <v>599.71182670432245</v>
      </c>
      <c r="W80">
        <v>498.88746820469731</v>
      </c>
      <c r="Y80">
        <f t="shared" si="22"/>
        <v>498.28873869550307</v>
      </c>
      <c r="Z80" s="1">
        <f t="shared" si="17"/>
        <v>599.71182670432245</v>
      </c>
      <c r="AA80" s="1">
        <f t="shared" si="23"/>
        <v>498.88746820469731</v>
      </c>
      <c r="AB80" s="1">
        <f t="shared" si="18"/>
        <v>1.9697892192664692</v>
      </c>
      <c r="AC80" s="1">
        <f t="shared" si="24"/>
        <v>1.9697892192664691E-3</v>
      </c>
      <c r="AD80" s="1">
        <f t="shared" si="25"/>
        <v>207.63456948035221</v>
      </c>
      <c r="AE80" s="1">
        <f t="shared" si="19"/>
        <v>3.0736347240930347E-4</v>
      </c>
      <c r="AF80">
        <f t="shared" si="26"/>
        <v>-88.568472861507786</v>
      </c>
      <c r="AG80">
        <f t="shared" si="27"/>
        <v>-65.515430519647765</v>
      </c>
      <c r="AH80">
        <f t="shared" si="28"/>
        <v>1.9975081729999999</v>
      </c>
      <c r="AI80">
        <f t="shared" si="20"/>
        <v>209.81178907999998</v>
      </c>
      <c r="AJ80">
        <v>190.01059240000001</v>
      </c>
      <c r="AK80" s="1">
        <f t="shared" si="21"/>
        <v>1.5387344921231692E-2</v>
      </c>
    </row>
    <row r="81" spans="1:37" x14ac:dyDescent="0.45">
      <c r="A81">
        <v>46.679503519999997</v>
      </c>
      <c r="B81">
        <v>21422.423050000001</v>
      </c>
      <c r="C81">
        <v>-62.735616370000002</v>
      </c>
      <c r="D81">
        <v>-89.646976030000005</v>
      </c>
      <c r="E81">
        <v>1.8803650860000001</v>
      </c>
      <c r="F81">
        <v>1.905955E-3</v>
      </c>
      <c r="G81">
        <v>219.7341772</v>
      </c>
      <c r="H81">
        <v>15.065433929999999</v>
      </c>
      <c r="I81">
        <v>518.93447860000003</v>
      </c>
      <c r="J81">
        <v>518.96735079999996</v>
      </c>
      <c r="K81">
        <v>518.93546330000004</v>
      </c>
      <c r="M81">
        <v>46.679503519999997</v>
      </c>
      <c r="N81">
        <v>21422.423050000001</v>
      </c>
      <c r="O81">
        <v>-62.735616370000002</v>
      </c>
      <c r="P81">
        <v>-88.572088751528071</v>
      </c>
      <c r="Q81">
        <v>1.8803650860000001</v>
      </c>
      <c r="R81">
        <v>2.1676545960957667</v>
      </c>
      <c r="S81">
        <v>219.7341772</v>
      </c>
      <c r="T81">
        <v>15.065433929999999</v>
      </c>
      <c r="U81">
        <v>505.12121959559647</v>
      </c>
      <c r="V81">
        <v>614.17833554609319</v>
      </c>
      <c r="W81">
        <v>505.78912587887396</v>
      </c>
      <c r="Y81">
        <f t="shared" si="22"/>
        <v>505.12121959559647</v>
      </c>
      <c r="Z81" s="1">
        <f t="shared" si="17"/>
        <v>614.17833554609319</v>
      </c>
      <c r="AA81" s="1">
        <f t="shared" si="23"/>
        <v>505.78912587887396</v>
      </c>
      <c r="AB81" s="1">
        <f t="shared" si="18"/>
        <v>2.1676545960957667</v>
      </c>
      <c r="AC81" s="1">
        <f t="shared" si="24"/>
        <v>2.1676545960957667E-3</v>
      </c>
      <c r="AD81" s="1">
        <f t="shared" si="25"/>
        <v>208.04068905717531</v>
      </c>
      <c r="AE81" s="1">
        <f t="shared" si="19"/>
        <v>3.0589198890193276E-4</v>
      </c>
      <c r="AF81">
        <f t="shared" si="26"/>
        <v>-88.572088751528071</v>
      </c>
      <c r="AG81">
        <f t="shared" si="27"/>
        <v>-65.109310942824678</v>
      </c>
      <c r="AH81">
        <f t="shared" si="28"/>
        <v>1.8803650860000001</v>
      </c>
      <c r="AI81">
        <f t="shared" si="20"/>
        <v>210.26438363</v>
      </c>
      <c r="AJ81">
        <v>190.07391770000001</v>
      </c>
      <c r="AK81" s="1">
        <f t="shared" si="21"/>
        <v>1.6267691374372433E-2</v>
      </c>
    </row>
    <row r="82" spans="1:37" x14ac:dyDescent="0.45">
      <c r="A82">
        <v>44.862187460000001</v>
      </c>
      <c r="B82">
        <v>21676.13711</v>
      </c>
      <c r="C82">
        <v>-62.289201579999997</v>
      </c>
      <c r="D82">
        <v>-89.589998429999994</v>
      </c>
      <c r="E82">
        <v>1.7873839039999999</v>
      </c>
      <c r="F82">
        <v>2.3002949999999999E-3</v>
      </c>
      <c r="G82">
        <v>219.76415270000001</v>
      </c>
      <c r="H82">
        <v>14.97836609</v>
      </c>
      <c r="I82">
        <v>526.33713520000003</v>
      </c>
      <c r="J82">
        <v>526.37377600000002</v>
      </c>
      <c r="K82">
        <v>526.33860979999997</v>
      </c>
      <c r="M82">
        <v>44.862187460000001</v>
      </c>
      <c r="N82">
        <v>21676.13711</v>
      </c>
      <c r="O82">
        <v>-62.289201579999997</v>
      </c>
      <c r="P82">
        <v>-88.527721280071404</v>
      </c>
      <c r="Q82">
        <v>1.7873839039999999</v>
      </c>
      <c r="R82">
        <v>2.3821357345662331</v>
      </c>
      <c r="S82">
        <v>219.76415270000001</v>
      </c>
      <c r="T82">
        <v>14.97836609</v>
      </c>
      <c r="U82">
        <v>511.97527180034245</v>
      </c>
      <c r="V82">
        <v>629.13165650171379</v>
      </c>
      <c r="W82">
        <v>512.71922450034606</v>
      </c>
      <c r="Y82">
        <f t="shared" si="22"/>
        <v>511.97527180034245</v>
      </c>
      <c r="Z82" s="1">
        <f t="shared" si="17"/>
        <v>629.13165650171379</v>
      </c>
      <c r="AA82" s="1">
        <f t="shared" si="23"/>
        <v>512.71922450034606</v>
      </c>
      <c r="AB82" s="1">
        <f t="shared" si="18"/>
        <v>2.3821357345662331</v>
      </c>
      <c r="AC82" s="1">
        <f t="shared" si="24"/>
        <v>2.382135734566233E-3</v>
      </c>
      <c r="AD82" s="1">
        <f t="shared" si="25"/>
        <v>208.44620195467053</v>
      </c>
      <c r="AE82" s="1">
        <f t="shared" si="19"/>
        <v>3.0709617541444954E-4</v>
      </c>
      <c r="AF82">
        <f t="shared" si="26"/>
        <v>-88.527721280071404</v>
      </c>
      <c r="AG82">
        <f t="shared" si="27"/>
        <v>-64.703798045329449</v>
      </c>
      <c r="AH82">
        <f t="shared" si="28"/>
        <v>1.7873839039999999</v>
      </c>
      <c r="AI82">
        <f t="shared" si="20"/>
        <v>210.71079842</v>
      </c>
      <c r="AJ82">
        <v>190.13089529999999</v>
      </c>
      <c r="AK82" s="1">
        <f t="shared" si="21"/>
        <v>1.7181321523999222E-2</v>
      </c>
    </row>
    <row r="83" spans="1:37" x14ac:dyDescent="0.45">
      <c r="A83">
        <v>43.184803870000003</v>
      </c>
      <c r="B83">
        <v>21924.507089999999</v>
      </c>
      <c r="C83">
        <v>-61.821719659999999</v>
      </c>
      <c r="D83">
        <v>-89.502498200000005</v>
      </c>
      <c r="E83">
        <v>1.6991792020000001</v>
      </c>
      <c r="F83">
        <v>2.639055E-3</v>
      </c>
      <c r="G83">
        <v>216.39336499999999</v>
      </c>
      <c r="H83">
        <v>15.00346837</v>
      </c>
      <c r="I83">
        <v>533.72528880000004</v>
      </c>
      <c r="J83">
        <v>533.76524510000002</v>
      </c>
      <c r="K83">
        <v>533.72674380000001</v>
      </c>
      <c r="M83">
        <v>43.184803870000003</v>
      </c>
      <c r="N83">
        <v>21924.507089999999</v>
      </c>
      <c r="O83">
        <v>-61.821719659999999</v>
      </c>
      <c r="P83">
        <v>-88.469026817356081</v>
      </c>
      <c r="Q83">
        <v>1.6991792020000001</v>
      </c>
      <c r="R83">
        <v>2.6197448051224725</v>
      </c>
      <c r="S83">
        <v>216.39336499999999</v>
      </c>
      <c r="T83">
        <v>15.00346837</v>
      </c>
      <c r="U83">
        <v>518.73385963239343</v>
      </c>
      <c r="V83">
        <v>644.89749439160096</v>
      </c>
      <c r="W83">
        <v>519.5628193361415</v>
      </c>
      <c r="Y83">
        <f t="shared" si="22"/>
        <v>518.73385963239343</v>
      </c>
      <c r="Z83" s="1">
        <f t="shared" si="17"/>
        <v>644.89749439160096</v>
      </c>
      <c r="AA83" s="1">
        <f t="shared" si="23"/>
        <v>519.5628193361415</v>
      </c>
      <c r="AB83" s="1">
        <f t="shared" si="18"/>
        <v>2.6197448051224725</v>
      </c>
      <c r="AC83" s="1">
        <f t="shared" si="24"/>
        <v>2.6197448051224724E-3</v>
      </c>
      <c r="AD83" s="1">
        <f t="shared" si="25"/>
        <v>208.87203075001463</v>
      </c>
      <c r="AE83" s="1">
        <f t="shared" si="19"/>
        <v>3.0905710939175884E-4</v>
      </c>
      <c r="AF83">
        <f t="shared" si="26"/>
        <v>-88.469026817356081</v>
      </c>
      <c r="AG83">
        <f t="shared" si="27"/>
        <v>-64.277969249985361</v>
      </c>
      <c r="AH83">
        <f t="shared" si="28"/>
        <v>1.6991792020000001</v>
      </c>
      <c r="AI83">
        <f t="shared" si="20"/>
        <v>211.17828034000001</v>
      </c>
      <c r="AJ83">
        <v>190.21839550000001</v>
      </c>
      <c r="AK83" s="1">
        <f t="shared" si="21"/>
        <v>1.818861183258285E-2</v>
      </c>
    </row>
    <row r="84" spans="1:37" x14ac:dyDescent="0.45">
      <c r="A84">
        <v>41.450334730000002</v>
      </c>
      <c r="B84">
        <v>22187.468079999999</v>
      </c>
      <c r="C84">
        <v>-61.305609629999999</v>
      </c>
      <c r="D84">
        <v>-89.384595110000006</v>
      </c>
      <c r="E84">
        <v>1.620141048</v>
      </c>
      <c r="F84">
        <v>3.018157E-3</v>
      </c>
      <c r="G84">
        <v>213.53443540000001</v>
      </c>
      <c r="H84">
        <v>15.032966529999999</v>
      </c>
      <c r="I84">
        <v>541.69855859999996</v>
      </c>
      <c r="J84">
        <v>541.74241730000006</v>
      </c>
      <c r="K84">
        <v>541.70086189999995</v>
      </c>
      <c r="M84">
        <v>41.450334730000002</v>
      </c>
      <c r="N84">
        <v>22187.468079999999</v>
      </c>
      <c r="O84">
        <v>-61.305609629999999</v>
      </c>
      <c r="P84">
        <v>-88.36020404096098</v>
      </c>
      <c r="Q84">
        <v>1.620141048</v>
      </c>
      <c r="R84">
        <v>2.9057066349155209</v>
      </c>
      <c r="S84">
        <v>213.53443540000001</v>
      </c>
      <c r="T84">
        <v>15.032966529999999</v>
      </c>
      <c r="U84">
        <v>526.13395406724032</v>
      </c>
      <c r="V84">
        <v>663.01392835298839</v>
      </c>
      <c r="W84">
        <v>527.0665165291648</v>
      </c>
      <c r="Y84">
        <f t="shared" si="22"/>
        <v>526.13395406724032</v>
      </c>
      <c r="Z84" s="1">
        <f t="shared" si="17"/>
        <v>663.01392835298839</v>
      </c>
      <c r="AA84" s="1">
        <f t="shared" si="23"/>
        <v>527.0665165291648</v>
      </c>
      <c r="AB84" s="1">
        <f t="shared" si="18"/>
        <v>2.9057066349155209</v>
      </c>
      <c r="AC84" s="1">
        <f t="shared" si="24"/>
        <v>2.9057066349155209E-3</v>
      </c>
      <c r="AD84" s="1">
        <f t="shared" si="25"/>
        <v>209.34673141405733</v>
      </c>
      <c r="AE84" s="1">
        <f t="shared" si="19"/>
        <v>3.13720029999197E-4</v>
      </c>
      <c r="AF84">
        <f t="shared" si="26"/>
        <v>-88.36020404096098</v>
      </c>
      <c r="AG84">
        <f t="shared" si="27"/>
        <v>-63.803268585942639</v>
      </c>
      <c r="AH84">
        <f t="shared" si="28"/>
        <v>1.620141048</v>
      </c>
      <c r="AI84">
        <f t="shared" si="20"/>
        <v>211.69439037000001</v>
      </c>
      <c r="AJ84">
        <v>190.33629859999999</v>
      </c>
      <c r="AK84" s="1">
        <f t="shared" si="21"/>
        <v>1.9363748013574E-2</v>
      </c>
    </row>
    <row r="85" spans="1:37" x14ac:dyDescent="0.45">
      <c r="A85">
        <v>39.764300589999998</v>
      </c>
      <c r="B85">
        <v>22465.080870000002</v>
      </c>
      <c r="C85">
        <v>-60.809046719999998</v>
      </c>
      <c r="D85">
        <v>-89.272544460000006</v>
      </c>
      <c r="E85">
        <v>1.5276148949999999</v>
      </c>
      <c r="F85">
        <v>3.4923609999999998E-3</v>
      </c>
      <c r="G85">
        <v>212.97659379999999</v>
      </c>
      <c r="H85">
        <v>15.15851501</v>
      </c>
      <c r="I85">
        <v>550.14201419999995</v>
      </c>
      <c r="J85">
        <v>550.18958180000004</v>
      </c>
      <c r="K85">
        <v>550.14354509999998</v>
      </c>
      <c r="M85">
        <v>39.764300589999998</v>
      </c>
      <c r="N85">
        <v>22465.080870000002</v>
      </c>
      <c r="O85">
        <v>-60.809046719999998</v>
      </c>
      <c r="P85">
        <v>-88.329913403966103</v>
      </c>
      <c r="Q85">
        <v>1.5276148949999999</v>
      </c>
      <c r="R85">
        <v>3.216041848693826</v>
      </c>
      <c r="S85">
        <v>212.97659379999999</v>
      </c>
      <c r="T85">
        <v>15.15851501</v>
      </c>
      <c r="U85">
        <v>533.66874231253587</v>
      </c>
      <c r="V85">
        <v>681.82760511913648</v>
      </c>
      <c r="W85">
        <v>534.71568592779215</v>
      </c>
      <c r="Y85">
        <f t="shared" si="22"/>
        <v>533.66874231253587</v>
      </c>
      <c r="Z85" s="1">
        <f t="shared" si="17"/>
        <v>681.82760511913648</v>
      </c>
      <c r="AA85" s="1">
        <f t="shared" si="23"/>
        <v>534.71568592779215</v>
      </c>
      <c r="AB85" s="1">
        <f t="shared" si="18"/>
        <v>3.216041848693826</v>
      </c>
      <c r="AC85" s="1">
        <f t="shared" si="24"/>
        <v>3.2160418486938259E-3</v>
      </c>
      <c r="AD85" s="1">
        <f t="shared" si="25"/>
        <v>209.79535109083537</v>
      </c>
      <c r="AE85" s="1">
        <f t="shared" si="19"/>
        <v>3.1407873934280982E-4</v>
      </c>
      <c r="AF85">
        <f t="shared" si="26"/>
        <v>-88.329913403966103</v>
      </c>
      <c r="AG85">
        <f t="shared" si="27"/>
        <v>-63.354648909164595</v>
      </c>
      <c r="AH85">
        <f t="shared" si="28"/>
        <v>1.5276148949999999</v>
      </c>
      <c r="AI85">
        <f t="shared" si="20"/>
        <v>212.19095328</v>
      </c>
      <c r="AJ85">
        <v>190.4483492</v>
      </c>
      <c r="AK85" s="1">
        <f t="shared" si="21"/>
        <v>2.0560073115993664E-2</v>
      </c>
    </row>
    <row r="86" spans="1:37" x14ac:dyDescent="0.45">
      <c r="A86">
        <v>38.033054419999999</v>
      </c>
      <c r="B86">
        <v>22748.629239999998</v>
      </c>
      <c r="C86">
        <v>-60.231626540000001</v>
      </c>
      <c r="D86">
        <v>-89.121906129999999</v>
      </c>
      <c r="E86">
        <v>1.4594305110000001</v>
      </c>
      <c r="F86">
        <v>4.2023809999999998E-3</v>
      </c>
      <c r="G86">
        <v>208.2105578</v>
      </c>
      <c r="H86">
        <v>15.571448930000001</v>
      </c>
      <c r="I86">
        <v>559.06250850000004</v>
      </c>
      <c r="J86">
        <v>559.11711190000005</v>
      </c>
      <c r="K86">
        <v>559.06446970000002</v>
      </c>
      <c r="M86">
        <v>38.033054419999999</v>
      </c>
      <c r="N86">
        <v>22748.629239999998</v>
      </c>
      <c r="O86">
        <v>-60.231626540000001</v>
      </c>
      <c r="P86">
        <v>-88.170019537918691</v>
      </c>
      <c r="Q86">
        <v>1.4594305110000001</v>
      </c>
      <c r="R86">
        <v>3.6039243730983777</v>
      </c>
      <c r="S86">
        <v>208.2105578</v>
      </c>
      <c r="T86">
        <v>15.571448930000001</v>
      </c>
      <c r="U86">
        <v>541.97714014996859</v>
      </c>
      <c r="V86">
        <v>704.26414688449029</v>
      </c>
      <c r="W86">
        <v>543.16861937124827</v>
      </c>
      <c r="Y86">
        <f t="shared" si="22"/>
        <v>541.97714014996859</v>
      </c>
      <c r="Z86" s="1">
        <f t="shared" si="17"/>
        <v>704.26414688449029</v>
      </c>
      <c r="AA86" s="1">
        <f t="shared" si="23"/>
        <v>543.16861937124827</v>
      </c>
      <c r="AB86" s="1">
        <f t="shared" si="18"/>
        <v>3.6039243730983777</v>
      </c>
      <c r="AC86" s="1">
        <f t="shared" si="24"/>
        <v>3.6039243730983778E-3</v>
      </c>
      <c r="AD86" s="1">
        <f t="shared" si="25"/>
        <v>210.33028036977552</v>
      </c>
      <c r="AE86" s="1">
        <f t="shared" si="19"/>
        <v>3.2161027134640553E-4</v>
      </c>
      <c r="AF86">
        <f t="shared" si="26"/>
        <v>-88.170019537918691</v>
      </c>
      <c r="AG86">
        <f t="shared" si="27"/>
        <v>-62.819719630224455</v>
      </c>
      <c r="AH86">
        <f t="shared" si="28"/>
        <v>1.4594305110000001</v>
      </c>
      <c r="AI86">
        <f t="shared" si="20"/>
        <v>212.76837345999999</v>
      </c>
      <c r="AJ86">
        <v>190.59898759999999</v>
      </c>
      <c r="AK86" s="1">
        <f t="shared" si="21"/>
        <v>2.203669643209244E-2</v>
      </c>
    </row>
    <row r="87" spans="1:37" x14ac:dyDescent="0.45">
      <c r="A87">
        <v>36.500372519999999</v>
      </c>
      <c r="B87">
        <v>23010.38737</v>
      </c>
      <c r="C87">
        <v>-59.746289879999999</v>
      </c>
      <c r="D87">
        <v>-88.990745110000006</v>
      </c>
      <c r="E87">
        <v>1.39010882</v>
      </c>
      <c r="F87">
        <v>4.6622520000000004E-3</v>
      </c>
      <c r="G87">
        <v>207.81186439999999</v>
      </c>
      <c r="H87">
        <v>15.765119240000001</v>
      </c>
      <c r="I87">
        <v>567.13894919999996</v>
      </c>
      <c r="J87">
        <v>567.19760729999996</v>
      </c>
      <c r="K87">
        <v>567.14105440000003</v>
      </c>
      <c r="M87">
        <v>36.500372519999999</v>
      </c>
      <c r="N87">
        <v>23010.38737</v>
      </c>
      <c r="O87">
        <v>-59.746289879999999</v>
      </c>
      <c r="P87">
        <v>-88.095061959224651</v>
      </c>
      <c r="Q87">
        <v>1.39010882</v>
      </c>
      <c r="R87">
        <v>3.9795282041624769</v>
      </c>
      <c r="S87">
        <v>207.81186439999999</v>
      </c>
      <c r="T87">
        <v>15.765119240000001</v>
      </c>
      <c r="U87">
        <v>549.64156652686211</v>
      </c>
      <c r="V87">
        <v>725.06079434133221</v>
      </c>
      <c r="W87">
        <v>550.97582813772806</v>
      </c>
      <c r="Y87">
        <f t="shared" si="22"/>
        <v>549.64156652686211</v>
      </c>
      <c r="Z87" s="1">
        <f t="shared" si="17"/>
        <v>725.06079434133221</v>
      </c>
      <c r="AA87" s="1">
        <f t="shared" si="23"/>
        <v>550.97582813772806</v>
      </c>
      <c r="AB87" s="1">
        <f t="shared" si="18"/>
        <v>3.9795282041624769</v>
      </c>
      <c r="AC87" s="1">
        <f t="shared" si="24"/>
        <v>3.9795282041624773E-3</v>
      </c>
      <c r="AD87" s="1">
        <f t="shared" si="25"/>
        <v>210.77338514921223</v>
      </c>
      <c r="AE87" s="1">
        <f t="shared" si="19"/>
        <v>3.2462898813152841E-4</v>
      </c>
      <c r="AF87">
        <f t="shared" si="26"/>
        <v>-88.095061959224651</v>
      </c>
      <c r="AG87">
        <f t="shared" si="27"/>
        <v>-62.376614850787732</v>
      </c>
      <c r="AH87">
        <f t="shared" si="28"/>
        <v>1.39010882</v>
      </c>
      <c r="AI87">
        <f t="shared" si="20"/>
        <v>213.25371011999999</v>
      </c>
      <c r="AJ87">
        <v>190.73014860000001</v>
      </c>
      <c r="AK87" s="1">
        <f t="shared" si="21"/>
        <v>2.3352775226009169E-2</v>
      </c>
    </row>
    <row r="88" spans="1:37" x14ac:dyDescent="0.45">
      <c r="A88">
        <v>34.990421069999996</v>
      </c>
      <c r="B88">
        <v>23298.56639</v>
      </c>
      <c r="C88">
        <v>-59.261306169999997</v>
      </c>
      <c r="D88">
        <v>-88.851604219999999</v>
      </c>
      <c r="E88">
        <v>1.3287585319999999</v>
      </c>
      <c r="F88">
        <v>5.3345140000000003E-3</v>
      </c>
      <c r="G88">
        <v>208.4611793</v>
      </c>
      <c r="H88">
        <v>16.023069670000002</v>
      </c>
      <c r="I88">
        <v>576.0999425</v>
      </c>
      <c r="J88">
        <v>576.16408000000001</v>
      </c>
      <c r="K88">
        <v>576.1020694</v>
      </c>
      <c r="M88">
        <v>34.990421069999996</v>
      </c>
      <c r="N88">
        <v>23298.56639</v>
      </c>
      <c r="O88">
        <v>-59.261306169999997</v>
      </c>
      <c r="P88">
        <v>-88.002330901182546</v>
      </c>
      <c r="Q88">
        <v>1.3287585319999999</v>
      </c>
      <c r="R88">
        <v>4.3978369383282567</v>
      </c>
      <c r="S88">
        <v>208.4611793</v>
      </c>
      <c r="T88">
        <v>16.023069670000002</v>
      </c>
      <c r="U88">
        <v>557.58834687688591</v>
      </c>
      <c r="V88">
        <v>747.28391946738941</v>
      </c>
      <c r="W88">
        <v>559.08417828013467</v>
      </c>
      <c r="Y88">
        <f t="shared" si="22"/>
        <v>557.58834687688591</v>
      </c>
      <c r="Z88" s="1">
        <f t="shared" si="17"/>
        <v>747.28391946738941</v>
      </c>
      <c r="AA88" s="1">
        <f t="shared" si="23"/>
        <v>559.08417828013467</v>
      </c>
      <c r="AB88" s="1">
        <f t="shared" si="18"/>
        <v>4.3978369383282567</v>
      </c>
      <c r="AC88" s="1">
        <f t="shared" si="24"/>
        <v>4.3978369383282567E-3</v>
      </c>
      <c r="AD88" s="1">
        <f t="shared" si="25"/>
        <v>211.21798855023133</v>
      </c>
      <c r="AE88" s="1">
        <f t="shared" si="19"/>
        <v>3.2873350699836343E-4</v>
      </c>
      <c r="AF88">
        <f t="shared" si="26"/>
        <v>-88.002330901182546</v>
      </c>
      <c r="AG88">
        <f t="shared" si="27"/>
        <v>-61.932011449768645</v>
      </c>
      <c r="AH88">
        <f t="shared" si="28"/>
        <v>1.3287585319999999</v>
      </c>
      <c r="AI88">
        <f t="shared" si="20"/>
        <v>213.73869382999999</v>
      </c>
      <c r="AJ88">
        <v>190.86928950000001</v>
      </c>
      <c r="AK88" s="1">
        <f t="shared" si="21"/>
        <v>2.4739898114036228E-2</v>
      </c>
    </row>
    <row r="89" spans="1:37" x14ac:dyDescent="0.45">
      <c r="A89">
        <v>33.510700229999998</v>
      </c>
      <c r="B89">
        <v>23567.81654</v>
      </c>
      <c r="C89">
        <v>-58.795086040000001</v>
      </c>
      <c r="D89">
        <v>-88.716366739999998</v>
      </c>
      <c r="E89">
        <v>1.2833268259999999</v>
      </c>
      <c r="F89">
        <v>5.925629E-3</v>
      </c>
      <c r="G89">
        <v>210.17161100000001</v>
      </c>
      <c r="H89">
        <v>16.43525605</v>
      </c>
      <c r="I89">
        <v>584.51219030000004</v>
      </c>
      <c r="J89">
        <v>584.58045700000002</v>
      </c>
      <c r="K89">
        <v>584.51503119999995</v>
      </c>
      <c r="M89">
        <v>33.510700229999998</v>
      </c>
      <c r="N89">
        <v>23567.81654</v>
      </c>
      <c r="O89">
        <v>-58.795086040000001</v>
      </c>
      <c r="P89">
        <v>-87.866467415034279</v>
      </c>
      <c r="Q89">
        <v>1.2833268259999999</v>
      </c>
      <c r="R89">
        <v>4.8527475194142582</v>
      </c>
      <c r="S89">
        <v>210.17161100000001</v>
      </c>
      <c r="T89">
        <v>16.43525605</v>
      </c>
      <c r="U89">
        <v>565.75310703886635</v>
      </c>
      <c r="V89">
        <v>770.45031952954776</v>
      </c>
      <c r="W89">
        <v>567.42783580080447</v>
      </c>
      <c r="Y89">
        <f t="shared" si="22"/>
        <v>565.75310703886635</v>
      </c>
      <c r="Z89" s="1">
        <f t="shared" si="17"/>
        <v>770.45031952954776</v>
      </c>
      <c r="AA89" s="1">
        <f t="shared" si="23"/>
        <v>567.42783580080447</v>
      </c>
      <c r="AB89" s="1">
        <f t="shared" si="18"/>
        <v>4.8527475194142582</v>
      </c>
      <c r="AC89" s="1">
        <f t="shared" si="24"/>
        <v>4.8527475194142583E-3</v>
      </c>
      <c r="AD89" s="1">
        <f t="shared" si="25"/>
        <v>211.65038536520026</v>
      </c>
      <c r="AE89" s="1">
        <f t="shared" si="19"/>
        <v>3.3551974807081574E-4</v>
      </c>
      <c r="AF89">
        <f t="shared" si="26"/>
        <v>-87.866467415034279</v>
      </c>
      <c r="AG89">
        <f t="shared" si="27"/>
        <v>-61.49961463479972</v>
      </c>
      <c r="AH89">
        <f t="shared" si="28"/>
        <v>1.2833268259999999</v>
      </c>
      <c r="AI89">
        <f t="shared" si="20"/>
        <v>214.20491396</v>
      </c>
      <c r="AJ89">
        <v>191.004527</v>
      </c>
      <c r="AK89" s="1">
        <f t="shared" si="21"/>
        <v>2.6144528523306638E-2</v>
      </c>
    </row>
    <row r="90" spans="1:37" x14ac:dyDescent="0.45">
      <c r="A90">
        <v>32.126896559999999</v>
      </c>
      <c r="B90">
        <v>23848.858629999999</v>
      </c>
      <c r="C90">
        <v>-58.294165280000001</v>
      </c>
      <c r="D90">
        <v>-88.555338219999996</v>
      </c>
      <c r="E90">
        <v>1.235493148</v>
      </c>
      <c r="F90">
        <v>6.5862289999999999E-3</v>
      </c>
      <c r="G90">
        <v>211.61976609999999</v>
      </c>
      <c r="H90">
        <v>16.683014839999998</v>
      </c>
      <c r="I90">
        <v>593.54040459999999</v>
      </c>
      <c r="J90">
        <v>593.61530979999998</v>
      </c>
      <c r="K90">
        <v>593.5434755</v>
      </c>
      <c r="M90">
        <v>32.126896559999999</v>
      </c>
      <c r="N90">
        <v>23848.858629999999</v>
      </c>
      <c r="O90">
        <v>-58.294165280000001</v>
      </c>
      <c r="P90">
        <v>-87.72551236730699</v>
      </c>
      <c r="Q90">
        <v>1.235493148</v>
      </c>
      <c r="R90">
        <v>5.3697528988570289</v>
      </c>
      <c r="S90">
        <v>211.61976609999999</v>
      </c>
      <c r="T90">
        <v>16.683014839999998</v>
      </c>
      <c r="U90">
        <v>573.95702664579471</v>
      </c>
      <c r="V90">
        <v>795.87751569524335</v>
      </c>
      <c r="W90">
        <v>575.83705116446163</v>
      </c>
      <c r="Y90">
        <f t="shared" si="22"/>
        <v>573.95702664579471</v>
      </c>
      <c r="Z90" s="1">
        <f t="shared" si="17"/>
        <v>795.87751569524335</v>
      </c>
      <c r="AA90" s="1">
        <f t="shared" si="23"/>
        <v>575.83705116446163</v>
      </c>
      <c r="AB90" s="1">
        <f t="shared" si="18"/>
        <v>5.3697528988570289</v>
      </c>
      <c r="AC90" s="1">
        <f t="shared" si="24"/>
        <v>5.3697528988570289E-3</v>
      </c>
      <c r="AD90" s="1">
        <f t="shared" si="25"/>
        <v>212.11434440672383</v>
      </c>
      <c r="AE90" s="1">
        <f t="shared" si="19"/>
        <v>3.4266759190418469E-4</v>
      </c>
      <c r="AF90">
        <f t="shared" si="26"/>
        <v>-87.72551236730699</v>
      </c>
      <c r="AG90">
        <f t="shared" si="27"/>
        <v>-61.035655593276132</v>
      </c>
      <c r="AH90">
        <f t="shared" si="28"/>
        <v>1.235493148</v>
      </c>
      <c r="AI90">
        <f t="shared" si="20"/>
        <v>214.70583471999998</v>
      </c>
      <c r="AJ90">
        <v>191.16555550000001</v>
      </c>
      <c r="AK90" s="1">
        <f t="shared" si="21"/>
        <v>2.7735288735424427E-2</v>
      </c>
    </row>
    <row r="91" spans="1:37" x14ac:dyDescent="0.45">
      <c r="A91">
        <v>30.839123919999999</v>
      </c>
      <c r="B91">
        <v>24114.837240000001</v>
      </c>
      <c r="C91">
        <v>-57.770467189999998</v>
      </c>
      <c r="D91">
        <v>-88.380631980000004</v>
      </c>
      <c r="E91">
        <v>1.1854515699999999</v>
      </c>
      <c r="F91">
        <v>7.3088110000000001E-3</v>
      </c>
      <c r="G91">
        <v>210.20289149999999</v>
      </c>
      <c r="H91">
        <v>17.11386126</v>
      </c>
      <c r="I91">
        <v>602.20093469999995</v>
      </c>
      <c r="J91">
        <v>602.28670480000005</v>
      </c>
      <c r="K91">
        <v>602.20354459999999</v>
      </c>
      <c r="M91">
        <v>30.839123919999999</v>
      </c>
      <c r="N91">
        <v>24114.837240000001</v>
      </c>
      <c r="O91">
        <v>-57.770467189999998</v>
      </c>
      <c r="P91">
        <v>-87.589146485565223</v>
      </c>
      <c r="Q91">
        <v>1.1854515699999999</v>
      </c>
      <c r="R91">
        <v>5.9485575120077927</v>
      </c>
      <c r="S91">
        <v>210.20289149999999</v>
      </c>
      <c r="T91">
        <v>17.11386126</v>
      </c>
      <c r="U91">
        <v>582.12825832069052</v>
      </c>
      <c r="V91">
        <v>823.45641931774037</v>
      </c>
      <c r="W91">
        <v>584.24058060932168</v>
      </c>
      <c r="Y91">
        <f t="shared" si="22"/>
        <v>582.12825832069052</v>
      </c>
      <c r="Z91" s="1">
        <f t="shared" si="17"/>
        <v>823.45641931774037</v>
      </c>
      <c r="AA91" s="1">
        <f t="shared" si="23"/>
        <v>584.24058060932168</v>
      </c>
      <c r="AB91" s="1">
        <f t="shared" si="18"/>
        <v>5.9485575120077927</v>
      </c>
      <c r="AC91" s="1">
        <f t="shared" si="24"/>
        <v>5.9485575120077931E-3</v>
      </c>
      <c r="AD91" s="1">
        <f t="shared" si="25"/>
        <v>212.59811126560402</v>
      </c>
      <c r="AE91" s="1">
        <f t="shared" si="19"/>
        <v>3.4962874264573321E-4</v>
      </c>
      <c r="AF91">
        <f t="shared" si="26"/>
        <v>-87.589146485565223</v>
      </c>
      <c r="AG91">
        <f t="shared" si="27"/>
        <v>-60.551888734395952</v>
      </c>
      <c r="AH91">
        <f t="shared" si="28"/>
        <v>1.1854515699999999</v>
      </c>
      <c r="AI91">
        <f t="shared" si="20"/>
        <v>215.22953280999999</v>
      </c>
      <c r="AJ91">
        <v>191.34026170000001</v>
      </c>
      <c r="AK91" s="1">
        <f t="shared" si="21"/>
        <v>2.9493296182967074E-2</v>
      </c>
    </row>
    <row r="92" spans="1:37" x14ac:dyDescent="0.45">
      <c r="A92">
        <v>29.57338318</v>
      </c>
      <c r="B92">
        <v>24382.607169999999</v>
      </c>
      <c r="C92">
        <v>-57.248278259999999</v>
      </c>
      <c r="D92">
        <v>-88.184570149999999</v>
      </c>
      <c r="E92">
        <v>1.145496088</v>
      </c>
      <c r="F92">
        <v>8.3097870000000008E-3</v>
      </c>
      <c r="G92">
        <v>209.70947630000001</v>
      </c>
      <c r="H92">
        <v>17.251612999999999</v>
      </c>
      <c r="I92">
        <v>611.12417519999997</v>
      </c>
      <c r="J92">
        <v>611.21626930000002</v>
      </c>
      <c r="K92">
        <v>611.12731350000001</v>
      </c>
      <c r="M92">
        <v>29.57338318</v>
      </c>
      <c r="N92">
        <v>24382.607169999999</v>
      </c>
      <c r="O92">
        <v>-57.248278259999999</v>
      </c>
      <c r="P92">
        <v>-87.415778383624172</v>
      </c>
      <c r="Q92">
        <v>1.145496088</v>
      </c>
      <c r="R92">
        <v>6.5932171280657661</v>
      </c>
      <c r="S92">
        <v>209.70947630000001</v>
      </c>
      <c r="T92">
        <v>17.251612999999999</v>
      </c>
      <c r="U92">
        <v>590.57707043217124</v>
      </c>
      <c r="V92">
        <v>853.10868199486231</v>
      </c>
      <c r="W92">
        <v>592.9522901744632</v>
      </c>
      <c r="Y92">
        <f t="shared" si="22"/>
        <v>590.57707043217124</v>
      </c>
      <c r="Z92" s="1">
        <f t="shared" si="17"/>
        <v>853.10868199486231</v>
      </c>
      <c r="AA92" s="1">
        <f t="shared" si="23"/>
        <v>592.9522901744632</v>
      </c>
      <c r="AB92" s="1">
        <f t="shared" si="18"/>
        <v>6.5932171280657661</v>
      </c>
      <c r="AC92" s="1">
        <f t="shared" si="24"/>
        <v>6.5932171280657665E-3</v>
      </c>
      <c r="AD92" s="1">
        <f t="shared" si="25"/>
        <v>213.08450339802408</v>
      </c>
      <c r="AE92" s="1">
        <f t="shared" si="19"/>
        <v>3.5908859711271293E-4</v>
      </c>
      <c r="AF92">
        <f t="shared" si="26"/>
        <v>-87.415778383624172</v>
      </c>
      <c r="AG92">
        <f t="shared" si="27"/>
        <v>-60.065496601975909</v>
      </c>
      <c r="AH92">
        <f t="shared" si="28"/>
        <v>1.145496088</v>
      </c>
      <c r="AI92">
        <f t="shared" si="20"/>
        <v>215.75172173999999</v>
      </c>
      <c r="AJ92">
        <v>191.5363236</v>
      </c>
      <c r="AK92" s="1">
        <f t="shared" si="21"/>
        <v>3.1347867607271387E-2</v>
      </c>
    </row>
    <row r="93" spans="1:37" x14ac:dyDescent="0.45">
      <c r="A93">
        <v>28.423788559999998</v>
      </c>
      <c r="B93">
        <v>24611.289079999999</v>
      </c>
      <c r="C93">
        <v>-56.825506590000003</v>
      </c>
      <c r="D93">
        <v>-88.035604579999998</v>
      </c>
      <c r="E93">
        <v>1.1149973479999999</v>
      </c>
      <c r="F93">
        <v>8.7473489999999997E-3</v>
      </c>
      <c r="G93">
        <v>207.8593793</v>
      </c>
      <c r="H93">
        <v>17.708164289999999</v>
      </c>
      <c r="I93">
        <v>618.55559659999994</v>
      </c>
      <c r="J93">
        <v>618.65486050000004</v>
      </c>
      <c r="K93">
        <v>618.55811470000003</v>
      </c>
      <c r="M93">
        <v>28.423788559999998</v>
      </c>
      <c r="N93">
        <v>24611.289079999999</v>
      </c>
      <c r="O93">
        <v>-56.825506590000003</v>
      </c>
      <c r="P93">
        <v>-87.272269443659468</v>
      </c>
      <c r="Q93">
        <v>1.1149973479999999</v>
      </c>
      <c r="R93">
        <v>7.2055159090594794</v>
      </c>
      <c r="S93">
        <v>207.8593793</v>
      </c>
      <c r="T93">
        <v>17.708164289999999</v>
      </c>
      <c r="U93">
        <v>598.48243435206041</v>
      </c>
      <c r="V93">
        <v>880.07039250223659</v>
      </c>
      <c r="W93">
        <v>601.11298292029039</v>
      </c>
      <c r="Y93">
        <f t="shared" si="22"/>
        <v>598.48243435206041</v>
      </c>
      <c r="Z93" s="1">
        <f t="shared" si="17"/>
        <v>880.07039250223659</v>
      </c>
      <c r="AA93" s="1">
        <f t="shared" si="23"/>
        <v>601.11298292029039</v>
      </c>
      <c r="AB93" s="1">
        <f t="shared" si="18"/>
        <v>7.2055159090594794</v>
      </c>
      <c r="AC93" s="1">
        <f t="shared" si="24"/>
        <v>7.2055159090594796E-3</v>
      </c>
      <c r="AD93" s="1">
        <f t="shared" si="25"/>
        <v>213.47859077244652</v>
      </c>
      <c r="AE93" s="1">
        <f t="shared" si="19"/>
        <v>3.6713897828022596E-4</v>
      </c>
      <c r="AF93">
        <f t="shared" si="26"/>
        <v>-87.272269443659468</v>
      </c>
      <c r="AG93">
        <f t="shared" si="27"/>
        <v>-59.671409227553454</v>
      </c>
      <c r="AH93">
        <f t="shared" si="28"/>
        <v>1.1149973479999999</v>
      </c>
      <c r="AI93">
        <f t="shared" si="20"/>
        <v>216.17449341</v>
      </c>
      <c r="AJ93">
        <v>191.68528910000001</v>
      </c>
      <c r="AK93" s="1">
        <f t="shared" si="21"/>
        <v>3.2927340942897558E-2</v>
      </c>
    </row>
    <row r="94" spans="1:37" x14ac:dyDescent="0.45">
      <c r="A94">
        <v>27.402095339999999</v>
      </c>
      <c r="B94">
        <v>24840.304960000001</v>
      </c>
      <c r="C94">
        <v>-56.439476509999999</v>
      </c>
      <c r="D94">
        <v>-87.950181830000005</v>
      </c>
      <c r="E94">
        <v>1.0785248160000001</v>
      </c>
      <c r="F94">
        <v>9.2662130000000006E-3</v>
      </c>
      <c r="G94">
        <v>209.793239</v>
      </c>
      <c r="H94">
        <v>18.245374000000002</v>
      </c>
      <c r="I94">
        <v>626.02702599999998</v>
      </c>
      <c r="J94">
        <v>626.13294559999997</v>
      </c>
      <c r="K94">
        <v>626.03093839999997</v>
      </c>
      <c r="M94">
        <v>27.402095339999999</v>
      </c>
      <c r="N94">
        <v>24840.304960000001</v>
      </c>
      <c r="O94">
        <v>-56.439476509999999</v>
      </c>
      <c r="P94">
        <v>-87.191053761882486</v>
      </c>
      <c r="Q94">
        <v>1.0785248160000001</v>
      </c>
      <c r="R94">
        <v>7.8159863046481375</v>
      </c>
      <c r="S94">
        <v>209.793239</v>
      </c>
      <c r="T94">
        <v>18.245374000000002</v>
      </c>
      <c r="U94">
        <v>605.86118994115782</v>
      </c>
      <c r="V94">
        <v>906.1656060121768</v>
      </c>
      <c r="W94">
        <v>608.74978562664751</v>
      </c>
      <c r="Y94">
        <f t="shared" si="22"/>
        <v>605.86118994115782</v>
      </c>
      <c r="Z94" s="1">
        <f t="shared" si="17"/>
        <v>906.1656060121768</v>
      </c>
      <c r="AA94" s="1">
        <f t="shared" si="23"/>
        <v>608.74978562664751</v>
      </c>
      <c r="AB94" s="1">
        <f t="shared" si="18"/>
        <v>7.8159863046481375</v>
      </c>
      <c r="AC94" s="1">
        <f t="shared" si="24"/>
        <v>7.815986304648137E-3</v>
      </c>
      <c r="AD94" s="1">
        <f t="shared" si="25"/>
        <v>213.83289181482661</v>
      </c>
      <c r="AE94" s="1">
        <f t="shared" si="19"/>
        <v>3.7137042989855956E-4</v>
      </c>
      <c r="AF94">
        <f t="shared" si="26"/>
        <v>-87.191053761882486</v>
      </c>
      <c r="AG94">
        <f t="shared" si="27"/>
        <v>-59.317108185173367</v>
      </c>
      <c r="AH94">
        <f t="shared" si="28"/>
        <v>1.0785248160000001</v>
      </c>
      <c r="AI94">
        <f t="shared" si="20"/>
        <v>216.56052349000001</v>
      </c>
      <c r="AJ94">
        <v>191.77071190000001</v>
      </c>
      <c r="AK94" s="1">
        <f t="shared" si="21"/>
        <v>3.4433183584582402E-2</v>
      </c>
    </row>
    <row r="95" spans="1:37" x14ac:dyDescent="0.45">
      <c r="A95">
        <v>26.24072765</v>
      </c>
      <c r="B95">
        <v>25143.172620000001</v>
      </c>
      <c r="C95">
        <v>-55.914376220000001</v>
      </c>
      <c r="D95">
        <v>-87.810394990000006</v>
      </c>
      <c r="E95">
        <v>1.0317474740000001</v>
      </c>
      <c r="F95">
        <v>1.0273282E-2</v>
      </c>
      <c r="G95">
        <v>210.07156459999999</v>
      </c>
      <c r="H95">
        <v>18.517790250000001</v>
      </c>
      <c r="I95">
        <v>636.30503339999996</v>
      </c>
      <c r="J95">
        <v>636.42371609999998</v>
      </c>
      <c r="K95">
        <v>636.30950829999995</v>
      </c>
      <c r="M95">
        <v>26.24072765</v>
      </c>
      <c r="N95">
        <v>25143.172620000001</v>
      </c>
      <c r="O95">
        <v>-55.914376220000001</v>
      </c>
      <c r="P95">
        <v>-87.07712860897206</v>
      </c>
      <c r="Q95">
        <v>1.0317474740000001</v>
      </c>
      <c r="R95">
        <v>8.6715696781078524</v>
      </c>
      <c r="S95">
        <v>210.07156459999999</v>
      </c>
      <c r="T95">
        <v>18.517790250000001</v>
      </c>
      <c r="U95">
        <v>614.89925081745048</v>
      </c>
      <c r="V95">
        <v>942.18850544759471</v>
      </c>
      <c r="W95">
        <v>618.15185725352319</v>
      </c>
      <c r="Y95">
        <f t="shared" si="22"/>
        <v>614.89925081745048</v>
      </c>
      <c r="Z95" s="1">
        <f t="shared" si="17"/>
        <v>942.18850544759471</v>
      </c>
      <c r="AA95" s="1">
        <f t="shared" si="23"/>
        <v>618.15185725352319</v>
      </c>
      <c r="AB95" s="1">
        <f t="shared" si="18"/>
        <v>8.6715696781078524</v>
      </c>
      <c r="AC95" s="1">
        <f t="shared" si="24"/>
        <v>8.6715696781078516E-3</v>
      </c>
      <c r="AD95" s="1">
        <f t="shared" si="25"/>
        <v>214.31511835231495</v>
      </c>
      <c r="AE95" s="1">
        <f t="shared" si="19"/>
        <v>3.7744755932917845E-4</v>
      </c>
      <c r="AF95">
        <f t="shared" si="26"/>
        <v>-87.07712860897206</v>
      </c>
      <c r="AG95">
        <f t="shared" si="27"/>
        <v>-58.834881647685023</v>
      </c>
      <c r="AH95">
        <f t="shared" si="28"/>
        <v>1.0317474740000001</v>
      </c>
      <c r="AI95">
        <f t="shared" si="20"/>
        <v>217.08562377999999</v>
      </c>
      <c r="AJ95">
        <v>191.91049870000001</v>
      </c>
      <c r="AK95" s="1">
        <f t="shared" si="21"/>
        <v>3.6583327688300055E-2</v>
      </c>
    </row>
    <row r="96" spans="1:37" x14ac:dyDescent="0.45">
      <c r="A96">
        <v>25.22019465</v>
      </c>
      <c r="B96">
        <v>25375.30413</v>
      </c>
      <c r="C96">
        <v>-55.47966426</v>
      </c>
      <c r="D96">
        <v>-87.627968539999998</v>
      </c>
      <c r="E96">
        <v>1.0087128590000001</v>
      </c>
      <c r="F96">
        <v>1.1259432999999999E-2</v>
      </c>
      <c r="G96">
        <v>214.6818839</v>
      </c>
      <c r="H96">
        <v>18.803554510000001</v>
      </c>
      <c r="I96">
        <v>644.30255420000003</v>
      </c>
      <c r="J96">
        <v>644.43168720000006</v>
      </c>
      <c r="K96">
        <v>644.30821200000003</v>
      </c>
      <c r="M96">
        <v>25.22019465</v>
      </c>
      <c r="N96">
        <v>25375.30413</v>
      </c>
      <c r="O96">
        <v>-55.47966426</v>
      </c>
      <c r="P96">
        <v>-86.903871123046812</v>
      </c>
      <c r="Q96">
        <v>1.0087128590000001</v>
      </c>
      <c r="R96">
        <v>9.4843351832866798</v>
      </c>
      <c r="S96">
        <v>214.6818839</v>
      </c>
      <c r="T96">
        <v>18.803554510000001</v>
      </c>
      <c r="U96">
        <v>623.16035025453493</v>
      </c>
      <c r="V96">
        <v>975.10419083545924</v>
      </c>
      <c r="W96">
        <v>626.76560985173137</v>
      </c>
      <c r="Y96">
        <f t="shared" si="22"/>
        <v>623.16035025453493</v>
      </c>
      <c r="Z96" s="1">
        <f t="shared" si="17"/>
        <v>975.10419083545924</v>
      </c>
      <c r="AA96" s="1">
        <f t="shared" si="23"/>
        <v>626.76560985173137</v>
      </c>
      <c r="AB96" s="1">
        <f t="shared" si="18"/>
        <v>9.4843351832866798</v>
      </c>
      <c r="AC96" s="1">
        <f t="shared" si="24"/>
        <v>9.4843351832866792E-3</v>
      </c>
      <c r="AD96" s="1">
        <f t="shared" si="25"/>
        <v>214.72302302085276</v>
      </c>
      <c r="AE96" s="1">
        <f t="shared" si="19"/>
        <v>3.879113621558214E-4</v>
      </c>
      <c r="AF96">
        <f t="shared" si="26"/>
        <v>-86.903871123046812</v>
      </c>
      <c r="AG96">
        <f t="shared" si="27"/>
        <v>-58.426976979147213</v>
      </c>
      <c r="AH96">
        <f t="shared" si="28"/>
        <v>1.0087128590000001</v>
      </c>
      <c r="AI96">
        <f t="shared" si="20"/>
        <v>217.52033574000001</v>
      </c>
      <c r="AJ96">
        <v>192.0929252</v>
      </c>
      <c r="AK96" s="1">
        <f t="shared" si="21"/>
        <v>3.8456073866291553E-2</v>
      </c>
    </row>
    <row r="97" spans="1:37" x14ac:dyDescent="0.45">
      <c r="A97">
        <v>24.23691466</v>
      </c>
      <c r="B97">
        <v>25640.888510000001</v>
      </c>
      <c r="C97">
        <v>-55.016685789999997</v>
      </c>
      <c r="D97">
        <v>-87.43844369</v>
      </c>
      <c r="E97">
        <v>0.97999799700000001</v>
      </c>
      <c r="F97">
        <v>1.2071269000000001E-2</v>
      </c>
      <c r="G97">
        <v>214.95674460000001</v>
      </c>
      <c r="H97">
        <v>19.273276880000001</v>
      </c>
      <c r="I97">
        <v>653.40662350000002</v>
      </c>
      <c r="J97">
        <v>653.5441849</v>
      </c>
      <c r="K97">
        <v>653.41232149999996</v>
      </c>
      <c r="M97">
        <v>24.23691466</v>
      </c>
      <c r="N97">
        <v>25640.888510000001</v>
      </c>
      <c r="O97">
        <v>-55.016685789999997</v>
      </c>
      <c r="P97">
        <v>-86.748027530389692</v>
      </c>
      <c r="Q97">
        <v>0.97999799700000001</v>
      </c>
      <c r="R97">
        <v>10.405775666831584</v>
      </c>
      <c r="S97">
        <v>214.95674460000001</v>
      </c>
      <c r="T97">
        <v>19.273276880000001</v>
      </c>
      <c r="U97">
        <v>631.62997777274268</v>
      </c>
      <c r="V97">
        <v>1011.7587574737042</v>
      </c>
      <c r="W97">
        <v>635.63926368316356</v>
      </c>
      <c r="Y97">
        <f t="shared" si="22"/>
        <v>631.62997777274268</v>
      </c>
      <c r="Z97" s="1">
        <f t="shared" si="17"/>
        <v>1011.7587574737042</v>
      </c>
      <c r="AA97" s="1">
        <f t="shared" si="23"/>
        <v>635.63926368316356</v>
      </c>
      <c r="AB97" s="1">
        <f t="shared" si="18"/>
        <v>10.405775666831584</v>
      </c>
      <c r="AC97" s="1">
        <f t="shared" si="24"/>
        <v>1.0405775666831584E-2</v>
      </c>
      <c r="AD97" s="1">
        <f t="shared" si="25"/>
        <v>215.15422387995167</v>
      </c>
      <c r="AE97" s="1">
        <f t="shared" si="19"/>
        <v>3.9736224068735428E-4</v>
      </c>
      <c r="AF97">
        <f t="shared" si="26"/>
        <v>-86.748027530389692</v>
      </c>
      <c r="AG97">
        <f t="shared" si="27"/>
        <v>-57.995776120048312</v>
      </c>
      <c r="AH97">
        <f t="shared" si="28"/>
        <v>0.97999799700000001</v>
      </c>
      <c r="AI97">
        <f t="shared" si="20"/>
        <v>217.98331421</v>
      </c>
      <c r="AJ97">
        <v>192.28245000000001</v>
      </c>
      <c r="AK97" s="1">
        <f t="shared" si="21"/>
        <v>4.0547250290691589E-2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mean_profile_edited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Ezri Elizabeth</cp:lastModifiedBy>
  <dcterms:created xsi:type="dcterms:W3CDTF">2023-03-27T11:32:39Z</dcterms:created>
  <dcterms:modified xsi:type="dcterms:W3CDTF">2023-03-27T15:53:55Z</dcterms:modified>
</cp:coreProperties>
</file>