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g-1-41544" sheetId="1" state="visible" r:id="rId2"/>
    <sheet name="reg-1-23881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<sst xmlns="http://schemas.openxmlformats.org/spreadsheetml/2006/main" count="147" uniqueCount="84">
  <si>
    <t xml:space="preserve">observation_name</t>
  </si>
  <si>
    <t xml:space="preserve">Y</t>
  </si>
  <si>
    <t xml:space="preserve">Z14</t>
  </si>
  <si>
    <t xml:space="preserve">Z16</t>
  </si>
  <si>
    <t xml:space="preserve">y</t>
  </si>
  <si>
    <t xml:space="preserve">zz14</t>
  </si>
  <si>
    <t xml:space="preserve">zz16</t>
  </si>
  <si>
    <t xml:space="preserve">X</t>
  </si>
  <si>
    <t xml:space="preserve">Afghanistan</t>
  </si>
  <si>
    <t xml:space="preserve">Albania</t>
  </si>
  <si>
    <t xml:space="preserve">Argentina</t>
  </si>
  <si>
    <t xml:space="preserve">Azerbaijan</t>
  </si>
  <si>
    <t xml:space="preserve">Bahrain</t>
  </si>
  <si>
    <t xml:space="preserve">Belarus</t>
  </si>
  <si>
    <t xml:space="preserve">Belize</t>
  </si>
  <si>
    <t xml:space="preserve">Benin</t>
  </si>
  <si>
    <t xml:space="preserve">Bolivia</t>
  </si>
  <si>
    <t xml:space="preserve">Burkina Faso</t>
  </si>
  <si>
    <t xml:space="preserve">Chile</t>
  </si>
  <si>
    <t xml:space="preserve">China</t>
  </si>
  <si>
    <t xml:space="preserve">Colombia</t>
  </si>
  <si>
    <t xml:space="preserve">Congo, Dem. Rep.</t>
  </si>
  <si>
    <t xml:space="preserve">Costa Rica</t>
  </si>
  <si>
    <t xml:space="preserve">Cote d'Ivoire</t>
  </si>
  <si>
    <t xml:space="preserve">Dominican Republic</t>
  </si>
  <si>
    <t xml:space="preserve">Egypt, Arab Rep.</t>
  </si>
  <si>
    <t xml:space="preserve">Georgia</t>
  </si>
  <si>
    <t xml:space="preserve">Guatemala</t>
  </si>
  <si>
    <t xml:space="preserve">Honduras</t>
  </si>
  <si>
    <t xml:space="preserve">India</t>
  </si>
  <si>
    <t xml:space="preserve">Indonesia</t>
  </si>
  <si>
    <t xml:space="preserve">Iran, Islamic Rep.</t>
  </si>
  <si>
    <t xml:space="preserve">Israel</t>
  </si>
  <si>
    <t xml:space="preserve">Italy</t>
  </si>
  <si>
    <t xml:space="preserve">Kenya</t>
  </si>
  <si>
    <t xml:space="preserve">Korea, Rep.</t>
  </si>
  <si>
    <t xml:space="preserve">Kyrgyz Republic</t>
  </si>
  <si>
    <t xml:space="preserve">Lebanon</t>
  </si>
  <si>
    <t xml:space="preserve">Macedonia, FYR</t>
  </si>
  <si>
    <t xml:space="preserve">Malawi</t>
  </si>
  <si>
    <t xml:space="preserve">Malaysia</t>
  </si>
  <si>
    <t xml:space="preserve">Mauritius</t>
  </si>
  <si>
    <t xml:space="preserve">Mexico</t>
  </si>
  <si>
    <t xml:space="preserve">Moldova</t>
  </si>
  <si>
    <t xml:space="preserve">Mongolia</t>
  </si>
  <si>
    <t xml:space="preserve">Myanmar</t>
  </si>
  <si>
    <t xml:space="preserve">Pakistan</t>
  </si>
  <si>
    <t xml:space="preserve">Panama</t>
  </si>
  <si>
    <t xml:space="preserve">Peru</t>
  </si>
  <si>
    <t xml:space="preserve">Romania</t>
  </si>
  <si>
    <t xml:space="preserve">Rwanda</t>
  </si>
  <si>
    <t xml:space="preserve">Senegal</t>
  </si>
  <si>
    <t xml:space="preserve">South Africa</t>
  </si>
  <si>
    <t xml:space="preserve">Sri Lanka</t>
  </si>
  <si>
    <t xml:space="preserve">Switzerland</t>
  </si>
  <si>
    <t xml:space="preserve">Tanzania</t>
  </si>
  <si>
    <t xml:space="preserve">Togo</t>
  </si>
  <si>
    <t xml:space="preserve">Uganda</t>
  </si>
  <si>
    <t xml:space="preserve">Ukraine</t>
  </si>
  <si>
    <t xml:space="preserve">United States</t>
  </si>
  <si>
    <t xml:space="preserve">Uruguay</t>
  </si>
  <si>
    <t xml:space="preserve">Venezuela, RB</t>
  </si>
  <si>
    <t xml:space="preserve">Vietnam</t>
  </si>
  <si>
    <t xml:space="preserve">West Bank and Gaza</t>
  </si>
  <si>
    <t xml:space="preserve">Z5</t>
  </si>
  <si>
    <t xml:space="preserve">Z7</t>
  </si>
  <si>
    <t xml:space="preserve">Z8</t>
  </si>
  <si>
    <t xml:space="preserve">Z11</t>
  </si>
  <si>
    <t xml:space="preserve">zz5</t>
  </si>
  <si>
    <t xml:space="preserve">zz7</t>
  </si>
  <si>
    <t xml:space="preserve">zz8</t>
  </si>
  <si>
    <t xml:space="preserve">zz11</t>
  </si>
  <si>
    <t xml:space="preserve">X (zz5)</t>
  </si>
  <si>
    <t xml:space="preserve">X (zz7)</t>
  </si>
  <si>
    <t xml:space="preserve">X (zz8)</t>
  </si>
  <si>
    <t xml:space="preserve">X (zz11)</t>
  </si>
  <si>
    <t xml:space="preserve">X (zz14)</t>
  </si>
  <si>
    <t xml:space="preserve">United States -SD/10</t>
  </si>
  <si>
    <t xml:space="preserve">United States +SD/10</t>
  </si>
  <si>
    <t xml:space="preserve">Standard Deviation</t>
  </si>
  <si>
    <t xml:space="preserve">dX / dZ</t>
  </si>
  <si>
    <t xml:space="preserve">dY / dX</t>
  </si>
  <si>
    <t xml:space="preserve">ps. this is taken from the graph’s trend line equation</t>
  </si>
  <si>
    <t xml:space="preserve">dY / dZ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</si>
</sst>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MCR - 41544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"MCR - 41544"</c:f>
              <c:strCache>
                <c:ptCount val="1"/>
                <c:pt idx="0">
                  <c:v>MCR - 41544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'reg-1-41544'!$H$2:$H$57</c:f>
              <c:numCache>
                <c:formatCode>General</c:formatCode>
                <c:ptCount val="56"/>
                <c:pt idx="0">
                  <c:v>-217029.069766434</c:v>
                </c:pt>
                <c:pt idx="1">
                  <c:v>-17878273.2941168</c:v>
                </c:pt>
                <c:pt idx="2">
                  <c:v>-21470270.2469538</c:v>
                </c:pt>
                <c:pt idx="3">
                  <c:v>-7180472.63360902</c:v>
                </c:pt>
                <c:pt idx="4">
                  <c:v>-39246525.5102887</c:v>
                </c:pt>
                <c:pt idx="5">
                  <c:v>-24229564.1784107</c:v>
                </c:pt>
                <c:pt idx="6">
                  <c:v>-11368430.0264935</c:v>
                </c:pt>
                <c:pt idx="7">
                  <c:v>-460891.432890807</c:v>
                </c:pt>
                <c:pt idx="8">
                  <c:v>-7477453.24171</c:v>
                </c:pt>
                <c:pt idx="9">
                  <c:v>-246910.146595142</c:v>
                </c:pt>
                <c:pt idx="10">
                  <c:v>-35165519.8703192</c:v>
                </c:pt>
                <c:pt idx="11">
                  <c:v>-35295865.9928865</c:v>
                </c:pt>
                <c:pt idx="12">
                  <c:v>-12800605.9264848</c:v>
                </c:pt>
                <c:pt idx="13">
                  <c:v>-113703.577911004</c:v>
                </c:pt>
                <c:pt idx="14">
                  <c:v>-37263093.4265263</c:v>
                </c:pt>
                <c:pt idx="15">
                  <c:v>-533.109498717819</c:v>
                </c:pt>
                <c:pt idx="16">
                  <c:v>-18443830.2045351</c:v>
                </c:pt>
                <c:pt idx="17">
                  <c:v>-1866299.1481063</c:v>
                </c:pt>
                <c:pt idx="18">
                  <c:v>-11934427.4515387</c:v>
                </c:pt>
                <c:pt idx="19">
                  <c:v>-12278671.521955</c:v>
                </c:pt>
                <c:pt idx="20">
                  <c:v>-8618696.93055155</c:v>
                </c:pt>
                <c:pt idx="21">
                  <c:v>-9798848.73922004</c:v>
                </c:pt>
                <c:pt idx="22">
                  <c:v>-6832270.74000228</c:v>
                </c:pt>
                <c:pt idx="23">
                  <c:v>-40095307.0933589</c:v>
                </c:pt>
                <c:pt idx="24">
                  <c:v>-65360539.1234357</c:v>
                </c:pt>
                <c:pt idx="25">
                  <c:v>-67406341.0693891</c:v>
                </c:pt>
                <c:pt idx="26">
                  <c:v>-8005718.06845926</c:v>
                </c:pt>
                <c:pt idx="27">
                  <c:v>-68842073.6139241</c:v>
                </c:pt>
                <c:pt idx="28">
                  <c:v>-3130291.50987797</c:v>
                </c:pt>
                <c:pt idx="29">
                  <c:v>-25610045.4992657</c:v>
                </c:pt>
                <c:pt idx="30">
                  <c:v>-30175050.0964786</c:v>
                </c:pt>
                <c:pt idx="31">
                  <c:v>-664396.540443079</c:v>
                </c:pt>
                <c:pt idx="32">
                  <c:v>-33400757.1092862</c:v>
                </c:pt>
                <c:pt idx="33">
                  <c:v>-31528200.4330991</c:v>
                </c:pt>
                <c:pt idx="34">
                  <c:v>-16461152.3775661</c:v>
                </c:pt>
                <c:pt idx="35">
                  <c:v>-3177138.9814371</c:v>
                </c:pt>
                <c:pt idx="36">
                  <c:v>-20209969.6529795</c:v>
                </c:pt>
                <c:pt idx="37">
                  <c:v>-2536436.64987281</c:v>
                </c:pt>
                <c:pt idx="38">
                  <c:v>-157425.84564188</c:v>
                </c:pt>
                <c:pt idx="39">
                  <c:v>-20435283.0087707</c:v>
                </c:pt>
                <c:pt idx="40">
                  <c:v>-9331789.52655425</c:v>
                </c:pt>
                <c:pt idx="41">
                  <c:v>-24164447.876649</c:v>
                </c:pt>
                <c:pt idx="42">
                  <c:v>-5086602.34560704</c:v>
                </c:pt>
                <c:pt idx="43">
                  <c:v>-719262.954975898</c:v>
                </c:pt>
                <c:pt idx="44">
                  <c:v>-3931956.0959361</c:v>
                </c:pt>
                <c:pt idx="45">
                  <c:v>-33586339.5588616</c:v>
                </c:pt>
                <c:pt idx="46">
                  <c:v>-76880366.4954313</c:v>
                </c:pt>
                <c:pt idx="47">
                  <c:v>-1386293.05995899</c:v>
                </c:pt>
                <c:pt idx="48">
                  <c:v>-453602.443591057</c:v>
                </c:pt>
                <c:pt idx="49">
                  <c:v>-813179.71558745</c:v>
                </c:pt>
                <c:pt idx="50">
                  <c:v>-14161822.9580624</c:v>
                </c:pt>
                <c:pt idx="51">
                  <c:v>-53286613.761477</c:v>
                </c:pt>
                <c:pt idx="52">
                  <c:v>-20445174.6200264</c:v>
                </c:pt>
                <c:pt idx="53">
                  <c:v>-20934314.529747</c:v>
                </c:pt>
                <c:pt idx="54">
                  <c:v>-11314405.4428598</c:v>
                </c:pt>
                <c:pt idx="55">
                  <c:v>-6389175.8958875</c:v>
                </c:pt>
              </c:numCache>
            </c:numRef>
          </c:xVal>
          <c:yVal>
            <c:numRef>
              <c:f>'reg-1-41544'!$E$2:$E$57</c:f>
              <c:numCache>
                <c:formatCode>General</c:formatCode>
                <c:ptCount val="56"/>
                <c:pt idx="0">
                  <c:v>0.0197058744095823</c:v>
                </c:pt>
                <c:pt idx="1">
                  <c:v>0.176579658728144</c:v>
                </c:pt>
                <c:pt idx="2">
                  <c:v>0.319898792041888</c:v>
                </c:pt>
                <c:pt idx="3">
                  <c:v>0.283036378826737</c:v>
                </c:pt>
                <c:pt idx="4">
                  <c:v>0.763141447817215</c:v>
                </c:pt>
                <c:pt idx="5">
                  <c:v>0.304793403637264</c:v>
                </c:pt>
                <c:pt idx="6">
                  <c:v>0.128862784150797</c:v>
                </c:pt>
                <c:pt idx="7">
                  <c:v>0.0225765120688149</c:v>
                </c:pt>
                <c:pt idx="8">
                  <c:v>0.0991125756477122</c:v>
                </c:pt>
                <c:pt idx="9">
                  <c:v>0.0151631923619722</c:v>
                </c:pt>
                <c:pt idx="10">
                  <c:v>0.380595642055076</c:v>
                </c:pt>
                <c:pt idx="11">
                  <c:v>0.21300103090248</c:v>
                </c:pt>
                <c:pt idx="12">
                  <c:v>0.212245522638964</c:v>
                </c:pt>
                <c:pt idx="13">
                  <c:v>0</c:v>
                </c:pt>
                <c:pt idx="14">
                  <c:v>0.241914608829704</c:v>
                </c:pt>
                <c:pt idx="15">
                  <c:v>0.0412234029449383</c:v>
                </c:pt>
                <c:pt idx="16">
                  <c:v>0.210884702757052</c:v>
                </c:pt>
                <c:pt idx="17">
                  <c:v>0.162041014362283</c:v>
                </c:pt>
                <c:pt idx="18">
                  <c:v>0.142026902471921</c:v>
                </c:pt>
                <c:pt idx="19">
                  <c:v>0.113673887576984</c:v>
                </c:pt>
                <c:pt idx="20">
                  <c:v>0.0620543876799048</c:v>
                </c:pt>
                <c:pt idx="21">
                  <c:v>0.0825630120809244</c:v>
                </c:pt>
                <c:pt idx="22">
                  <c:v>0.164223429940599</c:v>
                </c:pt>
                <c:pt idx="23">
                  <c:v>0.286737682626209</c:v>
                </c:pt>
                <c:pt idx="24">
                  <c:v>0.548328792071698</c:v>
                </c:pt>
                <c:pt idx="25">
                  <c:v>0.588046778926152</c:v>
                </c:pt>
                <c:pt idx="26">
                  <c:v>0.0358862515206175</c:v>
                </c:pt>
                <c:pt idx="27">
                  <c:v>0.578839253203237</c:v>
                </c:pt>
                <c:pt idx="28">
                  <c:v>0.0434733962003038</c:v>
                </c:pt>
                <c:pt idx="29">
                  <c:v>0.23198994588289</c:v>
                </c:pt>
                <c:pt idx="30">
                  <c:v>0.204855538090997</c:v>
                </c:pt>
                <c:pt idx="31">
                  <c:v>0.00645463370731754</c:v>
                </c:pt>
                <c:pt idx="32">
                  <c:v>0.415435461132185</c:v>
                </c:pt>
                <c:pt idx="33">
                  <c:v>0.310310259725539</c:v>
                </c:pt>
                <c:pt idx="34">
                  <c:v>0.278517434909871</c:v>
                </c:pt>
                <c:pt idx="35">
                  <c:v>0.071461967582483</c:v>
                </c:pt>
                <c:pt idx="36">
                  <c:v>0.188041868278163</c:v>
                </c:pt>
                <c:pt idx="37">
                  <c:v>0.0715899713330814</c:v>
                </c:pt>
                <c:pt idx="38">
                  <c:v>0.0681596792252692</c:v>
                </c:pt>
                <c:pt idx="39">
                  <c:v>0.338915368916773</c:v>
                </c:pt>
                <c:pt idx="40">
                  <c:v>0.191524472236901</c:v>
                </c:pt>
                <c:pt idx="41">
                  <c:v>0.335290464345029</c:v>
                </c:pt>
                <c:pt idx="42">
                  <c:v>0.0157506996990163</c:v>
                </c:pt>
                <c:pt idx="43">
                  <c:v>0.0264252271055515</c:v>
                </c:pt>
                <c:pt idx="44">
                  <c:v>0.206161470017003</c:v>
                </c:pt>
                <c:pt idx="45">
                  <c:v>0.177029392837883</c:v>
                </c:pt>
                <c:pt idx="46">
                  <c:v>1</c:v>
                </c:pt>
                <c:pt idx="47">
                  <c:v>0.0296742970744993</c:v>
                </c:pt>
                <c:pt idx="48">
                  <c:v>0.010437000518514</c:v>
                </c:pt>
                <c:pt idx="49">
                  <c:v>0.0161357388301389</c:v>
                </c:pt>
                <c:pt idx="50">
                  <c:v>0.133075546379124</c:v>
                </c:pt>
                <c:pt idx="51">
                  <c:v>0.906422362679439</c:v>
                </c:pt>
                <c:pt idx="52">
                  <c:v>0.338131667631884</c:v>
                </c:pt>
                <c:pt idx="53">
                  <c:v>0.283565945857163</c:v>
                </c:pt>
                <c:pt idx="54">
                  <c:v>0.0803489707052774</c:v>
                </c:pt>
                <c:pt idx="55">
                  <c:v>0.0636199935273092</c:v>
                </c:pt>
              </c:numCache>
            </c:numRef>
          </c:yVal>
          <c:smooth val="0"/>
        </c:ser>
        <c:axId val="71792193"/>
        <c:axId val="80022153"/>
      </c:scatterChart>
      <c:valAx>
        <c:axId val="717921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022153"/>
        <c:crosses val="autoZero"/>
        <c:crossBetween val="midCat"/>
      </c:valAx>
      <c:valAx>
        <c:axId val="800221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7921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'reg-1-238816'!$N$11:$N$66</c:f>
              <c:numCache>
                <c:formatCode>General</c:formatCode>
                <c:ptCount val="56"/>
                <c:pt idx="0">
                  <c:v>-54702837417.797</c:v>
                </c:pt>
                <c:pt idx="1">
                  <c:v>-804022672510291</c:v>
                </c:pt>
                <c:pt idx="2">
                  <c:v>-25556463351959100</c:v>
                </c:pt>
                <c:pt idx="3">
                  <c:v>-556024898365743</c:v>
                </c:pt>
                <c:pt idx="4">
                  <c:v>-82132137954784000</c:v>
                </c:pt>
                <c:pt idx="5">
                  <c:v>-30959803090703300</c:v>
                </c:pt>
                <c:pt idx="6">
                  <c:v>-918187643860860</c:v>
                </c:pt>
                <c:pt idx="7">
                  <c:v>-71359481333889.7</c:v>
                </c:pt>
                <c:pt idx="8">
                  <c:v>-3185303652821900</c:v>
                </c:pt>
                <c:pt idx="9">
                  <c:v>-477168523544.481</c:v>
                </c:pt>
                <c:pt idx="10">
                  <c:v>-43937080447600800</c:v>
                </c:pt>
                <c:pt idx="11">
                  <c:v>-23146376766487000</c:v>
                </c:pt>
                <c:pt idx="12">
                  <c:v>-11877928285427800</c:v>
                </c:pt>
                <c:pt idx="13">
                  <c:v>-33222898225958.9</c:v>
                </c:pt>
                <c:pt idx="14">
                  <c:v>-17074174450288700</c:v>
                </c:pt>
                <c:pt idx="15">
                  <c:v>-298738794401668</c:v>
                </c:pt>
                <c:pt idx="16">
                  <c:v>-14732766854484300</c:v>
                </c:pt>
                <c:pt idx="17">
                  <c:v>-10394186901333.4</c:v>
                </c:pt>
                <c:pt idx="18">
                  <c:v>-760804325876979</c:v>
                </c:pt>
                <c:pt idx="19">
                  <c:v>-237581422700923</c:v>
                </c:pt>
                <c:pt idx="20">
                  <c:v>-429022309936541</c:v>
                </c:pt>
                <c:pt idx="21">
                  <c:v>-1125022006799510</c:v>
                </c:pt>
                <c:pt idx="22">
                  <c:v>-685909385162448</c:v>
                </c:pt>
                <c:pt idx="23">
                  <c:v>-93512382791674500</c:v>
                </c:pt>
                <c:pt idx="24">
                  <c:v>-1.92125344949263E+017</c:v>
                </c:pt>
                <c:pt idx="25">
                  <c:v>-1.20849692893544E+017</c:v>
                </c:pt>
                <c:pt idx="26">
                  <c:v>-1506280974379100</c:v>
                </c:pt>
                <c:pt idx="27">
                  <c:v>-1.73126554702074E+017</c:v>
                </c:pt>
                <c:pt idx="28">
                  <c:v>-10766458041563.3</c:v>
                </c:pt>
                <c:pt idx="29">
                  <c:v>-34617507353619500</c:v>
                </c:pt>
                <c:pt idx="30">
                  <c:v>-20382874036492500</c:v>
                </c:pt>
                <c:pt idx="31">
                  <c:v>-9740734034.42228</c:v>
                </c:pt>
                <c:pt idx="32">
                  <c:v>-39952581457779400</c:v>
                </c:pt>
                <c:pt idx="33">
                  <c:v>-73982435333422000</c:v>
                </c:pt>
                <c:pt idx="34">
                  <c:v>-11672318842504300</c:v>
                </c:pt>
                <c:pt idx="35">
                  <c:v>-86708532799829.5</c:v>
                </c:pt>
                <c:pt idx="36">
                  <c:v>-91739287348933900</c:v>
                </c:pt>
                <c:pt idx="37">
                  <c:v>-5113596970311.62</c:v>
                </c:pt>
                <c:pt idx="38">
                  <c:v>-4095941759627.34</c:v>
                </c:pt>
                <c:pt idx="39">
                  <c:v>-7868828280524780</c:v>
                </c:pt>
                <c:pt idx="40">
                  <c:v>-13474619969706400</c:v>
                </c:pt>
                <c:pt idx="41">
                  <c:v>-5244799461350050</c:v>
                </c:pt>
                <c:pt idx="42">
                  <c:v>-68933474160508.6</c:v>
                </c:pt>
                <c:pt idx="43">
                  <c:v>-54504986900137.1</c:v>
                </c:pt>
                <c:pt idx="44">
                  <c:v>-17983027916408700</c:v>
                </c:pt>
                <c:pt idx="45">
                  <c:v>-55934599513707600</c:v>
                </c:pt>
                <c:pt idx="46">
                  <c:v>-2.85101723684064E+017</c:v>
                </c:pt>
                <c:pt idx="47">
                  <c:v>-1449636176283.7</c:v>
                </c:pt>
                <c:pt idx="48">
                  <c:v>-18010816027766.4</c:v>
                </c:pt>
                <c:pt idx="49">
                  <c:v>-3794488950789.37</c:v>
                </c:pt>
                <c:pt idx="50">
                  <c:v>-2522162983956280</c:v>
                </c:pt>
                <c:pt idx="51">
                  <c:v>-2.28048278233682E+017</c:v>
                </c:pt>
                <c:pt idx="52">
                  <c:v>-52863711691005800</c:v>
                </c:pt>
                <c:pt idx="53">
                  <c:v>-41681483942113400</c:v>
                </c:pt>
                <c:pt idx="54">
                  <c:v>-8789106698515.73</c:v>
                </c:pt>
                <c:pt idx="55">
                  <c:v>-5767555828301470</c:v>
                </c:pt>
              </c:numCache>
            </c:numRef>
          </c:xVal>
          <c:yVal>
            <c:numRef>
              <c:f>'reg-1-238816'!$H$11:$H$66</c:f>
              <c:numCache>
                <c:formatCode>General</c:formatCode>
                <c:ptCount val="56"/>
                <c:pt idx="0">
                  <c:v>0.0197058744095823</c:v>
                </c:pt>
                <c:pt idx="1">
                  <c:v>0.176579658728144</c:v>
                </c:pt>
                <c:pt idx="2">
                  <c:v>0.319898792041888</c:v>
                </c:pt>
                <c:pt idx="3">
                  <c:v>0.283036378826737</c:v>
                </c:pt>
                <c:pt idx="4">
                  <c:v>0.763141447817215</c:v>
                </c:pt>
                <c:pt idx="5">
                  <c:v>0.304793403637264</c:v>
                </c:pt>
                <c:pt idx="6">
                  <c:v>0.128862784150797</c:v>
                </c:pt>
                <c:pt idx="7">
                  <c:v>0.0225765120688149</c:v>
                </c:pt>
                <c:pt idx="8">
                  <c:v>0.0991125756477122</c:v>
                </c:pt>
                <c:pt idx="9">
                  <c:v>0.0151631923619722</c:v>
                </c:pt>
                <c:pt idx="10">
                  <c:v>0.380595642055076</c:v>
                </c:pt>
                <c:pt idx="11">
                  <c:v>0.21300103090248</c:v>
                </c:pt>
                <c:pt idx="12">
                  <c:v>0.212245522638964</c:v>
                </c:pt>
                <c:pt idx="13">
                  <c:v>0</c:v>
                </c:pt>
                <c:pt idx="14">
                  <c:v>0.241914608829704</c:v>
                </c:pt>
                <c:pt idx="15">
                  <c:v>0.0412234029449383</c:v>
                </c:pt>
                <c:pt idx="16">
                  <c:v>0.210884702757052</c:v>
                </c:pt>
                <c:pt idx="17">
                  <c:v>0.162041014362283</c:v>
                </c:pt>
                <c:pt idx="18">
                  <c:v>0.142026902471921</c:v>
                </c:pt>
                <c:pt idx="19">
                  <c:v>0.113673887576984</c:v>
                </c:pt>
                <c:pt idx="20">
                  <c:v>0.0620543876799048</c:v>
                </c:pt>
                <c:pt idx="21">
                  <c:v>0.0825630120809244</c:v>
                </c:pt>
                <c:pt idx="22">
                  <c:v>0.164223429940599</c:v>
                </c:pt>
                <c:pt idx="23">
                  <c:v>0.286737682626209</c:v>
                </c:pt>
                <c:pt idx="24">
                  <c:v>0.548328792071698</c:v>
                </c:pt>
                <c:pt idx="25">
                  <c:v>0.588046778926152</c:v>
                </c:pt>
                <c:pt idx="26">
                  <c:v>0.0358862515206175</c:v>
                </c:pt>
                <c:pt idx="27">
                  <c:v>0.578839253203237</c:v>
                </c:pt>
                <c:pt idx="28">
                  <c:v>0.0434733962003038</c:v>
                </c:pt>
                <c:pt idx="29">
                  <c:v>0.23198994588289</c:v>
                </c:pt>
                <c:pt idx="30">
                  <c:v>0.204855538090997</c:v>
                </c:pt>
                <c:pt idx="31">
                  <c:v>0.00645463370731754</c:v>
                </c:pt>
                <c:pt idx="32">
                  <c:v>0.415435461132185</c:v>
                </c:pt>
                <c:pt idx="33">
                  <c:v>0.310310259725539</c:v>
                </c:pt>
                <c:pt idx="34">
                  <c:v>0.278517434909871</c:v>
                </c:pt>
                <c:pt idx="35">
                  <c:v>0.071461967582483</c:v>
                </c:pt>
                <c:pt idx="36">
                  <c:v>0.188041868278163</c:v>
                </c:pt>
                <c:pt idx="37">
                  <c:v>0.0715899713330814</c:v>
                </c:pt>
                <c:pt idx="38">
                  <c:v>0.0681596792252692</c:v>
                </c:pt>
                <c:pt idx="39">
                  <c:v>0.338915368916773</c:v>
                </c:pt>
                <c:pt idx="40">
                  <c:v>0.191524472236901</c:v>
                </c:pt>
                <c:pt idx="41">
                  <c:v>0.335290464345029</c:v>
                </c:pt>
                <c:pt idx="42">
                  <c:v>0.0157506996990163</c:v>
                </c:pt>
                <c:pt idx="43">
                  <c:v>0.0264252271055515</c:v>
                </c:pt>
                <c:pt idx="44">
                  <c:v>0.206161470017003</c:v>
                </c:pt>
                <c:pt idx="45">
                  <c:v>0.177029392837883</c:v>
                </c:pt>
                <c:pt idx="46">
                  <c:v>1</c:v>
                </c:pt>
                <c:pt idx="47">
                  <c:v>0.0296742970744993</c:v>
                </c:pt>
                <c:pt idx="48">
                  <c:v>0.010437000518514</c:v>
                </c:pt>
                <c:pt idx="49">
                  <c:v>0.0161357388301389</c:v>
                </c:pt>
                <c:pt idx="50">
                  <c:v>0.133075546379124</c:v>
                </c:pt>
                <c:pt idx="51">
                  <c:v>0.906422362679439</c:v>
                </c:pt>
                <c:pt idx="52">
                  <c:v>0.338131667631884</c:v>
                </c:pt>
                <c:pt idx="53">
                  <c:v>0.283565945857163</c:v>
                </c:pt>
                <c:pt idx="54">
                  <c:v>0.0803489707052774</c:v>
                </c:pt>
                <c:pt idx="55">
                  <c:v>0.0636199935273092</c:v>
                </c:pt>
              </c:numCache>
            </c:numRef>
          </c:yVal>
          <c:smooth val="0"/>
        </c:ser>
        <c:axId val="28706714"/>
        <c:axId val="95668939"/>
      </c:scatterChart>
      <c:valAx>
        <c:axId val="28706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668939"/>
        <c:crosses val="autoZero"/>
        <c:crossBetween val="midCat"/>
      </c:valAx>
      <c:valAx>
        <c:axId val="956689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706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57240</xdr:colOff>
      <xdr:row>8</xdr:row>
      <xdr:rowOff>129600</xdr:rowOff>
    </xdr:from>
    <xdr:to>
      <xdr:col>16</xdr:col>
      <xdr:colOff>361080</xdr:colOff>
      <xdr:row>30</xdr:row>
      <xdr:rowOff>81360</xdr:rowOff>
    </xdr:to>
    <xdr:graphicFrame>
      <xdr:nvGraphicFramePr>
        <xdr:cNvPr id="0" name="Chart 1"/>
        <xdr:cNvGraphicFramePr/>
      </xdr:nvGraphicFramePr>
      <xdr:xfrm>
        <a:off x="8238960" y="1638360"/>
        <a:ext cx="5637960" cy="41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151200</xdr:colOff>
      <xdr:row>10</xdr:row>
      <xdr:rowOff>84960</xdr:rowOff>
    </xdr:from>
    <xdr:to>
      <xdr:col>21</xdr:col>
      <xdr:colOff>566280</xdr:colOff>
      <xdr:row>28</xdr:row>
      <xdr:rowOff>169200</xdr:rowOff>
    </xdr:to>
    <xdr:graphicFrame>
      <xdr:nvGraphicFramePr>
        <xdr:cNvPr id="1" name=""/>
        <xdr:cNvGraphicFramePr/>
      </xdr:nvGraphicFramePr>
      <xdr:xfrm>
        <a:off x="12114360" y="1837440"/>
        <a:ext cx="63968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21.3157894736842"/>
    <col collapsed="false" hidden="false" max="5" min="2" style="1" width="9.10526315789474"/>
    <col collapsed="false" hidden="false" max="1025" min="6" style="0" width="8.570850202429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1" t="n">
        <v>1838.96024375534</v>
      </c>
      <c r="C2" s="1" t="n">
        <v>9.961</v>
      </c>
      <c r="D2" s="1" t="n">
        <v>62.9026829268293</v>
      </c>
      <c r="E2" s="1" t="n">
        <f aca="false">((B2-MIN(B$2:B$57))/(MAX(B$2:B$57)-MIN(B$2:B$57)))</f>
        <v>0.0197058744095823</v>
      </c>
      <c r="F2" s="0" t="n">
        <f aca="false">((C2-MIN(C$2:C$57))/(MAX(C$2:C$57)-MIN(C$2:C$57)))*99+1</f>
        <v>2.39148670869027</v>
      </c>
      <c r="G2" s="0" t="n">
        <f aca="false">((D2-MIN(D$2:D$57))/(MAX(D$2:D$57)-MIN(D$2:D$57)))*99+1</f>
        <v>34.4482561054215</v>
      </c>
      <c r="H2" s="0" t="n">
        <f aca="false">(-66.96)*(F2^0.99)*(G2^2.04)</f>
        <v>-217029.069766434</v>
      </c>
    </row>
    <row r="3" customFormat="false" ht="15" hidden="false" customHeight="false" outlineLevel="0" collapsed="false">
      <c r="A3" s="0" t="s">
        <v>9</v>
      </c>
      <c r="B3" s="1" t="n">
        <v>10701.1207857986</v>
      </c>
      <c r="C3" s="1" t="n">
        <v>37.98635</v>
      </c>
      <c r="D3" s="1" t="n">
        <v>77.9983902439025</v>
      </c>
      <c r="E3" s="1" t="n">
        <f aca="false">((B3-MIN(B$2:B$57))/(MAX(B$2:B$57)-MIN(B$2:B$57)))</f>
        <v>0.176579658728144</v>
      </c>
      <c r="F3" s="0" t="n">
        <f aca="false">((C3-MIN(C$2:C$57))/(MAX(C$2:C$57)-MIN(C$2:C$57)))*99+1</f>
        <v>33.4681573769101</v>
      </c>
      <c r="G3" s="0" t="n">
        <f aca="false">((D3-MIN(D$2:D$57))/(MAX(D$2:D$57)-MIN(D$2:D$57)))*99+1</f>
        <v>83.2068609897587</v>
      </c>
      <c r="H3" s="0" t="n">
        <f aca="false">(-66.96)*(F3^0.99)*(G3^2.04)</f>
        <v>-17878273.2941168</v>
      </c>
    </row>
    <row r="4" customFormat="false" ht="15" hidden="false" customHeight="false" outlineLevel="0" collapsed="false">
      <c r="A4" s="0" t="s">
        <v>10</v>
      </c>
      <c r="B4" s="1" t="n">
        <v>18797.5479465897</v>
      </c>
      <c r="C4" s="1" t="n">
        <v>50.1973</v>
      </c>
      <c r="D4" s="1" t="n">
        <v>76.134</v>
      </c>
      <c r="E4" s="1" t="n">
        <f aca="false">((B4-MIN(B$2:B$57))/(MAX(B$2:B$57)-MIN(B$2:B$57)))</f>
        <v>0.319898792041888</v>
      </c>
      <c r="F4" s="0" t="n">
        <f aca="false">((C4-MIN(C$2:C$57))/(MAX(C$2:C$57)-MIN(C$2:C$57)))*99+1</f>
        <v>47.0086010001333</v>
      </c>
      <c r="G4" s="0" t="n">
        <f aca="false">((D4-MIN(D$2:D$57))/(MAX(D$2:D$57)-MIN(D$2:D$57)))*99+1</f>
        <v>77.1849459285254</v>
      </c>
      <c r="H4" s="0" t="n">
        <f aca="false">(-66.96)*(F4^0.99)*(G4^2.04)</f>
        <v>-21470270.2469538</v>
      </c>
    </row>
    <row r="5" customFormat="false" ht="15" hidden="false" customHeight="false" outlineLevel="0" collapsed="false">
      <c r="A5" s="0" t="s">
        <v>11</v>
      </c>
      <c r="B5" s="1" t="n">
        <v>16715.1055213058</v>
      </c>
      <c r="C5" s="1" t="n">
        <v>29.15149</v>
      </c>
      <c r="D5" s="1" t="n">
        <v>71.724756097561</v>
      </c>
      <c r="E5" s="1" t="n">
        <f aca="false">((B5-MIN(B$2:B$57))/(MAX(B$2:B$57)-MIN(B$2:B$57)))</f>
        <v>0.283036378826737</v>
      </c>
      <c r="F5" s="0" t="n">
        <f aca="false">((C5-MIN(C$2:C$57))/(MAX(C$2:C$57)-MIN(C$2:C$57)))*99+1</f>
        <v>23.6713828631278</v>
      </c>
      <c r="G5" s="0" t="n">
        <f aca="false">((D5-MIN(D$2:D$57))/(MAX(D$2:D$57)-MIN(D$2:D$57)))*99+1</f>
        <v>62.9432428561198</v>
      </c>
      <c r="H5" s="0" t="n">
        <f aca="false">(-66.96)*(F5^0.99)*(G5^2.04)</f>
        <v>-7180472.63360902</v>
      </c>
    </row>
    <row r="6" customFormat="false" ht="15" hidden="false" customHeight="false" outlineLevel="0" collapsed="false">
      <c r="A6" s="0" t="s">
        <v>12</v>
      </c>
      <c r="B6" s="1" t="n">
        <v>43837.3440580026</v>
      </c>
      <c r="C6" s="1" t="n">
        <v>81.93935</v>
      </c>
      <c r="D6" s="1" t="n">
        <v>76.7254634146341</v>
      </c>
      <c r="E6" s="1" t="n">
        <f aca="false">((B6-MIN(B$2:B$57))/(MAX(B$2:B$57)-MIN(B$2:B$57)))</f>
        <v>0.763141447817215</v>
      </c>
      <c r="F6" s="0" t="n">
        <f aca="false">((C6-MIN(C$2:C$57))/(MAX(C$2:C$57)-MIN(C$2:C$57)))*99+1</f>
        <v>82.2066354291115</v>
      </c>
      <c r="G6" s="0" t="n">
        <f aca="false">((D6-MIN(D$2:D$57))/(MAX(D$2:D$57)-MIN(D$2:D$57)))*99+1</f>
        <v>79.0953520017188</v>
      </c>
      <c r="H6" s="0" t="n">
        <f aca="false">(-66.96)*(F6^0.99)*(G6^2.04)</f>
        <v>-39246525.5102887</v>
      </c>
    </row>
    <row r="7" customFormat="false" ht="15" hidden="false" customHeight="false" outlineLevel="0" collapsed="false">
      <c r="A7" s="0" t="s">
        <v>13</v>
      </c>
      <c r="B7" s="1" t="n">
        <v>17944.2098463253</v>
      </c>
      <c r="C7" s="1" t="n">
        <v>71.98499</v>
      </c>
      <c r="D7" s="1" t="n">
        <v>72.9707317073171</v>
      </c>
      <c r="E7" s="1" t="n">
        <f aca="false">((B7-MIN(B$2:B$57))/(MAX(B$2:B$57)-MIN(B$2:B$57)))</f>
        <v>0.304793403637264</v>
      </c>
      <c r="F7" s="0" t="n">
        <f aca="false">((C7-MIN(C$2:C$57))/(MAX(C$2:C$57)-MIN(C$2:C$57)))*99+1</f>
        <v>71.1684729286289</v>
      </c>
      <c r="G7" s="0" t="n">
        <f aca="false">((D7-MIN(D$2:D$57))/(MAX(D$2:D$57)-MIN(D$2:D$57)))*99+1</f>
        <v>66.9677003509275</v>
      </c>
      <c r="H7" s="0" t="n">
        <f aca="false">(-66.96)*(F7^0.99)*(G7^2.04)</f>
        <v>-24229564.1784107</v>
      </c>
    </row>
    <row r="8" customFormat="false" ht="15" hidden="false" customHeight="false" outlineLevel="0" collapsed="false">
      <c r="A8" s="0" t="s">
        <v>14</v>
      </c>
      <c r="B8" s="1" t="n">
        <v>8005.48489669257</v>
      </c>
      <c r="C8" s="1" t="n">
        <v>48.20925</v>
      </c>
      <c r="D8" s="1" t="n">
        <v>70.147512195122</v>
      </c>
      <c r="E8" s="1" t="n">
        <f aca="false">((B8-MIN(B$2:B$57))/(MAX(B$2:B$57)-MIN(B$2:B$57)))</f>
        <v>0.128862784150797</v>
      </c>
      <c r="F8" s="0" t="n">
        <f aca="false">((C8-MIN(C$2:C$57))/(MAX(C$2:C$57)-MIN(C$2:C$57)))*99+1</f>
        <v>44.8040977513976</v>
      </c>
      <c r="G8" s="0" t="n">
        <f aca="false">((D8-MIN(D$2:D$57))/(MAX(D$2:D$57)-MIN(D$2:D$57)))*99+1</f>
        <v>57.84880040106</v>
      </c>
      <c r="H8" s="0" t="n">
        <f aca="false">(-66.96)*(F8^0.99)*(G8^2.04)</f>
        <v>-11368430.0264935</v>
      </c>
    </row>
    <row r="9" customFormat="false" ht="15" hidden="false" customHeight="false" outlineLevel="0" collapsed="false">
      <c r="A9" s="0" t="s">
        <v>15</v>
      </c>
      <c r="B9" s="1" t="n">
        <v>2001.12916130051</v>
      </c>
      <c r="C9" s="1" t="n">
        <v>15.97993</v>
      </c>
      <c r="D9" s="1" t="n">
        <v>60.3181219512195</v>
      </c>
      <c r="E9" s="1" t="n">
        <f aca="false">((B9-MIN(B$2:B$57))/(MAX(B$2:B$57)-MIN(B$2:B$57)))</f>
        <v>0.0225765120688149</v>
      </c>
      <c r="F9" s="0" t="n">
        <f aca="false">((C9-MIN(C$2:C$57))/(MAX(C$2:C$57)-MIN(C$2:C$57)))*99+1</f>
        <v>9.06574074601962</v>
      </c>
      <c r="G9" s="0" t="n">
        <f aca="false">((D9-MIN(D$2:D$57))/(MAX(D$2:D$57)-MIN(D$2:D$57)))*99+1</f>
        <v>26.1002148535415</v>
      </c>
      <c r="H9" s="0" t="n">
        <f aca="false">(-66.96)*(F9^0.99)*(G9^2.04)</f>
        <v>-460891.432890807</v>
      </c>
    </row>
    <row r="10" customFormat="false" ht="15" hidden="false" customHeight="false" outlineLevel="0" collapsed="false">
      <c r="A10" s="0" t="s">
        <v>16</v>
      </c>
      <c r="B10" s="1" t="n">
        <v>6324.82725807651</v>
      </c>
      <c r="C10" s="1" t="n">
        <v>40.71082</v>
      </c>
      <c r="D10" s="1" t="n">
        <v>68.3503170731707</v>
      </c>
      <c r="E10" s="1" t="n">
        <f aca="false">((B10-MIN(B$2:B$57))/(MAX(B$2:B$57)-MIN(B$2:B$57)))</f>
        <v>0.0991125756477122</v>
      </c>
      <c r="F10" s="0" t="n">
        <f aca="false">((C10-MIN(C$2:C$57))/(MAX(C$2:C$57)-MIN(C$2:C$57)))*99+1</f>
        <v>36.4892599478126</v>
      </c>
      <c r="G10" s="0" t="n">
        <f aca="false">((D10-MIN(D$2:D$57))/(MAX(D$2:D$57)-MIN(D$2:D$57)))*99+1</f>
        <v>52.0439232256679</v>
      </c>
      <c r="H10" s="0" t="n">
        <f aca="false">(-66.96)*(F10^0.99)*(G10^2.04)</f>
        <v>-7477453.24171</v>
      </c>
    </row>
    <row r="11" customFormat="false" ht="15" hidden="false" customHeight="false" outlineLevel="0" collapsed="false">
      <c r="A11" s="0" t="s">
        <v>17</v>
      </c>
      <c r="B11" s="1" t="n">
        <v>1582.33369667322</v>
      </c>
      <c r="C11" s="1" t="n">
        <v>13.42449</v>
      </c>
      <c r="D11" s="1" t="n">
        <v>59.3752926829268</v>
      </c>
      <c r="E11" s="1" t="n">
        <f aca="false">((B11-MIN(B$2:B$57))/(MAX(B$2:B$57)-MIN(B$2:B$57)))</f>
        <v>0.0151631923619722</v>
      </c>
      <c r="F11" s="0" t="n">
        <f aca="false">((C11-MIN(C$2:C$57))/(MAX(C$2:C$57)-MIN(C$2:C$57)))*99+1</f>
        <v>6.23207168238989</v>
      </c>
      <c r="G11" s="0" t="n">
        <f aca="false">((D11-MIN(D$2:D$57))/(MAX(D$2:D$57)-MIN(D$2:D$57)))*99+1</f>
        <v>23.0549094034233</v>
      </c>
      <c r="H11" s="0" t="n">
        <f aca="false">(-66.96)*(F11^0.99)*(G11^2.04)</f>
        <v>-246910.146595142</v>
      </c>
    </row>
    <row r="12" customFormat="false" ht="15" hidden="false" customHeight="false" outlineLevel="0" collapsed="false">
      <c r="A12" s="0" t="s">
        <v>18</v>
      </c>
      <c r="B12" s="1" t="n">
        <v>22226.4524735619</v>
      </c>
      <c r="C12" s="1" t="n">
        <v>63.21075</v>
      </c>
      <c r="D12" s="1" t="n">
        <v>78.9644878048781</v>
      </c>
      <c r="E12" s="1" t="n">
        <f aca="false">((B12-MIN(B$2:B$57))/(MAX(B$2:B$57)-MIN(B$2:B$57)))</f>
        <v>0.380595642055076</v>
      </c>
      <c r="F12" s="0" t="n">
        <f aca="false">((C12-MIN(C$2:C$57))/(MAX(C$2:C$57)-MIN(C$2:C$57)))*99+1</f>
        <v>61.4389185486151</v>
      </c>
      <c r="G12" s="0" t="n">
        <f aca="false">((D12-MIN(D$2:D$57))/(MAX(D$2:D$57)-MIN(D$2:D$57)))*99+1</f>
        <v>86.3273222086944</v>
      </c>
      <c r="H12" s="0" t="n">
        <f aca="false">(-66.96)*(F12^0.99)*(G12^2.04)</f>
        <v>-35165519.8703192</v>
      </c>
    </row>
    <row r="13" customFormat="false" ht="15" hidden="false" customHeight="false" outlineLevel="0" collapsed="false">
      <c r="A13" s="0" t="s">
        <v>19</v>
      </c>
      <c r="B13" s="1" t="n">
        <v>12758.647789259</v>
      </c>
      <c r="C13" s="1" t="n">
        <v>78.92678</v>
      </c>
      <c r="D13" s="1" t="n">
        <v>75.9571951219512</v>
      </c>
      <c r="E13" s="1" t="n">
        <f aca="false">((B13-MIN(B$2:B$57))/(MAX(B$2:B$57)-MIN(B$2:B$57)))</f>
        <v>0.21300103090248</v>
      </c>
      <c r="F13" s="0" t="n">
        <f aca="false">((C13-MIN(C$2:C$57))/(MAX(C$2:C$57)-MIN(C$2:C$57)))*99+1</f>
        <v>78.8660653468482</v>
      </c>
      <c r="G13" s="0" t="n">
        <f aca="false">((D13-MIN(D$2:D$57))/(MAX(D$2:D$57)-MIN(D$2:D$57)))*99+1</f>
        <v>76.6138723769963</v>
      </c>
      <c r="H13" s="0" t="n">
        <f aca="false">(-66.96)*(F13^0.99)*(G13^2.04)</f>
        <v>-35295865.9928865</v>
      </c>
    </row>
    <row r="14" customFormat="false" ht="15" hidden="false" customHeight="false" outlineLevel="0" collapsed="false">
      <c r="A14" s="0" t="s">
        <v>20</v>
      </c>
      <c r="B14" s="1" t="n">
        <v>12715.9673914398</v>
      </c>
      <c r="C14" s="1" t="n">
        <v>38.35334</v>
      </c>
      <c r="D14" s="1" t="n">
        <v>73.9789512195122</v>
      </c>
      <c r="E14" s="1" t="n">
        <f aca="false">((B14-MIN(B$2:B$57))/(MAX(B$2:B$57)-MIN(B$2:B$57)))</f>
        <v>0.212245522638964</v>
      </c>
      <c r="F14" s="0" t="n">
        <f aca="false">((C14-MIN(C$2:C$57))/(MAX(C$2:C$57)-MIN(C$2:C$57)))*99+1</f>
        <v>33.8751042078517</v>
      </c>
      <c r="G14" s="0" t="n">
        <f aca="false">((D14-MIN(D$2:D$57))/(MAX(D$2:D$57)-MIN(D$2:D$57)))*99+1</f>
        <v>70.2242139941274</v>
      </c>
      <c r="H14" s="0" t="n">
        <f aca="false">(-66.96)*(F14^0.99)*(G14^2.04)</f>
        <v>-12800605.9264848</v>
      </c>
    </row>
    <row r="15" customFormat="false" ht="15" hidden="false" customHeight="false" outlineLevel="0" collapsed="false">
      <c r="A15" s="0" t="s">
        <v>21</v>
      </c>
      <c r="B15" s="1" t="n">
        <v>725.730118035762</v>
      </c>
      <c r="C15" s="1" t="n">
        <v>10.90759</v>
      </c>
      <c r="D15" s="1" t="n">
        <v>58.7486097560976</v>
      </c>
      <c r="E15" s="1" t="n">
        <f aca="false">((B15-MIN(B$2:B$57))/(MAX(B$2:B$57)-MIN(B$2:B$57)))</f>
        <v>0</v>
      </c>
      <c r="F15" s="0" t="n">
        <f aca="false">((C15-MIN(C$2:C$57))/(MAX(C$2:C$57)-MIN(C$2:C$57)))*99+1</f>
        <v>3.44113874471588</v>
      </c>
      <c r="G15" s="0" t="n">
        <f aca="false">((D15-MIN(D$2:D$57))/(MAX(D$2:D$57)-MIN(D$2:D$57)))*99+1</f>
        <v>21.030745541789</v>
      </c>
      <c r="H15" s="0" t="n">
        <f aca="false">(-66.96)*(F15^0.99)*(G15^2.04)</f>
        <v>-113703.577911004</v>
      </c>
    </row>
    <row r="16" customFormat="false" ht="15" hidden="false" customHeight="false" outlineLevel="0" collapsed="false">
      <c r="A16" s="0" t="s">
        <v>22</v>
      </c>
      <c r="B16" s="1" t="n">
        <v>14392.042244228</v>
      </c>
      <c r="C16" s="1" t="n">
        <v>64.55306</v>
      </c>
      <c r="D16" s="1" t="n">
        <v>79.4168536585366</v>
      </c>
      <c r="E16" s="1" t="n">
        <f aca="false">((B16-MIN(B$2:B$57))/(MAX(B$2:B$57)-MIN(B$2:B$57)))</f>
        <v>0.241914608829704</v>
      </c>
      <c r="F16" s="0" t="n">
        <f aca="false">((C16-MIN(C$2:C$57))/(MAX(C$2:C$57)-MIN(C$2:C$57)))*99+1</f>
        <v>62.9273754565452</v>
      </c>
      <c r="G16" s="0" t="n">
        <f aca="false">((D16-MIN(D$2:D$57))/(MAX(D$2:D$57)-MIN(D$2:D$57)))*99+1</f>
        <v>87.7884480412519</v>
      </c>
      <c r="H16" s="0" t="n">
        <f aca="false">(-66.96)*(F16^0.99)*(G16^2.04)</f>
        <v>-37263093.4265263</v>
      </c>
    </row>
    <row r="17" customFormat="false" ht="15" hidden="false" customHeight="false" outlineLevel="0" collapsed="false">
      <c r="A17" s="0" t="s">
        <v>23</v>
      </c>
      <c r="B17" s="1" t="n">
        <v>3054.53487387382</v>
      </c>
      <c r="C17" s="1" t="n">
        <v>15.13626</v>
      </c>
      <c r="D17" s="1" t="n">
        <v>52.5470731707317</v>
      </c>
      <c r="E17" s="1" t="n">
        <f aca="false">((B17-MIN(B$2:B$57))/(MAX(B$2:B$57)-MIN(B$2:B$57)))</f>
        <v>0.0412234029449383</v>
      </c>
      <c r="F17" s="0" t="n">
        <f aca="false">((C17-MIN(C$2:C$57))/(MAX(C$2:C$57)-MIN(C$2:C$57)))*99+1</f>
        <v>8.13021434786021</v>
      </c>
      <c r="G17" s="0" t="n">
        <f aca="false">((D17-MIN(D$2:D$57))/(MAX(D$2:D$57)-MIN(D$2:D$57)))*99+1</f>
        <v>1</v>
      </c>
      <c r="H17" s="0" t="n">
        <f aca="false">(-66.96)*(F17^0.99)*(G17^2.04)</f>
        <v>-533.109498717819</v>
      </c>
    </row>
    <row r="18" customFormat="false" ht="15" hidden="false" customHeight="false" outlineLevel="0" collapsed="false">
      <c r="A18" s="0" t="s">
        <v>24</v>
      </c>
      <c r="B18" s="1" t="n">
        <v>12639.0915494073</v>
      </c>
      <c r="C18" s="1" t="n">
        <v>53.98639</v>
      </c>
      <c r="D18" s="1" t="n">
        <v>73.5161951219512</v>
      </c>
      <c r="E18" s="1" t="n">
        <f aca="false">((B18-MIN(B$2:B$57))/(MAX(B$2:B$57)-MIN(B$2:B$57)))</f>
        <v>0.210884702757052</v>
      </c>
      <c r="F18" s="0" t="n">
        <f aca="false">((C18-MIN(C$2:C$57))/(MAX(C$2:C$57)-MIN(C$2:C$57)))*99+1</f>
        <v>51.2102363788973</v>
      </c>
      <c r="G18" s="0" t="n">
        <f aca="false">((D18-MIN(D$2:D$57))/(MAX(D$2:D$57)-MIN(D$2:D$57)))*99+1</f>
        <v>68.7295280383872</v>
      </c>
      <c r="H18" s="0" t="n">
        <f aca="false">(-66.96)*(F18^0.99)*(G18^2.04)</f>
        <v>-18443830.2045351</v>
      </c>
    </row>
    <row r="19" customFormat="false" ht="15" hidden="false" customHeight="false" outlineLevel="0" collapsed="false">
      <c r="A19" s="0" t="s">
        <v>25</v>
      </c>
      <c r="B19" s="1" t="n">
        <v>9879.79935855302</v>
      </c>
      <c r="C19" s="1" t="n">
        <v>13.65175</v>
      </c>
      <c r="D19" s="1" t="n">
        <v>71.1095609756098</v>
      </c>
      <c r="E19" s="1" t="n">
        <f aca="false">((B19-MIN(B$2:B$57))/(MAX(B$2:B$57)-MIN(B$2:B$57)))</f>
        <v>0.162041014362283</v>
      </c>
      <c r="F19" s="0" t="n">
        <f aca="false">((C19-MIN(C$2:C$57))/(MAX(C$2:C$57)-MIN(C$2:C$57)))*99+1</f>
        <v>6.48407510700581</v>
      </c>
      <c r="G19" s="0" t="n">
        <f aca="false">((D19-MIN(D$2:D$57))/(MAX(D$2:D$57)-MIN(D$2:D$57)))*99+1</f>
        <v>60.9561842011029</v>
      </c>
      <c r="H19" s="0" t="n">
        <f aca="false">(-66.96)*(F19^0.99)*(G19^2.04)</f>
        <v>-1866299.1481063</v>
      </c>
    </row>
    <row r="20" customFormat="false" ht="15" hidden="false" customHeight="false" outlineLevel="0" collapsed="false">
      <c r="A20" s="0" t="s">
        <v>26</v>
      </c>
      <c r="B20" s="1" t="n">
        <v>8749.15618927352</v>
      </c>
      <c r="C20" s="1" t="n">
        <v>39.66507</v>
      </c>
      <c r="D20" s="1" t="n">
        <v>72.8206341463415</v>
      </c>
      <c r="E20" s="1" t="n">
        <f aca="false">((B20-MIN(B$2:B$57))/(MAX(B$2:B$57)-MIN(B$2:B$57)))</f>
        <v>0.142026902471921</v>
      </c>
      <c r="F20" s="0" t="n">
        <f aca="false">((C20-MIN(C$2:C$57))/(MAX(C$2:C$57)-MIN(C$2:C$57)))*99+1</f>
        <v>35.3296516520629</v>
      </c>
      <c r="G20" s="0" t="n">
        <f aca="false">((D20-MIN(D$2:D$57))/(MAX(D$2:D$57)-MIN(D$2:D$57)))*99+1</f>
        <v>66.4828904963117</v>
      </c>
      <c r="H20" s="0" t="n">
        <f aca="false">(-66.96)*(F20^0.99)*(G20^2.04)</f>
        <v>-11934427.4515387</v>
      </c>
    </row>
    <row r="21" customFormat="false" ht="15" hidden="false" customHeight="false" outlineLevel="0" collapsed="false">
      <c r="A21" s="0" t="s">
        <v>27</v>
      </c>
      <c r="B21" s="1" t="n">
        <v>7147.42922806486</v>
      </c>
      <c r="C21" s="1" t="n">
        <v>40.78673</v>
      </c>
      <c r="D21" s="1" t="n">
        <v>72.7620243902439</v>
      </c>
      <c r="E21" s="1" t="n">
        <f aca="false">((B21-MIN(B$2:B$57))/(MAX(B$2:B$57)-MIN(B$2:B$57)))</f>
        <v>0.113673887576984</v>
      </c>
      <c r="F21" s="0" t="n">
        <f aca="false">((C21-MIN(C$2:C$57))/(MAX(C$2:C$57)-MIN(C$2:C$57)))*99+1</f>
        <v>36.5734348134405</v>
      </c>
      <c r="G21" s="0" t="n">
        <f aca="false">((D21-MIN(D$2:D$57))/(MAX(D$2:D$57)-MIN(D$2:D$57)))*99+1</f>
        <v>66.2935830408938</v>
      </c>
      <c r="H21" s="0" t="n">
        <f aca="false">(-66.96)*(F21^0.99)*(G21^2.04)</f>
        <v>-12278671.521955</v>
      </c>
    </row>
    <row r="22" customFormat="false" ht="15" hidden="false" customHeight="false" outlineLevel="0" collapsed="false">
      <c r="A22" s="0" t="s">
        <v>28</v>
      </c>
      <c r="B22" s="1" t="n">
        <v>4231.32506716223</v>
      </c>
      <c r="C22" s="1" t="n">
        <v>30.04366</v>
      </c>
      <c r="D22" s="1" t="n">
        <v>73.1299024390244</v>
      </c>
      <c r="E22" s="1" t="n">
        <f aca="false">((B22-MIN(B$2:B$57))/(MAX(B$2:B$57)-MIN(B$2:B$57)))</f>
        <v>0.0620543876799048</v>
      </c>
      <c r="F22" s="0" t="n">
        <f aca="false">((C22-MIN(C$2:C$57))/(MAX(C$2:C$57)-MIN(C$2:C$57)))*99+1</f>
        <v>24.6606898038106</v>
      </c>
      <c r="G22" s="0" t="n">
        <f aca="false">((D22-MIN(D$2:D$57))/(MAX(D$2:D$57)-MIN(D$2:D$57)))*99+1</f>
        <v>67.4818162286042</v>
      </c>
      <c r="H22" s="0" t="n">
        <f aca="false">(-66.96)*(F22^0.99)*(G22^2.04)</f>
        <v>-8618696.93055155</v>
      </c>
    </row>
    <row r="23" customFormat="false" ht="15" hidden="false" customHeight="false" outlineLevel="0" collapsed="false">
      <c r="A23" s="0" t="s">
        <v>29</v>
      </c>
      <c r="B23" s="1" t="n">
        <v>5389.90438446372</v>
      </c>
      <c r="C23" s="1" t="n">
        <v>52.75381</v>
      </c>
      <c r="D23" s="1" t="n">
        <v>68.0500243902439</v>
      </c>
      <c r="E23" s="1" t="n">
        <f aca="false">((B23-MIN(B$2:B$57))/(MAX(B$2:B$57)-MIN(B$2:B$57)))</f>
        <v>0.0825630120809244</v>
      </c>
      <c r="F23" s="0" t="n">
        <f aca="false">((C23-MIN(C$2:C$57))/(MAX(C$2:C$57)-MIN(C$2:C$57)))*99+1</f>
        <v>49.84345656233</v>
      </c>
      <c r="G23" s="0" t="n">
        <f aca="false">((D23-MIN(D$2:D$57))/(MAX(D$2:D$57)-MIN(D$2:D$57)))*99+1</f>
        <v>51.0739883979088</v>
      </c>
      <c r="H23" s="0" t="n">
        <f aca="false">(-66.96)*(F23^0.99)*(G23^2.04)</f>
        <v>-9798848.73922004</v>
      </c>
    </row>
    <row r="24" customFormat="false" ht="15" hidden="false" customHeight="false" outlineLevel="0" collapsed="false">
      <c r="A24" s="0" t="s">
        <v>30</v>
      </c>
      <c r="B24" s="1" t="n">
        <v>10003.0890293448</v>
      </c>
      <c r="C24" s="1" t="n">
        <v>35.94736</v>
      </c>
      <c r="D24" s="1" t="n">
        <v>68.8684878048781</v>
      </c>
      <c r="E24" s="1" t="n">
        <f aca="false">((B24-MIN(B$2:B$57))/(MAX(B$2:B$57)-MIN(B$2:B$57)))</f>
        <v>0.164223429940599</v>
      </c>
      <c r="F24" s="0" t="n">
        <f aca="false">((C24-MIN(C$2:C$57))/(MAX(C$2:C$57)-MIN(C$2:C$57)))*99+1</f>
        <v>31.2071679253673</v>
      </c>
      <c r="G24" s="0" t="n">
        <f aca="false">((D24-MIN(D$2:D$57))/(MAX(D$2:D$57)-MIN(D$2:D$57)))*99+1</f>
        <v>53.7175965050491</v>
      </c>
      <c r="H24" s="0" t="n">
        <f aca="false">(-66.96)*(F24^0.99)*(G24^2.04)</f>
        <v>-6832270.74000228</v>
      </c>
    </row>
    <row r="25" customFormat="false" ht="15" hidden="false" customHeight="false" outlineLevel="0" collapsed="false">
      <c r="A25" s="0" t="s">
        <v>31</v>
      </c>
      <c r="B25" s="1" t="n">
        <v>16924.2006778247</v>
      </c>
      <c r="C25" s="1" t="n">
        <v>92.17522</v>
      </c>
      <c r="D25" s="1" t="n">
        <v>75.4781951219512</v>
      </c>
      <c r="E25" s="1" t="n">
        <f aca="false">((B25-MIN(B$2:B$57))/(MAX(B$2:B$57)-MIN(B$2:B$57)))</f>
        <v>0.286737682626209</v>
      </c>
      <c r="F25" s="0" t="n">
        <f aca="false">((C25-MIN(C$2:C$57))/(MAX(C$2:C$57)-MIN(C$2:C$57)))*99+1</f>
        <v>93.5569579404347</v>
      </c>
      <c r="G25" s="0" t="n">
        <f aca="false">((D25-MIN(D$2:D$57))/(MAX(D$2:D$57)-MIN(D$2:D$57)))*99+1</f>
        <v>75.0667191864213</v>
      </c>
      <c r="H25" s="0" t="n">
        <f aca="false">(-66.96)*(F25^0.99)*(G25^2.04)</f>
        <v>-40095307.0933589</v>
      </c>
    </row>
    <row r="26" customFormat="false" ht="15" hidden="false" customHeight="false" outlineLevel="0" collapsed="false">
      <c r="A26" s="0" t="s">
        <v>32</v>
      </c>
      <c r="B26" s="1" t="n">
        <v>31702.0835366295</v>
      </c>
      <c r="C26" s="1" t="n">
        <v>89.95277</v>
      </c>
      <c r="D26" s="1" t="n">
        <v>82.1536585365854</v>
      </c>
      <c r="E26" s="1" t="n">
        <f aca="false">((B26-MIN(B$2:B$57))/(MAX(B$2:B$57)-MIN(B$2:B$57)))</f>
        <v>0.548328792071698</v>
      </c>
      <c r="F26" s="0" t="n">
        <f aca="false">((C26-MIN(C$2:C$57))/(MAX(C$2:C$57)-MIN(C$2:C$57)))*99+1</f>
        <v>91.092533884122</v>
      </c>
      <c r="G26" s="0" t="n">
        <f aca="false">((D26-MIN(D$2:D$57))/(MAX(D$2:D$57)-MIN(D$2:D$57)))*99+1</f>
        <v>96.6282317553534</v>
      </c>
      <c r="H26" s="0" t="n">
        <f aca="false">(-66.96)*(F26^0.99)*(G26^2.04)</f>
        <v>-65360539.1234357</v>
      </c>
    </row>
    <row r="27" customFormat="false" ht="15" hidden="false" customHeight="false" outlineLevel="0" collapsed="false">
      <c r="A27" s="0" t="s">
        <v>33</v>
      </c>
      <c r="B27" s="1" t="n">
        <v>33945.8438783585</v>
      </c>
      <c r="C27" s="1" t="n">
        <v>87.33458</v>
      </c>
      <c r="D27" s="1" t="n">
        <v>83.090243902439</v>
      </c>
      <c r="E27" s="1" t="n">
        <f aca="false">((B27-MIN(B$2:B$57))/(MAX(B$2:B$57)-MIN(B$2:B$57)))</f>
        <v>0.588046778926152</v>
      </c>
      <c r="F27" s="0" t="n">
        <f aca="false">((C27-MIN(C$2:C$57))/(MAX(C$2:C$57)-MIN(C$2:C$57)))*99+1</f>
        <v>88.1892827783614</v>
      </c>
      <c r="G27" s="0" t="n">
        <f aca="false">((D27-MIN(D$2:D$57))/(MAX(D$2:D$57)-MIN(D$2:D$57)))*99+1</f>
        <v>99.6533696197093</v>
      </c>
      <c r="H27" s="0" t="n">
        <f aca="false">(-66.96)*(F27^0.99)*(G27^2.04)</f>
        <v>-67406341.0693891</v>
      </c>
    </row>
    <row r="28" customFormat="false" ht="15" hidden="false" customHeight="false" outlineLevel="0" collapsed="false">
      <c r="A28" s="0" t="s">
        <v>34</v>
      </c>
      <c r="B28" s="1" t="n">
        <v>2753.02692616296</v>
      </c>
      <c r="C28" s="1" t="n">
        <v>55.20554</v>
      </c>
      <c r="D28" s="1" t="n">
        <v>66.1941463414634</v>
      </c>
      <c r="E28" s="1" t="n">
        <f aca="false">((B28-MIN(B$2:B$57))/(MAX(B$2:B$57)-MIN(B$2:B$57)))</f>
        <v>0.0358862515206175</v>
      </c>
      <c r="F28" s="0" t="n">
        <f aca="false">((C28-MIN(C$2:C$57))/(MAX(C$2:C$57)-MIN(C$2:C$57)))*99+1</f>
        <v>52.5621239751329</v>
      </c>
      <c r="G28" s="0" t="n">
        <f aca="false">((D28-MIN(D$2:D$57))/(MAX(D$2:D$57)-MIN(D$2:D$57)))*99+1</f>
        <v>45.0795674282031</v>
      </c>
      <c r="H28" s="0" t="n">
        <f aca="false">(-66.96)*(F28^0.99)*(G28^2.04)</f>
        <v>-8005718.06845926</v>
      </c>
    </row>
    <row r="29" customFormat="false" ht="15" hidden="false" customHeight="false" outlineLevel="0" collapsed="false">
      <c r="A29" s="0" t="s">
        <v>35</v>
      </c>
      <c r="B29" s="1" t="n">
        <v>33425.6895931418</v>
      </c>
      <c r="C29" s="1" t="n">
        <v>94.36082</v>
      </c>
      <c r="D29" s="1" t="n">
        <v>82.1558536585366</v>
      </c>
      <c r="E29" s="1" t="n">
        <f aca="false">((B29-MIN(B$2:B$57))/(MAX(B$2:B$57)-MIN(B$2:B$57)))</f>
        <v>0.578839253203237</v>
      </c>
      <c r="F29" s="0" t="n">
        <f aca="false">((C29-MIN(C$2:C$57))/(MAX(C$2:C$57)-MIN(C$2:C$57)))*99+1</f>
        <v>95.9805198732014</v>
      </c>
      <c r="G29" s="0" t="n">
        <f aca="false">((D29-MIN(D$2:D$57))/(MAX(D$2:D$57)-MIN(D$2:D$57)))*99+1</f>
        <v>96.635321922223</v>
      </c>
      <c r="H29" s="0" t="n">
        <f aca="false">(-66.96)*(F29^0.99)*(G29^2.04)</f>
        <v>-68842073.6139241</v>
      </c>
    </row>
    <row r="30" customFormat="false" ht="15" hidden="false" customHeight="false" outlineLevel="0" collapsed="false">
      <c r="A30" s="0" t="s">
        <v>36</v>
      </c>
      <c r="B30" s="1" t="n">
        <v>3181.64216292265</v>
      </c>
      <c r="C30" s="1" t="n">
        <v>18.4706</v>
      </c>
      <c r="D30" s="1" t="n">
        <v>70.4024390243903</v>
      </c>
      <c r="E30" s="1" t="n">
        <f aca="false">((B30-MIN(B$2:B$57))/(MAX(B$2:B$57)-MIN(B$2:B$57)))</f>
        <v>0.0434733962003038</v>
      </c>
      <c r="F30" s="0" t="n">
        <f aca="false">((C30-MIN(C$2:C$57))/(MAX(C$2:C$57)-MIN(C$2:C$57)))*99+1</f>
        <v>11.8275878356444</v>
      </c>
      <c r="G30" s="0" t="n">
        <f aca="false">((D30-MIN(D$2:D$57))/(MAX(D$2:D$57)-MIN(D$2:D$57)))*99+1</f>
        <v>58.6722051135143</v>
      </c>
      <c r="H30" s="0" t="n">
        <f aca="false">(-66.96)*(F30^0.99)*(G30^2.04)</f>
        <v>-3130291.50987797</v>
      </c>
    </row>
    <row r="31" customFormat="false" ht="15" hidden="false" customHeight="false" outlineLevel="0" collapsed="false">
      <c r="A31" s="0" t="s">
        <v>37</v>
      </c>
      <c r="B31" s="1" t="n">
        <v>13831.3752293893</v>
      </c>
      <c r="C31" s="1" t="n">
        <v>46.92714</v>
      </c>
      <c r="D31" s="1" t="n">
        <v>79.3262682926829</v>
      </c>
      <c r="E31" s="1" t="n">
        <f aca="false">((B31-MIN(B$2:B$57))/(MAX(B$2:B$57)-MIN(B$2:B$57)))</f>
        <v>0.23198994588289</v>
      </c>
      <c r="F31" s="0" t="n">
        <f aca="false">((C31-MIN(C$2:C$57))/(MAX(C$2:C$57)-MIN(C$2:C$57)))*99+1</f>
        <v>43.3823952488265</v>
      </c>
      <c r="G31" s="0" t="n">
        <f aca="false">((D31-MIN(D$2:D$57))/(MAX(D$2:D$57)-MIN(D$2:D$57)))*99+1</f>
        <v>87.4958604884337</v>
      </c>
      <c r="H31" s="0" t="n">
        <f aca="false">(-66.96)*(F31^0.99)*(G31^2.04)</f>
        <v>-25610045.4992657</v>
      </c>
    </row>
    <row r="32" customFormat="false" ht="15" hidden="false" customHeight="false" outlineLevel="0" collapsed="false">
      <c r="A32" s="0" t="s">
        <v>38</v>
      </c>
      <c r="B32" s="1" t="n">
        <v>12298.4901835571</v>
      </c>
      <c r="C32" s="1" t="n">
        <v>71.7985</v>
      </c>
      <c r="D32" s="1" t="n">
        <v>75.358</v>
      </c>
      <c r="E32" s="1" t="n">
        <f aca="false">((B32-MIN(B$2:B$57))/(MAX(B$2:B$57)-MIN(B$2:B$57)))</f>
        <v>0.204855538090997</v>
      </c>
      <c r="F32" s="0" t="n">
        <f aca="false">((C32-MIN(C$2:C$57))/(MAX(C$2:C$57)-MIN(C$2:C$57)))*99+1</f>
        <v>70.9616784260477</v>
      </c>
      <c r="G32" s="0" t="n">
        <f aca="false">((D32-MIN(D$2:D$57))/(MAX(D$2:D$57)-MIN(D$2:D$57)))*99+1</f>
        <v>74.6784931604956</v>
      </c>
      <c r="H32" s="0" t="n">
        <f aca="false">(-66.96)*(F32^0.99)*(G32^2.04)</f>
        <v>-30175050.0964786</v>
      </c>
    </row>
    <row r="33" customFormat="false" ht="15" hidden="false" customHeight="false" outlineLevel="0" collapsed="false">
      <c r="A33" s="0" t="s">
        <v>39</v>
      </c>
      <c r="B33" s="1" t="n">
        <v>1090.3672076732</v>
      </c>
      <c r="C33" s="1" t="n">
        <v>16.13567</v>
      </c>
      <c r="D33" s="1" t="n">
        <v>61.8166097560976</v>
      </c>
      <c r="E33" s="1" t="n">
        <f aca="false">((B33-MIN(B$2:B$57))/(MAX(B$2:B$57)-MIN(B$2:B$57)))</f>
        <v>0.00645463370731754</v>
      </c>
      <c r="F33" s="0" t="n">
        <f aca="false">((C33-MIN(C$2:C$57))/(MAX(C$2:C$57)-MIN(C$2:C$57)))*99+1</f>
        <v>9.2384372757639</v>
      </c>
      <c r="G33" s="0" t="n">
        <f aca="false">((D33-MIN(D$2:D$57))/(MAX(D$2:D$57)-MIN(D$2:D$57)))*99+1</f>
        <v>30.940277877247</v>
      </c>
      <c r="H33" s="0" t="n">
        <f aca="false">(-66.96)*(F33^0.99)*(G33^2.04)</f>
        <v>-664396.540443079</v>
      </c>
    </row>
    <row r="34" customFormat="false" ht="15" hidden="false" customHeight="false" outlineLevel="0" collapsed="false">
      <c r="A34" s="0" t="s">
        <v>40</v>
      </c>
      <c r="B34" s="1" t="n">
        <v>24194.6339084542</v>
      </c>
      <c r="C34" s="1" t="n">
        <v>80.67462</v>
      </c>
      <c r="D34" s="1" t="n">
        <v>75.0537073170732</v>
      </c>
      <c r="E34" s="1" t="n">
        <f aca="false">((B34-MIN(B$2:B$57))/(MAX(B$2:B$57)-MIN(B$2:B$57)))</f>
        <v>0.415435461132185</v>
      </c>
      <c r="F34" s="0" t="n">
        <f aca="false">((C34-MIN(C$2:C$57))/(MAX(C$2:C$57)-MIN(C$2:C$57)))*99+1</f>
        <v>80.8042052116756</v>
      </c>
      <c r="G34" s="0" t="n">
        <f aca="false">((D34-MIN(D$2:D$57))/(MAX(D$2:D$57)-MIN(D$2:D$57)))*99+1</f>
        <v>73.6956384731075</v>
      </c>
      <c r="H34" s="0" t="n">
        <f aca="false">(-66.96)*(F34^0.99)*(G34^2.04)</f>
        <v>-33400757.1092862</v>
      </c>
    </row>
    <row r="35" customFormat="false" ht="15" hidden="false" customHeight="false" outlineLevel="0" collapsed="false">
      <c r="A35" s="0" t="s">
        <v>41</v>
      </c>
      <c r="B35" s="1" t="n">
        <v>18255.8697234297</v>
      </c>
      <c r="C35" s="1" t="n">
        <v>82.20827</v>
      </c>
      <c r="D35" s="1" t="n">
        <v>74.1943902439025</v>
      </c>
      <c r="E35" s="1" t="n">
        <f aca="false">((B35-MIN(B$2:B$57))/(MAX(B$2:B$57)-MIN(B$2:B$57)))</f>
        <v>0.310310259725539</v>
      </c>
      <c r="F35" s="0" t="n">
        <f aca="false">((C35-MIN(C$2:C$57))/(MAX(C$2:C$57)-MIN(C$2:C$57)))*99+1</f>
        <v>82.5048346764393</v>
      </c>
      <c r="G35" s="0" t="n">
        <f aca="false">((D35-MIN(D$2:D$57))/(MAX(D$2:D$57)-MIN(D$2:D$57)))*99+1</f>
        <v>70.9200744825611</v>
      </c>
      <c r="H35" s="0" t="n">
        <f aca="false">(-66.96)*(F35^0.99)*(G35^2.04)</f>
        <v>-31528200.4330991</v>
      </c>
    </row>
    <row r="36" customFormat="false" ht="15" hidden="false" customHeight="false" outlineLevel="0" collapsed="false">
      <c r="A36" s="0" t="s">
        <v>42</v>
      </c>
      <c r="B36" s="1" t="n">
        <v>16459.8199957751</v>
      </c>
      <c r="C36" s="1" t="n">
        <v>38.69535</v>
      </c>
      <c r="D36" s="1" t="n">
        <v>76.6991707317073</v>
      </c>
      <c r="E36" s="1" t="n">
        <f aca="false">((B36-MIN(B$2:B$57))/(MAX(B$2:B$57)-MIN(B$2:B$57)))</f>
        <v>0.278517434909871</v>
      </c>
      <c r="F36" s="0" t="n">
        <f aca="false">((C36-MIN(C$2:C$57))/(MAX(C$2:C$57)-MIN(C$2:C$57)))*99+1</f>
        <v>34.2543512872008</v>
      </c>
      <c r="G36" s="0" t="n">
        <f aca="false">((D36-MIN(D$2:D$57))/(MAX(D$2:D$57)-MIN(D$2:D$57)))*99+1</f>
        <v>79.0104275585476</v>
      </c>
      <c r="H36" s="0" t="n">
        <f aca="false">(-66.96)*(F36^0.99)*(G36^2.04)</f>
        <v>-16461152.3775661</v>
      </c>
    </row>
    <row r="37" customFormat="false" ht="15" hidden="false" customHeight="false" outlineLevel="0" collapsed="false">
      <c r="A37" s="0" t="s">
        <v>43</v>
      </c>
      <c r="B37" s="1" t="n">
        <v>4762.78087267429</v>
      </c>
      <c r="C37" s="1" t="n">
        <v>17.75575</v>
      </c>
      <c r="D37" s="1" t="n">
        <v>71.1616829268293</v>
      </c>
      <c r="E37" s="1" t="n">
        <f aca="false">((B37-MIN(B$2:B$57))/(MAX(B$2:B$57)-MIN(B$2:B$57)))</f>
        <v>0.071461967582483</v>
      </c>
      <c r="F37" s="0" t="n">
        <f aca="false">((C37-MIN(C$2:C$57))/(MAX(C$2:C$57)-MIN(C$2:C$57)))*99+1</f>
        <v>11.0349069939358</v>
      </c>
      <c r="G37" s="0" t="n">
        <f aca="false">((D37-MIN(D$2:D$57))/(MAX(D$2:D$57)-MIN(D$2:D$57)))*99+1</f>
        <v>61.1245362744396</v>
      </c>
      <c r="H37" s="0" t="n">
        <f aca="false">(-66.96)*(F37^0.99)*(G37^2.04)</f>
        <v>-3177138.9814371</v>
      </c>
    </row>
    <row r="38" customFormat="false" ht="15" hidden="false" customHeight="false" outlineLevel="0" collapsed="false">
      <c r="A38" s="0" t="s">
        <v>44</v>
      </c>
      <c r="B38" s="1" t="n">
        <v>11348.6473412397</v>
      </c>
      <c r="C38" s="1" t="n">
        <v>91.82178</v>
      </c>
      <c r="D38" s="1" t="n">
        <v>68.8826097560976</v>
      </c>
      <c r="E38" s="1" t="n">
        <f aca="false">((B38-MIN(B$2:B$57))/(MAX(B$2:B$57)-MIN(B$2:B$57)))</f>
        <v>0.188041868278163</v>
      </c>
      <c r="F38" s="0" t="n">
        <f aca="false">((C38-MIN(C$2:C$57))/(MAX(C$2:C$57)-MIN(C$2:C$57)))*99+1</f>
        <v>93.1650363950847</v>
      </c>
      <c r="G38" s="0" t="n">
        <f aca="false">((D38-MIN(D$2:D$57))/(MAX(D$2:D$57)-MIN(D$2:D$57)))*99+1</f>
        <v>53.7632099119101</v>
      </c>
      <c r="H38" s="0" t="n">
        <f aca="false">(-66.96)*(F38^0.99)*(G38^2.04)</f>
        <v>-20209969.6529795</v>
      </c>
    </row>
    <row r="39" customFormat="false" ht="15" hidden="false" customHeight="false" outlineLevel="0" collapsed="false">
      <c r="A39" s="0" t="s">
        <v>45</v>
      </c>
      <c r="B39" s="1" t="n">
        <v>4770.01209867368</v>
      </c>
      <c r="C39" s="1" t="n">
        <v>22.6204</v>
      </c>
      <c r="D39" s="1" t="n">
        <v>66.2072195121951</v>
      </c>
      <c r="E39" s="1" t="n">
        <f aca="false">((B39-MIN(B$2:B$57))/(MAX(B$2:B$57)-MIN(B$2:B$57)))</f>
        <v>0.0715899713330814</v>
      </c>
      <c r="F39" s="0" t="n">
        <f aca="false">((C39-MIN(C$2:C$57))/(MAX(C$2:C$57)-MIN(C$2:C$57)))*99+1</f>
        <v>16.4292062967511</v>
      </c>
      <c r="G39" s="0" t="n">
        <f aca="false">((D39-MIN(D$2:D$57))/(MAX(D$2:D$57)-MIN(D$2:D$57)))*99+1</f>
        <v>45.1217933108931</v>
      </c>
      <c r="H39" s="0" t="n">
        <f aca="false">(-66.96)*(F39^0.99)*(G39^2.04)</f>
        <v>-2536436.64987281</v>
      </c>
    </row>
    <row r="40" customFormat="false" ht="15" hidden="false" customHeight="false" outlineLevel="0" collapsed="false">
      <c r="A40" s="0" t="s">
        <v>46</v>
      </c>
      <c r="B40" s="1" t="n">
        <v>4576.2270153496</v>
      </c>
      <c r="C40" s="1" t="n">
        <v>8.706139</v>
      </c>
      <c r="D40" s="1" t="n">
        <v>66.1491951219512</v>
      </c>
      <c r="E40" s="1" t="n">
        <f aca="false">((B40-MIN(B$2:B$57))/(MAX(B$2:B$57)-MIN(B$2:B$57)))</f>
        <v>0.0681596792252692</v>
      </c>
      <c r="F40" s="0" t="n">
        <f aca="false">((C40-MIN(C$2:C$57))/(MAX(C$2:C$57)-MIN(C$2:C$57)))*99+1</f>
        <v>1</v>
      </c>
      <c r="G40" s="0" t="n">
        <f aca="false">((D40-MIN(D$2:D$57))/(MAX(D$2:D$57)-MIN(D$2:D$57)))*99+1</f>
        <v>44.9343765666404</v>
      </c>
      <c r="H40" s="0" t="n">
        <f aca="false">(-66.96)*(F40^0.99)*(G40^2.04)</f>
        <v>-157425.84564188</v>
      </c>
    </row>
    <row r="41" customFormat="false" ht="15" hidden="false" customHeight="false" outlineLevel="0" collapsed="false">
      <c r="A41" s="0" t="s">
        <v>47</v>
      </c>
      <c r="B41" s="1" t="n">
        <v>19871.8380707006</v>
      </c>
      <c r="C41" s="1" t="n">
        <v>43.40355</v>
      </c>
      <c r="D41" s="1" t="n">
        <v>77.6254390243903</v>
      </c>
      <c r="E41" s="1" t="n">
        <f aca="false">((B41-MIN(B$2:B$57))/(MAX(B$2:B$57)-MIN(B$2:B$57)))</f>
        <v>0.338915368916773</v>
      </c>
      <c r="F41" s="0" t="n">
        <f aca="false">((C41-MIN(C$2:C$57))/(MAX(C$2:C$57)-MIN(C$2:C$57)))*99+1</f>
        <v>39.4751667574844</v>
      </c>
      <c r="G41" s="0" t="n">
        <f aca="false">((D41-MIN(D$2:D$57))/(MAX(D$2:D$57)-MIN(D$2:D$57)))*99+1</f>
        <v>82.0022416386164</v>
      </c>
      <c r="H41" s="0" t="n">
        <f aca="false">(-66.96)*(F41^0.99)*(G41^2.04)</f>
        <v>-20435283.0087707</v>
      </c>
    </row>
    <row r="42" customFormat="false" ht="15" hidden="false" customHeight="false" outlineLevel="0" collapsed="false">
      <c r="A42" s="0" t="s">
        <v>48</v>
      </c>
      <c r="B42" s="1" t="n">
        <v>11545.3876412251</v>
      </c>
      <c r="C42" s="1" t="n">
        <v>28.97523</v>
      </c>
      <c r="D42" s="1" t="n">
        <v>74.4853658536585</v>
      </c>
      <c r="E42" s="1" t="n">
        <f aca="false">((B42-MIN(B$2:B$57))/(MAX(B$2:B$57)-MIN(B$2:B$57)))</f>
        <v>0.191524472236901</v>
      </c>
      <c r="F42" s="0" t="n">
        <f aca="false">((C42-MIN(C$2:C$57))/(MAX(C$2:C$57)-MIN(C$2:C$57)))*99+1</f>
        <v>23.4759321739489</v>
      </c>
      <c r="G42" s="0" t="n">
        <f aca="false">((D42-MIN(D$2:D$57))/(MAX(D$2:D$57)-MIN(D$2:D$57)))*99+1</f>
        <v>71.8599154909403</v>
      </c>
      <c r="H42" s="0" t="n">
        <f aca="false">(-66.96)*(F42^0.99)*(G42^2.04)</f>
        <v>-9331789.52655425</v>
      </c>
    </row>
    <row r="43" customFormat="false" ht="15" hidden="false" customHeight="false" outlineLevel="0" collapsed="false">
      <c r="A43" s="0" t="s">
        <v>49</v>
      </c>
      <c r="B43" s="1" t="n">
        <v>19667.0588821069</v>
      </c>
      <c r="C43" s="1" t="n">
        <v>60.79454</v>
      </c>
      <c r="D43" s="1" t="n">
        <v>74.9609756097561</v>
      </c>
      <c r="E43" s="1" t="n">
        <f aca="false">((B43-MIN(B$2:B$57))/(MAX(B$2:B$57)-MIN(B$2:B$57)))</f>
        <v>0.335290464345029</v>
      </c>
      <c r="F43" s="0" t="n">
        <f aca="false">((C43-MIN(C$2:C$57))/(MAX(C$2:C$57)-MIN(C$2:C$57)))*99+1</f>
        <v>58.7596384527283</v>
      </c>
      <c r="G43" s="0" t="n">
        <f aca="false">((D43-MIN(D$2:D$57))/(MAX(D$2:D$57)-MIN(D$2:D$57)))*99+1</f>
        <v>73.3961183126836</v>
      </c>
      <c r="H43" s="0" t="n">
        <f aca="false">(-66.96)*(F43^0.99)*(G43^2.04)</f>
        <v>-24164447.876649</v>
      </c>
    </row>
    <row r="44" customFormat="false" ht="15" hidden="false" customHeight="false" outlineLevel="0" collapsed="false">
      <c r="A44" s="0" t="s">
        <v>50</v>
      </c>
      <c r="B44" s="1" t="n">
        <v>1615.52333612209</v>
      </c>
      <c r="C44" s="1" t="n">
        <v>38.14489</v>
      </c>
      <c r="D44" s="1" t="n">
        <v>66.1133414634146</v>
      </c>
      <c r="E44" s="1" t="n">
        <f aca="false">((B44-MIN(B$2:B$57))/(MAX(B$2:B$57)-MIN(B$2:B$57)))</f>
        <v>0.0157506996990163</v>
      </c>
      <c r="F44" s="0" t="n">
        <f aca="false">((C44-MIN(C$2:C$57))/(MAX(C$2:C$57)-MIN(C$2:C$57)))*99+1</f>
        <v>33.6439587627175</v>
      </c>
      <c r="G44" s="0" t="n">
        <f aca="false">((D44-MIN(D$2:D$57))/(MAX(D$2:D$57)-MIN(D$2:D$57)))*99+1</f>
        <v>44.8185705077706</v>
      </c>
      <c r="H44" s="0" t="n">
        <f aca="false">(-66.96)*(F44^0.99)*(G44^2.04)</f>
        <v>-5086602.34560704</v>
      </c>
    </row>
    <row r="45" customFormat="false" ht="15" hidden="false" customHeight="false" outlineLevel="0" collapsed="false">
      <c r="A45" s="0" t="s">
        <v>51</v>
      </c>
      <c r="B45" s="1" t="n">
        <v>2218.55191733521</v>
      </c>
      <c r="C45" s="1" t="n">
        <v>11.92181</v>
      </c>
      <c r="D45" s="1" t="n">
        <v>66.2578292682927</v>
      </c>
      <c r="E45" s="1" t="n">
        <f aca="false">((B45-MIN(B$2:B$57))/(MAX(B$2:B$57)-MIN(B$2:B$57)))</f>
        <v>0.0264252271055515</v>
      </c>
      <c r="F45" s="0" t="n">
        <f aca="false">((C45-MIN(C$2:C$57))/(MAX(C$2:C$57)-MIN(C$2:C$57)))*99+1</f>
        <v>4.5657841434396</v>
      </c>
      <c r="G45" s="0" t="n">
        <f aca="false">((D45-MIN(D$2:D$57))/(MAX(D$2:D$57)-MIN(D$2:D$57)))*99+1</f>
        <v>45.285261047053</v>
      </c>
      <c r="H45" s="0" t="n">
        <f aca="false">(-66.96)*(F45^0.99)*(G45^2.04)</f>
        <v>-719262.954975898</v>
      </c>
    </row>
    <row r="46" customFormat="false" ht="15" hidden="false" customHeight="false" outlineLevel="0" collapsed="false">
      <c r="A46" s="0" t="s">
        <v>52</v>
      </c>
      <c r="B46" s="1" t="n">
        <v>12372.2652788385</v>
      </c>
      <c r="C46" s="1" t="n">
        <v>68.76723</v>
      </c>
      <c r="D46" s="1" t="n">
        <v>60.9547804878049</v>
      </c>
      <c r="E46" s="1" t="n">
        <f aca="false">((B46-MIN(B$2:B$57))/(MAX(B$2:B$57)-MIN(B$2:B$57)))</f>
        <v>0.206161470017003</v>
      </c>
      <c r="F46" s="0" t="n">
        <f aca="false">((C46-MIN(C$2:C$57))/(MAX(C$2:C$57)-MIN(C$2:C$57)))*99+1</f>
        <v>67.6003723407907</v>
      </c>
      <c r="G46" s="0" t="n">
        <f aca="false">((D46-MIN(D$2:D$57))/(MAX(D$2:D$57)-MIN(D$2:D$57)))*99+1</f>
        <v>28.1565995846165</v>
      </c>
      <c r="H46" s="0" t="n">
        <f aca="false">(-66.96)*(F46^0.99)*(G46^2.04)</f>
        <v>-3931956.0959361</v>
      </c>
    </row>
    <row r="47" customFormat="false" ht="15" hidden="false" customHeight="false" outlineLevel="0" collapsed="false">
      <c r="A47" s="0" t="s">
        <v>53</v>
      </c>
      <c r="B47" s="1" t="n">
        <v>10726.5272990605</v>
      </c>
      <c r="C47" s="1" t="n">
        <v>82.69138</v>
      </c>
      <c r="D47" s="1" t="n">
        <v>74.8146585365854</v>
      </c>
      <c r="E47" s="1" t="n">
        <f aca="false">((B47-MIN(B$2:B$57))/(MAX(B$2:B$57)-MIN(B$2:B$57)))</f>
        <v>0.177029392837883</v>
      </c>
      <c r="F47" s="0" t="n">
        <f aca="false">((C47-MIN(C$2:C$57))/(MAX(C$2:C$57)-MIN(C$2:C$57)))*99+1</f>
        <v>83.0405443238308</v>
      </c>
      <c r="G47" s="0" t="n">
        <f aca="false">((D47-MIN(D$2:D$57))/(MAX(D$2:D$57)-MIN(D$2:D$57)))*99+1</f>
        <v>72.9235193010098</v>
      </c>
      <c r="H47" s="0" t="n">
        <f aca="false">(-66.96)*(F47^0.99)*(G47^2.04)</f>
        <v>-33586339.5588616</v>
      </c>
    </row>
    <row r="48" customFormat="false" ht="15" hidden="false" customHeight="false" outlineLevel="0" collapsed="false">
      <c r="A48" s="0" t="s">
        <v>54</v>
      </c>
      <c r="B48" s="1" t="n">
        <v>57218.0279263612</v>
      </c>
      <c r="C48" s="1" t="n">
        <v>97.98564</v>
      </c>
      <c r="D48" s="1" t="n">
        <v>83.1975609756098</v>
      </c>
      <c r="E48" s="1" t="n">
        <f aca="false">((B48-MIN(B$2:B$57))/(MAX(B$2:B$57)-MIN(B$2:B$57)))</f>
        <v>1</v>
      </c>
      <c r="F48" s="0" t="n">
        <f aca="false">((C48-MIN(C$2:C$57))/(MAX(C$2:C$57)-MIN(C$2:C$57)))*99+1</f>
        <v>100</v>
      </c>
      <c r="G48" s="0" t="n">
        <f aca="false">((D48-MIN(D$2:D$57))/(MAX(D$2:D$57)-MIN(D$2:D$57)))*99+1</f>
        <v>100</v>
      </c>
      <c r="H48" s="0" t="n">
        <f aca="false">(-66.96)*(F48^0.99)*(G48^2.04)</f>
        <v>-76880366.4954313</v>
      </c>
    </row>
    <row r="49" customFormat="false" ht="15" hidden="false" customHeight="false" outlineLevel="0" collapsed="false">
      <c r="A49" s="0" t="s">
        <v>55</v>
      </c>
      <c r="B49" s="1" t="n">
        <v>2402.0993456211</v>
      </c>
      <c r="C49" s="1" t="n">
        <v>19.04123</v>
      </c>
      <c r="D49" s="1" t="n">
        <v>64.1184878048781</v>
      </c>
      <c r="E49" s="1" t="n">
        <f aca="false">((B49-MIN(B$2:B$57))/(MAX(B$2:B$57)-MIN(B$2:B$57)))</f>
        <v>0.0296742970744993</v>
      </c>
      <c r="F49" s="0" t="n">
        <f aca="false">((C49-MIN(C$2:C$57))/(MAX(C$2:C$57)-MIN(C$2:C$57)))*99+1</f>
        <v>12.4603464125544</v>
      </c>
      <c r="G49" s="0" t="n">
        <f aca="false">((D49-MIN(D$2:D$57))/(MAX(D$2:D$57)-MIN(D$2:D$57)))*99+1</f>
        <v>38.3752631955884</v>
      </c>
      <c r="H49" s="0" t="n">
        <f aca="false">(-66.96)*(F49^0.99)*(G49^2.04)</f>
        <v>-1386293.05995899</v>
      </c>
    </row>
    <row r="50" customFormat="false" ht="15" hidden="false" customHeight="false" outlineLevel="0" collapsed="false">
      <c r="A50" s="0" t="s">
        <v>56</v>
      </c>
      <c r="B50" s="1" t="n">
        <v>1315.3402595533</v>
      </c>
      <c r="C50" s="1" t="n">
        <v>17.61492</v>
      </c>
      <c r="D50" s="1" t="n">
        <v>59.5763414634146</v>
      </c>
      <c r="E50" s="1" t="n">
        <f aca="false">((B50-MIN(B$2:B$57))/(MAX(B$2:B$57)-MIN(B$2:B$57)))</f>
        <v>0.010437000518514</v>
      </c>
      <c r="F50" s="0" t="n">
        <f aca="false">((C50-MIN(C$2:C$57))/(MAX(C$2:C$57)-MIN(C$2:C$57)))*99+1</f>
        <v>10.8787438227281</v>
      </c>
      <c r="G50" s="0" t="n">
        <f aca="false">((D50-MIN(D$2:D$57))/(MAX(D$2:D$57)-MIN(D$2:D$57)))*99+1</f>
        <v>23.7042899090454</v>
      </c>
      <c r="H50" s="0" t="n">
        <f aca="false">(-66.96)*(F50^0.99)*(G50^2.04)</f>
        <v>-453602.443591057</v>
      </c>
    </row>
    <row r="51" customFormat="false" ht="15" hidden="false" customHeight="false" outlineLevel="0" collapsed="false">
      <c r="A51" s="0" t="s">
        <v>57</v>
      </c>
      <c r="B51" s="1" t="n">
        <v>1637.27508138533</v>
      </c>
      <c r="C51" s="1" t="n">
        <v>27.78342</v>
      </c>
      <c r="D51" s="1" t="n">
        <v>59.1558048780488</v>
      </c>
      <c r="E51" s="1" t="n">
        <f aca="false">((B51-MIN(B$2:B$57))/(MAX(B$2:B$57)-MIN(B$2:B$57)))</f>
        <v>0.0161357388301389</v>
      </c>
      <c r="F51" s="0" t="n">
        <f aca="false">((C51-MIN(C$2:C$57))/(MAX(C$2:C$57)-MIN(C$2:C$57)))*99+1</f>
        <v>22.1543612794162</v>
      </c>
      <c r="G51" s="0" t="n">
        <f aca="false">((D51-MIN(D$2:D$57))/(MAX(D$2:D$57)-MIN(D$2:D$57)))*99+1</f>
        <v>22.3459714960969</v>
      </c>
      <c r="H51" s="0" t="n">
        <f aca="false">(-66.96)*(F51^0.99)*(G51^2.04)</f>
        <v>-813179.71558745</v>
      </c>
    </row>
    <row r="52" customFormat="false" ht="15" hidden="false" customHeight="false" outlineLevel="0" collapsed="false">
      <c r="A52" s="0" t="s">
        <v>58</v>
      </c>
      <c r="B52" s="1" t="n">
        <v>8243.47351509088</v>
      </c>
      <c r="C52" s="1" t="n">
        <v>52.71481</v>
      </c>
      <c r="D52" s="1" t="n">
        <v>71.1865853658537</v>
      </c>
      <c r="E52" s="1" t="n">
        <f aca="false">((B52-MIN(B$2:B$57))/(MAX(B$2:B$57)-MIN(B$2:B$57)))</f>
        <v>0.133075546379124</v>
      </c>
      <c r="F52" s="0" t="n">
        <f aca="false">((C52-MIN(C$2:C$57))/(MAX(C$2:C$57)-MIN(C$2:C$57)))*99+1</f>
        <v>49.8002103528782</v>
      </c>
      <c r="G52" s="0" t="n">
        <f aca="false">((D52-MIN(D$2:D$57))/(MAX(D$2:D$57)-MIN(D$2:D$57)))*99+1</f>
        <v>61.2049702785935</v>
      </c>
      <c r="H52" s="0" t="n">
        <f aca="false">(-66.96)*(F52^0.99)*(G52^2.04)</f>
        <v>-14161822.9580624</v>
      </c>
    </row>
    <row r="53" customFormat="false" ht="15" hidden="false" customHeight="false" outlineLevel="0" collapsed="false">
      <c r="A53" s="0" t="s">
        <v>59</v>
      </c>
      <c r="B53" s="1" t="n">
        <v>51931.6121706486</v>
      </c>
      <c r="C53" s="1" t="n">
        <v>93.5838</v>
      </c>
      <c r="D53" s="1" t="n">
        <v>78.7414634146342</v>
      </c>
      <c r="E53" s="1" t="n">
        <f aca="false">((B53-MIN(B$2:B$57))/(MAX(B$2:B$57)-MIN(B$2:B$57)))</f>
        <v>0.906422362679439</v>
      </c>
      <c r="F53" s="0" t="n">
        <f aca="false">((C53-MIN(C$2:C$57))/(MAX(C$2:C$57)-MIN(C$2:C$57)))*99+1</f>
        <v>95.1189001381179</v>
      </c>
      <c r="G53" s="0" t="n">
        <f aca="false">((D53-MIN(D$2:D$57))/(MAX(D$2:D$57)-MIN(D$2:D$57)))*99+1</f>
        <v>85.6069612547447</v>
      </c>
      <c r="H53" s="0" t="n">
        <f aca="false">(-66.96)*(F53^0.99)*(G53^2.04)</f>
        <v>-53286613.761477</v>
      </c>
    </row>
    <row r="54" customFormat="false" ht="15" hidden="false" customHeight="false" outlineLevel="0" collapsed="false">
      <c r="A54" s="0" t="s">
        <v>60</v>
      </c>
      <c r="B54" s="1" t="n">
        <v>19827.5649843219</v>
      </c>
      <c r="C54" s="1" t="n">
        <v>45.35541</v>
      </c>
      <c r="D54" s="1" t="n">
        <v>76.9820975609756</v>
      </c>
      <c r="E54" s="1" t="n">
        <f aca="false">((B54-MIN(B$2:B$57))/(MAX(B$2:B$57)-MIN(B$2:B$57)))</f>
        <v>0.338131667631884</v>
      </c>
      <c r="F54" s="0" t="n">
        <f aca="false">((C54-MIN(C$2:C$57))/(MAX(C$2:C$57)-MIN(C$2:C$57)))*99+1</f>
        <v>41.6395397416032</v>
      </c>
      <c r="G54" s="0" t="n">
        <f aca="false">((D54-MIN(D$2:D$57))/(MAX(D$2:D$57)-MIN(D$2:D$57)))*99+1</f>
        <v>79.9242712884051</v>
      </c>
      <c r="H54" s="0" t="n">
        <f aca="false">(-66.96)*(F54^0.99)*(G54^2.04)</f>
        <v>-20445174.6200264</v>
      </c>
    </row>
    <row r="55" customFormat="false" ht="15" hidden="false" customHeight="false" outlineLevel="0" collapsed="false">
      <c r="A55" s="0" t="s">
        <v>61</v>
      </c>
      <c r="B55" s="1" t="n">
        <v>16745.0219796981</v>
      </c>
      <c r="C55" s="1" t="n">
        <v>56.85735</v>
      </c>
      <c r="D55" s="1" t="n">
        <v>74.2261463414634</v>
      </c>
      <c r="E55" s="1" t="n">
        <f aca="false">((B55-MIN(B$2:B$57))/(MAX(B$2:B$57)-MIN(B$2:B$57)))</f>
        <v>0.283565945857163</v>
      </c>
      <c r="F55" s="0" t="n">
        <f aca="false">((C55-MIN(C$2:C$57))/(MAX(C$2:C$57)-MIN(C$2:C$57)))*99+1</f>
        <v>54.3937783657639</v>
      </c>
      <c r="G55" s="0" t="n">
        <f aca="false">((D55-MIN(D$2:D$57))/(MAX(D$2:D$57)-MIN(D$2:D$57)))*99+1</f>
        <v>71.0226455632744</v>
      </c>
      <c r="H55" s="0" t="n">
        <f aca="false">(-66.96)*(F55^0.99)*(G55^2.04)</f>
        <v>-20934314.529747</v>
      </c>
    </row>
    <row r="56" customFormat="false" ht="15" hidden="false" customHeight="false" outlineLevel="0" collapsed="false">
      <c r="A56" s="0" t="s">
        <v>62</v>
      </c>
      <c r="B56" s="1" t="n">
        <v>5264.82809971072</v>
      </c>
      <c r="C56" s="1" t="n">
        <v>30.86436</v>
      </c>
      <c r="D56" s="1" t="n">
        <v>75.6952926829268</v>
      </c>
      <c r="E56" s="1" t="n">
        <f aca="false">((B56-MIN(B$2:B$57))/(MAX(B$2:B$57)-MIN(B$2:B$57)))</f>
        <v>0.0803489707052774</v>
      </c>
      <c r="F56" s="0" t="n">
        <f aca="false">((C56-MIN(C$2:C$57))/(MAX(C$2:C$57)-MIN(C$2:C$57)))*99+1</f>
        <v>25.5707452934801</v>
      </c>
      <c r="G56" s="0" t="n">
        <f aca="false">((D56-MIN(D$2:D$57))/(MAX(D$2:D$57)-MIN(D$2:D$57)))*99+1</f>
        <v>75.7679366898231</v>
      </c>
      <c r="H56" s="0" t="n">
        <f aca="false">(-66.96)*(F56^0.99)*(G56^2.04)</f>
        <v>-11314405.4428598</v>
      </c>
    </row>
    <row r="57" customFormat="false" ht="15" hidden="false" customHeight="false" outlineLevel="0" collapsed="false">
      <c r="A57" s="0" t="s">
        <v>63</v>
      </c>
      <c r="B57" s="1" t="n">
        <v>4319.76973894425</v>
      </c>
      <c r="C57" s="1" t="n">
        <v>24.24381</v>
      </c>
      <c r="D57" s="1" t="n">
        <v>73.1281219512195</v>
      </c>
      <c r="E57" s="1" t="n">
        <f aca="false">((B57-MIN(B$2:B$57))/(MAX(B$2:B$57)-MIN(B$2:B$57)))</f>
        <v>0.0636199935273092</v>
      </c>
      <c r="F57" s="0" t="n">
        <f aca="false">((C57-MIN(C$2:C$57))/(MAX(C$2:C$57)-MIN(C$2:C$57)))*99+1</f>
        <v>18.229368575884</v>
      </c>
      <c r="G57" s="0" t="n">
        <f aca="false">((D57-MIN(D$2:D$57))/(MAX(D$2:D$57)-MIN(D$2:D$57)))*99+1</f>
        <v>67.4760653154767</v>
      </c>
      <c r="H57" s="0" t="n">
        <f aca="false">(-66.96)*(F57^0.99)*(G57^2.04)</f>
        <v>-6389175.8958875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3.8"/>
  <cols>
    <col collapsed="false" hidden="false" max="1" min="1" style="0" width="21.3157894736842"/>
    <col collapsed="false" hidden="false" max="8" min="2" style="1" width="8.57085020242915"/>
    <col collapsed="false" hidden="false" max="13" min="9" style="0" width="8.57085020242915"/>
    <col collapsed="false" hidden="false" max="18" min="14" style="1" width="10.3886639676113"/>
    <col collapsed="false" hidden="false" max="1025" min="19" style="0" width="8.570850202429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2</v>
      </c>
      <c r="H1" s="2" t="s">
        <v>4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5</v>
      </c>
      <c r="N1" s="2" t="s">
        <v>7</v>
      </c>
      <c r="O1" s="2" t="s">
        <v>72</v>
      </c>
      <c r="P1" s="1" t="s">
        <v>73</v>
      </c>
      <c r="Q1" s="1" t="s">
        <v>74</v>
      </c>
      <c r="R1" s="1" t="s">
        <v>75</v>
      </c>
      <c r="S1" s="1" t="s">
        <v>76</v>
      </c>
    </row>
    <row r="2" customFormat="false" ht="13.8" hidden="false" customHeight="false" outlineLevel="0" collapsed="false">
      <c r="B2" s="0"/>
      <c r="C2" s="2"/>
      <c r="D2" s="2"/>
      <c r="E2" s="2"/>
      <c r="F2" s="2"/>
      <c r="G2" s="2"/>
      <c r="H2" s="2"/>
      <c r="N2" s="2"/>
      <c r="O2" s="0"/>
      <c r="P2" s="0"/>
      <c r="Q2" s="0"/>
      <c r="R2" s="0"/>
    </row>
    <row r="3" customFormat="false" ht="13.8" hidden="false" customHeight="false" outlineLevel="0" collapsed="false">
      <c r="A3" s="0" t="s">
        <v>77</v>
      </c>
      <c r="B3" s="0"/>
      <c r="C3" s="1" t="n">
        <f aca="false">C4-C6/10</f>
        <v>11.8165841901115</v>
      </c>
      <c r="D3" s="1" t="n">
        <f aca="false">D4-D6/10</f>
        <v>19.4312934742279</v>
      </c>
      <c r="E3" s="1" t="n">
        <f aca="false">E4-E6/10</f>
        <v>76.8142277217081</v>
      </c>
      <c r="F3" s="1" t="n">
        <f aca="false">F4-F6/10</f>
        <v>79.2311192434512</v>
      </c>
      <c r="G3" s="1" t="n">
        <f aca="false">G4-G6/10</f>
        <v>90.877572026547</v>
      </c>
      <c r="H3" s="2"/>
      <c r="I3" s="1" t="n">
        <f aca="false">((C3-MIN(C$11:C$66))/(MAX(C$11:C$66)-MIN(C$11:C$66)))*99+1</f>
        <v>6.80712797465153</v>
      </c>
      <c r="J3" s="1" t="n">
        <f aca="false">((D3-MIN(D$11:D$66))/(MAX(D$11:D$66)-MIN(D$11:D$66)))*99+1</f>
        <v>21.9805624827008</v>
      </c>
      <c r="K3" s="1" t="n">
        <f aca="false">((E3-MIN(E$11:E$66))/(MAX(E$11:E$66)-MIN(E$11:E$66)))*99+1</f>
        <v>97.478437772523</v>
      </c>
      <c r="L3" s="1" t="n">
        <f aca="false">((F3-MIN(F$11:F$66))/(MAX(F$11:F$66)-MIN(F$11:F$66)))*99+1</f>
        <v>80.1455269833681</v>
      </c>
      <c r="M3" s="1" t="n">
        <f aca="false">((G3-MIN(G$11:G$66))/(MAX(G$11:G$66)-MIN(G$11:G$66)))*99+1</f>
        <v>92.1180257339045</v>
      </c>
      <c r="N3" s="2"/>
      <c r="O3" s="1" t="n">
        <f aca="false">(-96.27*$M4^6.96*$K4^0.79)+(-60.61*$J4^0.85*$L4^6.86)+(61.55*$I3^-1.08*$L4^-2.64*$M4^-6.71)</f>
        <v>-2.28048278233682E+017</v>
      </c>
      <c r="P3" s="1" t="n">
        <f aca="false">(-96.27*$M4^6.96*$K4^0.79)+(-60.61*$J3^0.85*$L4^6.86)+(61.55*$I4^-1.08*$L4^-2.64*$M4^-6.71)</f>
        <v>-2.27054375842272E+017</v>
      </c>
      <c r="Q3" s="1" t="n">
        <f aca="false">(-96.27*$M4^6.96*$K3^0.79)+(-60.61*$J4^0.85*$L4^6.86)+(61.55*$I4^-1.08*$L4^-2.64*$M4^-6.71)</f>
        <v>-2.23756028480999E+017</v>
      </c>
      <c r="R3" s="1" t="n">
        <f aca="false">(-96.27*$M4^6.96*$K4^0.79)+(-60.61*$J4^0.85*$L3^6.86)+(61.55*$I4^-1.08*$L3^-2.64*$M4^-6.71)</f>
        <v>-2.25319370293529E+017</v>
      </c>
      <c r="S3" s="1" t="n">
        <f aca="false">(-96.27*$M3^6.96*$K4^0.79)+(-60.61*$J4^0.85*$L4^6.86)+(61.55*$I4^-1.08*$L4^-2.64*$M3^-6.71)</f>
        <v>-1.85073664857536E+017</v>
      </c>
    </row>
    <row r="4" customFormat="false" ht="13.8" hidden="false" customHeight="false" outlineLevel="0" collapsed="false">
      <c r="A4" s="0" t="s">
        <v>59</v>
      </c>
      <c r="B4" s="1" t="n">
        <f aca="false">B62</f>
        <v>51931.6121706486</v>
      </c>
      <c r="C4" s="1" t="n">
        <f aca="false">C62</f>
        <v>13.6470645864628</v>
      </c>
      <c r="D4" s="1" t="n">
        <f aca="false">D62</f>
        <v>20.1847709405274</v>
      </c>
      <c r="E4" s="1" t="n">
        <f aca="false">E62</f>
        <v>77.8808548324835</v>
      </c>
      <c r="F4" s="1" t="n">
        <f aca="false">F62</f>
        <v>81.447</v>
      </c>
      <c r="G4" s="1" t="n">
        <f aca="false">G62</f>
        <v>93.5838</v>
      </c>
      <c r="H4" s="2"/>
      <c r="I4" s="1" t="n">
        <f aca="false">I62</f>
        <v>8.83228868176912</v>
      </c>
      <c r="J4" s="1" t="n">
        <f aca="false">J62</f>
        <v>24.1093719723979</v>
      </c>
      <c r="K4" s="1" t="n">
        <f aca="false">K62</f>
        <v>100</v>
      </c>
      <c r="L4" s="1" t="n">
        <f aca="false">L62</f>
        <v>82.908888217066</v>
      </c>
      <c r="M4" s="1" t="n">
        <f aca="false">M62</f>
        <v>95.1189001381179</v>
      </c>
      <c r="N4" s="2"/>
      <c r="O4" s="0"/>
      <c r="P4" s="0"/>
      <c r="Q4" s="0"/>
      <c r="R4" s="0"/>
    </row>
    <row r="5" customFormat="false" ht="13.8" hidden="false" customHeight="false" outlineLevel="0" collapsed="false">
      <c r="A5" s="0" t="s">
        <v>78</v>
      </c>
      <c r="B5" s="0"/>
      <c r="C5" s="1" t="n">
        <f aca="false">C4+C6/10</f>
        <v>15.4775449828141</v>
      </c>
      <c r="D5" s="1" t="n">
        <f aca="false">D4+D6/10</f>
        <v>20.9382484068269</v>
      </c>
      <c r="E5" s="1" t="n">
        <f aca="false">E4+E6/10</f>
        <v>78.9474819432589</v>
      </c>
      <c r="F5" s="1" t="n">
        <f aca="false">F4+F6/10</f>
        <v>83.6628807565489</v>
      </c>
      <c r="G5" s="1" t="n">
        <f aca="false">G4+G6/10</f>
        <v>96.290027973453</v>
      </c>
      <c r="H5" s="2"/>
      <c r="I5" s="1" t="n">
        <f aca="false">((C5-MIN(C$11:C$66))/(MAX(C$11:C$66)-MIN(C$11:C$66)))*99+1</f>
        <v>10.8574493888867</v>
      </c>
      <c r="J5" s="1" t="n">
        <f aca="false">((D5-MIN(D$11:D$66))/(MAX(D$11:D$66)-MIN(D$11:D$66)))*99+1</f>
        <v>26.238181462095</v>
      </c>
      <c r="K5" s="1" t="n">
        <f aca="false">((E5-MIN(E$11:E$66))/(MAX(E$11:E$66)-MIN(E$11:E$66)))*99+1</f>
        <v>102.521562227477</v>
      </c>
      <c r="L5" s="1" t="n">
        <f aca="false">((F5-MIN(F$11:F$66))/(MAX(F$11:F$66)-MIN(F$11:F$66)))*99+1</f>
        <v>85.6722494507638</v>
      </c>
      <c r="M5" s="1" t="n">
        <f aca="false">((G5-MIN(G$11:G$66))/(MAX(G$11:G$66)-MIN(G$11:G$66)))*99+1</f>
        <v>98.1197745423313</v>
      </c>
      <c r="N5" s="2"/>
      <c r="O5" s="2" t="n">
        <f aca="false">(-96.27*$M4^6.96*$K4^0.79)+(-60.61*$J4^0.85*$L4^6.86)+(61.55*$I5^-1.08*$L4^-2.64*$M4^-6.71)</f>
        <v>-2.28048278233682E+017</v>
      </c>
      <c r="P5" s="2" t="n">
        <f aca="false">(-96.27*$M4^6.96*$K4^0.79)+(-60.61*$J5^0.85*$L4^6.86)+(61.55*$I4^-1.08*$L4^-2.64*$M4^-6.71)</f>
        <v>-2.29029085271132E+017</v>
      </c>
      <c r="Q5" s="2" t="n">
        <f aca="false">(-96.27*$M4^6.96*$K5^0.79)+(-60.61*$J4^0.85*$L4^6.86)+(61.55*$I4^-1.08*$L4^-2.64*$M4^-6.71)</f>
        <v>-2.32317856742284E+017</v>
      </c>
      <c r="R5" s="2" t="n">
        <f aca="false">(-96.27*$M4^6.96*$K4^0.79)+(-60.61*$J4^0.85*$L5^6.86)+(61.55*$I4^-1.08*$L5^-2.64*$M4^-6.71)</f>
        <v>-2.31365561390969E+017</v>
      </c>
      <c r="S5" s="2" t="n">
        <f aca="false">(-96.27*$M5^6.96*$K4^0.79)+(-60.61*$J4^0.85*$L4^6.86)+(61.55*$I4^-1.08*$L4^-2.64*$M5^-6.71)</f>
        <v>-2.79909839257327E+017</v>
      </c>
    </row>
    <row r="6" customFormat="false" ht="13.8" hidden="false" customHeight="false" outlineLevel="0" collapsed="false">
      <c r="A6" s="0" t="s">
        <v>79</v>
      </c>
      <c r="B6" s="0"/>
      <c r="C6" s="1" t="n">
        <f aca="false">_xlfn.STDEV.S(C11:C66)</f>
        <v>18.3048039635127</v>
      </c>
      <c r="D6" s="1" t="n">
        <f aca="false">_xlfn.STDEV.S(D11:D66)</f>
        <v>7.53477466299509</v>
      </c>
      <c r="E6" s="1" t="n">
        <f aca="false">_xlfn.STDEV.S(E11:E66)</f>
        <v>10.6662711077538</v>
      </c>
      <c r="F6" s="1" t="n">
        <f aca="false">_xlfn.STDEV.S(F11:F66)</f>
        <v>22.1588075654885</v>
      </c>
      <c r="G6" s="1" t="n">
        <f aca="false">_xlfn.STDEV.S(G11:G66)</f>
        <v>27.0622797345299</v>
      </c>
      <c r="H6" s="2"/>
      <c r="N6" s="2"/>
      <c r="O6" s="0"/>
      <c r="P6" s="0"/>
      <c r="Q6" s="0"/>
      <c r="R6" s="0"/>
    </row>
    <row r="7" customFormat="false" ht="13.8" hidden="false" customHeight="false" outlineLevel="0" collapsed="false">
      <c r="A7" s="0" t="s">
        <v>80</v>
      </c>
      <c r="B7" s="0"/>
      <c r="C7" s="2"/>
      <c r="D7" s="2"/>
      <c r="E7" s="2"/>
      <c r="F7" s="2"/>
      <c r="G7" s="2"/>
      <c r="H7" s="2"/>
      <c r="N7" s="2"/>
      <c r="O7" s="1" t="n">
        <f aca="false">(O5-O3)/0.2</f>
        <v>0</v>
      </c>
      <c r="P7" s="1" t="n">
        <f aca="false">(P5-P3)/0.2</f>
        <v>-9873547144302080</v>
      </c>
      <c r="Q7" s="1" t="n">
        <f aca="false">(Q5-Q3)/0.2</f>
        <v>-42809141306423000</v>
      </c>
      <c r="R7" s="1" t="n">
        <f aca="false">(R5-R3)/0.2</f>
        <v>-30230955487198700</v>
      </c>
      <c r="S7" s="1" t="n">
        <f aca="false">(S5-S3)/0.2</f>
        <v>-4.74180871998954E+017</v>
      </c>
    </row>
    <row r="8" customFormat="false" ht="13.8" hidden="false" customHeight="false" outlineLevel="0" collapsed="false">
      <c r="A8" s="0" t="s">
        <v>81</v>
      </c>
      <c r="B8" s="0" t="s">
        <v>82</v>
      </c>
      <c r="C8" s="2"/>
      <c r="D8" s="2"/>
      <c r="E8" s="2"/>
      <c r="F8" s="2"/>
      <c r="G8" s="2"/>
      <c r="H8" s="2"/>
      <c r="N8" s="2"/>
      <c r="O8" s="3" t="n">
        <v>-3.1455E-018</v>
      </c>
      <c r="P8" s="3" t="n">
        <v>-3.1455E-018</v>
      </c>
      <c r="Q8" s="3" t="n">
        <v>-3.1455E-018</v>
      </c>
      <c r="R8" s="3" t="n">
        <v>-3.1455E-018</v>
      </c>
      <c r="S8" s="3" t="n">
        <v>-3.1455E-018</v>
      </c>
    </row>
    <row r="9" customFormat="false" ht="13.8" hidden="false" customHeight="false" outlineLevel="0" collapsed="false">
      <c r="A9" s="0" t="s">
        <v>83</v>
      </c>
      <c r="B9" s="0"/>
      <c r="C9" s="2"/>
      <c r="D9" s="2"/>
      <c r="E9" s="2"/>
      <c r="F9" s="2"/>
      <c r="G9" s="2"/>
      <c r="H9" s="2"/>
      <c r="N9" s="2"/>
      <c r="O9" s="4" t="n">
        <f aca="false">O7*O8</f>
        <v>-0</v>
      </c>
      <c r="P9" s="4" t="n">
        <f aca="false">P7*P8</f>
        <v>0.0310572425424022</v>
      </c>
      <c r="Q9" s="4" t="n">
        <f aca="false">Q7*Q8</f>
        <v>0.134656153979354</v>
      </c>
      <c r="R9" s="4" t="n">
        <f aca="false">R7*R8</f>
        <v>0.0950914704849836</v>
      </c>
      <c r="S9" s="4" t="n">
        <f aca="false">S7*S8</f>
        <v>1.49153593287271</v>
      </c>
    </row>
    <row r="10" customFormat="false" ht="13.8" hidden="false" customHeight="false" outlineLevel="0" collapsed="false">
      <c r="B10" s="0"/>
      <c r="C10" s="2"/>
      <c r="D10" s="2"/>
      <c r="E10" s="2"/>
      <c r="F10" s="2"/>
      <c r="G10" s="2"/>
      <c r="H10" s="2"/>
    </row>
    <row r="11" customFormat="false" ht="13.8" hidden="false" customHeight="false" outlineLevel="0" collapsed="false">
      <c r="A11" s="0" t="s">
        <v>8</v>
      </c>
      <c r="B11" s="1" t="n">
        <v>1838.96024375534</v>
      </c>
      <c r="C11" s="1" t="n">
        <v>6.56770005003155</v>
      </c>
      <c r="D11" s="1" t="n">
        <v>18.0541450749385</v>
      </c>
      <c r="E11" s="1" t="n">
        <v>55.2462276595237</v>
      </c>
      <c r="F11" s="1" t="n">
        <v>26.282</v>
      </c>
      <c r="G11" s="1" t="n">
        <v>9.961</v>
      </c>
      <c r="H11" s="1" t="n">
        <f aca="false">((B11-MIN(B$11:B$66))/(MAX(B$11:B$66)-MIN(B$11:B$66)))</f>
        <v>0.0197058744095823</v>
      </c>
      <c r="I11" s="1" t="n">
        <f aca="false">((C11-MIN(C$11:C$66))/(MAX(C$11:C$66)-MIN(C$11:C$66)))*99+1</f>
        <v>1</v>
      </c>
      <c r="J11" s="1" t="n">
        <f aca="false">((D11-MIN(D$17:D$72))/(MAX(D$17:D$72)-MIN(D$17:D$72)))*99+1</f>
        <v>18.0896875564386</v>
      </c>
      <c r="K11" s="1" t="n">
        <f aca="false">((E11-MIN(E$17:E$72))/(MAX(E$17:E$72)-MIN(E$17:E$72)))*99+1</f>
        <v>46.4905585693672</v>
      </c>
      <c r="L11" s="1" t="n">
        <f aca="false">((F11-MIN(F$17:F$72))/(MAX(F$17:F$72)-MIN(F$17:F$72)))*99+1</f>
        <v>14.1142014964855</v>
      </c>
      <c r="M11" s="1" t="n">
        <f aca="false">((G11-MIN(G$17:G$72))/(MAX(G$17:G$72)-MIN(G$17:G$72)))*99+1</f>
        <v>2.39148670869027</v>
      </c>
      <c r="N11" s="1" t="n">
        <f aca="false">(-96.27*M11^6.96*K11^0.79)+(-60.61*J11^0.85*L11^6.86)+(61.55*I11^-1.08*L11^-2.64*M11^-6.71)</f>
        <v>-54702837417.797</v>
      </c>
    </row>
    <row r="12" customFormat="false" ht="13.8" hidden="false" customHeight="false" outlineLevel="0" collapsed="false">
      <c r="A12" s="0" t="s">
        <v>9</v>
      </c>
      <c r="B12" s="1" t="n">
        <v>10701.1207857986</v>
      </c>
      <c r="C12" s="1" t="n">
        <v>28.2129787944095</v>
      </c>
      <c r="D12" s="1" t="n">
        <v>24.5753502200693</v>
      </c>
      <c r="E12" s="1" t="n">
        <v>52.4538435496912</v>
      </c>
      <c r="F12" s="1" t="n">
        <v>56.409</v>
      </c>
      <c r="G12" s="1" t="n">
        <v>37.98635</v>
      </c>
      <c r="H12" s="1" t="n">
        <f aca="false">((B12-MIN(B$11:B$66))/(MAX(B$11:B$66)-MIN(B$11:B$66)))</f>
        <v>0.176579658728144</v>
      </c>
      <c r="I12" s="1" t="n">
        <f aca="false">((C12-MIN(C$11:C$66))/(MAX(C$11:C$66)-MIN(C$11:C$66)))*99+1</f>
        <v>24.9473572593836</v>
      </c>
      <c r="J12" s="1" t="n">
        <f aca="false">((D12-MIN(D$17:D$72))/(MAX(D$17:D$72)-MIN(D$17:D$72)))*99+1</f>
        <v>36.5141315751766</v>
      </c>
      <c r="K12" s="1" t="n">
        <f aca="false">((E12-MIN(E$17:E$72))/(MAX(E$17:E$72)-MIN(E$17:E$72)))*99+1</f>
        <v>39.8892166150623</v>
      </c>
      <c r="L12" s="1" t="n">
        <f aca="false">((F12-MIN(F$17:F$72))/(MAX(F$17:F$72)-MIN(F$17:F$72)))*99+1</f>
        <v>51.6847177084121</v>
      </c>
      <c r="M12" s="1" t="n">
        <f aca="false">((G12-MIN(G$17:G$72))/(MAX(G$17:G$72)-MIN(G$17:G$72)))*99+1</f>
        <v>33.4681573769101</v>
      </c>
      <c r="N12" s="1" t="n">
        <f aca="false">(-96.27*M12^6.96*K12^0.79)+(-60.61*J12^0.85*L12^6.86)+(61.55*I12^-1.08*L12^-2.64*M12^-6.71)</f>
        <v>-804022672510291</v>
      </c>
    </row>
    <row r="13" customFormat="false" ht="13.8" hidden="false" customHeight="false" outlineLevel="0" collapsed="false">
      <c r="A13" s="0" t="s">
        <v>10</v>
      </c>
      <c r="B13" s="1" t="n">
        <v>18797.5479465897</v>
      </c>
      <c r="C13" s="1" t="n">
        <v>14.4098189922755</v>
      </c>
      <c r="D13" s="1" t="n">
        <v>17.2625174121048</v>
      </c>
      <c r="E13" s="1" t="n">
        <v>63.0765386011447</v>
      </c>
      <c r="F13" s="1" t="n">
        <v>91.604</v>
      </c>
      <c r="G13" s="1" t="n">
        <v>50.1973</v>
      </c>
      <c r="H13" s="1" t="n">
        <f aca="false">((B13-MIN(B$11:B$66))/(MAX(B$11:B$66)-MIN(B$11:B$66)))</f>
        <v>0.319898792041888</v>
      </c>
      <c r="I13" s="1" t="n">
        <f aca="false">((C13-MIN(C$11:C$66))/(MAX(C$11:C$66)-MIN(C$11:C$66)))*99+1</f>
        <v>9.67616565248776</v>
      </c>
      <c r="J13" s="1" t="n">
        <f aca="false">((D13-MIN(D$17:D$72))/(MAX(D$17:D$72)-MIN(D$17:D$72)))*99+1</f>
        <v>15.8530918301937</v>
      </c>
      <c r="K13" s="1" t="n">
        <f aca="false">((E13-MIN(E$17:E$72))/(MAX(E$17:E$72)-MIN(E$17:E$72)))*99+1</f>
        <v>65.0018228156305</v>
      </c>
      <c r="L13" s="1" t="n">
        <f aca="false">((F13-MIN(F$17:F$72))/(MAX(F$17:F$72)-MIN(F$17:F$72)))*99+1</f>
        <v>95.5753911268989</v>
      </c>
      <c r="M13" s="1" t="n">
        <f aca="false">((G13-MIN(G$17:G$72))/(MAX(G$17:G$72)-MIN(G$17:G$72)))*99+1</f>
        <v>47.0086010001333</v>
      </c>
      <c r="N13" s="1" t="n">
        <f aca="false">(-96.27*M13^6.96*K13^0.79)+(-60.61*J13^0.85*L13^6.86)+(61.55*I13^-1.08*L13^-2.64*M13^-6.71)</f>
        <v>-25556463351959100</v>
      </c>
    </row>
    <row r="14" customFormat="false" ht="13.8" hidden="false" customHeight="false" outlineLevel="0" collapsed="false">
      <c r="A14" s="0" t="s">
        <v>11</v>
      </c>
      <c r="B14" s="1" t="n">
        <v>16715.1055213058</v>
      </c>
      <c r="C14" s="1" t="n">
        <v>43.2609211373572</v>
      </c>
      <c r="D14" s="1" t="n">
        <v>25.7438912800352</v>
      </c>
      <c r="E14" s="1" t="n">
        <v>36.0036079352621</v>
      </c>
      <c r="F14" s="1" t="n">
        <v>54.355</v>
      </c>
      <c r="G14" s="1" t="n">
        <v>29.15149</v>
      </c>
      <c r="H14" s="1" t="n">
        <f aca="false">((B14-MIN(B$11:B$66))/(MAX(B$11:B$66)-MIN(B$11:B$66)))</f>
        <v>0.283036378826737</v>
      </c>
      <c r="I14" s="1" t="n">
        <f aca="false">((C14-MIN(C$11:C$66))/(MAX(C$11:C$66)-MIN(C$11:C$66)))*99+1</f>
        <v>41.5957199605925</v>
      </c>
      <c r="J14" s="1" t="n">
        <f aca="false">((D14-MIN(D$17:D$72))/(MAX(D$17:D$72)-MIN(D$17:D$72)))*99+1</f>
        <v>39.8156255266458</v>
      </c>
      <c r="K14" s="1" t="n">
        <f aca="false">((E14-MIN(E$17:E$72))/(MAX(E$17:E$72)-MIN(E$17:E$72)))*99+1</f>
        <v>1</v>
      </c>
      <c r="L14" s="1" t="n">
        <f aca="false">((F14-MIN(F$17:F$72))/(MAX(F$17:F$72)-MIN(F$17:F$72)))*99+1</f>
        <v>49.123233315698</v>
      </c>
      <c r="M14" s="1" t="n">
        <f aca="false">((G14-MIN(G$17:G$72))/(MAX(G$17:G$72)-MIN(G$17:G$72)))*99+1</f>
        <v>23.6713828631278</v>
      </c>
      <c r="N14" s="1" t="n">
        <f aca="false">(-96.27*M14^6.96*K14^0.79)+(-60.61*J14^0.85*L14^6.86)+(61.55*I14^-1.08*L14^-2.64*M14^-6.71)</f>
        <v>-556024898365743</v>
      </c>
    </row>
    <row r="15" customFormat="false" ht="13.8" hidden="false" customHeight="false" outlineLevel="0" collapsed="false">
      <c r="A15" s="0" t="s">
        <v>12</v>
      </c>
      <c r="B15" s="1" t="n">
        <v>43837.3440580026</v>
      </c>
      <c r="C15" s="1" t="n">
        <v>96.0507512478313</v>
      </c>
      <c r="D15" s="1" t="n">
        <v>26.8445042051079</v>
      </c>
      <c r="E15" s="1" t="n">
        <v>52.849272079091</v>
      </c>
      <c r="F15" s="1" t="n">
        <v>88.719</v>
      </c>
      <c r="G15" s="1" t="n">
        <v>81.93935</v>
      </c>
      <c r="H15" s="1" t="n">
        <f aca="false">((B15-MIN(B$11:B$66))/(MAX(B$11:B$66)-MIN(B$11:B$66)))</f>
        <v>0.763141447817215</v>
      </c>
      <c r="I15" s="1" t="n">
        <f aca="false">((C15-MIN(C$11:C$66))/(MAX(C$11:C$66)-MIN(C$11:C$66)))*99+1</f>
        <v>100</v>
      </c>
      <c r="J15" s="1" t="n">
        <f aca="false">((D15-MIN(D$17:D$72))/(MAX(D$17:D$72)-MIN(D$17:D$72)))*99+1</f>
        <v>42.9252012527587</v>
      </c>
      <c r="K15" s="1" t="n">
        <f aca="false">((E15-MIN(E$17:E$72))/(MAX(E$17:E$72)-MIN(E$17:E$72)))*99+1</f>
        <v>40.8240303220535</v>
      </c>
      <c r="L15" s="1" t="n">
        <f aca="false">((F15-MIN(F$17:F$72))/(MAX(F$17:F$72)-MIN(F$17:F$72)))*99+1</f>
        <v>91.9775905071423</v>
      </c>
      <c r="M15" s="1" t="n">
        <f aca="false">((G15-MIN(G$17:G$72))/(MAX(G$17:G$72)-MIN(G$17:G$72)))*99+1</f>
        <v>82.2066354291115</v>
      </c>
      <c r="N15" s="1" t="n">
        <f aca="false">(-96.27*M15^6.96*K15^0.79)+(-60.61*J15^0.85*L15^6.86)+(61.55*I15^-1.08*L15^-2.64*M15^-6.71)</f>
        <v>-82132137954784000</v>
      </c>
    </row>
    <row r="16" customFormat="false" ht="13.8" hidden="false" customHeight="false" outlineLevel="0" collapsed="false">
      <c r="A16" s="0" t="s">
        <v>13</v>
      </c>
      <c r="B16" s="1" t="n">
        <v>17944.2098463253</v>
      </c>
      <c r="C16" s="1" t="n">
        <v>54.941004057247</v>
      </c>
      <c r="D16" s="1" t="n">
        <v>34.8410329356421</v>
      </c>
      <c r="E16" s="1" t="n">
        <v>51.6811734897087</v>
      </c>
      <c r="F16" s="1" t="n">
        <v>76.277</v>
      </c>
      <c r="G16" s="1" t="n">
        <v>71.98499</v>
      </c>
      <c r="H16" s="1" t="n">
        <f aca="false">((B16-MIN(B$11:B$66))/(MAX(B$11:B$66)-MIN(B$11:B$66)))</f>
        <v>0.304793403637264</v>
      </c>
      <c r="I16" s="1" t="n">
        <f aca="false">((C16-MIN(C$11:C$66))/(MAX(C$11:C$66)-MIN(C$11:C$66)))*99+1</f>
        <v>54.5180353442405</v>
      </c>
      <c r="J16" s="1" t="n">
        <f aca="false">((D16-MIN(D$17:D$72))/(MAX(D$17:D$72)-MIN(D$17:D$72)))*99+1</f>
        <v>65.5178958024718</v>
      </c>
      <c r="K16" s="1" t="n">
        <f aca="false">((E16-MIN(E$17:E$72))/(MAX(E$17:E$72)-MIN(E$17:E$72)))*99+1</f>
        <v>38.062584216662</v>
      </c>
      <c r="L16" s="1" t="n">
        <f aca="false">((F16-MIN(F$17:F$72))/(MAX(F$17:F$72)-MIN(F$17:F$72)))*99+1</f>
        <v>76.4615297407603</v>
      </c>
      <c r="M16" s="1" t="n">
        <f aca="false">((G16-MIN(G$17:G$72))/(MAX(G$17:G$72)-MIN(G$17:G$72)))*99+1</f>
        <v>71.1684729286289</v>
      </c>
      <c r="N16" s="1" t="n">
        <f aca="false">(-96.27*M16^6.96*K16^0.79)+(-60.61*J16^0.85*L16^6.86)+(61.55*I16^-1.08*L16^-2.64*M16^-6.71)</f>
        <v>-30959803090703300</v>
      </c>
    </row>
    <row r="17" customFormat="false" ht="13.8" hidden="false" customHeight="false" outlineLevel="0" collapsed="false">
      <c r="A17" s="0" t="s">
        <v>14</v>
      </c>
      <c r="B17" s="1" t="n">
        <v>8005.48489669257</v>
      </c>
      <c r="C17" s="1" t="n">
        <v>60.4712065432016</v>
      </c>
      <c r="D17" s="1" t="n">
        <v>21.0446780788691</v>
      </c>
      <c r="E17" s="1" t="n">
        <v>65.565698512882</v>
      </c>
      <c r="F17" s="1" t="n">
        <v>44.124</v>
      </c>
      <c r="G17" s="1" t="n">
        <v>48.20925</v>
      </c>
      <c r="H17" s="1" t="n">
        <f aca="false">((B17-MIN(B$11:B$66))/(MAX(B$11:B$66)-MIN(B$11:B$66)))</f>
        <v>0.128862784150797</v>
      </c>
      <c r="I17" s="1" t="n">
        <f aca="false">((C17-MIN(C$11:C$66))/(MAX(C$11:C$66)-MIN(C$11:C$66)))*99+1</f>
        <v>60.6364012110826</v>
      </c>
      <c r="J17" s="1" t="n">
        <f aca="false">((D17-MIN(D$17:D$72))/(MAX(D$17:D$72)-MIN(D$17:D$72)))*99+1</f>
        <v>26.5388785711159</v>
      </c>
      <c r="K17" s="1" t="n">
        <f aca="false">((E17-MIN(E$17:E$72))/(MAX(E$17:E$72)-MIN(E$17:E$72)))*99+1</f>
        <v>70.8863269203725</v>
      </c>
      <c r="L17" s="1" t="n">
        <f aca="false">((F17-MIN(F$17:F$72))/(MAX(F$17:F$72)-MIN(F$17:F$72)))*99+1</f>
        <v>36.3644471317361</v>
      </c>
      <c r="M17" s="1" t="n">
        <f aca="false">((G17-MIN(G$17:G$72))/(MAX(G$17:G$72)-MIN(G$17:G$72)))*99+1</f>
        <v>44.8040977513976</v>
      </c>
      <c r="N17" s="1" t="n">
        <f aca="false">(-96.27*M17^6.96*K17^0.79)+(-60.61*J17^0.85*L17^6.86)+(61.55*I17^-1.08*L17^-2.64*M17^-6.71)</f>
        <v>-918187643860860</v>
      </c>
    </row>
    <row r="18" customFormat="false" ht="13.8" hidden="false" customHeight="false" outlineLevel="0" collapsed="false">
      <c r="A18" s="0" t="s">
        <v>15</v>
      </c>
      <c r="B18" s="1" t="n">
        <v>2001.12916130051</v>
      </c>
      <c r="C18" s="1" t="n">
        <v>32.0762579435358</v>
      </c>
      <c r="D18" s="1" t="n">
        <v>28.5738097718512</v>
      </c>
      <c r="E18" s="1" t="n">
        <v>52.2047726843992</v>
      </c>
      <c r="F18" s="1" t="n">
        <v>43.514</v>
      </c>
      <c r="G18" s="1" t="n">
        <v>15.97993</v>
      </c>
      <c r="H18" s="1" t="n">
        <f aca="false">((B18-MIN(B$11:B$66))/(MAX(B$11:B$66)-MIN(B$11:B$66)))</f>
        <v>0.0225765120688149</v>
      </c>
      <c r="I18" s="1" t="n">
        <f aca="false">((C18-MIN(C$11:C$66))/(MAX(C$11:C$66)-MIN(C$11:C$66)))*99+1</f>
        <v>29.2215145511155</v>
      </c>
      <c r="J18" s="1" t="n">
        <f aca="false">((D18-MIN(D$17:D$72))/(MAX(D$17:D$72)-MIN(D$17:D$72)))*99+1</f>
        <v>47.8110303129814</v>
      </c>
      <c r="K18" s="1" t="n">
        <f aca="false">((E18-MIN(E$17:E$72))/(MAX(E$17:E$72)-MIN(E$17:E$72)))*99+1</f>
        <v>39.3004000740792</v>
      </c>
      <c r="L18" s="1" t="n">
        <f aca="false">((F18-MIN(F$17:F$72))/(MAX(F$17:F$72)-MIN(F$17:F$72)))*99+1</f>
        <v>35.6037336558083</v>
      </c>
      <c r="M18" s="1" t="n">
        <f aca="false">((G18-MIN(G$17:G$72))/(MAX(G$17:G$72)-MIN(G$17:G$72)))*99+1</f>
        <v>9.06574074601962</v>
      </c>
      <c r="N18" s="1" t="n">
        <f aca="false">(-96.27*M18^6.96*K18^0.79)+(-60.61*J18^0.85*L18^6.86)+(61.55*I18^-1.08*L18^-2.64*M18^-6.71)</f>
        <v>-71359481333889.7</v>
      </c>
    </row>
    <row r="19" customFormat="false" ht="13.8" hidden="false" customHeight="false" outlineLevel="0" collapsed="false">
      <c r="A19" s="0" t="s">
        <v>16</v>
      </c>
      <c r="B19" s="1" t="n">
        <v>6324.82725807651</v>
      </c>
      <c r="C19" s="1" t="n">
        <v>43.2930881166253</v>
      </c>
      <c r="D19" s="1" t="n">
        <v>21.0337970935808</v>
      </c>
      <c r="E19" s="1" t="n">
        <v>50.180041748318</v>
      </c>
      <c r="F19" s="1" t="n">
        <v>68.107</v>
      </c>
      <c r="G19" s="1" t="n">
        <v>40.71082</v>
      </c>
      <c r="H19" s="1" t="n">
        <f aca="false">((B19-MIN(B$11:B$66))/(MAX(B$11:B$66)-MIN(B$11:B$66)))</f>
        <v>0.0991125756477122</v>
      </c>
      <c r="I19" s="1" t="n">
        <f aca="false">((C19-MIN(C$11:C$66))/(MAX(C$11:C$66)-MIN(C$11:C$66)))*99+1</f>
        <v>41.6313080513529</v>
      </c>
      <c r="J19" s="1" t="n">
        <f aca="false">((D19-MIN(D$17:D$72))/(MAX(D$17:D$72)-MIN(D$17:D$72)))*99+1</f>
        <v>26.5081363846872</v>
      </c>
      <c r="K19" s="1" t="n">
        <f aca="false">((E19-MIN(E$17:E$72))/(MAX(E$17:E$72)-MIN(E$17:E$72)))*99+1</f>
        <v>34.5138303369617</v>
      </c>
      <c r="L19" s="1" t="n">
        <f aca="false">((F19-MIN(F$17:F$72))/(MAX(F$17:F$72)-MIN(F$17:F$72)))*99+1</f>
        <v>66.2729574484166</v>
      </c>
      <c r="M19" s="1" t="n">
        <f aca="false">((G19-MIN(G$17:G$72))/(MAX(G$17:G$72)-MIN(G$17:G$72)))*99+1</f>
        <v>36.4892599478126</v>
      </c>
      <c r="N19" s="1" t="n">
        <f aca="false">(-96.27*M19^6.96*K19^0.79)+(-60.61*J19^0.85*L19^6.86)+(61.55*I19^-1.08*L19^-2.64*M19^-6.71)</f>
        <v>-3185303652821900</v>
      </c>
    </row>
    <row r="20" customFormat="false" ht="13.8" hidden="false" customHeight="false" outlineLevel="0" collapsed="false">
      <c r="A20" s="0" t="s">
        <v>17</v>
      </c>
      <c r="B20" s="1" t="n">
        <v>1582.33369667322</v>
      </c>
      <c r="C20" s="1" t="n">
        <v>25.929444692828</v>
      </c>
      <c r="D20" s="1" t="n">
        <v>25.8521026320812</v>
      </c>
      <c r="E20" s="1" t="n">
        <v>43.1516302443506</v>
      </c>
      <c r="F20" s="1" t="n">
        <v>29.024</v>
      </c>
      <c r="G20" s="1" t="n">
        <v>13.42449</v>
      </c>
      <c r="H20" s="1" t="n">
        <f aca="false">((B20-MIN(B$11:B$66))/(MAX(B$11:B$66)-MIN(B$11:B$66)))</f>
        <v>0.0151631923619722</v>
      </c>
      <c r="I20" s="1" t="n">
        <f aca="false">((C20-MIN(C$11:C$66))/(MAX(C$11:C$66)-MIN(C$11:C$66)))*99+1</f>
        <v>22.4209584270857</v>
      </c>
      <c r="J20" s="1" t="n">
        <f aca="false">((D20-MIN(D$17:D$72))/(MAX(D$17:D$72)-MIN(D$17:D$72)))*99+1</f>
        <v>40.1213564388916</v>
      </c>
      <c r="K20" s="1" t="n">
        <f aca="false">((E20-MIN(E$17:E$72))/(MAX(E$17:E$72)-MIN(E$17:E$72)))*99+1</f>
        <v>17.8982982653216</v>
      </c>
      <c r="L20" s="1" t="n">
        <f aca="false">((F20-MIN(F$17:F$72))/(MAX(F$17:F$72)-MIN(F$17:F$72)))*99+1</f>
        <v>17.5336709243443</v>
      </c>
      <c r="M20" s="1" t="n">
        <f aca="false">((G20-MIN(G$17:G$72))/(MAX(G$17:G$72)-MIN(G$17:G$72)))*99+1</f>
        <v>6.23207168238989</v>
      </c>
      <c r="N20" s="1" t="n">
        <f aca="false">(-96.27*M20^6.96*K20^0.79)+(-60.61*J20^0.85*L20^6.86)+(61.55*I20^-1.08*L20^-2.64*M20^-6.71)</f>
        <v>-477168523544.481</v>
      </c>
    </row>
    <row r="21" customFormat="false" ht="13.8" hidden="false" customHeight="false" outlineLevel="0" collapsed="false">
      <c r="A21" s="0" t="s">
        <v>18</v>
      </c>
      <c r="B21" s="1" t="n">
        <v>22226.4524735619</v>
      </c>
      <c r="C21" s="1" t="n">
        <v>33.0608579457188</v>
      </c>
      <c r="D21" s="1" t="n">
        <v>23.2321814919995</v>
      </c>
      <c r="E21" s="1" t="n">
        <v>62.0016355731806</v>
      </c>
      <c r="F21" s="1" t="n">
        <v>89.356</v>
      </c>
      <c r="G21" s="1" t="n">
        <v>63.21075</v>
      </c>
      <c r="H21" s="1" t="n">
        <f aca="false">((B21-MIN(B$11:B$66))/(MAX(B$11:B$66)-MIN(B$11:B$66)))</f>
        <v>0.380595642055076</v>
      </c>
      <c r="I21" s="1" t="n">
        <f aca="false">((C21-MIN(C$11:C$66))/(MAX(C$11:C$66)-MIN(C$11:C$66)))*99+1</f>
        <v>30.3108314542757</v>
      </c>
      <c r="J21" s="1" t="n">
        <f aca="false">((D21-MIN(D$17:D$72))/(MAX(D$17:D$72)-MIN(D$17:D$72)))*99+1</f>
        <v>32.7192598471311</v>
      </c>
      <c r="K21" s="1" t="n">
        <f aca="false">((E21-MIN(E$17:E$72))/(MAX(E$17:E$72)-MIN(E$17:E$72)))*99+1</f>
        <v>62.4606958874535</v>
      </c>
      <c r="L21" s="1" t="n">
        <f aca="false">((F21-MIN(F$17:F$72))/(MAX(F$17:F$72)-MIN(F$17:F$72)))*99+1</f>
        <v>92.7719749074144</v>
      </c>
      <c r="M21" s="1" t="n">
        <f aca="false">((G21-MIN(G$17:G$72))/(MAX(G$17:G$72)-MIN(G$17:G$72)))*99+1</f>
        <v>61.4389185486151</v>
      </c>
      <c r="N21" s="1" t="n">
        <f aca="false">(-96.27*M21^6.96*K21^0.79)+(-60.61*J21^0.85*L21^6.86)+(61.55*I21^-1.08*L21^-2.64*M21^-6.71)</f>
        <v>-43937080447600800</v>
      </c>
    </row>
    <row r="22" customFormat="false" ht="13.8" hidden="false" customHeight="false" outlineLevel="0" collapsed="false">
      <c r="A22" s="0" t="s">
        <v>19</v>
      </c>
      <c r="B22" s="1" t="n">
        <v>12758.647789259</v>
      </c>
      <c r="C22" s="1" t="n">
        <v>24.0800149966635</v>
      </c>
      <c r="D22" s="1" t="n">
        <v>47.0077166222056</v>
      </c>
      <c r="E22" s="1" t="n">
        <v>47.8371218138125</v>
      </c>
      <c r="F22" s="1" t="n">
        <v>54.41</v>
      </c>
      <c r="G22" s="1" t="n">
        <v>78.92678</v>
      </c>
      <c r="H22" s="1" t="n">
        <f aca="false">((B22-MIN(B$11:B$66))/(MAX(B$11:B$66)-MIN(B$11:B$66)))</f>
        <v>0.21300103090248</v>
      </c>
      <c r="I22" s="1" t="n">
        <f aca="false">((C22-MIN(C$11:C$66))/(MAX(C$11:C$66)-MIN(C$11:C$66)))*99+1</f>
        <v>20.3748330718432</v>
      </c>
      <c r="J22" s="1" t="n">
        <f aca="false">((D22-MIN(D$17:D$72))/(MAX(D$17:D$72)-MIN(D$17:D$72)))*99+1</f>
        <v>99.8925823041163</v>
      </c>
      <c r="K22" s="1" t="n">
        <f aca="false">((E22-MIN(E$17:E$72))/(MAX(E$17:E$72)-MIN(E$17:E$72)))*99+1</f>
        <v>28.9750451803034</v>
      </c>
      <c r="L22" s="1" t="n">
        <f aca="false">((F22-MIN(F$17:F$72))/(MAX(F$17:F$72)-MIN(F$17:F$72)))*99+1</f>
        <v>49.1918222356587</v>
      </c>
      <c r="M22" s="1" t="n">
        <f aca="false">((G22-MIN(G$17:G$72))/(MAX(G$17:G$72)-MIN(G$17:G$72)))*99+1</f>
        <v>78.8660653468482</v>
      </c>
      <c r="N22" s="1" t="n">
        <f aca="false">(-96.27*M22^6.96*K22^0.79)+(-60.61*J22^0.85*L22^6.86)+(61.55*I22^-1.08*L22^-2.64*M22^-6.71)</f>
        <v>-23146376766487000</v>
      </c>
    </row>
    <row r="23" customFormat="false" ht="13.8" hidden="false" customHeight="false" outlineLevel="0" collapsed="false">
      <c r="A23" s="0" t="s">
        <v>20</v>
      </c>
      <c r="B23" s="1" t="n">
        <v>12715.9673914398</v>
      </c>
      <c r="C23" s="1" t="n">
        <v>15.9365444182468</v>
      </c>
      <c r="D23" s="1" t="n">
        <v>26.278456935666</v>
      </c>
      <c r="E23" s="1" t="n">
        <v>58.0931116745851</v>
      </c>
      <c r="F23" s="1" t="n">
        <v>76.161</v>
      </c>
      <c r="G23" s="1" t="n">
        <v>38.35334</v>
      </c>
      <c r="H23" s="1" t="n">
        <f aca="false">((B23-MIN(B$11:B$66))/(MAX(B$11:B$66)-MIN(B$11:B$66)))</f>
        <v>0.212245522638964</v>
      </c>
      <c r="I23" s="1" t="n">
        <f aca="false">((C23-MIN(C$11:C$66))/(MAX(C$11:C$66)-MIN(C$11:C$66)))*99+1</f>
        <v>11.3652656010026</v>
      </c>
      <c r="J23" s="1" t="n">
        <f aca="false">((D23-MIN(D$17:D$72))/(MAX(D$17:D$72)-MIN(D$17:D$72)))*99+1</f>
        <v>41.3259406873126</v>
      </c>
      <c r="K23" s="1" t="n">
        <f aca="false">((E23-MIN(E$17:E$72))/(MAX(E$17:E$72)-MIN(E$17:E$72)))*99+1</f>
        <v>53.2207411475772</v>
      </c>
      <c r="L23" s="1" t="n">
        <f aca="false">((F23-MIN(F$17:F$72))/(MAX(F$17:F$72)-MIN(F$17:F$72)))*99+1</f>
        <v>76.3168694732069</v>
      </c>
      <c r="M23" s="1" t="n">
        <f aca="false">((G23-MIN(G$17:G$72))/(MAX(G$17:G$72)-MIN(G$17:G$72)))*99+1</f>
        <v>33.8751042078517</v>
      </c>
      <c r="N23" s="1" t="n">
        <f aca="false">(-96.27*M23^6.96*K23^0.79)+(-60.61*J23^0.85*L23^6.86)+(61.55*I23^-1.08*L23^-2.64*M23^-6.71)</f>
        <v>-11877928285427800</v>
      </c>
    </row>
    <row r="24" customFormat="false" ht="13.8" hidden="false" customHeight="false" outlineLevel="0" collapsed="false">
      <c r="A24" s="0" t="s">
        <v>21</v>
      </c>
      <c r="B24" s="1" t="n">
        <v>725.730118035762</v>
      </c>
      <c r="C24" s="1" t="n">
        <v>33.1942588716256</v>
      </c>
      <c r="D24" s="1" t="n">
        <v>22.4162693307197</v>
      </c>
      <c r="E24" s="1" t="n">
        <v>42.2944261657092</v>
      </c>
      <c r="F24" s="1" t="n">
        <v>41.976</v>
      </c>
      <c r="G24" s="1" t="n">
        <v>10.90759</v>
      </c>
      <c r="H24" s="1" t="n">
        <f aca="false">((B24-MIN(B$11:B$66))/(MAX(B$11:B$66)-MIN(B$11:B$66)))</f>
        <v>0</v>
      </c>
      <c r="I24" s="1" t="n">
        <f aca="false">((C24-MIN(C$11:C$66))/(MAX(C$11:C$66)-MIN(C$11:C$66)))*99+1</f>
        <v>30.4584202041897</v>
      </c>
      <c r="J24" s="1" t="n">
        <f aca="false">((D24-MIN(D$17:D$72))/(MAX(D$17:D$72)-MIN(D$17:D$72)))*99+1</f>
        <v>30.4140528178857</v>
      </c>
      <c r="K24" s="1" t="n">
        <f aca="false">((E24-MIN(E$17:E$72))/(MAX(E$17:E$72)-MIN(E$17:E$72)))*99+1</f>
        <v>15.871823029407</v>
      </c>
      <c r="L24" s="1" t="n">
        <f aca="false">((F24-MIN(F$17:F$72))/(MAX(F$17:F$72)-MIN(F$17:F$72)))*99+1</f>
        <v>33.6857380394528</v>
      </c>
      <c r="M24" s="1" t="n">
        <f aca="false">((G24-MIN(G$17:G$72))/(MAX(G$17:G$72)-MIN(G$17:G$72)))*99+1</f>
        <v>3.44113874471588</v>
      </c>
      <c r="N24" s="1" t="n">
        <f aca="false">(-96.27*M24^6.96*K24^0.79)+(-60.61*J24^0.85*L24^6.86)+(61.55*I24^-1.08*L24^-2.64*M24^-6.71)</f>
        <v>-33222898225958.9</v>
      </c>
    </row>
    <row r="25" customFormat="false" ht="13.8" hidden="false" customHeight="false" outlineLevel="0" collapsed="false">
      <c r="A25" s="0" t="s">
        <v>22</v>
      </c>
      <c r="B25" s="1" t="n">
        <v>14392.042244228</v>
      </c>
      <c r="C25" s="1" t="n">
        <v>32.2769953865535</v>
      </c>
      <c r="D25" s="1" t="n">
        <v>18.8011893091541</v>
      </c>
      <c r="E25" s="1" t="n">
        <v>72.3109660650697</v>
      </c>
      <c r="F25" s="1" t="n">
        <v>75.915</v>
      </c>
      <c r="G25" s="1" t="n">
        <v>64.55306</v>
      </c>
      <c r="H25" s="1" t="n">
        <f aca="false">((B25-MIN(B$11:B$66))/(MAX(B$11:B$66)-MIN(B$11:B$66)))</f>
        <v>0.241914608829704</v>
      </c>
      <c r="I25" s="1" t="n">
        <f aca="false">((C25-MIN(C$11:C$66))/(MAX(C$11:C$66)-MIN(C$11:C$66)))*99+1</f>
        <v>29.4436013775339</v>
      </c>
      <c r="J25" s="1" t="n">
        <f aca="false">((D25-MIN(D$17:D$72))/(MAX(D$17:D$72)-MIN(D$17:D$72)))*99+1</f>
        <v>20.2003211535282</v>
      </c>
      <c r="K25" s="1" t="n">
        <f aca="false">((E25-MIN(E$17:E$72))/(MAX(E$17:E$72)-MIN(E$17:E$72)))*99+1</f>
        <v>86.8324918940517</v>
      </c>
      <c r="L25" s="1" t="n">
        <f aca="false">((F25-MIN(F$17:F$72))/(MAX(F$17:F$72)-MIN(F$17:F$72)))*99+1</f>
        <v>76.0100899402918</v>
      </c>
      <c r="M25" s="1" t="n">
        <f aca="false">((G25-MIN(G$17:G$72))/(MAX(G$17:G$72)-MIN(G$17:G$72)))*99+1</f>
        <v>62.9273754565452</v>
      </c>
      <c r="N25" s="1" t="n">
        <f aca="false">(-96.27*M25^6.96*K25^0.79)+(-60.61*J25^0.85*L25^6.86)+(61.55*I25^-1.08*L25^-2.64*M25^-6.71)</f>
        <v>-17074174450288700</v>
      </c>
    </row>
    <row r="26" customFormat="false" ht="13.8" hidden="false" customHeight="false" outlineLevel="0" collapsed="false">
      <c r="A26" s="0" t="s">
        <v>23</v>
      </c>
      <c r="B26" s="1" t="n">
        <v>3054.53487387382</v>
      </c>
      <c r="C26" s="1" t="n">
        <v>36.6588334014948</v>
      </c>
      <c r="D26" s="1" t="n">
        <v>19.7931974039521</v>
      </c>
      <c r="E26" s="1" t="n">
        <v>45.8803684646377</v>
      </c>
      <c r="F26" s="1" t="n">
        <v>53.479</v>
      </c>
      <c r="G26" s="1" t="n">
        <v>15.13626</v>
      </c>
      <c r="H26" s="1" t="n">
        <f aca="false">((B26-MIN(B$11:B$66))/(MAX(B$11:B$66)-MIN(B$11:B$66)))</f>
        <v>0.0412234029449383</v>
      </c>
      <c r="I26" s="1" t="n">
        <f aca="false">((C26-MIN(C$11:C$66))/(MAX(C$11:C$66)-MIN(C$11:C$66)))*99+1</f>
        <v>34.291468740933</v>
      </c>
      <c r="J26" s="1" t="n">
        <f aca="false">((D26-MIN(D$17:D$72))/(MAX(D$17:D$72)-MIN(D$17:D$72)))*99+1</f>
        <v>23.0030542683401</v>
      </c>
      <c r="K26" s="1" t="n">
        <f aca="false">((E26-MIN(E$17:E$72))/(MAX(E$17:E$72)-MIN(E$17:E$72)))*99+1</f>
        <v>24.3491780108655</v>
      </c>
      <c r="L26" s="1" t="n">
        <f aca="false">((F26-MIN(F$17:F$72))/(MAX(F$17:F$72)-MIN(F$17:F$72)))*99+1</f>
        <v>48.0307988814149</v>
      </c>
      <c r="M26" s="1" t="n">
        <f aca="false">((G26-MIN(G$17:G$72))/(MAX(G$17:G$72)-MIN(G$17:G$72)))*99+1</f>
        <v>8.13021434786021</v>
      </c>
      <c r="N26" s="1" t="n">
        <f aca="false">(-96.27*M26^6.96*K26^0.79)+(-60.61*J26^0.85*L26^6.86)+(61.55*I26^-1.08*L26^-2.64*M26^-6.71)</f>
        <v>-298738794401668</v>
      </c>
    </row>
    <row r="27" customFormat="false" ht="13.8" hidden="false" customHeight="false" outlineLevel="0" collapsed="false">
      <c r="A27" s="0" t="s">
        <v>24</v>
      </c>
      <c r="B27" s="1" t="n">
        <v>12639.0915494073</v>
      </c>
      <c r="C27" s="1" t="n">
        <v>25.5987127385822</v>
      </c>
      <c r="D27" s="1" t="n">
        <v>23.9100547774582</v>
      </c>
      <c r="E27" s="1" t="n">
        <v>66.0778542772246</v>
      </c>
      <c r="F27" s="1" t="n">
        <v>78.061</v>
      </c>
      <c r="G27" s="1" t="n">
        <v>53.98639</v>
      </c>
      <c r="H27" s="1" t="n">
        <f aca="false">((B27-MIN(B$11:B$66))/(MAX(B$11:B$66)-MIN(B$11:B$66)))</f>
        <v>0.210884702757052</v>
      </c>
      <c r="I27" s="1" t="n">
        <f aca="false">((C27-MIN(C$11:C$66))/(MAX(C$11:C$66)-MIN(C$11:C$66)))*99+1</f>
        <v>22.0550515538616</v>
      </c>
      <c r="J27" s="1" t="n">
        <f aca="false">((D27-MIN(D$17:D$72))/(MAX(D$17:D$72)-MIN(D$17:D$72)))*99+1</f>
        <v>34.6344638810139</v>
      </c>
      <c r="K27" s="1" t="n">
        <f aca="false">((E27-MIN(E$17:E$72))/(MAX(E$17:E$72)-MIN(E$17:E$72)))*99+1</f>
        <v>72.0970899104603</v>
      </c>
      <c r="L27" s="1" t="n">
        <f aca="false">((F27-MIN(F$17:F$72))/(MAX(F$17:F$72)-MIN(F$17:F$72)))*99+1</f>
        <v>78.686304890031</v>
      </c>
      <c r="M27" s="1" t="n">
        <f aca="false">((G27-MIN(G$17:G$72))/(MAX(G$17:G$72)-MIN(G$17:G$72)))*99+1</f>
        <v>51.2102363788973</v>
      </c>
      <c r="N27" s="1" t="n">
        <f aca="false">(-96.27*M27^6.96*K27^0.79)+(-60.61*J27^0.85*L27^6.86)+(61.55*I27^-1.08*L27^-2.64*M27^-6.71)</f>
        <v>-14732766854484300</v>
      </c>
    </row>
    <row r="28" customFormat="false" ht="13.8" hidden="false" customHeight="false" outlineLevel="0" collapsed="false">
      <c r="A28" s="0" t="s">
        <v>25</v>
      </c>
      <c r="B28" s="1" t="n">
        <v>9879.79935855302</v>
      </c>
      <c r="C28" s="1" t="n">
        <v>14.2441314553991</v>
      </c>
      <c r="D28" s="1" t="n">
        <v>13.6431924882629</v>
      </c>
      <c r="E28" s="1" t="n">
        <v>50.5276115342764</v>
      </c>
      <c r="F28" s="1" t="n">
        <v>43.069</v>
      </c>
      <c r="G28" s="1" t="n">
        <v>13.65175</v>
      </c>
      <c r="H28" s="1" t="n">
        <f aca="false">((B28-MIN(B$11:B$66))/(MAX(B$11:B$66)-MIN(B$11:B$66)))</f>
        <v>0.162041014362283</v>
      </c>
      <c r="I28" s="1" t="n">
        <f aca="false">((C28-MIN(C$11:C$66))/(MAX(C$11:C$66)-MIN(C$11:C$66)))*99+1</f>
        <v>9.49285645671043</v>
      </c>
      <c r="J28" s="1" t="n">
        <f aca="false">((D28-MIN(D$17:D$72))/(MAX(D$17:D$72)-MIN(D$17:D$72)))*99+1</f>
        <v>5.62736698932773</v>
      </c>
      <c r="K28" s="1" t="n">
        <f aca="false">((E28-MIN(E$17:E$72))/(MAX(E$17:E$72)-MIN(E$17:E$72)))*99+1</f>
        <v>35.3355034735538</v>
      </c>
      <c r="L28" s="1" t="n">
        <f aca="false">((F28-MIN(F$17:F$72))/(MAX(F$17:F$72)-MIN(F$17:F$72)))*99+1</f>
        <v>35.0487869397627</v>
      </c>
      <c r="M28" s="1" t="n">
        <f aca="false">((G28-MIN(G$17:G$72))/(MAX(G$17:G$72)-MIN(G$17:G$72)))*99+1</f>
        <v>6.48407510700581</v>
      </c>
      <c r="N28" s="1" t="n">
        <f aca="false">(-96.27*M28^6.96*K28^0.79)+(-60.61*J28^0.85*L28^6.86)+(61.55*I28^-1.08*L28^-2.64*M28^-6.71)</f>
        <v>-10394186901333.4</v>
      </c>
    </row>
    <row r="29" customFormat="false" ht="13.8" hidden="false" customHeight="false" outlineLevel="0" collapsed="false">
      <c r="A29" s="0" t="s">
        <v>26</v>
      </c>
      <c r="B29" s="1" t="n">
        <v>8749.15618927352</v>
      </c>
      <c r="C29" s="1" t="n">
        <v>42.9436171950959</v>
      </c>
      <c r="D29" s="1" t="n">
        <v>29.8068931026535</v>
      </c>
      <c r="E29" s="1" t="n">
        <v>66.7499059191127</v>
      </c>
      <c r="F29" s="1" t="n">
        <v>53.468</v>
      </c>
      <c r="G29" s="1" t="n">
        <v>39.66507</v>
      </c>
      <c r="H29" s="1" t="n">
        <f aca="false">((B29-MIN(B$11:B$66))/(MAX(B$11:B$66)-MIN(B$11:B$66)))</f>
        <v>0.142026902471921</v>
      </c>
      <c r="I29" s="1" t="n">
        <f aca="false">((C29-MIN(C$11:C$66))/(MAX(C$11:C$66)-MIN(C$11:C$66)))*99+1</f>
        <v>41.2446692324</v>
      </c>
      <c r="J29" s="1" t="n">
        <f aca="false">((D29-MIN(D$17:D$72))/(MAX(D$17:D$72)-MIN(D$17:D$72)))*99+1</f>
        <v>51.2948763649292</v>
      </c>
      <c r="K29" s="1" t="n">
        <f aca="false">((E29-MIN(E$17:E$72))/(MAX(E$17:E$72)-MIN(E$17:E$72)))*99+1</f>
        <v>73.6858551105749</v>
      </c>
      <c r="L29" s="1" t="n">
        <f aca="false">((F29-MIN(F$17:F$72))/(MAX(F$17:F$72)-MIN(F$17:F$72)))*99+1</f>
        <v>48.0170810974227</v>
      </c>
      <c r="M29" s="1" t="n">
        <f aca="false">((G29-MIN(G$17:G$72))/(MAX(G$17:G$72)-MIN(G$17:G$72)))*99+1</f>
        <v>35.3296516520629</v>
      </c>
      <c r="N29" s="1" t="n">
        <f aca="false">(-96.27*M29^6.96*K29^0.79)+(-60.61*J29^0.85*L29^6.86)+(61.55*I29^-1.08*L29^-2.64*M29^-6.71)</f>
        <v>-760804325876979</v>
      </c>
    </row>
    <row r="30" customFormat="false" ht="13.8" hidden="false" customHeight="false" outlineLevel="0" collapsed="false">
      <c r="A30" s="0" t="s">
        <v>27</v>
      </c>
      <c r="B30" s="1" t="n">
        <v>7147.42922806486</v>
      </c>
      <c r="C30" s="1" t="n">
        <v>23.1584185549471</v>
      </c>
      <c r="D30" s="1" t="n">
        <v>13.7060344175471</v>
      </c>
      <c r="E30" s="1" t="n">
        <v>59.6277550970183</v>
      </c>
      <c r="F30" s="1" t="n">
        <v>51.115</v>
      </c>
      <c r="G30" s="1" t="n">
        <v>40.78673</v>
      </c>
      <c r="H30" s="1" t="n">
        <f aca="false">((B30-MIN(B$11:B$66))/(MAX(B$11:B$66)-MIN(B$11:B$66)))</f>
        <v>0.113673887576984</v>
      </c>
      <c r="I30" s="1" t="n">
        <f aca="false">((C30-MIN(C$11:C$66))/(MAX(C$11:C$66)-MIN(C$11:C$66)))*99+1</f>
        <v>19.3552204579611</v>
      </c>
      <c r="J30" s="1" t="n">
        <f aca="false">((D30-MIN(D$17:D$72))/(MAX(D$17:D$72)-MIN(D$17:D$72)))*99+1</f>
        <v>5.80491509314563</v>
      </c>
      <c r="K30" s="1" t="n">
        <f aca="false">((E30-MIN(E$17:E$72))/(MAX(E$17:E$72)-MIN(E$17:E$72)))*99+1</f>
        <v>56.8487183924463</v>
      </c>
      <c r="L30" s="1" t="n">
        <f aca="false">((F30-MIN(F$17:F$72))/(MAX(F$17:F$72)-MIN(F$17:F$72)))*99+1</f>
        <v>45.0827223943769</v>
      </c>
      <c r="M30" s="1" t="n">
        <f aca="false">((G30-MIN(G$17:G$72))/(MAX(G$17:G$72)-MIN(G$17:G$72)))*99+1</f>
        <v>36.5734348134405</v>
      </c>
      <c r="N30" s="1" t="n">
        <f aca="false">(-96.27*M30^6.96*K30^0.79)+(-60.61*J30^0.85*L30^6.86)+(61.55*I30^-1.08*L30^-2.64*M30^-6.71)</f>
        <v>-237581422700923</v>
      </c>
    </row>
    <row r="31" customFormat="false" ht="13.8" hidden="false" customHeight="false" outlineLevel="0" collapsed="false">
      <c r="A31" s="0" t="s">
        <v>28</v>
      </c>
      <c r="B31" s="1" t="n">
        <v>4231.32506716223</v>
      </c>
      <c r="C31" s="1" t="n">
        <v>47.5626547300206</v>
      </c>
      <c r="D31" s="1" t="n">
        <v>22.1838322277385</v>
      </c>
      <c r="E31" s="1" t="n">
        <v>59.5195462507158</v>
      </c>
      <c r="F31" s="1" t="n">
        <v>54.137</v>
      </c>
      <c r="G31" s="1" t="n">
        <v>30.04366</v>
      </c>
      <c r="H31" s="1" t="n">
        <f aca="false">((B31-MIN(B$11:B$66))/(MAX(B$11:B$66)-MIN(B$11:B$66)))</f>
        <v>0.0620543876799048</v>
      </c>
      <c r="I31" s="1" t="n">
        <f aca="false">((C31-MIN(C$11:C$66))/(MAX(C$11:C$66)-MIN(C$11:C$66)))*99+1</f>
        <v>46.354963414778</v>
      </c>
      <c r="J31" s="1" t="n">
        <f aca="false">((D31-MIN(D$17:D$72))/(MAX(D$17:D$72)-MIN(D$17:D$72)))*99+1</f>
        <v>29.7573453080854</v>
      </c>
      <c r="K31" s="1" t="n">
        <f aca="false">((E31-MIN(E$17:E$72))/(MAX(E$17:E$72)-MIN(E$17:E$72)))*99+1</f>
        <v>56.592907025232</v>
      </c>
      <c r="L31" s="1" t="n">
        <f aca="false">((F31-MIN(F$17:F$72))/(MAX(F$17:F$72)-MIN(F$17:F$72)))*99+1</f>
        <v>48.8513717783992</v>
      </c>
      <c r="M31" s="1" t="n">
        <f aca="false">((G31-MIN(G$17:G$72))/(MAX(G$17:G$72)-MIN(G$17:G$72)))*99+1</f>
        <v>24.6606898038106</v>
      </c>
      <c r="N31" s="1" t="n">
        <f aca="false">(-96.27*M31^6.96*K31^0.79)+(-60.61*J31^0.85*L31^6.86)+(61.55*I31^-1.08*L31^-2.64*M31^-6.71)</f>
        <v>-429022309936541</v>
      </c>
    </row>
    <row r="32" customFormat="false" ht="13.8" hidden="false" customHeight="false" outlineLevel="0" collapsed="false">
      <c r="A32" s="0" t="s">
        <v>29</v>
      </c>
      <c r="B32" s="1" t="n">
        <v>5389.90438446372</v>
      </c>
      <c r="C32" s="1" t="n">
        <v>23.0093350287435</v>
      </c>
      <c r="D32" s="1" t="n">
        <v>34.5672666060514</v>
      </c>
      <c r="E32" s="1" t="n">
        <v>51.8002477484079</v>
      </c>
      <c r="F32" s="1" t="n">
        <v>32.366</v>
      </c>
      <c r="G32" s="1" t="n">
        <v>52.75381</v>
      </c>
      <c r="H32" s="1" t="n">
        <f aca="false">((B32-MIN(B$11:B$66))/(MAX(B$11:B$66)-MIN(B$11:B$66)))</f>
        <v>0.0825630120809244</v>
      </c>
      <c r="I32" s="1" t="n">
        <f aca="false">((C32-MIN(C$11:C$66))/(MAX(C$11:C$66)-MIN(C$11:C$66)))*99+1</f>
        <v>19.1902811884952</v>
      </c>
      <c r="J32" s="1" t="n">
        <f aca="false">((D32-MIN(D$17:D$72))/(MAX(D$17:D$72)-MIN(D$17:D$72)))*99+1</f>
        <v>64.7444203019311</v>
      </c>
      <c r="K32" s="1" t="n">
        <f aca="false">((E32-MIN(E$17:E$72))/(MAX(E$17:E$72)-MIN(E$17:E$72)))*99+1</f>
        <v>38.3440819865645</v>
      </c>
      <c r="L32" s="1" t="n">
        <f aca="false">((F32-MIN(F$17:F$72))/(MAX(F$17:F$72)-MIN(F$17:F$72)))*99+1</f>
        <v>21.7013831154108</v>
      </c>
      <c r="M32" s="1" t="n">
        <f aca="false">((G32-MIN(G$17:G$72))/(MAX(G$17:G$72)-MIN(G$17:G$72)))*99+1</f>
        <v>49.84345656233</v>
      </c>
      <c r="N32" s="1" t="n">
        <f aca="false">(-96.27*M32^6.96*K32^0.79)+(-60.61*J32^0.85*L32^6.86)+(61.55*I32^-1.08*L32^-2.64*M32^-6.71)</f>
        <v>-1125022006799510</v>
      </c>
    </row>
    <row r="33" customFormat="false" ht="13.8" hidden="false" customHeight="false" outlineLevel="0" collapsed="false">
      <c r="A33" s="0" t="s">
        <v>30</v>
      </c>
      <c r="B33" s="1" t="n">
        <v>10003.0890293448</v>
      </c>
      <c r="C33" s="1" t="n">
        <v>23.6659845969367</v>
      </c>
      <c r="D33" s="1" t="n">
        <v>34.6003439149803</v>
      </c>
      <c r="E33" s="1" t="n">
        <v>43.3220824711851</v>
      </c>
      <c r="F33" s="1" t="n">
        <v>53.003</v>
      </c>
      <c r="G33" s="1" t="n">
        <v>35.94736</v>
      </c>
      <c r="H33" s="1" t="n">
        <f aca="false">((B33-MIN(B$11:B$66))/(MAX(B$11:B$66)-MIN(B$11:B$66)))</f>
        <v>0.164223429940599</v>
      </c>
      <c r="I33" s="1" t="n">
        <f aca="false">((C33-MIN(C$11:C$66))/(MAX(C$11:C$66)-MIN(C$11:C$66)))*99+1</f>
        <v>19.916768566618</v>
      </c>
      <c r="J33" s="1" t="n">
        <f aca="false">((D33-MIN(D$17:D$72))/(MAX(D$17:D$72)-MIN(D$17:D$72)))*99+1</f>
        <v>64.8378740444659</v>
      </c>
      <c r="K33" s="1" t="n">
        <f aca="false">((E33-MIN(E$17:E$72))/(MAX(E$17:E$72)-MIN(E$17:E$72)))*99+1</f>
        <v>18.3012562367001</v>
      </c>
      <c r="L33" s="1" t="n">
        <f aca="false">((F33-MIN(F$17:F$72))/(MAX(F$17:F$72)-MIN(F$17:F$72)))*99+1</f>
        <v>47.4371929559368</v>
      </c>
      <c r="M33" s="1" t="n">
        <f aca="false">((G33-MIN(G$17:G$72))/(MAX(G$17:G$72)-MIN(G$17:G$72)))*99+1</f>
        <v>31.2071679253673</v>
      </c>
      <c r="N33" s="1" t="n">
        <f aca="false">(-96.27*M33^6.96*K33^0.79)+(-60.61*J33^0.85*L33^6.86)+(61.55*I33^-1.08*L33^-2.64*M33^-6.71)</f>
        <v>-685909385162448</v>
      </c>
    </row>
    <row r="34" customFormat="false" ht="13.8" hidden="false" customHeight="false" outlineLevel="0" collapsed="false">
      <c r="A34" s="0" t="s">
        <v>31</v>
      </c>
      <c r="B34" s="1" t="n">
        <v>16924.2006778247</v>
      </c>
      <c r="C34" s="1" t="n">
        <v>23.1408614562004</v>
      </c>
      <c r="D34" s="1" t="n">
        <v>39.9058961957517</v>
      </c>
      <c r="E34" s="1" t="n">
        <v>49.4656204724883</v>
      </c>
      <c r="F34" s="1" t="n">
        <v>72.855</v>
      </c>
      <c r="G34" s="1" t="n">
        <v>92.17522</v>
      </c>
      <c r="H34" s="1" t="n">
        <f aca="false">((B34-MIN(B$11:B$66))/(MAX(B$11:B$66)-MIN(B$11:B$66)))</f>
        <v>0.286737682626209</v>
      </c>
      <c r="I34" s="1" t="n">
        <f aca="false">((C34-MIN(C$11:C$66))/(MAX(C$11:C$66)-MIN(C$11:C$66)))*99+1</f>
        <v>19.3357960781187</v>
      </c>
      <c r="J34" s="1" t="n">
        <f aca="false">((D34-MIN(D$17:D$72))/(MAX(D$17:D$72)-MIN(D$17:D$72)))*99+1</f>
        <v>79.8277185302739</v>
      </c>
      <c r="K34" s="1" t="n">
        <f aca="false">((E34-MIN(E$17:E$72))/(MAX(E$17:E$72)-MIN(E$17:E$72)))*99+1</f>
        <v>32.824901108144</v>
      </c>
      <c r="L34" s="1" t="n">
        <f aca="false">((F34-MIN(F$17:F$72))/(MAX(F$17:F$72)-MIN(F$17:F$72)))*99+1</f>
        <v>72.1940518479329</v>
      </c>
      <c r="M34" s="1" t="n">
        <f aca="false">((G34-MIN(G$17:G$72))/(MAX(G$17:G$72)-MIN(G$17:G$72)))*99+1</f>
        <v>93.5569579404347</v>
      </c>
      <c r="N34" s="1" t="n">
        <f aca="false">(-96.27*M34^6.96*K34^0.79)+(-60.61*J34^0.85*L34^6.86)+(61.55*I34^-1.08*L34^-2.64*M34^-6.71)</f>
        <v>-93512382791674500</v>
      </c>
    </row>
    <row r="35" customFormat="false" ht="13.8" hidden="false" customHeight="false" outlineLevel="0" collapsed="false">
      <c r="A35" s="0" t="s">
        <v>32</v>
      </c>
      <c r="B35" s="1" t="n">
        <v>31702.0835366295</v>
      </c>
      <c r="C35" s="1" t="n">
        <v>32.2146618407633</v>
      </c>
      <c r="D35" s="1" t="n">
        <v>20.2073750046734</v>
      </c>
      <c r="E35" s="1" t="n">
        <v>76.7489480007787</v>
      </c>
      <c r="F35" s="1" t="n">
        <v>92.076</v>
      </c>
      <c r="G35" s="1" t="n">
        <v>89.95277</v>
      </c>
      <c r="H35" s="1" t="n">
        <f aca="false">((B35-MIN(B$11:B$66))/(MAX(B$11:B$66)-MIN(B$11:B$66)))</f>
        <v>0.548328792071698</v>
      </c>
      <c r="I35" s="1" t="n">
        <f aca="false">((C35-MIN(C$11:C$66))/(MAX(C$11:C$66)-MIN(C$11:C$66)))*99+1</f>
        <v>29.3746383621849</v>
      </c>
      <c r="J35" s="1" t="n">
        <f aca="false">((D35-MIN(D$17:D$72))/(MAX(D$17:D$72)-MIN(D$17:D$72)))*99+1</f>
        <v>24.1732355229511</v>
      </c>
      <c r="K35" s="1" t="n">
        <f aca="false">((E35-MIN(E$17:E$72))/(MAX(E$17:E$72)-MIN(E$17:E$72)))*99+1</f>
        <v>97.3241131009926</v>
      </c>
      <c r="L35" s="1" t="n">
        <f aca="false">((F35-MIN(F$17:F$72))/(MAX(F$17:F$72)-MIN(F$17:F$72)))*99+1</f>
        <v>96.1640087672889</v>
      </c>
      <c r="M35" s="1" t="n">
        <f aca="false">((G35-MIN(G$17:G$72))/(MAX(G$17:G$72)-MIN(G$17:G$72)))*99+1</f>
        <v>91.092533884122</v>
      </c>
      <c r="N35" s="1" t="n">
        <f aca="false">(-96.27*M35^6.96*K35^0.79)+(-60.61*J35^0.85*L35^6.86)+(61.55*I35^-1.08*L35^-2.64*M35^-6.71)</f>
        <v>-1.92125344949263E+017</v>
      </c>
    </row>
    <row r="36" customFormat="false" ht="13.8" hidden="false" customHeight="false" outlineLevel="0" collapsed="false">
      <c r="A36" s="0" t="s">
        <v>33</v>
      </c>
      <c r="B36" s="1" t="n">
        <v>33945.8438783585</v>
      </c>
      <c r="C36" s="1" t="n">
        <v>29.3065130489857</v>
      </c>
      <c r="D36" s="1" t="n">
        <v>17.0330045025759</v>
      </c>
      <c r="E36" s="1" t="n">
        <v>74.459467690707</v>
      </c>
      <c r="F36" s="1" t="n">
        <v>68.821</v>
      </c>
      <c r="G36" s="1" t="n">
        <v>87.33458</v>
      </c>
      <c r="H36" s="1" t="n">
        <f aca="false">((B36-MIN(B$11:B$66))/(MAX(B$11:B$66)-MIN(B$11:B$66)))</f>
        <v>0.588046778926152</v>
      </c>
      <c r="I36" s="1" t="n">
        <f aca="false">((C36-MIN(C$11:C$66))/(MAX(C$11:C$66)-MIN(C$11:C$66)))*99+1</f>
        <v>26.157194091654</v>
      </c>
      <c r="J36" s="1" t="n">
        <f aca="false">((D36-MIN(D$17:D$72))/(MAX(D$17:D$72)-MIN(D$17:D$72)))*99+1</f>
        <v>15.2046460814275</v>
      </c>
      <c r="K36" s="1" t="n">
        <f aca="false">((E36-MIN(E$17:E$72))/(MAX(E$17:E$72)-MIN(E$17:E$72)))*99+1</f>
        <v>91.9116620090338</v>
      </c>
      <c r="L36" s="1" t="n">
        <f aca="false">((F36-MIN(F$17:F$72))/(MAX(F$17:F$72)-MIN(F$17:F$72)))*99+1</f>
        <v>67.1633663366337</v>
      </c>
      <c r="M36" s="1" t="n">
        <f aca="false">((G36-MIN(G$17:G$72))/(MAX(G$17:G$72)-MIN(G$17:G$72)))*99+1</f>
        <v>88.1892827783614</v>
      </c>
      <c r="N36" s="1" t="n">
        <f aca="false">(-96.27*M36^6.96*K36^0.79)+(-60.61*J36^0.85*L36^6.86)+(61.55*I36^-1.08*L36^-2.64*M36^-6.71)</f>
        <v>-1.20849692893544E+017</v>
      </c>
    </row>
    <row r="37" customFormat="false" ht="13.8" hidden="false" customHeight="false" outlineLevel="0" collapsed="false">
      <c r="A37" s="0" t="s">
        <v>34</v>
      </c>
      <c r="B37" s="1" t="n">
        <v>2753.02692616296</v>
      </c>
      <c r="C37" s="1" t="n">
        <v>18.2977782137972</v>
      </c>
      <c r="D37" s="1" t="n">
        <v>22.4326437399583</v>
      </c>
      <c r="E37" s="1" t="n">
        <v>50.3299393289698</v>
      </c>
      <c r="F37" s="1" t="n">
        <v>25.197</v>
      </c>
      <c r="G37" s="1" t="n">
        <v>55.20554</v>
      </c>
      <c r="H37" s="1" t="n">
        <f aca="false">((B37-MIN(B$11:B$66))/(MAX(B$11:B$66)-MIN(B$11:B$66)))</f>
        <v>0.0358862515206175</v>
      </c>
      <c r="I37" s="1" t="n">
        <f aca="false">((C37-MIN(C$11:C$66))/(MAX(C$11:C$66)-MIN(C$11:C$66)))*99+1</f>
        <v>13.977627859893</v>
      </c>
      <c r="J37" s="1" t="n">
        <f aca="false">((D37-MIN(D$17:D$72))/(MAX(D$17:D$72)-MIN(D$17:D$72)))*99+1</f>
        <v>30.4603156450229</v>
      </c>
      <c r="K37" s="1" t="n">
        <f aca="false">((E37-MIN(E$17:E$72))/(MAX(E$17:E$72)-MIN(E$17:E$72)))*99+1</f>
        <v>34.8681960506619</v>
      </c>
      <c r="L37" s="1" t="n">
        <f aca="false">((F37-MIN(F$17:F$72))/(MAX(F$17:F$72)-MIN(F$17:F$72)))*99+1</f>
        <v>12.7611291663517</v>
      </c>
      <c r="M37" s="1" t="n">
        <f aca="false">((G37-MIN(G$17:G$72))/(MAX(G$17:G$72)-MIN(G$17:G$72)))*99+1</f>
        <v>52.5621239751329</v>
      </c>
      <c r="N37" s="1" t="n">
        <f aca="false">(-96.27*M37^6.96*K37^0.79)+(-60.61*J37^0.85*L37^6.86)+(61.55*I37^-1.08*L37^-2.64*M37^-6.71)</f>
        <v>-1506280974379100</v>
      </c>
    </row>
    <row r="38" customFormat="false" ht="13.8" hidden="false" customHeight="false" outlineLevel="0" collapsed="false">
      <c r="A38" s="0" t="s">
        <v>35</v>
      </c>
      <c r="B38" s="1" t="n">
        <v>33425.6895931418</v>
      </c>
      <c r="C38" s="1" t="n">
        <v>50.2755337484346</v>
      </c>
      <c r="D38" s="1" t="n">
        <v>29.2769100545307</v>
      </c>
      <c r="E38" s="1" t="n">
        <v>59.6096203041019</v>
      </c>
      <c r="F38" s="1" t="n">
        <v>82.36</v>
      </c>
      <c r="G38" s="1" t="n">
        <v>94.36082</v>
      </c>
      <c r="H38" s="1" t="n">
        <f aca="false">((B38-MIN(B$11:B$66))/(MAX(B$11:B$66)-MIN(B$11:B$66)))</f>
        <v>0.578839253203237</v>
      </c>
      <c r="I38" s="1" t="n">
        <f aca="false">((C38-MIN(C$11:C$66))/(MAX(C$11:C$66)-MIN(C$11:C$66)))*99+1</f>
        <v>49.3563700412609</v>
      </c>
      <c r="J38" s="1" t="n">
        <f aca="false">((D38-MIN(D$17:D$72))/(MAX(D$17:D$72)-MIN(D$17:D$72)))*99+1</f>
        <v>49.7975085036668</v>
      </c>
      <c r="K38" s="1" t="n">
        <f aca="false">((E38-MIN(E$17:E$72))/(MAX(E$17:E$72)-MIN(E$17:E$72)))*99+1</f>
        <v>56.8058467943412</v>
      </c>
      <c r="L38" s="1" t="n">
        <f aca="false">((F38-MIN(F$17:F$72))/(MAX(F$17:F$72)-MIN(F$17:F$72)))*99+1</f>
        <v>84.0474642884136</v>
      </c>
      <c r="M38" s="1" t="n">
        <f aca="false">((G38-MIN(G$17:G$72))/(MAX(G$17:G$72)-MIN(G$17:G$72)))*99+1</f>
        <v>95.9805198732014</v>
      </c>
      <c r="N38" s="1" t="n">
        <f aca="false">(-96.27*M38^6.96*K38^0.79)+(-60.61*J38^0.85*L38^6.86)+(61.55*I38^-1.08*L38^-2.64*M38^-6.71)</f>
        <v>-1.73126554702074E+017</v>
      </c>
    </row>
    <row r="39" customFormat="false" ht="13.8" hidden="false" customHeight="false" outlineLevel="0" collapsed="false">
      <c r="A39" s="0" t="s">
        <v>36</v>
      </c>
      <c r="B39" s="1" t="n">
        <v>3181.64216292265</v>
      </c>
      <c r="C39" s="1" t="n">
        <v>37.4486515894922</v>
      </c>
      <c r="D39" s="1" t="n">
        <v>36.7567270785188</v>
      </c>
      <c r="E39" s="1" t="n">
        <v>55.1298878156553</v>
      </c>
      <c r="F39" s="1" t="n">
        <v>35.585</v>
      </c>
      <c r="G39" s="1" t="n">
        <v>18.4706</v>
      </c>
      <c r="H39" s="1" t="n">
        <f aca="false">((B39-MIN(B$11:B$66))/(MAX(B$11:B$66)-MIN(B$11:B$66)))</f>
        <v>0.0434733962003038</v>
      </c>
      <c r="I39" s="1" t="n">
        <f aca="false">((C39-MIN(C$11:C$66))/(MAX(C$11:C$66)-MIN(C$11:C$66)))*99+1</f>
        <v>35.1652878560066</v>
      </c>
      <c r="J39" s="1" t="n">
        <f aca="false">((D39-MIN(D$17:D$72))/(MAX(D$17:D$72)-MIN(D$17:D$72)))*99+1</f>
        <v>70.9303308826363</v>
      </c>
      <c r="K39" s="1" t="n">
        <f aca="false">((E39-MIN(E$17:E$72))/(MAX(E$17:E$72)-MIN(E$17:E$72)))*99+1</f>
        <v>46.2155250990143</v>
      </c>
      <c r="L39" s="1" t="n">
        <f aca="false">((F39-MIN(F$17:F$72))/(MAX(F$17:F$72)-MIN(F$17:F$72)))*99+1</f>
        <v>25.7157055400197</v>
      </c>
      <c r="M39" s="1" t="n">
        <f aca="false">((G39-MIN(G$17:G$72))/(MAX(G$17:G$72)-MIN(G$17:G$72)))*99+1</f>
        <v>11.8275878356444</v>
      </c>
      <c r="N39" s="1" t="n">
        <f aca="false">(-96.27*M39^6.96*K39^0.79)+(-60.61*J39^0.85*L39^6.86)+(61.55*I39^-1.08*L39^-2.64*M39^-6.71)</f>
        <v>-10766458041563.3</v>
      </c>
    </row>
    <row r="40" customFormat="false" ht="13.8" hidden="false" customHeight="false" outlineLevel="0" collapsed="false">
      <c r="A40" s="0" t="s">
        <v>37</v>
      </c>
      <c r="B40" s="1" t="n">
        <v>13831.3752293893</v>
      </c>
      <c r="C40" s="1" t="n">
        <v>27.5976143818818</v>
      </c>
      <c r="D40" s="1" t="n">
        <v>24.1988780260017</v>
      </c>
      <c r="E40" s="1" t="n">
        <v>77.0531190697857</v>
      </c>
      <c r="F40" s="1" t="n">
        <v>87.67</v>
      </c>
      <c r="G40" s="1" t="n">
        <v>46.92714</v>
      </c>
      <c r="H40" s="1" t="n">
        <f aca="false">((B40-MIN(B$11:B$66))/(MAX(B$11:B$66)-MIN(B$11:B$66)))</f>
        <v>0.23198994588289</v>
      </c>
      <c r="I40" s="1" t="n">
        <f aca="false">((C40-MIN(C$11:C$66))/(MAX(C$11:C$66)-MIN(C$11:C$66)))*99+1</f>
        <v>24.2665459099183</v>
      </c>
      <c r="J40" s="1" t="n">
        <f aca="false">((D40-MIN(D$17:D$72))/(MAX(D$17:D$72)-MIN(D$17:D$72)))*99+1</f>
        <v>35.4504798865944</v>
      </c>
      <c r="K40" s="1" t="n">
        <f aca="false">((E40-MIN(E$17:E$72))/(MAX(E$17:E$72)-MIN(E$17:E$72)))*99+1</f>
        <v>98.0431894028708</v>
      </c>
      <c r="L40" s="1" t="n">
        <f aca="false">((F40-MIN(F$17:F$72))/(MAX(F$17:F$72)-MIN(F$17:F$72)))*99+1</f>
        <v>90.669412742801</v>
      </c>
      <c r="M40" s="1" t="n">
        <f aca="false">((G40-MIN(G$17:G$72))/(MAX(G$17:G$72)-MIN(G$17:G$72)))*99+1</f>
        <v>43.3823952488265</v>
      </c>
      <c r="N40" s="1" t="n">
        <f aca="false">(-96.27*M40^6.96*K40^0.79)+(-60.61*J40^0.85*L40^6.86)+(61.55*I40^-1.08*L40^-2.64*M40^-6.71)</f>
        <v>-34617507353619500</v>
      </c>
    </row>
    <row r="41" customFormat="false" ht="13.8" hidden="false" customHeight="false" outlineLevel="0" collapsed="false">
      <c r="A41" s="0" t="s">
        <v>38</v>
      </c>
      <c r="B41" s="1" t="n">
        <v>12298.4901835571</v>
      </c>
      <c r="C41" s="1" t="n">
        <v>47.6628552909135</v>
      </c>
      <c r="D41" s="1" t="n">
        <v>30.2952252615938</v>
      </c>
      <c r="E41" s="1" t="n">
        <v>61.992936471903</v>
      </c>
      <c r="F41" s="1" t="n">
        <v>57.029</v>
      </c>
      <c r="G41" s="1" t="n">
        <v>71.7985</v>
      </c>
      <c r="H41" s="1" t="n">
        <f aca="false">((B41-MIN(B$11:B$66))/(MAX(B$11:B$66)-MIN(B$11:B$66)))</f>
        <v>0.204855538090997</v>
      </c>
      <c r="I41" s="1" t="n">
        <f aca="false">((C41-MIN(C$11:C$66))/(MAX(C$11:C$66)-MIN(C$11:C$66)))*99+1</f>
        <v>46.4658207826886</v>
      </c>
      <c r="J41" s="1" t="n">
        <f aca="false">((D41-MIN(D$17:D$72))/(MAX(D$17:D$72)-MIN(D$17:D$72)))*99+1</f>
        <v>52.6745674380835</v>
      </c>
      <c r="K41" s="1" t="n">
        <f aca="false">((E41-MIN(E$17:E$72))/(MAX(E$17:E$72)-MIN(E$17:E$72)))*99+1</f>
        <v>62.4401307574537</v>
      </c>
      <c r="L41" s="1" t="n">
        <f aca="false">((F41-MIN(F$17:F$72))/(MAX(F$17:F$72)-MIN(F$17:F$72)))*99+1</f>
        <v>52.4579018970599</v>
      </c>
      <c r="M41" s="1" t="n">
        <f aca="false">((G41-MIN(G$17:G$72))/(MAX(G$17:G$72)-MIN(G$17:G$72)))*99+1</f>
        <v>70.9616784260477</v>
      </c>
      <c r="N41" s="1" t="n">
        <f aca="false">(-96.27*M41^6.96*K41^0.79)+(-60.61*J41^0.85*L41^6.86)+(61.55*I41^-1.08*L41^-2.64*M41^-6.71)</f>
        <v>-20382874036492500</v>
      </c>
    </row>
    <row r="42" customFormat="false" ht="13.8" hidden="false" customHeight="false" outlineLevel="0" collapsed="false">
      <c r="A42" s="0" t="s">
        <v>39</v>
      </c>
      <c r="B42" s="1" t="n">
        <v>1090.3672076732</v>
      </c>
      <c r="C42" s="1" t="n">
        <v>33.7015718401749</v>
      </c>
      <c r="D42" s="1" t="n">
        <v>12.0053677925205</v>
      </c>
      <c r="E42" s="1" t="n">
        <v>53.4593338601647</v>
      </c>
      <c r="F42" s="1" t="n">
        <v>16.102</v>
      </c>
      <c r="G42" s="1" t="n">
        <v>16.13567</v>
      </c>
      <c r="H42" s="1" t="n">
        <f aca="false">((B42-MIN(B$11:B$66))/(MAX(B$11:B$66)-MIN(B$11:B$66)))</f>
        <v>0.00645463370731754</v>
      </c>
      <c r="I42" s="1" t="n">
        <f aca="false">((C42-MIN(C$11:C$66))/(MAX(C$11:C$66)-MIN(C$11:C$66)))*99+1</f>
        <v>31.0196883238402</v>
      </c>
      <c r="J42" s="1" t="n">
        <f aca="false">((D42-MIN(D$17:D$72))/(MAX(D$17:D$72)-MIN(D$17:D$72)))*99+1</f>
        <v>1</v>
      </c>
      <c r="K42" s="1" t="n">
        <f aca="false">((E42-MIN(E$17:E$72))/(MAX(E$17:E$72)-MIN(E$17:E$72)))*99+1</f>
        <v>42.2662482518646</v>
      </c>
      <c r="L42" s="1" t="n">
        <f aca="false">((F42-MIN(F$17:F$72))/(MAX(F$17:F$72)-MIN(F$17:F$72)))*99+1</f>
        <v>1.41901594739627</v>
      </c>
      <c r="M42" s="1" t="n">
        <f aca="false">((G42-MIN(G$17:G$72))/(MAX(G$17:G$72)-MIN(G$17:G$72)))*99+1</f>
        <v>9.2384372757639</v>
      </c>
      <c r="N42" s="1" t="n">
        <f aca="false">(-96.27*M42^6.96*K42^0.79)+(-60.61*J42^0.85*L42^6.86)+(61.55*I42^-1.08*L42^-2.64*M42^-6.71)</f>
        <v>-9740734034.42228</v>
      </c>
    </row>
    <row r="43" customFormat="false" ht="13.8" hidden="false" customHeight="false" outlineLevel="0" collapsed="false">
      <c r="A43" s="0" t="s">
        <v>40</v>
      </c>
      <c r="B43" s="1" t="n">
        <v>24194.6339084542</v>
      </c>
      <c r="C43" s="1" t="n">
        <v>73.7934986257765</v>
      </c>
      <c r="D43" s="1" t="n">
        <v>24.9776084262813</v>
      </c>
      <c r="E43" s="1" t="n">
        <v>51.2022761226742</v>
      </c>
      <c r="F43" s="1" t="n">
        <v>74.01</v>
      </c>
      <c r="G43" s="1" t="n">
        <v>80.67462</v>
      </c>
      <c r="H43" s="1" t="n">
        <f aca="false">((B43-MIN(B$11:B$66))/(MAX(B$11:B$66)-MIN(B$11:B$66)))</f>
        <v>0.415435461132185</v>
      </c>
      <c r="I43" s="1" t="n">
        <f aca="false">((C43-MIN(C$11:C$66))/(MAX(C$11:C$66)-MIN(C$11:C$66)))*99+1</f>
        <v>75.3755825255363</v>
      </c>
      <c r="J43" s="1" t="n">
        <f aca="false">((D43-MIN(D$17:D$72))/(MAX(D$17:D$72)-MIN(D$17:D$72)))*99+1</f>
        <v>37.6506368125506</v>
      </c>
      <c r="K43" s="1" t="n">
        <f aca="false">((E43-MIN(E$17:E$72))/(MAX(E$17:E$72)-MIN(E$17:E$72)))*99+1</f>
        <v>36.9304458157596</v>
      </c>
      <c r="L43" s="1" t="n">
        <f aca="false">((F43-MIN(F$17:F$72))/(MAX(F$17:F$72)-MIN(F$17:F$72)))*99+1</f>
        <v>73.6344191671076</v>
      </c>
      <c r="M43" s="1" t="n">
        <f aca="false">((G43-MIN(G$17:G$72))/(MAX(G$17:G$72)-MIN(G$17:G$72)))*99+1</f>
        <v>80.8042052116756</v>
      </c>
      <c r="N43" s="1" t="n">
        <f aca="false">(-96.27*M43^6.96*K43^0.79)+(-60.61*J43^0.85*L43^6.86)+(61.55*I43^-1.08*L43^-2.64*M43^-6.71)</f>
        <v>-39952581457779400</v>
      </c>
    </row>
    <row r="44" customFormat="false" ht="13.8" hidden="false" customHeight="false" outlineLevel="0" collapsed="false">
      <c r="A44" s="0" t="s">
        <v>41</v>
      </c>
      <c r="B44" s="1" t="n">
        <v>18255.8697234297</v>
      </c>
      <c r="C44" s="1" t="n">
        <v>51.0628421015043</v>
      </c>
      <c r="D44" s="1" t="n">
        <v>19.6757145553509</v>
      </c>
      <c r="E44" s="1" t="n">
        <v>73.9855924094353</v>
      </c>
      <c r="F44" s="1" t="n">
        <v>39.814</v>
      </c>
      <c r="G44" s="1" t="n">
        <v>82.20827</v>
      </c>
      <c r="H44" s="1" t="n">
        <f aca="false">((B44-MIN(B$11:B$66))/(MAX(B$11:B$66)-MIN(B$11:B$66)))</f>
        <v>0.310310259725539</v>
      </c>
      <c r="I44" s="1" t="n">
        <f aca="false">((C44-MIN(C$11:C$66))/(MAX(C$11:C$66)-MIN(C$11:C$66)))*99+1</f>
        <v>50.2274123885051</v>
      </c>
      <c r="J44" s="1" t="n">
        <f aca="false">((D44-MIN(D$17:D$72))/(MAX(D$17:D$72)-MIN(D$17:D$72)))*99+1</f>
        <v>22.6711284786983</v>
      </c>
      <c r="K44" s="1" t="n">
        <f aca="false">((E44-MIN(E$17:E$72))/(MAX(E$17:E$72)-MIN(E$17:E$72)))*99+1</f>
        <v>90.7913960813084</v>
      </c>
      <c r="L44" s="1" t="n">
        <f aca="false">((F44-MIN(F$17:F$72))/(MAX(F$17:F$72)-MIN(F$17:F$72)))*99+1</f>
        <v>30.9895699493614</v>
      </c>
      <c r="M44" s="1" t="n">
        <f aca="false">((G44-MIN(G$17:G$72))/(MAX(G$17:G$72)-MIN(G$17:G$72)))*99+1</f>
        <v>82.5048346764393</v>
      </c>
      <c r="N44" s="1" t="n">
        <f aca="false">(-96.27*M44^6.96*K44^0.79)+(-60.61*J44^0.85*L44^6.86)+(61.55*I44^-1.08*L44^-2.64*M44^-6.71)</f>
        <v>-73982435333422000</v>
      </c>
    </row>
    <row r="45" customFormat="false" ht="13.8" hidden="false" customHeight="false" outlineLevel="0" collapsed="false">
      <c r="A45" s="0" t="s">
        <v>42</v>
      </c>
      <c r="B45" s="1" t="n">
        <v>16459.8199957751</v>
      </c>
      <c r="C45" s="1" t="n">
        <v>32.2849219337982</v>
      </c>
      <c r="D45" s="1" t="n">
        <v>21.6007753685934</v>
      </c>
      <c r="E45" s="1" t="n">
        <v>62.1283686361121</v>
      </c>
      <c r="F45" s="1" t="n">
        <v>78.971</v>
      </c>
      <c r="G45" s="1" t="n">
        <v>38.69535</v>
      </c>
      <c r="H45" s="1" t="n">
        <f aca="false">((B45-MIN(B$11:B$66))/(MAX(B$11:B$66)-MIN(B$11:B$66)))</f>
        <v>0.278517434909871</v>
      </c>
      <c r="I45" s="1" t="n">
        <f aca="false">((C45-MIN(C$11:C$66))/(MAX(C$11:C$66)-MIN(C$11:C$66)))*99+1</f>
        <v>29.452370950841</v>
      </c>
      <c r="J45" s="1" t="n">
        <f aca="false">((D45-MIN(D$17:D$72))/(MAX(D$17:D$72)-MIN(D$17:D$72)))*99+1</f>
        <v>28.1100273320392</v>
      </c>
      <c r="K45" s="1" t="n">
        <f aca="false">((E45-MIN(E$17:E$72))/(MAX(E$17:E$72)-MIN(E$17:E$72)))*99+1</f>
        <v>62.7602994707792</v>
      </c>
      <c r="L45" s="1" t="n">
        <f aca="false">((F45-MIN(F$17:F$72))/(MAX(F$17:F$72)-MIN(F$17:F$72)))*99+1</f>
        <v>79.8211397475626</v>
      </c>
      <c r="M45" s="1" t="n">
        <f aca="false">((G45-MIN(G$17:G$72))/(MAX(G$17:G$72)-MIN(G$17:G$72)))*99+1</f>
        <v>34.2543512872008</v>
      </c>
      <c r="N45" s="1" t="n">
        <f aca="false">(-96.27*M45^6.96*K45^0.79)+(-60.61*J45^0.85*L45^6.86)+(61.55*I45^-1.08*L45^-2.64*M45^-6.71)</f>
        <v>-11672318842504300</v>
      </c>
    </row>
    <row r="46" customFormat="false" ht="13.8" hidden="false" customHeight="false" outlineLevel="0" collapsed="false">
      <c r="A46" s="0" t="s">
        <v>43</v>
      </c>
      <c r="B46" s="1" t="n">
        <v>4762.78087267429</v>
      </c>
      <c r="C46" s="1" t="n">
        <v>41.533244087461</v>
      </c>
      <c r="D46" s="1" t="n">
        <v>26.0615796519411</v>
      </c>
      <c r="E46" s="1" t="n">
        <v>67.2870989587742</v>
      </c>
      <c r="F46" s="1" t="n">
        <v>44.925</v>
      </c>
      <c r="G46" s="1" t="n">
        <v>17.75575</v>
      </c>
      <c r="H46" s="1" t="n">
        <f aca="false">((B46-MIN(B$11:B$66))/(MAX(B$11:B$66)-MIN(B$11:B$66)))</f>
        <v>0.071461967582483</v>
      </c>
      <c r="I46" s="1" t="n">
        <f aca="false">((C46-MIN(C$11:C$66))/(MAX(C$11:C$66)-MIN(C$11:C$66)))*99+1</f>
        <v>39.6842962255921</v>
      </c>
      <c r="J46" s="1" t="n">
        <f aca="false">((D46-MIN(D$17:D$72))/(MAX(D$17:D$72)-MIN(D$17:D$72)))*99+1</f>
        <v>40.7131945331896</v>
      </c>
      <c r="K46" s="1" t="n">
        <f aca="false">((E46-MIN(E$17:E$72))/(MAX(E$17:E$72)-MIN(E$17:E$72)))*99+1</f>
        <v>74.955807527863</v>
      </c>
      <c r="L46" s="1" t="n">
        <f aca="false">((F46-MIN(F$17:F$72))/(MAX(F$17:F$72)-MIN(F$17:F$72)))*99+1</f>
        <v>37.3633512206182</v>
      </c>
      <c r="M46" s="1" t="n">
        <f aca="false">((G46-MIN(G$17:G$72))/(MAX(G$17:G$72)-MIN(G$17:G$72)))*99+1</f>
        <v>11.0349069939358</v>
      </c>
      <c r="N46" s="1" t="n">
        <f aca="false">(-96.27*M46^6.96*K46^0.79)+(-60.61*J46^0.85*L46^6.86)+(61.55*I46^-1.08*L46^-2.64*M46^-6.71)</f>
        <v>-86708532799829.5</v>
      </c>
    </row>
    <row r="47" customFormat="false" ht="13.8" hidden="false" customHeight="false" outlineLevel="0" collapsed="false">
      <c r="A47" s="0" t="s">
        <v>44</v>
      </c>
      <c r="B47" s="1" t="n">
        <v>11348.6473412397</v>
      </c>
      <c r="C47" s="1" t="n">
        <v>52.2489986680929</v>
      </c>
      <c r="D47" s="1" t="n">
        <v>35.175297373733</v>
      </c>
      <c r="E47" s="1" t="n">
        <v>50.5434248661837</v>
      </c>
      <c r="F47" s="1" t="n">
        <v>71.222</v>
      </c>
      <c r="G47" s="1" t="n">
        <v>91.82178</v>
      </c>
      <c r="H47" s="1" t="n">
        <f aca="false">((B47-MIN(B$11:B$66))/(MAX(B$11:B$66)-MIN(B$11:B$66)))</f>
        <v>0.188041868278163</v>
      </c>
      <c r="I47" s="1" t="n">
        <f aca="false">((C47-MIN(C$11:C$66))/(MAX(C$11:C$66)-MIN(C$11:C$66)))*99+1</f>
        <v>51.5397223569336</v>
      </c>
      <c r="J47" s="1" t="n">
        <f aca="false">((D47-MIN(D$17:D$72))/(MAX(D$17:D$72)-MIN(D$17:D$72)))*99+1</f>
        <v>66.4622973800942</v>
      </c>
      <c r="K47" s="1" t="n">
        <f aca="false">((E47-MIN(E$17:E$72))/(MAX(E$17:E$72)-MIN(E$17:E$72)))*99+1</f>
        <v>35.3728870165231</v>
      </c>
      <c r="L47" s="1" t="n">
        <f aca="false">((F47-MIN(F$17:F$72))/(MAX(F$17:F$72)-MIN(F$17:F$72)))*99+1</f>
        <v>70.1575844607362</v>
      </c>
      <c r="M47" s="1" t="n">
        <f aca="false">((G47-MIN(G$17:G$72))/(MAX(G$17:G$72)-MIN(G$17:G$72)))*99+1</f>
        <v>93.1650363950847</v>
      </c>
      <c r="N47" s="1" t="n">
        <f aca="false">(-96.27*M47^6.96*K47^0.79)+(-60.61*J47^0.85*L47^6.86)+(61.55*I47^-1.08*L47^-2.64*M47^-6.71)</f>
        <v>-91739287348933900</v>
      </c>
    </row>
    <row r="48" customFormat="false" ht="13.8" hidden="false" customHeight="false" outlineLevel="0" collapsed="false">
      <c r="A48" s="0" t="s">
        <v>45</v>
      </c>
      <c r="B48" s="1" t="n">
        <v>4770.01209867368</v>
      </c>
      <c r="C48" s="1" t="n">
        <v>20.0903398860525</v>
      </c>
      <c r="D48" s="1" t="n">
        <v>35.4293661362452</v>
      </c>
      <c r="E48" s="1" t="n">
        <v>37.6806923559799</v>
      </c>
      <c r="F48" s="1" t="n">
        <v>33.551</v>
      </c>
      <c r="G48" s="1" t="n">
        <v>22.6204</v>
      </c>
      <c r="H48" s="1" t="n">
        <f aca="false">((B48-MIN(B$11:B$66))/(MAX(B$11:B$66)-MIN(B$11:B$66)))</f>
        <v>0.0715899713330814</v>
      </c>
      <c r="I48" s="1" t="n">
        <f aca="false">((C48-MIN(C$11:C$66))/(MAX(C$11:C$66)-MIN(C$11:C$66)))*99+1</f>
        <v>15.960837005958</v>
      </c>
      <c r="J48" s="1" t="n">
        <f aca="false">((D48-MIN(D$17:D$72))/(MAX(D$17:D$72)-MIN(D$17:D$72)))*99+1</f>
        <v>67.1801210932939</v>
      </c>
      <c r="K48" s="1" t="n">
        <f aca="false">((E48-MIN(E$17:E$72))/(MAX(E$17:E$72)-MIN(E$17:E$72)))*99+1</f>
        <v>4.96471520820239</v>
      </c>
      <c r="L48" s="1" t="n">
        <f aca="false">((F48-MIN(F$17:F$72))/(MAX(F$17:F$72)-MIN(F$17:F$72)))*99+1</f>
        <v>23.1791625727458</v>
      </c>
      <c r="M48" s="1" t="n">
        <f aca="false">((G48-MIN(G$17:G$72))/(MAX(G$17:G$72)-MIN(G$17:G$72)))*99+1</f>
        <v>16.4292062967511</v>
      </c>
      <c r="N48" s="1" t="n">
        <f aca="false">(-96.27*M48^6.96*K48^0.79)+(-60.61*J48^0.85*L48^6.86)+(61.55*I48^-1.08*L48^-2.64*M48^-6.71)</f>
        <v>-5113596970311.62</v>
      </c>
    </row>
    <row r="49" customFormat="false" ht="13.8" hidden="false" customHeight="false" outlineLevel="0" collapsed="false">
      <c r="A49" s="0" t="s">
        <v>46</v>
      </c>
      <c r="B49" s="1" t="n">
        <v>4576.2270153496</v>
      </c>
      <c r="C49" s="1" t="n">
        <v>12.2425836268349</v>
      </c>
      <c r="D49" s="1" t="n">
        <v>14.6352717183037</v>
      </c>
      <c r="E49" s="1" t="n">
        <v>54.1539047755709</v>
      </c>
      <c r="F49" s="1" t="n">
        <v>38.303</v>
      </c>
      <c r="G49" s="1" t="n">
        <v>8.706139</v>
      </c>
      <c r="H49" s="1" t="n">
        <f aca="false">((B49-MIN(B$11:B$66))/(MAX(B$11:B$66)-MIN(B$11:B$66)))</f>
        <v>0.0681596792252692</v>
      </c>
      <c r="I49" s="1" t="n">
        <f aca="false">((C49-MIN(C$11:C$66))/(MAX(C$11:C$66)-MIN(C$11:C$66)))*99+1</f>
        <v>7.27843448097961</v>
      </c>
      <c r="J49" s="1" t="n">
        <f aca="false">((D49-MIN(D$17:D$72))/(MAX(D$17:D$72)-MIN(D$17:D$72)))*99+1</f>
        <v>8.43030108344785</v>
      </c>
      <c r="K49" s="1" t="n">
        <f aca="false">((E49-MIN(E$17:E$72))/(MAX(E$17:E$72)-MIN(E$17:E$72)))*99+1</f>
        <v>43.9082501913418</v>
      </c>
      <c r="L49" s="1" t="n">
        <f aca="false">((F49-MIN(F$17:F$72))/(MAX(F$17:F$72)-MIN(F$17:F$72)))*99+1</f>
        <v>29.1052452573502</v>
      </c>
      <c r="M49" s="1" t="n">
        <f aca="false">((G49-MIN(G$17:G$72))/(MAX(G$17:G$72)-MIN(G$17:G$72)))*99+1</f>
        <v>1</v>
      </c>
      <c r="N49" s="1" t="n">
        <f aca="false">(-96.27*M49^6.96*K49^0.79)+(-60.61*J49^0.85*L49^6.86)+(61.55*I49^-1.08*L49^-2.64*M49^-6.71)</f>
        <v>-4095941759627.34</v>
      </c>
    </row>
    <row r="50" customFormat="false" ht="13.8" hidden="false" customHeight="false" outlineLevel="0" collapsed="false">
      <c r="A50" s="0" t="s">
        <v>47</v>
      </c>
      <c r="B50" s="1" t="n">
        <v>19871.8380707006</v>
      </c>
      <c r="C50" s="1" t="n">
        <v>53.5697871493452</v>
      </c>
      <c r="D50" s="1" t="n">
        <v>47.0457363763085</v>
      </c>
      <c r="E50" s="1" t="n">
        <v>69.6468376352717</v>
      </c>
      <c r="F50" s="1" t="n">
        <v>66.292</v>
      </c>
      <c r="G50" s="1" t="n">
        <v>43.40355</v>
      </c>
      <c r="H50" s="1" t="n">
        <f aca="false">((B50-MIN(B$11:B$66))/(MAX(B$11:B$66)-MIN(B$11:B$66)))</f>
        <v>0.338915368916773</v>
      </c>
      <c r="I50" s="1" t="n">
        <f aca="false">((C50-MIN(C$11:C$66))/(MAX(C$11:C$66)-MIN(C$11:C$66)))*99+1</f>
        <v>53.0009829855518</v>
      </c>
      <c r="J50" s="1" t="n">
        <f aca="false">((D50-MIN(D$17:D$72))/(MAX(D$17:D$72)-MIN(D$17:D$72)))*99+1</f>
        <v>100</v>
      </c>
      <c r="K50" s="1" t="n">
        <f aca="false">((E50-MIN(E$17:E$72))/(MAX(E$17:E$72)-MIN(E$17:E$72)))*99+1</f>
        <v>80.5343530694696</v>
      </c>
      <c r="L50" s="1" t="n">
        <f aca="false">((F50-MIN(F$17:F$72))/(MAX(F$17:F$72)-MIN(F$17:F$72)))*99+1</f>
        <v>64.0095230897136</v>
      </c>
      <c r="M50" s="1" t="n">
        <f aca="false">((G50-MIN(G$17:G$72))/(MAX(G$17:G$72)-MIN(G$17:G$72)))*99+1</f>
        <v>39.4751667574844</v>
      </c>
      <c r="N50" s="1" t="n">
        <f aca="false">(-96.27*M50^6.96*K50^0.79)+(-60.61*J50^0.85*L50^6.86)+(61.55*I50^-1.08*L50^-2.64*M50^-6.71)</f>
        <v>-7868828280524780</v>
      </c>
    </row>
    <row r="51" customFormat="false" ht="13.8" hidden="false" customHeight="false" outlineLevel="0" collapsed="false">
      <c r="A51" s="0" t="s">
        <v>48</v>
      </c>
      <c r="B51" s="1" t="n">
        <v>11545.3876412251</v>
      </c>
      <c r="C51" s="1" t="n">
        <v>22.5777006902835</v>
      </c>
      <c r="D51" s="1" t="n">
        <v>24.6529310767721</v>
      </c>
      <c r="E51" s="1" t="n">
        <v>57.7076805075371</v>
      </c>
      <c r="F51" s="1" t="n">
        <v>78.285</v>
      </c>
      <c r="G51" s="1" t="n">
        <v>28.97523</v>
      </c>
      <c r="H51" s="1" t="n">
        <f aca="false">((B51-MIN(B$11:B$66))/(MAX(B$11:B$66)-MIN(B$11:B$66)))</f>
        <v>0.191524472236901</v>
      </c>
      <c r="I51" s="1" t="n">
        <f aca="false">((C51-MIN(C$11:C$66))/(MAX(C$11:C$66)-MIN(C$11:C$66)))*99+1</f>
        <v>18.7127404817854</v>
      </c>
      <c r="J51" s="1" t="n">
        <f aca="false">((D51-MIN(D$17:D$72))/(MAX(D$17:D$72)-MIN(D$17:D$72)))*99+1</f>
        <v>36.7333217584994</v>
      </c>
      <c r="K51" s="1" t="n">
        <f aca="false">((E51-MIN(E$17:E$72))/(MAX(E$17:E$72)-MIN(E$17:E$72)))*99+1</f>
        <v>52.3095617276072</v>
      </c>
      <c r="L51" s="1" t="n">
        <f aca="false">((F51-MIN(F$17:F$72))/(MAX(F$17:F$72)-MIN(F$17:F$72)))*99+1</f>
        <v>78.9656488549618</v>
      </c>
      <c r="M51" s="1" t="n">
        <f aca="false">((G51-MIN(G$17:G$72))/(MAX(G$17:G$72)-MIN(G$17:G$72)))*99+1</f>
        <v>23.4759321739489</v>
      </c>
      <c r="N51" s="1" t="n">
        <f aca="false">(-96.27*M51^6.96*K51^0.79)+(-60.61*J51^0.85*L51^6.86)+(61.55*I51^-1.08*L51^-2.64*M51^-6.71)</f>
        <v>-13474619969706400</v>
      </c>
    </row>
    <row r="52" customFormat="false" ht="13.8" hidden="false" customHeight="false" outlineLevel="0" collapsed="false">
      <c r="A52" s="0" t="s">
        <v>49</v>
      </c>
      <c r="B52" s="1" t="n">
        <v>19667.0588821069</v>
      </c>
      <c r="C52" s="1" t="n">
        <v>41.1916839433918</v>
      </c>
      <c r="D52" s="1" t="n">
        <v>24.6910993385254</v>
      </c>
      <c r="E52" s="1" t="n">
        <v>59.0419252832978</v>
      </c>
      <c r="F52" s="1" t="n">
        <v>54.393</v>
      </c>
      <c r="G52" s="1" t="n">
        <v>60.79454</v>
      </c>
      <c r="H52" s="1" t="n">
        <f aca="false">((B52-MIN(B$11:B$66))/(MAX(B$11:B$66)-MIN(B$11:B$66)))</f>
        <v>0.335290464345029</v>
      </c>
      <c r="I52" s="1" t="n">
        <f aca="false">((C52-MIN(C$11:C$66))/(MAX(C$11:C$66)-MIN(C$11:C$66)))*99+1</f>
        <v>39.3064095329703</v>
      </c>
      <c r="J52" s="1" t="n">
        <f aca="false">((D52-MIN(D$17:D$72))/(MAX(D$17:D$72)-MIN(D$17:D$72)))*99+1</f>
        <v>36.8411590349407</v>
      </c>
      <c r="K52" s="1" t="n">
        <f aca="false">((E52-MIN(E$17:E$72))/(MAX(E$17:E$72)-MIN(E$17:E$72)))*99+1</f>
        <v>55.4637860997226</v>
      </c>
      <c r="L52" s="1" t="n">
        <f aca="false">((F52-MIN(F$17:F$72))/(MAX(F$17:F$72)-MIN(F$17:F$72)))*99+1</f>
        <v>49.1706220240345</v>
      </c>
      <c r="M52" s="1" t="n">
        <f aca="false">((G52-MIN(G$17:G$72))/(MAX(G$17:G$72)-MIN(G$17:G$72)))*99+1</f>
        <v>58.7596384527283</v>
      </c>
      <c r="N52" s="1" t="n">
        <f aca="false">(-96.27*M52^6.96*K52^0.79)+(-60.61*J52^0.85*L52^6.86)+(61.55*I52^-1.08*L52^-2.64*M52^-6.71)</f>
        <v>-5244799461350050</v>
      </c>
    </row>
    <row r="53" customFormat="false" ht="13.8" hidden="false" customHeight="false" outlineLevel="0" collapsed="false">
      <c r="A53" s="0" t="s">
        <v>50</v>
      </c>
      <c r="B53" s="1" t="n">
        <v>1615.52333612209</v>
      </c>
      <c r="C53" s="1" t="n">
        <v>14.7274057811928</v>
      </c>
      <c r="D53" s="1" t="n">
        <v>25.3018660812294</v>
      </c>
      <c r="E53" s="1" t="n">
        <v>50.6582825702496</v>
      </c>
      <c r="F53" s="1" t="n">
        <v>27.841</v>
      </c>
      <c r="G53" s="1" t="n">
        <v>38.14489</v>
      </c>
      <c r="H53" s="1" t="n">
        <f aca="false">((B53-MIN(B$11:B$66))/(MAX(B$11:B$66)-MIN(B$11:B$66)))</f>
        <v>0.0157506996990163</v>
      </c>
      <c r="I53" s="1" t="n">
        <f aca="false">((C53-MIN(C$11:C$66))/(MAX(C$11:C$66)-MIN(C$11:C$66)))*99+1</f>
        <v>10.0275293094256</v>
      </c>
      <c r="J53" s="1" t="n">
        <f aca="false">((D53-MIN(D$17:D$72))/(MAX(D$17:D$72)-MIN(D$17:D$72)))*99+1</f>
        <v>38.5667660982086</v>
      </c>
      <c r="K53" s="1" t="n">
        <f aca="false">((E53-MIN(E$17:E$72))/(MAX(E$17:E$72)-MIN(E$17:E$72)))*99+1</f>
        <v>35.6444166309324</v>
      </c>
      <c r="L53" s="1" t="n">
        <f aca="false">((F53-MIN(F$17:F$72))/(MAX(F$17:F$72)-MIN(F$17:F$72)))*99+1</f>
        <v>16.0583856095533</v>
      </c>
      <c r="M53" s="1" t="n">
        <f aca="false">((G53-MIN(G$17:G$72))/(MAX(G$17:G$72)-MIN(G$17:G$72)))*99+1</f>
        <v>33.6439587627175</v>
      </c>
      <c r="N53" s="1" t="n">
        <f aca="false">(-96.27*M53^6.96*K53^0.79)+(-60.61*J53^0.85*L53^6.86)+(61.55*I53^-1.08*L53^-2.64*M53^-6.71)</f>
        <v>-68933474160508.6</v>
      </c>
    </row>
    <row r="54" customFormat="false" ht="13.8" hidden="false" customHeight="false" outlineLevel="0" collapsed="false">
      <c r="A54" s="0" t="s">
        <v>51</v>
      </c>
      <c r="B54" s="1" t="n">
        <v>2218.55191733521</v>
      </c>
      <c r="C54" s="1" t="n">
        <v>28.1207122912674</v>
      </c>
      <c r="D54" s="1" t="n">
        <v>24.4081647182579</v>
      </c>
      <c r="E54" s="1" t="n">
        <v>60.6653563853597</v>
      </c>
      <c r="F54" s="1" t="n">
        <v>43.393</v>
      </c>
      <c r="G54" s="1" t="n">
        <v>11.92181</v>
      </c>
      <c r="H54" s="1" t="n">
        <f aca="false">((B54-MIN(B$11:B$66))/(MAX(B$11:B$66)-MIN(B$11:B$66)))</f>
        <v>0.0264252271055515</v>
      </c>
      <c r="I54" s="1" t="n">
        <f aca="false">((C54-MIN(C$11:C$66))/(MAX(C$11:C$66)-MIN(C$11:C$66)))*99+1</f>
        <v>24.8452777740642</v>
      </c>
      <c r="J54" s="1" t="n">
        <f aca="false">((D54-MIN(D$17:D$72))/(MAX(D$17:D$72)-MIN(D$17:D$72)))*99+1</f>
        <v>36.0417802458875</v>
      </c>
      <c r="K54" s="1" t="n">
        <f aca="false">((E54-MIN(E$17:E$72))/(MAX(E$17:E$72)-MIN(E$17:E$72)))*99+1</f>
        <v>59.3016620589177</v>
      </c>
      <c r="L54" s="1" t="n">
        <f aca="false">((F54-MIN(F$17:F$72))/(MAX(F$17:F$72)-MIN(F$17:F$72)))*99+1</f>
        <v>35.4528380318948</v>
      </c>
      <c r="M54" s="1" t="n">
        <f aca="false">((G54-MIN(G$17:G$72))/(MAX(G$17:G$72)-MIN(G$17:G$72)))*99+1</f>
        <v>4.5657841434396</v>
      </c>
      <c r="N54" s="1" t="n">
        <f aca="false">(-96.27*M54^6.96*K54^0.79)+(-60.61*J54^0.85*L54^6.86)+(61.55*I54^-1.08*L54^-2.64*M54^-6.71)</f>
        <v>-54504986900137.1</v>
      </c>
    </row>
    <row r="55" customFormat="false" ht="13.8" hidden="false" customHeight="false" outlineLevel="0" collapsed="false">
      <c r="A55" s="0" t="s">
        <v>52</v>
      </c>
      <c r="B55" s="1" t="n">
        <v>12372.2652788385</v>
      </c>
      <c r="C55" s="1" t="n">
        <v>31.2055174862567</v>
      </c>
      <c r="D55" s="1" t="n">
        <v>20.8364629763667</v>
      </c>
      <c r="E55" s="1" t="n">
        <v>68.0156287484714</v>
      </c>
      <c r="F55" s="1" t="n">
        <v>64.298</v>
      </c>
      <c r="G55" s="1" t="n">
        <v>68.76723</v>
      </c>
      <c r="H55" s="1" t="n">
        <f aca="false">((B55-MIN(B$11:B$66))/(MAX(B$11:B$66)-MIN(B$11:B$66)))</f>
        <v>0.206161470017003</v>
      </c>
      <c r="I55" s="1" t="n">
        <f aca="false">((C55-MIN(C$11:C$66))/(MAX(C$11:C$66)-MIN(C$11:C$66)))*99+1</f>
        <v>28.2581666978994</v>
      </c>
      <c r="J55" s="1" t="n">
        <f aca="false">((D55-MIN(D$17:D$72))/(MAX(D$17:D$72)-MIN(D$17:D$72)))*99+1</f>
        <v>25.950605788013</v>
      </c>
      <c r="K55" s="1" t="n">
        <f aca="false">((E55-MIN(E$17:E$72))/(MAX(E$17:E$72)-MIN(E$17:E$72)))*99+1</f>
        <v>76.6780900207172</v>
      </c>
      <c r="L55" s="1" t="n">
        <f aca="false">((F55-MIN(F$17:F$72))/(MAX(F$17:F$72)-MIN(F$17:F$72)))*99+1</f>
        <v>61.5228629733202</v>
      </c>
      <c r="M55" s="1" t="n">
        <f aca="false">((G55-MIN(G$17:G$72))/(MAX(G$17:G$72)-MIN(G$17:G$72)))*99+1</f>
        <v>67.6003723407907</v>
      </c>
      <c r="N55" s="1" t="n">
        <f aca="false">(-96.27*M55^6.96*K55^0.79)+(-60.61*J55^0.85*L55^6.86)+(61.55*I55^-1.08*L55^-2.64*M55^-6.71)</f>
        <v>-17983027916408700</v>
      </c>
    </row>
    <row r="56" customFormat="false" ht="13.8" hidden="false" customHeight="false" outlineLevel="0" collapsed="false">
      <c r="A56" s="0" t="s">
        <v>53</v>
      </c>
      <c r="B56" s="1" t="n">
        <v>10726.5272990605</v>
      </c>
      <c r="C56" s="1" t="n">
        <v>21.0887650330774</v>
      </c>
      <c r="D56" s="1" t="n">
        <v>32.3095153897945</v>
      </c>
      <c r="E56" s="1" t="n">
        <v>61.0489651548887</v>
      </c>
      <c r="F56" s="1" t="n">
        <v>18.32</v>
      </c>
      <c r="G56" s="1" t="n">
        <v>82.69138</v>
      </c>
      <c r="H56" s="1" t="n">
        <f aca="false">((B56-MIN(B$11:B$66))/(MAX(B$11:B$66)-MIN(B$11:B$66)))</f>
        <v>0.177029392837883</v>
      </c>
      <c r="I56" s="1" t="n">
        <f aca="false">((C56-MIN(C$11:C$66))/(MAX(C$11:C$66)-MIN(C$11:C$66)))*99+1</f>
        <v>17.0654494239786</v>
      </c>
      <c r="J56" s="1" t="n">
        <f aca="false">((D56-MIN(D$17:D$72))/(MAX(D$17:D$72)-MIN(D$17:D$72)))*99+1</f>
        <v>58.3655670123326</v>
      </c>
      <c r="K56" s="1" t="n">
        <f aca="false">((E56-MIN(E$17:E$72))/(MAX(E$17:E$72)-MIN(E$17:E$72)))*99+1</f>
        <v>60.2085332359217</v>
      </c>
      <c r="L56" s="1" t="n">
        <f aca="false">((F56-MIN(F$17:F$72))/(MAX(F$17:F$72)-MIN(F$17:F$72)))*99+1</f>
        <v>4.18502002872043</v>
      </c>
      <c r="M56" s="1" t="n">
        <f aca="false">((G56-MIN(G$17:G$72))/(MAX(G$17:G$72)-MIN(G$17:G$72)))*99+1</f>
        <v>83.0405443238308</v>
      </c>
      <c r="N56" s="1" t="n">
        <f aca="false">(-96.27*M56^6.96*K56^0.79)+(-60.61*J56^0.85*L56^6.86)+(61.55*I56^-1.08*L56^-2.64*M56^-6.71)</f>
        <v>-55934599513707600</v>
      </c>
    </row>
    <row r="57" customFormat="false" ht="13.8" hidden="false" customHeight="false" outlineLevel="0" collapsed="false">
      <c r="A57" s="0" t="s">
        <v>54</v>
      </c>
      <c r="B57" s="1" t="n">
        <v>57218.0279263612</v>
      </c>
      <c r="C57" s="1" t="n">
        <v>64.273711403362</v>
      </c>
      <c r="D57" s="1" t="n">
        <v>23.2364682268591</v>
      </c>
      <c r="E57" s="1" t="n">
        <v>73.2330559173887</v>
      </c>
      <c r="F57" s="1" t="n">
        <v>73.844</v>
      </c>
      <c r="G57" s="1" t="n">
        <v>97.98564</v>
      </c>
      <c r="H57" s="1" t="n">
        <f aca="false">((B57-MIN(B$11:B$66))/(MAX(B$11:B$66)-MIN(B$11:B$66)))</f>
        <v>1</v>
      </c>
      <c r="I57" s="1" t="n">
        <f aca="false">((C57-MIN(C$11:C$66))/(MAX(C$11:C$66)-MIN(C$11:C$66)))*99+1</f>
        <v>64.8433205786817</v>
      </c>
      <c r="J57" s="1" t="n">
        <f aca="false">((D57-MIN(D$17:D$72))/(MAX(D$17:D$72)-MIN(D$17:D$72)))*99+1</f>
        <v>32.7313712137706</v>
      </c>
      <c r="K57" s="1" t="n">
        <f aca="false">((E57-MIN(E$17:E$72))/(MAX(E$17:E$72)-MIN(E$17:E$72)))*99+1</f>
        <v>89.0123604896071</v>
      </c>
      <c r="L57" s="1" t="n">
        <f aca="false">((F57-MIN(F$17:F$72))/(MAX(F$17:F$72)-MIN(F$17:F$72)))*99+1</f>
        <v>73.4274053359534</v>
      </c>
      <c r="M57" s="1" t="n">
        <f aca="false">((G57-MIN(G$17:G$72))/(MAX(G$17:G$72)-MIN(G$17:G$72)))*99+1</f>
        <v>100</v>
      </c>
      <c r="N57" s="1" t="n">
        <f aca="false">(-96.27*M57^6.96*K57^0.79)+(-60.61*J57^0.85*L57^6.86)+(61.55*I57^-1.08*L57^-2.64*M57^-6.71)</f>
        <v>-2.85101723684064E+017</v>
      </c>
    </row>
    <row r="58" customFormat="false" ht="13.8" hidden="false" customHeight="false" outlineLevel="0" collapsed="false">
      <c r="A58" s="0" t="s">
        <v>55</v>
      </c>
      <c r="B58" s="1" t="n">
        <v>2402.0993456211</v>
      </c>
      <c r="C58" s="1" t="n">
        <v>19.4141806518082</v>
      </c>
      <c r="D58" s="1" t="n">
        <v>30.1307040521227</v>
      </c>
      <c r="E58" s="1" t="n">
        <v>43.3760809094066</v>
      </c>
      <c r="F58" s="1" t="n">
        <v>30.901</v>
      </c>
      <c r="G58" s="1" t="n">
        <v>19.04123</v>
      </c>
      <c r="H58" s="1" t="n">
        <f aca="false">((B58-MIN(B$11:B$66))/(MAX(B$11:B$66)-MIN(B$11:B$66)))</f>
        <v>0.0296742970744993</v>
      </c>
      <c r="I58" s="1" t="n">
        <f aca="false">((C58-MIN(C$11:C$66))/(MAX(C$11:C$66)-MIN(C$11:C$66)))*99+1</f>
        <v>15.2127650158532</v>
      </c>
      <c r="J58" s="1" t="n">
        <f aca="false">((D58-MIN(D$17:D$72))/(MAX(D$17:D$72)-MIN(D$17:D$72)))*99+1</f>
        <v>52.2097435679037</v>
      </c>
      <c r="K58" s="1" t="n">
        <f aca="false">((E58-MIN(E$17:E$72))/(MAX(E$17:E$72)-MIN(E$17:E$72)))*99+1</f>
        <v>18.4289113663949</v>
      </c>
      <c r="L58" s="1" t="n">
        <f aca="false">((F58-MIN(F$17:F$72))/(MAX(F$17:F$72)-MIN(F$17:F$72)))*99+1</f>
        <v>19.8744237019122</v>
      </c>
      <c r="M58" s="1" t="n">
        <f aca="false">((G58-MIN(G$17:G$72))/(MAX(G$17:G$72)-MIN(G$17:G$72)))*99+1</f>
        <v>12.4603464125544</v>
      </c>
      <c r="N58" s="1" t="n">
        <f aca="false">(-96.27*M58^6.96*K58^0.79)+(-60.61*J58^0.85*L58^6.86)+(61.55*I58^-1.08*L58^-2.64*M58^-6.71)</f>
        <v>-1449636176283.7</v>
      </c>
    </row>
    <row r="59" customFormat="false" ht="13.8" hidden="false" customHeight="false" outlineLevel="0" collapsed="false">
      <c r="A59" s="0" t="s">
        <v>56</v>
      </c>
      <c r="B59" s="1" t="n">
        <v>1315.3402595533</v>
      </c>
      <c r="C59" s="1" t="n">
        <v>44.4984530060656</v>
      </c>
      <c r="D59" s="1" t="n">
        <v>23.142538824697</v>
      </c>
      <c r="E59" s="1" t="n">
        <v>38.7766153978315</v>
      </c>
      <c r="F59" s="1" t="n">
        <v>39.469</v>
      </c>
      <c r="G59" s="1" t="n">
        <v>17.61492</v>
      </c>
      <c r="H59" s="1" t="n">
        <f aca="false">((B59-MIN(B$11:B$66))/(MAX(B$11:B$66)-MIN(B$11:B$66)))</f>
        <v>0.010437000518514</v>
      </c>
      <c r="I59" s="1" t="n">
        <f aca="false">((C59-MIN(C$11:C$66))/(MAX(C$11:C$66)-MIN(C$11:C$66)))*99+1</f>
        <v>42.9648692392789</v>
      </c>
      <c r="J59" s="1" t="n">
        <f aca="false">((D59-MIN(D$17:D$72))/(MAX(D$17:D$72)-MIN(D$17:D$72)))*99+1</f>
        <v>32.4659912765757</v>
      </c>
      <c r="K59" s="1" t="n">
        <f aca="false">((E59-MIN(E$17:E$72))/(MAX(E$17:E$72)-MIN(E$17:E$72)))*99+1</f>
        <v>7.55553454763023</v>
      </c>
      <c r="L59" s="1" t="n">
        <f aca="false">((F59-MIN(F$17:F$72))/(MAX(F$17:F$72)-MIN(F$17:F$72)))*99+1</f>
        <v>30.559330360517</v>
      </c>
      <c r="M59" s="1" t="n">
        <f aca="false">((G59-MIN(G$17:G$72))/(MAX(G$17:G$72)-MIN(G$17:G$72)))*99+1</f>
        <v>10.8787438227281</v>
      </c>
      <c r="N59" s="1" t="n">
        <f aca="false">(-96.27*M59^6.96*K59^0.79)+(-60.61*J59^0.85*L59^6.86)+(61.55*I59^-1.08*L59^-2.64*M59^-6.71)</f>
        <v>-18010816027766.4</v>
      </c>
    </row>
    <row r="60" customFormat="false" ht="13.8" hidden="false" customHeight="false" outlineLevel="0" collapsed="false">
      <c r="A60" s="0" t="s">
        <v>57</v>
      </c>
      <c r="B60" s="1" t="n">
        <v>1637.27508138533</v>
      </c>
      <c r="C60" s="1" t="n">
        <v>18.1702567498862</v>
      </c>
      <c r="D60" s="1" t="n">
        <v>27.2817025031663</v>
      </c>
      <c r="E60" s="1" t="n">
        <v>50.8882212502631</v>
      </c>
      <c r="F60" s="1" t="n">
        <v>15.766</v>
      </c>
      <c r="G60" s="1" t="n">
        <v>27.78342</v>
      </c>
      <c r="H60" s="1" t="n">
        <f aca="false">((B60-MIN(B$11:B$66))/(MAX(B$11:B$66)-MIN(B$11:B$66)))</f>
        <v>0.0161357388301389</v>
      </c>
      <c r="I60" s="1" t="n">
        <f aca="false">((C60-MIN(C$11:C$66))/(MAX(C$11:C$66)-MIN(C$11:C$66)))*99+1</f>
        <v>13.8365438807685</v>
      </c>
      <c r="J60" s="1" t="n">
        <f aca="false">((D60-MIN(D$17:D$72))/(MAX(D$17:D$72)-MIN(D$17:D$72)))*99+1</f>
        <v>44.1604231769882</v>
      </c>
      <c r="K60" s="1" t="n">
        <f aca="false">((E60-MIN(E$17:E$72))/(MAX(E$17:E$72)-MIN(E$17:E$72)))*99+1</f>
        <v>36.1880036861466</v>
      </c>
      <c r="L60" s="1" t="n">
        <f aca="false">((F60-MIN(F$17:F$72))/(MAX(F$17:F$72)-MIN(F$17:F$72)))*99+1</f>
        <v>1</v>
      </c>
      <c r="M60" s="1" t="n">
        <f aca="false">((G60-MIN(G$17:G$72))/(MAX(G$17:G$72)-MIN(G$17:G$72)))*99+1</f>
        <v>22.1543612794162</v>
      </c>
      <c r="N60" s="1" t="n">
        <f aca="false">(-96.27*M60^6.96*K60^0.79)+(-60.61*J60^0.85*L60^6.86)+(61.55*I60^-1.08*L60^-2.64*M60^-6.71)</f>
        <v>-3794488950789.37</v>
      </c>
    </row>
    <row r="61" customFormat="false" ht="13.8" hidden="false" customHeight="false" outlineLevel="0" collapsed="false">
      <c r="A61" s="0" t="s">
        <v>58</v>
      </c>
      <c r="B61" s="1" t="n">
        <v>8243.47351509088</v>
      </c>
      <c r="C61" s="1" t="n">
        <v>48.5929618158503</v>
      </c>
      <c r="D61" s="1" t="n">
        <v>13.3964957165318</v>
      </c>
      <c r="E61" s="1" t="n">
        <v>62.1569530757876</v>
      </c>
      <c r="F61" s="1" t="n">
        <v>69.482</v>
      </c>
      <c r="G61" s="1" t="n">
        <v>52.71481</v>
      </c>
      <c r="H61" s="1" t="n">
        <f aca="false">((B61-MIN(B$11:B$66))/(MAX(B$11:B$66)-MIN(B$11:B$66)))</f>
        <v>0.133075546379124</v>
      </c>
      <c r="I61" s="1" t="n">
        <f aca="false">((C61-MIN(C$11:C$66))/(MAX(C$11:C$66)-MIN(C$11:C$66)))*99+1</f>
        <v>47.4948485676844</v>
      </c>
      <c r="J61" s="1" t="n">
        <f aca="false">((D61-MIN(D$17:D$72))/(MAX(D$17:D$72)-MIN(D$17:D$72)))*99+1</f>
        <v>4.93037145564823</v>
      </c>
      <c r="K61" s="1" t="n">
        <f aca="false">((E61-MIN(E$17:E$72))/(MAX(E$17:E$72)-MIN(E$17:E$72)))*99+1</f>
        <v>62.827874579879</v>
      </c>
      <c r="L61" s="1" t="n">
        <f aca="false">((F61-MIN(F$17:F$72))/(MAX(F$17:F$72)-MIN(F$17:F$72)))*99+1</f>
        <v>67.9876804474341</v>
      </c>
      <c r="M61" s="1" t="n">
        <f aca="false">((G61-MIN(G$17:G$72))/(MAX(G$17:G$72)-MIN(G$17:G$72)))*99+1</f>
        <v>49.8002103528782</v>
      </c>
      <c r="N61" s="1" t="n">
        <f aca="false">(-96.27*M61^6.96*K61^0.79)+(-60.61*J61^0.85*L61^6.86)+(61.55*I61^-1.08*L61^-2.64*M61^-6.71)</f>
        <v>-2522162983956280</v>
      </c>
    </row>
    <row r="62" customFormat="false" ht="13.8" hidden="false" customHeight="false" outlineLevel="0" collapsed="false">
      <c r="A62" s="0" t="s">
        <v>59</v>
      </c>
      <c r="B62" s="1" t="n">
        <v>51931.6121706486</v>
      </c>
      <c r="C62" s="1" t="n">
        <v>13.6470645864628</v>
      </c>
      <c r="D62" s="1" t="n">
        <v>20.1847709405274</v>
      </c>
      <c r="E62" s="1" t="n">
        <v>77.8808548324835</v>
      </c>
      <c r="F62" s="1" t="n">
        <v>81.447</v>
      </c>
      <c r="G62" s="1" t="n">
        <v>93.5838</v>
      </c>
      <c r="H62" s="1" t="n">
        <f aca="false">((B62-MIN(B$11:B$66))/(MAX(B$11:B$66)-MIN(B$11:B$66)))</f>
        <v>0.906422362679439</v>
      </c>
      <c r="I62" s="1" t="n">
        <f aca="false">((C62-MIN(C$11:C$66))/(MAX(C$11:C$66)-MIN(C$11:C$66)))*99+1</f>
        <v>8.83228868176912</v>
      </c>
      <c r="J62" s="1" t="n">
        <f aca="false">((D62-MIN(D$17:D$72))/(MAX(D$17:D$72)-MIN(D$17:D$72)))*99+1</f>
        <v>24.1093719723979</v>
      </c>
      <c r="K62" s="1" t="n">
        <f aca="false">((E62-MIN(E$17:E$72))/(MAX(E$17:E$72)-MIN(E$17:E$72)))*99+1</f>
        <v>100</v>
      </c>
      <c r="L62" s="1" t="n">
        <f aca="false">((F62-MIN(F$17:F$72))/(MAX(F$17:F$72)-MIN(F$17:F$72)))*99+1</f>
        <v>82.908888217066</v>
      </c>
      <c r="M62" s="1" t="n">
        <f aca="false">((G62-MIN(G$17:G$72))/(MAX(G$17:G$72)-MIN(G$17:G$72)))*99+1</f>
        <v>95.1189001381179</v>
      </c>
      <c r="N62" s="1" t="n">
        <f aca="false">(-96.27*M62^6.96*K62^0.79)+(-60.61*J62^0.85*L62^6.86)+(61.55*I62^-1.08*L62^-2.64*M62^-6.71)</f>
        <v>-2.28048278233682E+017</v>
      </c>
    </row>
    <row r="63" customFormat="false" ht="13.8" hidden="false" customHeight="false" outlineLevel="0" collapsed="false">
      <c r="A63" s="0" t="s">
        <v>60</v>
      </c>
      <c r="B63" s="1" t="n">
        <v>19827.5649843219</v>
      </c>
      <c r="C63" s="1" t="n">
        <v>23.5426616184509</v>
      </c>
      <c r="D63" s="1" t="n">
        <v>21.20281223186</v>
      </c>
      <c r="E63" s="1" t="n">
        <v>64.2149031654449</v>
      </c>
      <c r="F63" s="1" t="n">
        <v>95.152</v>
      </c>
      <c r="G63" s="1" t="n">
        <v>45.35541</v>
      </c>
      <c r="H63" s="1" t="n">
        <f aca="false">((B63-MIN(B$11:B$66))/(MAX(B$11:B$66)-MIN(B$11:B$66)))</f>
        <v>0.338131667631884</v>
      </c>
      <c r="I63" s="1" t="n">
        <f aca="false">((C63-MIN(C$11:C$66))/(MAX(C$11:C$66)-MIN(C$11:C$66)))*99+1</f>
        <v>19.7803296018457</v>
      </c>
      <c r="J63" s="1" t="n">
        <f aca="false">((D63-MIN(D$17:D$72))/(MAX(D$17:D$72)-MIN(D$17:D$72)))*99+1</f>
        <v>26.9856570092099</v>
      </c>
      <c r="K63" s="1" t="n">
        <f aca="false">((E63-MIN(E$17:E$72))/(MAX(E$17:E$72)-MIN(E$17:E$72)))*99+1</f>
        <v>67.6929761319483</v>
      </c>
      <c r="L63" s="1" t="n">
        <f aca="false">((F63-MIN(F$17:F$72))/(MAX(F$17:F$72)-MIN(F$17:F$72)))*99+1</f>
        <v>100</v>
      </c>
      <c r="M63" s="1" t="n">
        <f aca="false">((G63-MIN(G$17:G$72))/(MAX(G$17:G$72)-MIN(G$17:G$72)))*99+1</f>
        <v>41.6395397416032</v>
      </c>
      <c r="N63" s="1" t="n">
        <f aca="false">(-96.27*M63^6.96*K63^0.79)+(-60.61*J63^0.85*L63^6.86)+(61.55*I63^-1.08*L63^-2.64*M63^-6.71)</f>
        <v>-52863711691005800</v>
      </c>
    </row>
    <row r="64" customFormat="false" ht="13.8" hidden="false" customHeight="false" outlineLevel="0" collapsed="false">
      <c r="A64" s="0" t="s">
        <v>61</v>
      </c>
      <c r="B64" s="1" t="n">
        <v>16745.0219796981</v>
      </c>
      <c r="C64" s="1" t="n">
        <v>16.6938273502942</v>
      </c>
      <c r="D64" s="1" t="n">
        <v>24.8102028168</v>
      </c>
      <c r="E64" s="1" t="n">
        <v>52.5531664491561</v>
      </c>
      <c r="F64" s="1" t="n">
        <v>88.941</v>
      </c>
      <c r="G64" s="1" t="n">
        <v>56.85735</v>
      </c>
      <c r="H64" s="1" t="n">
        <f aca="false">((B64-MIN(B$11:B$66))/(MAX(B$11:B$66)-MIN(B$11:B$66)))</f>
        <v>0.283565945857163</v>
      </c>
      <c r="I64" s="1" t="n">
        <f aca="false">((C64-MIN(C$11:C$66))/(MAX(C$11:C$66)-MIN(C$11:C$66)))*99+1</f>
        <v>12.2030891806542</v>
      </c>
      <c r="J64" s="1" t="n">
        <f aca="false">((D64-MIN(D$17:D$72))/(MAX(D$17:D$72)-MIN(D$17:D$72)))*99+1</f>
        <v>37.1776636102562</v>
      </c>
      <c r="K64" s="1" t="n">
        <f aca="false">((E64-MIN(E$17:E$72))/(MAX(E$17:E$72)-MIN(E$17:E$72)))*99+1</f>
        <v>40.1240211396087</v>
      </c>
      <c r="L64" s="1" t="n">
        <f aca="false">((F64-MIN(F$17:F$72))/(MAX(F$17:F$72)-MIN(F$17:F$72)))*99+1</f>
        <v>92.2544403295291</v>
      </c>
      <c r="M64" s="1" t="n">
        <f aca="false">((G64-MIN(G$17:G$72))/(MAX(G$17:G$72)-MIN(G$17:G$72)))*99+1</f>
        <v>54.3937783657639</v>
      </c>
      <c r="N64" s="1" t="n">
        <f aca="false">(-96.27*M64^6.96*K64^0.79)+(-60.61*J64^0.85*L64^6.86)+(61.55*I64^-1.08*L64^-2.64*M64^-6.71)</f>
        <v>-41681483942113400</v>
      </c>
    </row>
    <row r="65" customFormat="false" ht="13.8" hidden="false" customHeight="false" outlineLevel="0" collapsed="false">
      <c r="A65" s="0" t="s">
        <v>62</v>
      </c>
      <c r="B65" s="1" t="n">
        <v>5264.82809971072</v>
      </c>
      <c r="C65" s="1" t="n">
        <v>86.4047593411237</v>
      </c>
      <c r="D65" s="1" t="n">
        <v>26.8326723983813</v>
      </c>
      <c r="E65" s="1" t="n">
        <v>43.3978872990917</v>
      </c>
      <c r="F65" s="1" t="n">
        <v>32.951</v>
      </c>
      <c r="G65" s="1" t="n">
        <v>30.86436</v>
      </c>
      <c r="H65" s="1" t="n">
        <f aca="false">((B65-MIN(B$11:B$66))/(MAX(B$11:B$66)-MIN(B$11:B$66)))</f>
        <v>0.0803489707052774</v>
      </c>
      <c r="I65" s="1" t="n">
        <f aca="false">((C65-MIN(C$11:C$66))/(MAX(C$11:C$66)-MIN(C$11:C$66)))*99+1</f>
        <v>89.3281108994243</v>
      </c>
      <c r="J65" s="1" t="n">
        <f aca="false">((D65-MIN(D$17:D$72))/(MAX(D$17:D$72)-MIN(D$17:D$72)))*99+1</f>
        <v>42.8917726984003</v>
      </c>
      <c r="K65" s="1" t="n">
        <f aca="false">((E65-MIN(E$17:E$72))/(MAX(E$17:E$72)-MIN(E$17:E$72)))*99+1</f>
        <v>18.4804628111239</v>
      </c>
      <c r="L65" s="1" t="n">
        <f aca="false">((F65-MIN(F$17:F$72))/(MAX(F$17:F$72)-MIN(F$17:F$72)))*99+1</f>
        <v>22.4309198095382</v>
      </c>
      <c r="M65" s="1" t="n">
        <f aca="false">((G65-MIN(G$17:G$72))/(MAX(G$17:G$72)-MIN(G$17:G$72)))*99+1</f>
        <v>25.5707452934801</v>
      </c>
      <c r="N65" s="1" t="n">
        <f aca="false">(-96.27*M65^6.96*K65^0.79)+(-60.61*J65^0.85*L65^6.86)+(61.55*I65^-1.08*L65^-2.64*M65^-6.71)</f>
        <v>-8789106698515.73</v>
      </c>
    </row>
    <row r="66" customFormat="false" ht="13.8" hidden="false" customHeight="false" outlineLevel="0" collapsed="false">
      <c r="A66" s="0" t="s">
        <v>63</v>
      </c>
      <c r="B66" s="1" t="n">
        <v>4319.76973894425</v>
      </c>
      <c r="C66" s="1" t="n">
        <v>17.0837396583724</v>
      </c>
      <c r="D66" s="1" t="n">
        <v>18.9924187612067</v>
      </c>
      <c r="E66" s="1" t="n">
        <v>72.2435199502274</v>
      </c>
      <c r="F66" s="1" t="n">
        <v>75.026</v>
      </c>
      <c r="G66" s="1" t="n">
        <v>24.24381</v>
      </c>
      <c r="H66" s="1" t="n">
        <f aca="false">((B66-MIN(B$11:B$66))/(MAX(B$11:B$66)-MIN(B$11:B$66)))</f>
        <v>0.0636199935273092</v>
      </c>
      <c r="I66" s="1" t="n">
        <f aca="false">((C66-MIN(C$11:C$66))/(MAX(C$11:C$66)-MIN(C$11:C$66)))*99+1</f>
        <v>12.6344705202826</v>
      </c>
      <c r="J66" s="1" t="n">
        <f aca="false">((D66-MIN(D$17:D$72))/(MAX(D$17:D$72)-MIN(D$17:D$72)))*99+1</f>
        <v>20.7406041619085</v>
      </c>
      <c r="K66" s="1" t="n">
        <f aca="false">((E66-MIN(E$17:E$72))/(MAX(E$17:E$72)-MIN(E$17:E$72)))*99+1</f>
        <v>86.6730457541041</v>
      </c>
      <c r="L66" s="1" t="n">
        <f aca="false">((F66-MIN(F$17:F$72))/(MAX(F$17:F$72)-MIN(F$17:F$72)))*99+1</f>
        <v>74.9014435794724</v>
      </c>
      <c r="M66" s="1" t="n">
        <f aca="false">((G66-MIN(G$17:G$72))/(MAX(G$17:G$72)-MIN(G$17:G$72)))*99+1</f>
        <v>18.229368575884</v>
      </c>
      <c r="N66" s="1" t="n">
        <f aca="false">(-96.27*M66^6.96*K66^0.79)+(-60.61*J66^0.85*L66^6.86)+(61.55*I66^-1.08*L66^-2.64*M66^-6.71)</f>
        <v>-5767555828301470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2018-05-30T23:21:26Z</dcterms:created>
  <dc:creator>Felipe Lungov</dc:creator>
  <dc:description/>
  <dc:language>pt-BR</dc:language>
  <cp:lastModifiedBy/>
  <dcterms:modified xsi:type="dcterms:W3CDTF">2018-08-17T20:11:21Z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