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k0\OneDrive\デスクトップ\道家\卒論\data\probe周波数特性\"/>
    </mc:Choice>
  </mc:AlternateContent>
  <xr:revisionPtr revIDLastSave="0" documentId="13_ncr:1_{13B39365-0430-4384-B337-CC7F28CA9D1B}" xr6:coauthVersionLast="47" xr6:coauthVersionMax="47" xr10:uidLastSave="{00000000-0000-0000-0000-000000000000}"/>
  <bookViews>
    <workbookView xWindow="-110" yWindow="-110" windowWidth="19420" windowHeight="11020" xr2:uid="{1D148C63-4301-4B36-A254-C72A49C34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1" l="1"/>
  <c r="W8" i="1"/>
  <c r="W10" i="1"/>
  <c r="W11" i="1"/>
  <c r="W12" i="1"/>
  <c r="W13" i="1"/>
  <c r="W14" i="1"/>
  <c r="W15" i="1"/>
  <c r="W16" i="1"/>
  <c r="W17" i="1"/>
  <c r="W19" i="1"/>
  <c r="W21" i="1"/>
  <c r="W22" i="1"/>
  <c r="W35" i="1"/>
  <c r="W4" i="1"/>
  <c r="T6" i="1"/>
  <c r="T5" i="1"/>
  <c r="U5" i="1"/>
  <c r="V5" i="1" s="1"/>
  <c r="T7" i="1"/>
  <c r="U7" i="1" s="1"/>
  <c r="V7" i="1" s="1"/>
  <c r="T8" i="1"/>
  <c r="T9" i="1"/>
  <c r="T10" i="1"/>
  <c r="T11" i="1"/>
  <c r="T12" i="1"/>
  <c r="U12" i="1" s="1"/>
  <c r="V12" i="1" s="1"/>
  <c r="T13" i="1"/>
  <c r="T14" i="1"/>
  <c r="T15" i="1"/>
  <c r="U15" i="1" s="1"/>
  <c r="V15" i="1" s="1"/>
  <c r="T16" i="1"/>
  <c r="T17" i="1"/>
  <c r="T18" i="1"/>
  <c r="T19" i="1"/>
  <c r="T20" i="1"/>
  <c r="U20" i="1" s="1"/>
  <c r="V20" i="1" s="1"/>
  <c r="T21" i="1"/>
  <c r="T22" i="1"/>
  <c r="V23" i="1"/>
  <c r="T24" i="1"/>
  <c r="T25" i="1"/>
  <c r="U28" i="1"/>
  <c r="V28" i="1" s="1"/>
  <c r="U29" i="1"/>
  <c r="U30" i="1"/>
  <c r="U31" i="1"/>
  <c r="V31" i="1" s="1"/>
  <c r="U6" i="1"/>
  <c r="V6" i="1" s="1"/>
  <c r="U8" i="1"/>
  <c r="V8" i="1" s="1"/>
  <c r="U9" i="1"/>
  <c r="W9" i="1" s="1"/>
  <c r="U10" i="1"/>
  <c r="V10" i="1" s="1"/>
  <c r="U11" i="1"/>
  <c r="U13" i="1"/>
  <c r="U14" i="1"/>
  <c r="V14" i="1" s="1"/>
  <c r="U16" i="1"/>
  <c r="V16" i="1" s="1"/>
  <c r="U17" i="1"/>
  <c r="V17" i="1" s="1"/>
  <c r="U18" i="1"/>
  <c r="V18" i="1" s="1"/>
  <c r="U19" i="1"/>
  <c r="U21" i="1"/>
  <c r="U22" i="1"/>
  <c r="U24" i="1"/>
  <c r="V24" i="1" s="1"/>
  <c r="U25" i="1"/>
  <c r="V25" i="1" s="1"/>
  <c r="U26" i="1"/>
  <c r="V26" i="1" s="1"/>
  <c r="U27" i="1"/>
  <c r="V27" i="1" s="1"/>
  <c r="U32" i="1"/>
  <c r="V32" i="1" s="1"/>
  <c r="U33" i="1"/>
  <c r="W33" i="1" s="1"/>
  <c r="U34" i="1"/>
  <c r="W34" i="1" s="1"/>
  <c r="U4" i="1"/>
  <c r="V9" i="1"/>
  <c r="V11" i="1"/>
  <c r="V13" i="1"/>
  <c r="V19" i="1"/>
  <c r="V21" i="1"/>
  <c r="V22" i="1"/>
  <c r="V33" i="1"/>
  <c r="V4" i="1"/>
  <c r="T4" i="1"/>
  <c r="F30" i="1"/>
  <c r="F29" i="1"/>
  <c r="F28" i="1"/>
  <c r="G7" i="1"/>
  <c r="G25" i="1"/>
  <c r="H25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F17" i="1"/>
  <c r="F18" i="1"/>
  <c r="F19" i="1"/>
  <c r="F20" i="1"/>
  <c r="F21" i="1"/>
  <c r="F22" i="1"/>
  <c r="F23" i="1"/>
  <c r="G23" i="1" s="1"/>
  <c r="F24" i="1"/>
  <c r="F25" i="1"/>
  <c r="F26" i="1"/>
  <c r="F27" i="1"/>
  <c r="G27" i="1" s="1"/>
  <c r="H27" i="1" s="1"/>
  <c r="F4" i="1"/>
  <c r="D37" i="1"/>
  <c r="D36" i="1"/>
  <c r="A6" i="1"/>
  <c r="A7" i="1" s="1"/>
  <c r="M6" i="1"/>
  <c r="M5" i="1"/>
  <c r="W32" i="1" l="1"/>
  <c r="W31" i="1"/>
  <c r="W27" i="1"/>
  <c r="W26" i="1"/>
  <c r="W28" i="1"/>
  <c r="W29" i="1"/>
  <c r="V29" i="1"/>
  <c r="V30" i="1"/>
  <c r="W30" i="1"/>
  <c r="W25" i="1"/>
  <c r="W24" i="1"/>
  <c r="W23" i="1"/>
  <c r="W20" i="1"/>
  <c r="W18" i="1"/>
  <c r="W7" i="1"/>
  <c r="W5" i="1"/>
  <c r="G5" i="1"/>
  <c r="I11" i="1"/>
  <c r="H11" i="1"/>
  <c r="A8" i="1"/>
  <c r="O8" i="1"/>
  <c r="I5" i="1"/>
  <c r="H5" i="1"/>
  <c r="G14" i="1"/>
  <c r="G10" i="1"/>
  <c r="G4" i="1"/>
  <c r="G13" i="1"/>
  <c r="G9" i="1"/>
  <c r="I25" i="1"/>
  <c r="G15" i="1"/>
  <c r="G22" i="1"/>
  <c r="G12" i="1"/>
  <c r="H12" i="1" s="1"/>
  <c r="G28" i="1"/>
  <c r="G8" i="1"/>
  <c r="G29" i="1"/>
  <c r="G26" i="1"/>
  <c r="G18" i="1"/>
  <c r="H18" i="1" s="1"/>
  <c r="G21" i="1"/>
  <c r="G6" i="1"/>
  <c r="G20" i="1"/>
  <c r="G30" i="1"/>
  <c r="G17" i="1"/>
  <c r="G24" i="1"/>
  <c r="I24" i="1" s="1"/>
  <c r="G16" i="1"/>
  <c r="H16" i="1" s="1"/>
  <c r="G19" i="1"/>
  <c r="H7" i="1"/>
  <c r="I7" i="1"/>
  <c r="I27" i="1"/>
  <c r="I26" i="1"/>
  <c r="I23" i="1"/>
  <c r="H23" i="1"/>
  <c r="H22" i="1"/>
  <c r="I22" i="1"/>
  <c r="I18" i="1"/>
  <c r="H17" i="1"/>
  <c r="I17" i="1"/>
  <c r="H15" i="1"/>
  <c r="I14" i="1"/>
  <c r="I13" i="1"/>
  <c r="H13" i="1"/>
  <c r="I12" i="1" l="1"/>
  <c r="I16" i="1"/>
  <c r="I8" i="1"/>
  <c r="H8" i="1"/>
  <c r="I28" i="1"/>
  <c r="I9" i="1"/>
  <c r="H9" i="1"/>
  <c r="A9" i="1"/>
  <c r="O9" i="1"/>
  <c r="H29" i="1"/>
  <c r="I29" i="1"/>
  <c r="H26" i="1"/>
  <c r="I19" i="1"/>
  <c r="H19" i="1"/>
  <c r="H4" i="1"/>
  <c r="I4" i="1"/>
  <c r="H10" i="1"/>
  <c r="I10" i="1"/>
  <c r="H14" i="1"/>
  <c r="H24" i="1"/>
  <c r="I30" i="1"/>
  <c r="H30" i="1"/>
  <c r="I21" i="1"/>
  <c r="H21" i="1"/>
  <c r="H6" i="1"/>
  <c r="I6" i="1"/>
  <c r="I15" i="1"/>
  <c r="H28" i="1"/>
  <c r="I20" i="1"/>
  <c r="H20" i="1"/>
  <c r="A10" i="1" l="1"/>
  <c r="O10" i="1"/>
  <c r="A11" i="1" l="1"/>
  <c r="O11" i="1"/>
  <c r="A12" i="1" l="1"/>
  <c r="O12" i="1"/>
  <c r="A13" i="1" l="1"/>
  <c r="O13" i="1"/>
  <c r="A14" i="1" l="1"/>
  <c r="O14" i="1"/>
  <c r="O15" i="1" l="1"/>
  <c r="A15" i="1"/>
  <c r="A16" i="1" l="1"/>
  <c r="O16" i="1"/>
  <c r="A17" i="1" l="1"/>
  <c r="O17" i="1"/>
  <c r="A18" i="1" l="1"/>
  <c r="O18" i="1"/>
  <c r="A19" i="1" l="1"/>
  <c r="O19" i="1"/>
  <c r="A20" i="1" l="1"/>
  <c r="O20" i="1"/>
  <c r="A21" i="1" l="1"/>
  <c r="O21" i="1"/>
  <c r="A22" i="1" l="1"/>
  <c r="O22" i="1"/>
</calcChain>
</file>

<file path=xl/sharedStrings.xml><?xml version="1.0" encoding="utf-8"?>
<sst xmlns="http://schemas.openxmlformats.org/spreadsheetml/2006/main" count="45" uniqueCount="31">
  <si>
    <t>Br-04</t>
    <phoneticPr fontId="1"/>
  </si>
  <si>
    <t>2.5V</t>
    <phoneticPr fontId="1"/>
  </si>
  <si>
    <t xml:space="preserve">function_generator_RMS[V] </t>
    <phoneticPr fontId="1"/>
  </si>
  <si>
    <t>amplifier_RMS[V]</t>
    <phoneticPr fontId="1"/>
  </si>
  <si>
    <t>coil_RMS_raw[V]</t>
    <phoneticPr fontId="1"/>
  </si>
  <si>
    <t>I_RMS[A](一巻あたり)</t>
    <rPh sb="9" eb="11">
      <t>ヒトマキ</t>
    </rPh>
    <phoneticPr fontId="1"/>
  </si>
  <si>
    <t>B_RMS[T]</t>
    <phoneticPr fontId="1"/>
  </si>
  <si>
    <t>NS_raw[mm^2]</t>
    <phoneticPr fontId="1"/>
  </si>
  <si>
    <t>標準抵抗[Ω]</t>
    <rPh sb="0" eb="4">
      <t>ヒョウジュn</t>
    </rPh>
    <phoneticPr fontId="1"/>
  </si>
  <si>
    <t>μ_0[N・A-2]</t>
    <phoneticPr fontId="1"/>
  </si>
  <si>
    <t>a[m]</t>
    <phoneticPr fontId="1"/>
  </si>
  <si>
    <t>Helmholtz巻き数</t>
    <rPh sb="9" eb="10">
      <t>マキス</t>
    </rPh>
    <phoneticPr fontId="1"/>
  </si>
  <si>
    <t>Vin</t>
    <phoneticPr fontId="1"/>
  </si>
  <si>
    <t>Vmax</t>
    <phoneticPr fontId="1"/>
  </si>
  <si>
    <t>オシロ保存番号</t>
    <rPh sb="3" eb="7">
      <t>ホゾンバンゴウ</t>
    </rPh>
    <phoneticPr fontId="1"/>
  </si>
  <si>
    <t xml:space="preserve">(波形がすでにうねうね) </t>
    <rPh sb="1" eb="3">
      <t>ハケイ</t>
    </rPh>
    <phoneticPr fontId="1"/>
  </si>
  <si>
    <t>function_gene_freq [kHz]</t>
    <phoneticPr fontId="1"/>
  </si>
  <si>
    <t>ぶれぶれ</t>
    <phoneticPr fontId="1"/>
  </si>
  <si>
    <t>(波形にゆがみ)</t>
    <rPh sb="1" eb="3">
      <t>ハケイ</t>
    </rPh>
    <phoneticPr fontId="1"/>
  </si>
  <si>
    <t>標準抵抗[Ω]</t>
    <phoneticPr fontId="1"/>
  </si>
  <si>
    <t>V/T</t>
    <phoneticPr fontId="1"/>
  </si>
  <si>
    <t>ゆがみ</t>
    <phoneticPr fontId="1"/>
  </si>
  <si>
    <t>200kHz以上だと波形変形</t>
    <rPh sb="6" eb="8">
      <t>イジョウ</t>
    </rPh>
    <rPh sb="10" eb="12">
      <t>ハケイ</t>
    </rPh>
    <rPh sb="12" eb="14">
      <t>ヘンケイ</t>
    </rPh>
    <phoneticPr fontId="1"/>
  </si>
  <si>
    <t>そんなにゆがんでなかった</t>
    <phoneticPr fontId="1"/>
  </si>
  <si>
    <t>うねうね</t>
    <phoneticPr fontId="1"/>
  </si>
  <si>
    <t>波形きえた</t>
    <rPh sb="0" eb="2">
      <t>ハケイ</t>
    </rPh>
    <phoneticPr fontId="1"/>
  </si>
  <si>
    <t>Bz_04</t>
    <phoneticPr fontId="1"/>
  </si>
  <si>
    <t>ほぼ信号わからず</t>
    <rPh sb="2" eb="4">
      <t>シンゴウ</t>
    </rPh>
    <phoneticPr fontId="1"/>
  </si>
  <si>
    <t>ch2と波形が重なっている</t>
    <rPh sb="4" eb="6">
      <t>ハケイ</t>
    </rPh>
    <rPh sb="7" eb="8">
      <t>カサ</t>
    </rPh>
    <phoneticPr fontId="1"/>
  </si>
  <si>
    <t>これもch2と波形が重なっている</t>
    <rPh sb="7" eb="9">
      <t>ハケイ</t>
    </rPh>
    <rPh sb="10" eb="11">
      <t>カサ</t>
    </rPh>
    <phoneticPr fontId="1"/>
  </si>
  <si>
    <t>これもch2と波形が重なっている、ブレ大</t>
    <rPh sb="7" eb="9">
      <t>ハケイ</t>
    </rPh>
    <rPh sb="10" eb="11">
      <t>カサ</t>
    </rPh>
    <rPh sb="19" eb="20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</si>
</sst>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2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NS_raw[mm^2]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Sheet1!$B$4:$B$27</c:f>
              <c:numCache>
                <c:formatCode>General</c:formatCode>
                <c:ptCount val="2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600</c:v>
                </c:pt>
                <c:pt idx="5">
                  <c:v>200</c:v>
                </c:pt>
                <c:pt idx="6">
                  <c:v>300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30</c:v>
                </c:pt>
                <c:pt idx="16">
                  <c:v>50</c:v>
                </c:pt>
                <c:pt idx="17">
                  <c:v>70</c:v>
                </c:pt>
                <c:pt idx="18">
                  <c:v>90</c:v>
                </c:pt>
                <c:pt idx="19">
                  <c:v>100</c:v>
                </c:pt>
                <c:pt idx="20">
                  <c:v>150</c:v>
                </c:pt>
                <c:pt idx="21">
                  <c:v>150</c:v>
                </c:pt>
                <c:pt idx="22">
                  <c:v>200</c:v>
                </c:pt>
                <c:pt idx="23">
                  <c:v>250</c:v>
                </c:pt>
              </c:numCache>
            </c:numRef>
          </c:xVal>
          <c:yVal>
            <c:numRef>
              <c:f>Sheet1!$H$4:$H$27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57.455764722964808</c:v>
                </c:pt>
                <c:pt idx="3">
                  <c:v>0</c:v>
                </c:pt>
                <c:pt idx="4">
                  <c:v>0</c:v>
                </c:pt>
                <c:pt idx="5">
                  <c:v>33.925157853223702</c:v>
                </c:pt>
                <c:pt idx="6">
                  <c:v>0</c:v>
                </c:pt>
                <c:pt idx="7">
                  <c:v>88.1785921117783</c:v>
                </c:pt>
                <c:pt idx="8">
                  <c:v>89.542955908975401</c:v>
                </c:pt>
                <c:pt idx="9">
                  <c:v>85.38830939836717</c:v>
                </c:pt>
                <c:pt idx="10">
                  <c:v>85.947515297046678</c:v>
                </c:pt>
                <c:pt idx="11">
                  <c:v>85.743389616843345</c:v>
                </c:pt>
                <c:pt idx="12">
                  <c:v>85.006974483478174</c:v>
                </c:pt>
                <c:pt idx="13">
                  <c:v>82.982102007518407</c:v>
                </c:pt>
                <c:pt idx="14">
                  <c:v>80.598589309677465</c:v>
                </c:pt>
                <c:pt idx="15">
                  <c:v>77.176398220366465</c:v>
                </c:pt>
                <c:pt idx="16">
                  <c:v>68.798906692664445</c:v>
                </c:pt>
                <c:pt idx="17">
                  <c:v>62.115195853323456</c:v>
                </c:pt>
                <c:pt idx="18">
                  <c:v>54.575253937794663</c:v>
                </c:pt>
                <c:pt idx="19">
                  <c:v>49.92330921544626</c:v>
                </c:pt>
                <c:pt idx="20">
                  <c:v>38.509161218447112</c:v>
                </c:pt>
                <c:pt idx="21">
                  <c:v>0</c:v>
                </c:pt>
                <c:pt idx="22">
                  <c:v>29.995106009707566</c:v>
                </c:pt>
                <c:pt idx="23">
                  <c:v>25.099297114501933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E-417E-8437-B3E981386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798543"/>
        <c:axId val="1094798959"/>
      </c:scatterChart>
      <c:valAx>
        <c:axId val="109479854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freq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798959"/>
        <c:crosses val="autoZero"/>
        <c:crossBetween val="midCat"/>
      </c:valAx>
      <c:valAx>
        <c:axId val="10947989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79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Sheet1!$B$4:$B$31</c:f>
              <c:numCache>
                <c:formatCode>General</c:formatCode>
                <c:ptCount val="2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600</c:v>
                </c:pt>
                <c:pt idx="5">
                  <c:v>200</c:v>
                </c:pt>
                <c:pt idx="6">
                  <c:v>300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30</c:v>
                </c:pt>
                <c:pt idx="16">
                  <c:v>50</c:v>
                </c:pt>
                <c:pt idx="17">
                  <c:v>70</c:v>
                </c:pt>
                <c:pt idx="18">
                  <c:v>90</c:v>
                </c:pt>
                <c:pt idx="19">
                  <c:v>100</c:v>
                </c:pt>
                <c:pt idx="20">
                  <c:v>150</c:v>
                </c:pt>
                <c:pt idx="21">
                  <c:v>150</c:v>
                </c:pt>
                <c:pt idx="22">
                  <c:v>200</c:v>
                </c:pt>
                <c:pt idx="23">
                  <c:v>250</c:v>
                </c:pt>
                <c:pt idx="24">
                  <c:v>300</c:v>
                </c:pt>
                <c:pt idx="25">
                  <c:v>400</c:v>
                </c:pt>
                <c:pt idx="26">
                  <c:v>500</c:v>
                </c:pt>
                <c:pt idx="27">
                  <c:v>600</c:v>
                </c:pt>
              </c:numCache>
            </c:numRef>
          </c:xVal>
          <c:yVal>
            <c:numRef>
              <c:f>Sheet1!$I$4:$I$27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36.100521672009968</c:v>
                </c:pt>
                <c:pt idx="3">
                  <c:v>0</c:v>
                </c:pt>
                <c:pt idx="4">
                  <c:v>0</c:v>
                </c:pt>
                <c:pt idx="5">
                  <c:v>42.631610673424667</c:v>
                </c:pt>
                <c:pt idx="6">
                  <c:v>0</c:v>
                </c:pt>
                <c:pt idx="7">
                  <c:v>2.7702121718225361</c:v>
                </c:pt>
                <c:pt idx="8">
                  <c:v>2.2504599397148151</c:v>
                </c:pt>
                <c:pt idx="9">
                  <c:v>3.7555739971170761</c:v>
                </c:pt>
                <c:pt idx="10">
                  <c:v>4.3201933224239717</c:v>
                </c:pt>
                <c:pt idx="11">
                  <c:v>4.8486744524549232</c:v>
                </c:pt>
                <c:pt idx="12">
                  <c:v>5.3411457308238006</c:v>
                </c:pt>
                <c:pt idx="13">
                  <c:v>7.820878861387758</c:v>
                </c:pt>
                <c:pt idx="14">
                  <c:v>10.128317442599341</c:v>
                </c:pt>
                <c:pt idx="15">
                  <c:v>14.54740834077742</c:v>
                </c:pt>
                <c:pt idx="16">
                  <c:v>21.613813984068429</c:v>
                </c:pt>
                <c:pt idx="17">
                  <c:v>27.319690015672897</c:v>
                </c:pt>
                <c:pt idx="18">
                  <c:v>30.861579030979168</c:v>
                </c:pt>
                <c:pt idx="19">
                  <c:v>31.367740294827524</c:v>
                </c:pt>
                <c:pt idx="20">
                  <c:v>36.294029393933528</c:v>
                </c:pt>
                <c:pt idx="21">
                  <c:v>0</c:v>
                </c:pt>
                <c:pt idx="22">
                  <c:v>37.692961873497744</c:v>
                </c:pt>
                <c:pt idx="23">
                  <c:v>39.425883712593375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4-4C56-B583-D398DA4A1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798543"/>
        <c:axId val="1094798959"/>
      </c:scatterChart>
      <c:valAx>
        <c:axId val="109479854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freq(kHz)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798959"/>
        <c:crosses val="autoZero"/>
        <c:crossBetween val="midCat"/>
      </c:valAx>
      <c:valAx>
        <c:axId val="10947989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V/T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79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Bz04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Sheet1!$P$5:$P$25</c:f>
              <c:numCache>
                <c:formatCode>General</c:formatCode>
                <c:ptCount val="21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600</c:v>
                </c:pt>
                <c:pt idx="4">
                  <c:v>200</c:v>
                </c:pt>
                <c:pt idx="5">
                  <c:v>300</c:v>
                </c:pt>
                <c:pt idx="6">
                  <c:v>5</c:v>
                </c:pt>
                <c:pt idx="7">
                  <c:v>4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50</c:v>
                </c:pt>
                <c:pt idx="16">
                  <c:v>70</c:v>
                </c:pt>
                <c:pt idx="17">
                  <c:v>90</c:v>
                </c:pt>
                <c:pt idx="19">
                  <c:v>100</c:v>
                </c:pt>
                <c:pt idx="20">
                  <c:v>150</c:v>
                </c:pt>
              </c:numCache>
            </c:numRef>
          </c:xVal>
          <c:yVal>
            <c:numRef>
              <c:f>Sheet1!$W$5:$W$25</c:f>
              <c:numCache>
                <c:formatCode>General</c:formatCode>
                <c:ptCount val="21"/>
                <c:pt idx="0">
                  <c:v>2.4088623527846011</c:v>
                </c:pt>
                <c:pt idx="1">
                  <c:v>13.625035598790859</c:v>
                </c:pt>
                <c:pt idx="2">
                  <c:v>12.691571514939803</c:v>
                </c:pt>
                <c:pt idx="3">
                  <c:v>0</c:v>
                </c:pt>
                <c:pt idx="4">
                  <c:v>16.681934611340086</c:v>
                </c:pt>
                <c:pt idx="5">
                  <c:v>0</c:v>
                </c:pt>
                <c:pt idx="6">
                  <c:v>1.3514052079085606</c:v>
                </c:pt>
                <c:pt idx="7">
                  <c:v>1.1528876275899955</c:v>
                </c:pt>
                <c:pt idx="8">
                  <c:v>1.7922386159362813</c:v>
                </c:pt>
                <c:pt idx="9">
                  <c:v>2.0056343036995776</c:v>
                </c:pt>
                <c:pt idx="10">
                  <c:v>2.2138642194488716</c:v>
                </c:pt>
                <c:pt idx="11">
                  <c:v>2.3807214374483325</c:v>
                </c:pt>
                <c:pt idx="12">
                  <c:v>3.4568284567333891</c:v>
                </c:pt>
                <c:pt idx="13">
                  <c:v>4.472262422494496</c:v>
                </c:pt>
                <c:pt idx="14">
                  <c:v>6.4171745204177029</c:v>
                </c:pt>
                <c:pt idx="15">
                  <c:v>9.280658163567832</c:v>
                </c:pt>
                <c:pt idx="16">
                  <c:v>11.725707661594122</c:v>
                </c:pt>
                <c:pt idx="17">
                  <c:v>13.512367035185473</c:v>
                </c:pt>
                <c:pt idx="18">
                  <c:v>0</c:v>
                </c:pt>
                <c:pt idx="19">
                  <c:v>13.537695627003739</c:v>
                </c:pt>
                <c:pt idx="20">
                  <c:v>15.710496652045185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0-40F8-B439-1C4FBCCB2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798543"/>
        <c:axId val="1094798959"/>
      </c:scatterChart>
      <c:valAx>
        <c:axId val="109479854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freq(kHz)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798959"/>
        <c:crosses val="autoZero"/>
        <c:crossBetween val="midCat"/>
      </c:valAx>
      <c:valAx>
        <c:axId val="10947989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V/T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79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Sheet1!$P$5:$P$25</c:f>
              <c:numCache>
                <c:formatCode>General</c:formatCode>
                <c:ptCount val="21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600</c:v>
                </c:pt>
                <c:pt idx="4">
                  <c:v>200</c:v>
                </c:pt>
                <c:pt idx="5">
                  <c:v>300</c:v>
                </c:pt>
                <c:pt idx="6">
                  <c:v>5</c:v>
                </c:pt>
                <c:pt idx="7">
                  <c:v>4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50</c:v>
                </c:pt>
                <c:pt idx="16">
                  <c:v>70</c:v>
                </c:pt>
                <c:pt idx="17">
                  <c:v>90</c:v>
                </c:pt>
                <c:pt idx="19">
                  <c:v>100</c:v>
                </c:pt>
                <c:pt idx="20">
                  <c:v>150</c:v>
                </c:pt>
              </c:numCache>
            </c:numRef>
          </c:xVal>
          <c:yVal>
            <c:numRef>
              <c:f>Sheet1!$V$5:$V$25</c:f>
              <c:numCache>
                <c:formatCode>General</c:formatCode>
                <c:ptCount val="21"/>
                <c:pt idx="0">
                  <c:v>38.338235067364238</c:v>
                </c:pt>
                <c:pt idx="1">
                  <c:v>21.684917653506073</c:v>
                </c:pt>
                <c:pt idx="2">
                  <c:v>4.039852684413928</c:v>
                </c:pt>
                <c:pt idx="3">
                  <c:v>0</c:v>
                </c:pt>
                <c:pt idx="4">
                  <c:v>13.275061768652753</c:v>
                </c:pt>
                <c:pt idx="5">
                  <c:v>0</c:v>
                </c:pt>
                <c:pt idx="6">
                  <c:v>43.016563791755594</c:v>
                </c:pt>
                <c:pt idx="7">
                  <c:v>45.871941190108998</c:v>
                </c:pt>
                <c:pt idx="8">
                  <c:v>40.749090703776588</c:v>
                </c:pt>
                <c:pt idx="9">
                  <c:v>39.900826683557426</c:v>
                </c:pt>
                <c:pt idx="10">
                  <c:v>39.149714873285383</c:v>
                </c:pt>
                <c:pt idx="11">
                  <c:v>37.890358489474465</c:v>
                </c:pt>
                <c:pt idx="12">
                  <c:v>36.678089087323137</c:v>
                </c:pt>
                <c:pt idx="13">
                  <c:v>35.58913356720668</c:v>
                </c:pt>
                <c:pt idx="14">
                  <c:v>34.044168186928012</c:v>
                </c:pt>
                <c:pt idx="15">
                  <c:v>29.541252437559439</c:v>
                </c:pt>
                <c:pt idx="16">
                  <c:v>26.660061937045906</c:v>
                </c:pt>
                <c:pt idx="17">
                  <c:v>23.895111183574961</c:v>
                </c:pt>
                <c:pt idx="18">
                  <c:v>0</c:v>
                </c:pt>
                <c:pt idx="19">
                  <c:v>21.545911771111804</c:v>
                </c:pt>
                <c:pt idx="20">
                  <c:v>16.669354670677759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12-4892-9305-53A93EA84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798543"/>
        <c:axId val="1094798959"/>
      </c:scatterChart>
      <c:valAx>
        <c:axId val="109479854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freq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798959"/>
        <c:crosses val="autoZero"/>
        <c:crossBetween val="midCat"/>
      </c:valAx>
      <c:valAx>
        <c:axId val="10947989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479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439515</xdr:colOff>
      <xdr:row>42</xdr:row>
      <xdr:rowOff>199055</xdr:rowOff>
    </xdr:from>
    <xdr:to>
      <xdr:col>5</xdr:col>
      <xdr:colOff>116108</xdr:colOff>
      <xdr:row>54</xdr:row>
      <xdr:rowOff>195511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338A8DE-4C97-5878-AF0F-77110C0D6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683846</xdr:colOff>
      <xdr:row>42</xdr:row>
      <xdr:rowOff>68383</xdr:rowOff>
    </xdr:from>
    <xdr:to>
      <xdr:col>9</xdr:col>
      <xdr:colOff>751208</xdr:colOff>
      <xdr:row>54</xdr:row>
      <xdr:rowOff>72168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0F3632F-8F4F-4599-8A12-A9D7C112F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188517</xdr:colOff>
      <xdr:row>40</xdr:row>
      <xdr:rowOff>19843</xdr:rowOff>
    </xdr:from>
    <xdr:to>
      <xdr:col>22</xdr:col>
      <xdr:colOff>454316</xdr:colOff>
      <xdr:row>52</xdr:row>
      <xdr:rowOff>23628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C0B0411-697E-4F2C-BB6A-5093F7A19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486172</xdr:colOff>
      <xdr:row>40</xdr:row>
      <xdr:rowOff>29765</xdr:rowOff>
    </xdr:from>
    <xdr:to>
      <xdr:col>18</xdr:col>
      <xdr:colOff>698547</xdr:colOff>
      <xdr:row>52</xdr:row>
      <xdr:rowOff>26221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E066E639-F549-4B2B-883D-EE6BAE75A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B082-C9ED-4F14-803B-0DA1BB3A946E}">
  <dimension ref="A1:X38"/>
  <sheetViews>
    <sheetView tabSelected="1" topLeftCell="I1" zoomScale="72" workbookViewId="0">
      <selection activeCell="V5" sqref="V5"/>
    </sheetView>
  </sheetViews>
  <sheetFormatPr defaultRowHeight="18" x14ac:dyDescent="0.55000000000000004"/>
  <cols>
    <col min="1" max="1" width="14.33203125" customWidth="1"/>
    <col min="2" max="2" width="32.4140625" customWidth="1"/>
    <col min="3" max="3" width="27.1640625" customWidth="1"/>
    <col min="4" max="4" width="19.33203125" customWidth="1"/>
    <col min="5" max="5" width="17.75" customWidth="1"/>
    <col min="6" max="6" width="21.9140625" customWidth="1"/>
    <col min="7" max="7" width="15.25" customWidth="1"/>
    <col min="8" max="9" width="11" customWidth="1"/>
    <col min="10" max="10" width="17.08203125" customWidth="1"/>
    <col min="12" max="12" width="16" customWidth="1"/>
    <col min="16" max="16" width="14.25" customWidth="1"/>
    <col min="17" max="17" width="17.5" customWidth="1"/>
    <col min="18" max="18" width="16.75" customWidth="1"/>
    <col min="19" max="19" width="17.6640625" customWidth="1"/>
    <col min="20" max="20" width="21.6640625" customWidth="1"/>
    <col min="21" max="21" width="14.9140625" customWidth="1"/>
    <col min="22" max="22" width="19.75" customWidth="1"/>
    <col min="23" max="23" width="23.08203125" customWidth="1"/>
    <col min="24" max="24" width="33.5" customWidth="1"/>
  </cols>
  <sheetData>
    <row r="1" spans="1:24" x14ac:dyDescent="0.55000000000000004">
      <c r="C1" t="s">
        <v>13</v>
      </c>
      <c r="D1" t="s">
        <v>1</v>
      </c>
      <c r="O1" t="s">
        <v>26</v>
      </c>
    </row>
    <row r="2" spans="1:24" x14ac:dyDescent="0.55000000000000004">
      <c r="A2" t="s">
        <v>0</v>
      </c>
      <c r="C2" t="s">
        <v>12</v>
      </c>
    </row>
    <row r="3" spans="1:24" ht="20" x14ac:dyDescent="0.55000000000000004">
      <c r="A3" t="s">
        <v>14</v>
      </c>
      <c r="B3" s="5" t="s">
        <v>16</v>
      </c>
      <c r="C3" s="1" t="s">
        <v>2</v>
      </c>
      <c r="D3" s="2" t="s">
        <v>3</v>
      </c>
      <c r="E3" s="1" t="s">
        <v>4</v>
      </c>
      <c r="F3" s="3" t="s">
        <v>5</v>
      </c>
      <c r="G3" s="3" t="s">
        <v>6</v>
      </c>
      <c r="H3" s="4" t="s">
        <v>7</v>
      </c>
      <c r="I3" s="6" t="s">
        <v>20</v>
      </c>
      <c r="O3" t="s">
        <v>14</v>
      </c>
      <c r="P3" s="5" t="s">
        <v>16</v>
      </c>
      <c r="Q3" s="1" t="s">
        <v>2</v>
      </c>
      <c r="R3" s="2" t="s">
        <v>3</v>
      </c>
      <c r="S3" s="1" t="s">
        <v>4</v>
      </c>
      <c r="T3" s="3" t="s">
        <v>5</v>
      </c>
      <c r="U3" s="3" t="s">
        <v>6</v>
      </c>
      <c r="V3" s="4" t="s">
        <v>7</v>
      </c>
      <c r="W3" s="6" t="s">
        <v>20</v>
      </c>
    </row>
    <row r="4" spans="1:24" x14ac:dyDescent="0.55000000000000004">
      <c r="A4">
        <v>1</v>
      </c>
      <c r="B4">
        <v>1</v>
      </c>
      <c r="C4">
        <v>1.75</v>
      </c>
      <c r="D4">
        <v>0.19700000000000001</v>
      </c>
      <c r="F4">
        <f>$D4/$M$4</f>
        <v>1.97</v>
      </c>
      <c r="G4">
        <f>0.8^1.5*$D$38*$D$36*F4/$D$37</f>
        <v>3.5427545651584588E-4</v>
      </c>
      <c r="H4">
        <f>$E4*1000000/(2*PI()*$B4*1000*$G4)</f>
        <v>0</v>
      </c>
      <c r="I4">
        <f>$E4/$G4</f>
        <v>0</v>
      </c>
      <c r="J4" t="s">
        <v>18</v>
      </c>
      <c r="L4" t="s">
        <v>19</v>
      </c>
      <c r="M4">
        <v>0.1</v>
      </c>
      <c r="O4">
        <v>1</v>
      </c>
      <c r="P4">
        <v>1</v>
      </c>
      <c r="Q4">
        <v>1.75</v>
      </c>
      <c r="R4">
        <v>0.19700000000000001</v>
      </c>
      <c r="T4">
        <f>$R4/$M$4</f>
        <v>1.97</v>
      </c>
      <c r="U4">
        <f>0.8^1.5*$D$38*$D$36*T4/$D$37</f>
        <v>3.5427545651584588E-4</v>
      </c>
      <c r="V4">
        <f>$S4*1000000/(2*PI()*$P4*1000*$U4)</f>
        <v>0</v>
      </c>
      <c r="W4">
        <f>$S4/$U4</f>
        <v>0</v>
      </c>
      <c r="X4" t="s">
        <v>27</v>
      </c>
    </row>
    <row r="5" spans="1:24" x14ac:dyDescent="0.55000000000000004">
      <c r="A5">
        <v>2</v>
      </c>
      <c r="B5">
        <v>10</v>
      </c>
      <c r="C5">
        <v>1.75</v>
      </c>
      <c r="D5">
        <v>9.9299999999999999E-2</v>
      </c>
      <c r="F5">
        <f t="shared" ref="F5:F30" si="0">$D5/$M$4</f>
        <v>0.99299999999999999</v>
      </c>
      <c r="G5">
        <f t="shared" ref="G5:G30" si="1">0.8^1.5*$D$38*$D$36*F5/$D$37</f>
        <v>1.7857641031484008E-4</v>
      </c>
      <c r="H5">
        <f t="shared" ref="H5:H30" si="2">$E5*1000000/(2*PI()*$B5*1000*$G5)</f>
        <v>0</v>
      </c>
      <c r="I5">
        <f t="shared" ref="I5:I30" si="3">$E5/$G5</f>
        <v>0</v>
      </c>
      <c r="L5" t="s">
        <v>9</v>
      </c>
      <c r="M5">
        <f>4*PI()*0.0000001</f>
        <v>1.2566370614359173E-6</v>
      </c>
      <c r="O5">
        <v>2</v>
      </c>
      <c r="P5">
        <v>10</v>
      </c>
      <c r="Q5">
        <v>1.74</v>
      </c>
      <c r="R5">
        <v>9.8799999999999999E-2</v>
      </c>
      <c r="S5">
        <v>4.28E-4</v>
      </c>
      <c r="T5">
        <f>$R5/$M$4</f>
        <v>0.98799999999999999</v>
      </c>
      <c r="U5">
        <f t="shared" ref="U5:U34" si="4">0.8^1.5*$D$38*$D$36*T5/$D$37</f>
        <v>1.7767723402926686E-4</v>
      </c>
      <c r="V5">
        <f t="shared" ref="V5:V33" si="5">$S5*1000000/(2*PI()*$P5*1000*$U5)</f>
        <v>38.338235067364238</v>
      </c>
      <c r="W5">
        <f t="shared" ref="W5:W35" si="6">$S5/$U5</f>
        <v>2.4088623527846011</v>
      </c>
    </row>
    <row r="6" spans="1:24" x14ac:dyDescent="0.55000000000000004">
      <c r="A6">
        <f>$A5+1</f>
        <v>3</v>
      </c>
      <c r="B6">
        <v>100</v>
      </c>
      <c r="C6">
        <v>1.74</v>
      </c>
      <c r="D6">
        <v>1.9099999999999999E-2</v>
      </c>
      <c r="E6">
        <v>1.24E-3</v>
      </c>
      <c r="F6">
        <f t="shared" si="0"/>
        <v>0.19099999999999998</v>
      </c>
      <c r="G6">
        <f t="shared" si="1"/>
        <v>3.4348534108896729E-5</v>
      </c>
      <c r="H6">
        <f t="shared" si="2"/>
        <v>57.455764722964808</v>
      </c>
      <c r="I6">
        <f t="shared" si="3"/>
        <v>36.100521672009968</v>
      </c>
      <c r="L6" t="s">
        <v>10</v>
      </c>
      <c r="M6">
        <f>0.05</f>
        <v>0.05</v>
      </c>
      <c r="O6">
        <v>3</v>
      </c>
      <c r="P6">
        <v>100</v>
      </c>
      <c r="Q6">
        <v>1.75</v>
      </c>
      <c r="R6">
        <v>1.9099999999999999E-2</v>
      </c>
      <c r="S6">
        <v>4.6799999999999999E-4</v>
      </c>
      <c r="T6">
        <f>$R6/$M$4</f>
        <v>0.19099999999999998</v>
      </c>
      <c r="U6">
        <f t="shared" si="4"/>
        <v>3.4348534108896729E-5</v>
      </c>
      <c r="V6">
        <f t="shared" si="5"/>
        <v>21.684917653506073</v>
      </c>
      <c r="W6">
        <f t="shared" si="6"/>
        <v>13.625035598790859</v>
      </c>
    </row>
    <row r="7" spans="1:24" x14ac:dyDescent="0.55000000000000004">
      <c r="A7">
        <f t="shared" ref="A7:A22" si="7">$A6+1</f>
        <v>4</v>
      </c>
      <c r="B7">
        <v>500</v>
      </c>
      <c r="C7">
        <v>1.74</v>
      </c>
      <c r="F7">
        <f t="shared" si="0"/>
        <v>0</v>
      </c>
      <c r="G7">
        <f t="shared" si="1"/>
        <v>0</v>
      </c>
      <c r="H7" t="e">
        <f t="shared" si="2"/>
        <v>#DIV/0!</v>
      </c>
      <c r="I7" t="e">
        <f t="shared" si="3"/>
        <v>#DIV/0!</v>
      </c>
      <c r="J7" t="s">
        <v>15</v>
      </c>
      <c r="L7" t="s">
        <v>11</v>
      </c>
      <c r="M7">
        <v>10</v>
      </c>
      <c r="O7">
        <v>4</v>
      </c>
      <c r="P7">
        <v>500</v>
      </c>
      <c r="Q7">
        <v>1.74</v>
      </c>
      <c r="R7">
        <v>3.0099999999999998E-2</v>
      </c>
      <c r="S7">
        <v>6.87E-4</v>
      </c>
      <c r="T7">
        <f t="shared" ref="T7:T25" si="8">$R7/$M$4</f>
        <v>0.30099999999999999</v>
      </c>
      <c r="U7">
        <f t="shared" si="4"/>
        <v>5.4130412391507416E-5</v>
      </c>
      <c r="V7">
        <f t="shared" si="5"/>
        <v>4.039852684413928</v>
      </c>
      <c r="W7">
        <f t="shared" si="6"/>
        <v>12.691571514939803</v>
      </c>
      <c r="X7" t="s">
        <v>28</v>
      </c>
    </row>
    <row r="8" spans="1:24" x14ac:dyDescent="0.55000000000000004">
      <c r="A8">
        <f t="shared" si="7"/>
        <v>5</v>
      </c>
      <c r="B8">
        <v>600</v>
      </c>
      <c r="C8">
        <v>1.74</v>
      </c>
      <c r="F8">
        <f t="shared" si="0"/>
        <v>0</v>
      </c>
      <c r="G8">
        <f t="shared" si="1"/>
        <v>0</v>
      </c>
      <c r="H8" t="e">
        <f t="shared" si="2"/>
        <v>#DIV/0!</v>
      </c>
      <c r="I8" t="e">
        <f t="shared" si="3"/>
        <v>#DIV/0!</v>
      </c>
      <c r="J8" t="s">
        <v>17</v>
      </c>
      <c r="O8">
        <f t="shared" ref="O8:O22" si="9">$A7+1</f>
        <v>5</v>
      </c>
      <c r="P8">
        <v>600</v>
      </c>
      <c r="Q8">
        <v>1.74</v>
      </c>
      <c r="T8">
        <f t="shared" si="8"/>
        <v>0</v>
      </c>
      <c r="U8">
        <f t="shared" si="4"/>
        <v>0</v>
      </c>
      <c r="V8" t="e">
        <f t="shared" si="5"/>
        <v>#DIV/0!</v>
      </c>
      <c r="W8" t="e">
        <f t="shared" si="6"/>
        <v>#DIV/0!</v>
      </c>
      <c r="X8" t="s">
        <v>30</v>
      </c>
    </row>
    <row r="9" spans="1:24" x14ac:dyDescent="0.55000000000000004">
      <c r="A9">
        <f t="shared" si="7"/>
        <v>6</v>
      </c>
      <c r="B9">
        <v>200</v>
      </c>
      <c r="C9">
        <v>1.74</v>
      </c>
      <c r="D9">
        <v>1.4999999999999999E-2</v>
      </c>
      <c r="E9">
        <v>1.15E-3</v>
      </c>
      <c r="F9">
        <f t="shared" si="0"/>
        <v>0.15</v>
      </c>
      <c r="G9">
        <f t="shared" si="1"/>
        <v>2.6975288567196388E-5</v>
      </c>
      <c r="H9">
        <f t="shared" si="2"/>
        <v>33.925157853223702</v>
      </c>
      <c r="I9">
        <f t="shared" si="3"/>
        <v>42.631610673424667</v>
      </c>
      <c r="O9">
        <f t="shared" si="9"/>
        <v>6</v>
      </c>
      <c r="P9">
        <v>200</v>
      </c>
      <c r="Q9">
        <v>1.75</v>
      </c>
      <c r="R9">
        <v>1.4500000000000001E-2</v>
      </c>
      <c r="S9">
        <v>4.35E-4</v>
      </c>
      <c r="T9">
        <f t="shared" si="8"/>
        <v>0.14499999999999999</v>
      </c>
      <c r="U9">
        <f t="shared" si="4"/>
        <v>2.6076112281623177E-5</v>
      </c>
      <c r="V9">
        <f t="shared" si="5"/>
        <v>13.275061768652753</v>
      </c>
      <c r="W9">
        <f t="shared" si="6"/>
        <v>16.681934611340086</v>
      </c>
      <c r="X9" t="s">
        <v>29</v>
      </c>
    </row>
    <row r="10" spans="1:24" x14ac:dyDescent="0.55000000000000004">
      <c r="A10">
        <f t="shared" si="7"/>
        <v>7</v>
      </c>
      <c r="B10">
        <v>300</v>
      </c>
      <c r="F10">
        <f t="shared" si="0"/>
        <v>0</v>
      </c>
      <c r="G10">
        <f t="shared" si="1"/>
        <v>0</v>
      </c>
      <c r="H10" t="e">
        <f t="shared" si="2"/>
        <v>#DIV/0!</v>
      </c>
      <c r="I10" t="e">
        <f t="shared" si="3"/>
        <v>#DIV/0!</v>
      </c>
      <c r="J10" t="s">
        <v>17</v>
      </c>
      <c r="O10">
        <f t="shared" si="9"/>
        <v>7</v>
      </c>
      <c r="P10">
        <v>300</v>
      </c>
      <c r="T10">
        <f t="shared" si="8"/>
        <v>0</v>
      </c>
      <c r="U10">
        <f t="shared" si="4"/>
        <v>0</v>
      </c>
      <c r="V10" t="e">
        <f t="shared" si="5"/>
        <v>#DIV/0!</v>
      </c>
      <c r="W10" t="e">
        <f t="shared" si="6"/>
        <v>#DIV/0!</v>
      </c>
      <c r="X10" t="s">
        <v>24</v>
      </c>
    </row>
    <row r="11" spans="1:24" x14ac:dyDescent="0.55000000000000004">
      <c r="A11">
        <f t="shared" si="7"/>
        <v>8</v>
      </c>
      <c r="B11">
        <v>5</v>
      </c>
      <c r="C11">
        <v>1.75</v>
      </c>
      <c r="D11">
        <v>0.16500000000000001</v>
      </c>
      <c r="E11">
        <v>8.2200000000000003E-4</v>
      </c>
      <c r="F11">
        <f t="shared" si="0"/>
        <v>1.65</v>
      </c>
      <c r="G11">
        <f t="shared" si="1"/>
        <v>2.9672817423916027E-4</v>
      </c>
      <c r="H11">
        <f t="shared" si="2"/>
        <v>88.1785921117783</v>
      </c>
      <c r="I11">
        <f t="shared" si="3"/>
        <v>2.7702121718225361</v>
      </c>
      <c r="O11">
        <f t="shared" si="9"/>
        <v>8</v>
      </c>
      <c r="P11">
        <v>5</v>
      </c>
      <c r="Q11">
        <v>1.75</v>
      </c>
      <c r="R11">
        <v>0.16500000000000001</v>
      </c>
      <c r="S11">
        <v>4.0099999999999999E-4</v>
      </c>
      <c r="T11">
        <f t="shared" si="8"/>
        <v>1.65</v>
      </c>
      <c r="U11">
        <f t="shared" si="4"/>
        <v>2.9672817423916027E-4</v>
      </c>
      <c r="V11">
        <f t="shared" si="5"/>
        <v>43.016563791755594</v>
      </c>
      <c r="W11">
        <f t="shared" si="6"/>
        <v>1.3514052079085606</v>
      </c>
    </row>
    <row r="12" spans="1:24" x14ac:dyDescent="0.55000000000000004">
      <c r="A12">
        <f t="shared" si="7"/>
        <v>9</v>
      </c>
      <c r="B12">
        <v>4</v>
      </c>
      <c r="C12">
        <v>1.75</v>
      </c>
      <c r="D12">
        <v>0.191</v>
      </c>
      <c r="E12">
        <v>7.7300000000000003E-4</v>
      </c>
      <c r="F12">
        <f t="shared" si="0"/>
        <v>1.91</v>
      </c>
      <c r="G12">
        <f t="shared" si="1"/>
        <v>3.4348534108896733E-4</v>
      </c>
      <c r="H12">
        <f t="shared" si="2"/>
        <v>89.542955908975401</v>
      </c>
      <c r="I12">
        <f t="shared" si="3"/>
        <v>2.2504599397148151</v>
      </c>
      <c r="J12" t="s">
        <v>21</v>
      </c>
      <c r="O12">
        <f t="shared" si="9"/>
        <v>9</v>
      </c>
      <c r="P12">
        <v>4</v>
      </c>
      <c r="Q12">
        <v>1.75</v>
      </c>
      <c r="R12">
        <v>0.191</v>
      </c>
      <c r="S12">
        <v>3.9599999999999998E-4</v>
      </c>
      <c r="T12">
        <f t="shared" si="8"/>
        <v>1.91</v>
      </c>
      <c r="U12">
        <f t="shared" si="4"/>
        <v>3.4348534108896733E-4</v>
      </c>
      <c r="V12">
        <f t="shared" si="5"/>
        <v>45.871941190108998</v>
      </c>
      <c r="W12">
        <f t="shared" si="6"/>
        <v>1.1528876275899955</v>
      </c>
    </row>
    <row r="13" spans="1:24" x14ac:dyDescent="0.55000000000000004">
      <c r="A13">
        <f t="shared" si="7"/>
        <v>10</v>
      </c>
      <c r="B13">
        <v>7</v>
      </c>
      <c r="C13">
        <v>1.75</v>
      </c>
      <c r="D13">
        <v>0.13</v>
      </c>
      <c r="E13">
        <v>8.7799999999999998E-4</v>
      </c>
      <c r="F13">
        <f t="shared" si="0"/>
        <v>1.3</v>
      </c>
      <c r="G13">
        <f t="shared" si="1"/>
        <v>2.3378583424903536E-4</v>
      </c>
      <c r="H13">
        <f t="shared" si="2"/>
        <v>85.38830939836717</v>
      </c>
      <c r="I13">
        <f t="shared" si="3"/>
        <v>3.7555739971170761</v>
      </c>
      <c r="O13">
        <f t="shared" si="9"/>
        <v>10</v>
      </c>
      <c r="P13">
        <v>7</v>
      </c>
      <c r="Q13">
        <v>1.75</v>
      </c>
      <c r="R13">
        <v>0.13</v>
      </c>
      <c r="S13">
        <v>4.1899999999999999E-4</v>
      </c>
      <c r="T13">
        <f t="shared" si="8"/>
        <v>1.3</v>
      </c>
      <c r="U13">
        <f t="shared" si="4"/>
        <v>2.3378583424903536E-4</v>
      </c>
      <c r="V13">
        <f t="shared" si="5"/>
        <v>40.749090703776588</v>
      </c>
      <c r="W13">
        <f t="shared" si="6"/>
        <v>1.7922386159362813</v>
      </c>
    </row>
    <row r="14" spans="1:24" x14ac:dyDescent="0.55000000000000004">
      <c r="A14">
        <f t="shared" si="7"/>
        <v>11</v>
      </c>
      <c r="B14">
        <v>8</v>
      </c>
      <c r="C14">
        <v>1.75</v>
      </c>
      <c r="D14">
        <v>0.11700000000000001</v>
      </c>
      <c r="E14">
        <v>9.0899999999999998E-4</v>
      </c>
      <c r="F14">
        <f t="shared" si="0"/>
        <v>1.17</v>
      </c>
      <c r="G14">
        <f t="shared" si="1"/>
        <v>2.1040725082413183E-4</v>
      </c>
      <c r="H14">
        <f t="shared" si="2"/>
        <v>85.947515297046678</v>
      </c>
      <c r="I14">
        <f t="shared" si="3"/>
        <v>4.3201933224239717</v>
      </c>
      <c r="O14">
        <f t="shared" si="9"/>
        <v>11</v>
      </c>
      <c r="P14">
        <v>8</v>
      </c>
      <c r="Q14">
        <v>1.74</v>
      </c>
      <c r="R14">
        <v>0.11700000000000001</v>
      </c>
      <c r="S14">
        <v>4.2200000000000001E-4</v>
      </c>
      <c r="T14">
        <f t="shared" si="8"/>
        <v>1.17</v>
      </c>
      <c r="U14">
        <f t="shared" si="4"/>
        <v>2.1040725082413183E-4</v>
      </c>
      <c r="V14">
        <f t="shared" si="5"/>
        <v>39.900826683557426</v>
      </c>
      <c r="W14">
        <f t="shared" si="6"/>
        <v>2.0056343036995776</v>
      </c>
    </row>
    <row r="15" spans="1:24" x14ac:dyDescent="0.55000000000000004">
      <c r="A15">
        <f t="shared" si="7"/>
        <v>12</v>
      </c>
      <c r="B15">
        <v>9</v>
      </c>
      <c r="C15">
        <v>1.75</v>
      </c>
      <c r="D15">
        <v>0.107</v>
      </c>
      <c r="E15">
        <v>9.3300000000000002E-4</v>
      </c>
      <c r="F15">
        <f t="shared" si="0"/>
        <v>1.0699999999999998</v>
      </c>
      <c r="G15">
        <f t="shared" si="1"/>
        <v>1.9242372511266755E-4</v>
      </c>
      <c r="H15">
        <f t="shared" si="2"/>
        <v>85.743389616843345</v>
      </c>
      <c r="I15">
        <f t="shared" si="3"/>
        <v>4.8486744524549232</v>
      </c>
      <c r="O15">
        <f t="shared" si="9"/>
        <v>12</v>
      </c>
      <c r="P15">
        <v>9</v>
      </c>
      <c r="Q15">
        <v>1.75</v>
      </c>
      <c r="R15">
        <v>0.107</v>
      </c>
      <c r="S15">
        <v>4.26E-4</v>
      </c>
      <c r="T15">
        <f t="shared" si="8"/>
        <v>1.0699999999999998</v>
      </c>
      <c r="U15">
        <f t="shared" si="4"/>
        <v>1.9242372511266755E-4</v>
      </c>
      <c r="V15">
        <f t="shared" si="5"/>
        <v>39.149714873285383</v>
      </c>
      <c r="W15">
        <f t="shared" si="6"/>
        <v>2.2138642194488716</v>
      </c>
    </row>
    <row r="16" spans="1:24" x14ac:dyDescent="0.55000000000000004">
      <c r="A16">
        <f t="shared" si="7"/>
        <v>13</v>
      </c>
      <c r="B16">
        <v>10</v>
      </c>
      <c r="C16">
        <v>1.75</v>
      </c>
      <c r="D16">
        <v>9.8799999999999999E-2</v>
      </c>
      <c r="E16">
        <v>9.4899999999999997E-4</v>
      </c>
      <c r="F16">
        <f t="shared" si="0"/>
        <v>0.98799999999999999</v>
      </c>
      <c r="G16">
        <f t="shared" si="1"/>
        <v>1.7767723402926686E-4</v>
      </c>
      <c r="H16">
        <f t="shared" si="2"/>
        <v>85.006974483478174</v>
      </c>
      <c r="I16">
        <f t="shared" si="3"/>
        <v>5.3411457308238006</v>
      </c>
      <c r="O16">
        <f t="shared" si="9"/>
        <v>13</v>
      </c>
      <c r="P16">
        <v>10</v>
      </c>
      <c r="Q16">
        <v>1.74</v>
      </c>
      <c r="R16">
        <v>9.8799999999999999E-2</v>
      </c>
      <c r="S16">
        <v>4.2299999999999998E-4</v>
      </c>
      <c r="T16">
        <f t="shared" si="8"/>
        <v>0.98799999999999999</v>
      </c>
      <c r="U16">
        <f t="shared" si="4"/>
        <v>1.7767723402926686E-4</v>
      </c>
      <c r="V16">
        <f t="shared" si="5"/>
        <v>37.890358489474465</v>
      </c>
      <c r="W16">
        <f t="shared" si="6"/>
        <v>2.3807214374483325</v>
      </c>
    </row>
    <row r="17" spans="1:23" x14ac:dyDescent="0.55000000000000004">
      <c r="A17">
        <f t="shared" si="7"/>
        <v>14</v>
      </c>
      <c r="B17">
        <v>15</v>
      </c>
      <c r="C17">
        <v>1.74</v>
      </c>
      <c r="D17">
        <v>7.1099999999999997E-2</v>
      </c>
      <c r="E17">
        <v>1E-3</v>
      </c>
      <c r="F17">
        <f t="shared" si="0"/>
        <v>0.71099999999999997</v>
      </c>
      <c r="G17">
        <f t="shared" si="1"/>
        <v>1.2786286780851089E-4</v>
      </c>
      <c r="H17">
        <f t="shared" si="2"/>
        <v>82.982102007518407</v>
      </c>
      <c r="I17">
        <f t="shared" si="3"/>
        <v>7.820878861387758</v>
      </c>
      <c r="O17">
        <f t="shared" si="9"/>
        <v>14</v>
      </c>
      <c r="P17">
        <v>15</v>
      </c>
      <c r="Q17">
        <v>1.74</v>
      </c>
      <c r="R17">
        <v>7.1099999999999997E-2</v>
      </c>
      <c r="S17">
        <v>4.4200000000000001E-4</v>
      </c>
      <c r="T17">
        <f t="shared" si="8"/>
        <v>0.71099999999999997</v>
      </c>
      <c r="U17">
        <f t="shared" si="4"/>
        <v>1.2786286780851089E-4</v>
      </c>
      <c r="V17">
        <f t="shared" si="5"/>
        <v>36.678089087323137</v>
      </c>
      <c r="W17">
        <f t="shared" si="6"/>
        <v>3.4568284567333891</v>
      </c>
    </row>
    <row r="18" spans="1:23" x14ac:dyDescent="0.55000000000000004">
      <c r="A18">
        <f t="shared" si="7"/>
        <v>15</v>
      </c>
      <c r="B18">
        <v>20</v>
      </c>
      <c r="C18">
        <v>1.75</v>
      </c>
      <c r="D18">
        <v>5.6000000000000001E-2</v>
      </c>
      <c r="E18">
        <v>1.0200000000000001E-3</v>
      </c>
      <c r="F18">
        <f t="shared" si="0"/>
        <v>0.55999999999999994</v>
      </c>
      <c r="G18">
        <f t="shared" si="1"/>
        <v>1.0070774398419983E-4</v>
      </c>
      <c r="H18">
        <f t="shared" si="2"/>
        <v>80.598589309677465</v>
      </c>
      <c r="I18">
        <f t="shared" si="3"/>
        <v>10.128317442599341</v>
      </c>
      <c r="O18">
        <f t="shared" si="9"/>
        <v>15</v>
      </c>
      <c r="P18">
        <v>20</v>
      </c>
      <c r="Q18">
        <v>1.74</v>
      </c>
      <c r="R18">
        <v>5.62E-2</v>
      </c>
      <c r="S18">
        <v>4.5199999999999998E-4</v>
      </c>
      <c r="T18">
        <f t="shared" si="8"/>
        <v>0.56199999999999994</v>
      </c>
      <c r="U18">
        <f t="shared" si="4"/>
        <v>1.0106741449842912E-4</v>
      </c>
      <c r="V18">
        <f t="shared" si="5"/>
        <v>35.58913356720668</v>
      </c>
      <c r="W18">
        <f t="shared" si="6"/>
        <v>4.472262422494496</v>
      </c>
    </row>
    <row r="19" spans="1:23" x14ac:dyDescent="0.55000000000000004">
      <c r="A19">
        <f t="shared" si="7"/>
        <v>16</v>
      </c>
      <c r="B19">
        <v>30</v>
      </c>
      <c r="C19">
        <v>1.75</v>
      </c>
      <c r="D19">
        <v>4.0899999999999999E-2</v>
      </c>
      <c r="E19">
        <v>1.07E-3</v>
      </c>
      <c r="F19">
        <f t="shared" si="0"/>
        <v>0.40899999999999997</v>
      </c>
      <c r="G19">
        <f t="shared" si="1"/>
        <v>7.3552620159888818E-5</v>
      </c>
      <c r="H19">
        <f t="shared" si="2"/>
        <v>77.176398220366465</v>
      </c>
      <c r="I19">
        <f t="shared" si="3"/>
        <v>14.54740834077742</v>
      </c>
      <c r="O19">
        <f t="shared" si="9"/>
        <v>16</v>
      </c>
      <c r="P19">
        <v>30</v>
      </c>
      <c r="Q19">
        <v>1.74</v>
      </c>
      <c r="R19">
        <v>4.0899999999999999E-2</v>
      </c>
      <c r="S19">
        <v>4.7199999999999998E-4</v>
      </c>
      <c r="T19">
        <f t="shared" si="8"/>
        <v>0.40899999999999997</v>
      </c>
      <c r="U19">
        <f t="shared" si="4"/>
        <v>7.3552620159888818E-5</v>
      </c>
      <c r="V19">
        <f t="shared" si="5"/>
        <v>34.044168186928012</v>
      </c>
      <c r="W19">
        <f t="shared" si="6"/>
        <v>6.4171745204177029</v>
      </c>
    </row>
    <row r="20" spans="1:23" x14ac:dyDescent="0.55000000000000004">
      <c r="A20">
        <f t="shared" si="7"/>
        <v>17</v>
      </c>
      <c r="B20">
        <v>50</v>
      </c>
      <c r="C20">
        <v>1.74</v>
      </c>
      <c r="D20">
        <v>2.8299999999999999E-2</v>
      </c>
      <c r="E20">
        <v>1.1000000000000001E-3</v>
      </c>
      <c r="F20">
        <f t="shared" si="0"/>
        <v>0.28299999999999997</v>
      </c>
      <c r="G20">
        <f t="shared" si="1"/>
        <v>5.0893377763443853E-5</v>
      </c>
      <c r="H20">
        <f t="shared" si="2"/>
        <v>68.798906692664445</v>
      </c>
      <c r="I20">
        <f t="shared" si="3"/>
        <v>21.613813984068429</v>
      </c>
      <c r="O20">
        <f t="shared" si="9"/>
        <v>17</v>
      </c>
      <c r="P20">
        <v>50</v>
      </c>
      <c r="Q20">
        <v>1.74</v>
      </c>
      <c r="R20">
        <v>2.87E-2</v>
      </c>
      <c r="S20">
        <v>4.7899999999999999E-4</v>
      </c>
      <c r="T20">
        <f t="shared" si="8"/>
        <v>0.28699999999999998</v>
      </c>
      <c r="U20">
        <f t="shared" si="4"/>
        <v>5.1612718791902416E-5</v>
      </c>
      <c r="V20">
        <f t="shared" si="5"/>
        <v>29.541252437559439</v>
      </c>
      <c r="W20">
        <f t="shared" si="6"/>
        <v>9.280658163567832</v>
      </c>
    </row>
    <row r="21" spans="1:23" x14ac:dyDescent="0.55000000000000004">
      <c r="A21">
        <f t="shared" si="7"/>
        <v>18</v>
      </c>
      <c r="B21">
        <v>70</v>
      </c>
      <c r="C21">
        <v>1.74</v>
      </c>
      <c r="D21">
        <v>2.3E-2</v>
      </c>
      <c r="E21">
        <v>1.1299999999999999E-3</v>
      </c>
      <c r="F21">
        <f t="shared" si="0"/>
        <v>0.22999999999999998</v>
      </c>
      <c r="G21">
        <f t="shared" si="1"/>
        <v>4.1362109136367791E-5</v>
      </c>
      <c r="H21">
        <f t="shared" si="2"/>
        <v>62.115195853323456</v>
      </c>
      <c r="I21">
        <f t="shared" si="3"/>
        <v>27.319690015672897</v>
      </c>
      <c r="O21">
        <f t="shared" si="9"/>
        <v>18</v>
      </c>
      <c r="P21">
        <v>70</v>
      </c>
      <c r="Q21">
        <v>1.74</v>
      </c>
      <c r="R21">
        <v>2.3E-2</v>
      </c>
      <c r="S21">
        <v>4.8500000000000003E-4</v>
      </c>
      <c r="T21">
        <f t="shared" si="8"/>
        <v>0.22999999999999998</v>
      </c>
      <c r="U21">
        <f t="shared" si="4"/>
        <v>4.1362109136367791E-5</v>
      </c>
      <c r="V21">
        <f t="shared" si="5"/>
        <v>26.660061937045906</v>
      </c>
      <c r="W21">
        <f t="shared" si="6"/>
        <v>11.725707661594122</v>
      </c>
    </row>
    <row r="22" spans="1:23" x14ac:dyDescent="0.55000000000000004">
      <c r="A22">
        <f t="shared" si="7"/>
        <v>19</v>
      </c>
      <c r="B22">
        <v>90</v>
      </c>
      <c r="C22">
        <v>1.74</v>
      </c>
      <c r="D22">
        <v>0.02</v>
      </c>
      <c r="E22">
        <v>1.1100000000000001E-3</v>
      </c>
      <c r="F22">
        <f t="shared" si="0"/>
        <v>0.19999999999999998</v>
      </c>
      <c r="G22">
        <f t="shared" si="1"/>
        <v>3.5967051422928513E-5</v>
      </c>
      <c r="H22">
        <f t="shared" si="2"/>
        <v>54.575253937794663</v>
      </c>
      <c r="I22">
        <f t="shared" si="3"/>
        <v>30.861579030979168</v>
      </c>
      <c r="O22">
        <f t="shared" si="9"/>
        <v>19</v>
      </c>
      <c r="P22">
        <v>90</v>
      </c>
      <c r="Q22">
        <v>1.74</v>
      </c>
      <c r="R22">
        <v>0.02</v>
      </c>
      <c r="S22">
        <v>4.86E-4</v>
      </c>
      <c r="T22">
        <f t="shared" si="8"/>
        <v>0.19999999999999998</v>
      </c>
      <c r="U22">
        <f t="shared" si="4"/>
        <v>3.5967051422928513E-5</v>
      </c>
      <c r="V22">
        <f t="shared" si="5"/>
        <v>23.895111183574961</v>
      </c>
      <c r="W22">
        <f t="shared" si="6"/>
        <v>13.512367035185473</v>
      </c>
    </row>
    <row r="23" spans="1:23" x14ac:dyDescent="0.55000000000000004">
      <c r="A23">
        <v>20</v>
      </c>
      <c r="B23">
        <v>100</v>
      </c>
      <c r="C23">
        <v>1.74</v>
      </c>
      <c r="D23">
        <v>1.95E-2</v>
      </c>
      <c r="E23">
        <v>1.1000000000000001E-3</v>
      </c>
      <c r="F23">
        <f t="shared" si="0"/>
        <v>0.19499999999999998</v>
      </c>
      <c r="G23">
        <f t="shared" si="1"/>
        <v>3.5067875137355298E-5</v>
      </c>
      <c r="H23">
        <f t="shared" si="2"/>
        <v>49.92330921544626</v>
      </c>
      <c r="I23">
        <f t="shared" si="3"/>
        <v>31.367740294827524</v>
      </c>
      <c r="O23">
        <v>20</v>
      </c>
      <c r="V23" t="e">
        <f t="shared" si="5"/>
        <v>#DIV/0!</v>
      </c>
      <c r="W23" t="e">
        <f t="shared" si="6"/>
        <v>#DIV/0!</v>
      </c>
    </row>
    <row r="24" spans="1:23" x14ac:dyDescent="0.55000000000000004">
      <c r="A24">
        <v>21</v>
      </c>
      <c r="B24">
        <v>150</v>
      </c>
      <c r="C24">
        <v>1.74</v>
      </c>
      <c r="D24">
        <v>1.67E-2</v>
      </c>
      <c r="E24">
        <v>1.09E-3</v>
      </c>
      <c r="F24">
        <f t="shared" si="0"/>
        <v>0.16699999999999998</v>
      </c>
      <c r="G24">
        <f t="shared" si="1"/>
        <v>3.0032487938145312E-5</v>
      </c>
      <c r="H24">
        <f t="shared" si="2"/>
        <v>38.509161218447112</v>
      </c>
      <c r="I24">
        <f t="shared" si="3"/>
        <v>36.294029393933528</v>
      </c>
      <c r="O24">
        <v>21</v>
      </c>
      <c r="P24">
        <v>100</v>
      </c>
      <c r="Q24">
        <v>1.74</v>
      </c>
      <c r="R24">
        <v>1.9099999999999999E-2</v>
      </c>
      <c r="S24">
        <v>4.6500000000000003E-4</v>
      </c>
      <c r="T24">
        <f t="shared" si="8"/>
        <v>0.19099999999999998</v>
      </c>
      <c r="U24">
        <f t="shared" si="4"/>
        <v>3.4348534108896729E-5</v>
      </c>
      <c r="V24">
        <f t="shared" si="5"/>
        <v>21.545911771111804</v>
      </c>
      <c r="W24">
        <f t="shared" si="6"/>
        <v>13.537695627003739</v>
      </c>
    </row>
    <row r="25" spans="1:23" x14ac:dyDescent="0.55000000000000004">
      <c r="A25">
        <v>22</v>
      </c>
      <c r="B25">
        <v>150</v>
      </c>
      <c r="F25">
        <f t="shared" si="0"/>
        <v>0</v>
      </c>
      <c r="G25">
        <f t="shared" si="1"/>
        <v>0</v>
      </c>
      <c r="H25" t="e">
        <f t="shared" si="2"/>
        <v>#DIV/0!</v>
      </c>
      <c r="I25" t="e">
        <f t="shared" si="3"/>
        <v>#DIV/0!</v>
      </c>
      <c r="O25">
        <v>22</v>
      </c>
      <c r="P25">
        <v>150</v>
      </c>
      <c r="Q25">
        <v>1.74</v>
      </c>
      <c r="R25">
        <v>1.66E-2</v>
      </c>
      <c r="S25">
        <v>4.6900000000000002E-4</v>
      </c>
      <c r="T25">
        <f t="shared" si="8"/>
        <v>0.16599999999999998</v>
      </c>
      <c r="U25">
        <f t="shared" si="4"/>
        <v>2.9852652681030666E-5</v>
      </c>
      <c r="V25">
        <f t="shared" si="5"/>
        <v>16.669354670677759</v>
      </c>
      <c r="W25">
        <f t="shared" si="6"/>
        <v>15.710496652045185</v>
      </c>
    </row>
    <row r="26" spans="1:23" x14ac:dyDescent="0.55000000000000004">
      <c r="A26">
        <v>23</v>
      </c>
      <c r="B26">
        <v>200</v>
      </c>
      <c r="C26">
        <v>1.74</v>
      </c>
      <c r="D26">
        <v>1.49E-2</v>
      </c>
      <c r="E26">
        <v>1.01E-3</v>
      </c>
      <c r="F26">
        <f t="shared" si="0"/>
        <v>0.14899999999999999</v>
      </c>
      <c r="G26">
        <f t="shared" si="1"/>
        <v>2.6795453310081743E-5</v>
      </c>
      <c r="H26">
        <f t="shared" si="2"/>
        <v>29.995106009707566</v>
      </c>
      <c r="I26">
        <f t="shared" si="3"/>
        <v>37.692961873497744</v>
      </c>
      <c r="J26" t="s">
        <v>22</v>
      </c>
      <c r="O26">
        <v>23</v>
      </c>
      <c r="U26">
        <f t="shared" si="4"/>
        <v>0</v>
      </c>
      <c r="V26" t="e">
        <f t="shared" si="5"/>
        <v>#DIV/0!</v>
      </c>
      <c r="W26" t="e">
        <f t="shared" si="6"/>
        <v>#DIV/0!</v>
      </c>
    </row>
    <row r="27" spans="1:23" x14ac:dyDescent="0.55000000000000004">
      <c r="A27">
        <v>24</v>
      </c>
      <c r="B27">
        <v>250</v>
      </c>
      <c r="C27">
        <v>1.74</v>
      </c>
      <c r="D27">
        <v>1.2200000000000001E-2</v>
      </c>
      <c r="E27">
        <v>8.6499999999999999E-4</v>
      </c>
      <c r="F27">
        <f t="shared" si="0"/>
        <v>0.122</v>
      </c>
      <c r="G27">
        <f t="shared" si="1"/>
        <v>2.1939901367986395E-5</v>
      </c>
      <c r="H27">
        <f t="shared" si="2"/>
        <v>25.099297114501933</v>
      </c>
      <c r="I27">
        <f t="shared" si="3"/>
        <v>39.425883712593375</v>
      </c>
      <c r="O27">
        <v>24</v>
      </c>
      <c r="U27">
        <f t="shared" si="4"/>
        <v>0</v>
      </c>
      <c r="V27" t="e">
        <f t="shared" si="5"/>
        <v>#DIV/0!</v>
      </c>
      <c r="W27" t="e">
        <f t="shared" si="6"/>
        <v>#DIV/0!</v>
      </c>
    </row>
    <row r="28" spans="1:23" x14ac:dyDescent="0.55000000000000004">
      <c r="A28">
        <v>25</v>
      </c>
      <c r="B28">
        <v>300</v>
      </c>
      <c r="C28">
        <v>1.74</v>
      </c>
      <c r="D28">
        <v>1.38E-2</v>
      </c>
      <c r="E28">
        <v>9.4300000000000004E-4</v>
      </c>
      <c r="F28">
        <f t="shared" si="0"/>
        <v>0.13799999999999998</v>
      </c>
      <c r="G28">
        <f t="shared" si="1"/>
        <v>2.4817265481820677E-5</v>
      </c>
      <c r="H28">
        <f t="shared" si="2"/>
        <v>20.158427130176406</v>
      </c>
      <c r="I28">
        <f t="shared" si="3"/>
        <v>37.997739948052427</v>
      </c>
      <c r="O28">
        <v>25</v>
      </c>
      <c r="U28">
        <f t="shared" si="4"/>
        <v>0</v>
      </c>
      <c r="V28" t="e">
        <f t="shared" si="5"/>
        <v>#DIV/0!</v>
      </c>
      <c r="W28" t="e">
        <f t="shared" si="6"/>
        <v>#DIV/0!</v>
      </c>
    </row>
    <row r="29" spans="1:23" x14ac:dyDescent="0.55000000000000004">
      <c r="A29">
        <v>26</v>
      </c>
      <c r="B29">
        <v>400</v>
      </c>
      <c r="C29">
        <v>1.74</v>
      </c>
      <c r="D29">
        <v>1.4500000000000001E-2</v>
      </c>
      <c r="E29">
        <v>9.5600000000000004E-4</v>
      </c>
      <c r="F29">
        <f t="shared" si="0"/>
        <v>0.14499999999999999</v>
      </c>
      <c r="G29">
        <f t="shared" si="1"/>
        <v>2.6076112281623177E-5</v>
      </c>
      <c r="H29">
        <f t="shared" si="2"/>
        <v>14.587309253829922</v>
      </c>
      <c r="I29">
        <f t="shared" si="3"/>
        <v>36.661906869979596</v>
      </c>
      <c r="O29">
        <v>26</v>
      </c>
      <c r="U29">
        <f t="shared" si="4"/>
        <v>0</v>
      </c>
      <c r="V29" t="e">
        <f t="shared" si="5"/>
        <v>#DIV/0!</v>
      </c>
      <c r="W29" t="e">
        <f t="shared" si="6"/>
        <v>#DIV/0!</v>
      </c>
    </row>
    <row r="30" spans="1:23" x14ac:dyDescent="0.55000000000000004">
      <c r="A30">
        <v>27</v>
      </c>
      <c r="B30">
        <v>500</v>
      </c>
      <c r="C30">
        <v>1.74</v>
      </c>
      <c r="D30">
        <v>2.8799999999999999E-2</v>
      </c>
      <c r="E30">
        <v>1.73E-3</v>
      </c>
      <c r="F30">
        <f t="shared" si="0"/>
        <v>0.28799999999999998</v>
      </c>
      <c r="G30">
        <f t="shared" si="1"/>
        <v>5.1792554049017062E-5</v>
      </c>
      <c r="H30">
        <f t="shared" si="2"/>
        <v>10.632341138782069</v>
      </c>
      <c r="I30">
        <f t="shared" si="3"/>
        <v>33.402484812058283</v>
      </c>
      <c r="J30" t="s">
        <v>23</v>
      </c>
      <c r="O30">
        <v>27</v>
      </c>
      <c r="U30">
        <f t="shared" si="4"/>
        <v>0</v>
      </c>
      <c r="V30" t="e">
        <f t="shared" si="5"/>
        <v>#DIV/0!</v>
      </c>
      <c r="W30" t="e">
        <f t="shared" si="6"/>
        <v>#DIV/0!</v>
      </c>
    </row>
    <row r="31" spans="1:23" x14ac:dyDescent="0.55000000000000004">
      <c r="A31">
        <v>28</v>
      </c>
      <c r="B31">
        <v>600</v>
      </c>
      <c r="C31">
        <v>1.74</v>
      </c>
      <c r="J31" t="s">
        <v>24</v>
      </c>
      <c r="O31">
        <v>28</v>
      </c>
      <c r="U31">
        <f t="shared" si="4"/>
        <v>0</v>
      </c>
      <c r="V31" t="e">
        <f t="shared" si="5"/>
        <v>#DIV/0!</v>
      </c>
      <c r="W31" t="e">
        <f t="shared" si="6"/>
        <v>#DIV/0!</v>
      </c>
    </row>
    <row r="32" spans="1:23" x14ac:dyDescent="0.55000000000000004">
      <c r="A32">
        <v>29</v>
      </c>
      <c r="B32">
        <v>700</v>
      </c>
      <c r="J32" t="s">
        <v>25</v>
      </c>
      <c r="O32">
        <v>29</v>
      </c>
      <c r="U32">
        <f t="shared" si="4"/>
        <v>0</v>
      </c>
      <c r="V32" t="e">
        <f t="shared" si="5"/>
        <v>#DIV/0!</v>
      </c>
      <c r="W32" t="e">
        <f t="shared" si="6"/>
        <v>#DIV/0!</v>
      </c>
    </row>
    <row r="33" spans="3:23" x14ac:dyDescent="0.55000000000000004">
      <c r="U33">
        <f t="shared" si="4"/>
        <v>0</v>
      </c>
      <c r="V33" t="e">
        <f t="shared" si="5"/>
        <v>#DIV/0!</v>
      </c>
      <c r="W33" t="e">
        <f t="shared" si="6"/>
        <v>#DIV/0!</v>
      </c>
    </row>
    <row r="34" spans="3:23" x14ac:dyDescent="0.55000000000000004">
      <c r="C34" t="s">
        <v>8</v>
      </c>
      <c r="D34">
        <v>0.1</v>
      </c>
      <c r="U34">
        <f t="shared" si="4"/>
        <v>0</v>
      </c>
      <c r="W34" t="e">
        <f t="shared" si="6"/>
        <v>#DIV/0!</v>
      </c>
    </row>
    <row r="35" spans="3:23" x14ac:dyDescent="0.55000000000000004">
      <c r="W35" t="e">
        <f t="shared" si="6"/>
        <v>#DIV/0!</v>
      </c>
    </row>
    <row r="36" spans="3:23" x14ac:dyDescent="0.55000000000000004">
      <c r="C36" t="s">
        <v>9</v>
      </c>
      <c r="D36">
        <f>4*PI()*0.0000001</f>
        <v>1.2566370614359173E-6</v>
      </c>
    </row>
    <row r="37" spans="3:23" x14ac:dyDescent="0.55000000000000004">
      <c r="C37" t="s">
        <v>10</v>
      </c>
      <c r="D37">
        <f>0.05</f>
        <v>0.05</v>
      </c>
    </row>
    <row r="38" spans="3:23" x14ac:dyDescent="0.55000000000000004">
      <c r="C38" t="s">
        <v>11</v>
      </c>
      <c r="D38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道家友香</dc:creator>
  <cp:lastModifiedBy>道家友香</cp:lastModifiedBy>
  <dcterms:created xsi:type="dcterms:W3CDTF">2023-01-07T07:06:05Z</dcterms:created>
  <dcterms:modified xsi:type="dcterms:W3CDTF">2023-01-08T08:20:40Z</dcterms:modified>
</cp:coreProperties>
</file>