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koug\OneDrive\Ports\Code\"/>
    </mc:Choice>
  </mc:AlternateContent>
  <bookViews>
    <workbookView xWindow="0" yWindow="0" windowWidth="22896" windowHeight="9192"/>
  </bookViews>
  <sheets>
    <sheet name="output" sheetId="1" r:id="rId1"/>
  </sheets>
  <calcPr calcId="152511"/>
</workbook>
</file>

<file path=xl/calcChain.xml><?xml version="1.0" encoding="utf-8"?>
<calcChain xmlns="http://schemas.openxmlformats.org/spreadsheetml/2006/main">
  <c r="L35" i="1" l="1"/>
  <c r="K35" i="1"/>
  <c r="E83" i="1"/>
  <c r="E81" i="1"/>
  <c r="E101" i="1"/>
  <c r="E90" i="1"/>
  <c r="E87" i="1"/>
  <c r="E89" i="1"/>
  <c r="E95" i="1"/>
  <c r="E94" i="1"/>
  <c r="E86" i="1"/>
  <c r="E85" i="1"/>
  <c r="E84" i="1"/>
  <c r="E98" i="1"/>
  <c r="E97" i="1"/>
  <c r="E99" i="1"/>
  <c r="D83" i="1"/>
  <c r="D81" i="1"/>
  <c r="D101" i="1"/>
  <c r="D90" i="1"/>
  <c r="D87" i="1"/>
  <c r="D89" i="1"/>
  <c r="D95" i="1"/>
  <c r="D94" i="1"/>
  <c r="D86" i="1"/>
  <c r="D85" i="1"/>
  <c r="D84" i="1"/>
  <c r="D98" i="1"/>
  <c r="D97" i="1"/>
  <c r="D99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E91" i="1" l="1"/>
  <c r="E103" i="1"/>
  <c r="D93" i="1"/>
  <c r="E93" i="1" s="1"/>
  <c r="D82" i="1"/>
  <c r="E82" i="1" s="1"/>
  <c r="D91" i="1"/>
  <c r="D96" i="1"/>
  <c r="E96" i="1" s="1"/>
  <c r="D103" i="1"/>
  <c r="D102" i="1"/>
  <c r="E102" i="1" s="1"/>
  <c r="D92" i="1"/>
  <c r="E92" i="1" s="1"/>
  <c r="D88" i="1"/>
  <c r="E88" i="1" s="1"/>
  <c r="D100" i="1"/>
  <c r="E100" i="1" s="1"/>
  <c r="T4" i="1"/>
  <c r="T5" i="1"/>
  <c r="T6" i="1"/>
  <c r="T7" i="1"/>
  <c r="T8" i="1"/>
  <c r="T9" i="1"/>
  <c r="T10" i="1"/>
  <c r="T3" i="1"/>
  <c r="T2" i="1"/>
  <c r="S3" i="1"/>
  <c r="S4" i="1"/>
  <c r="S5" i="1"/>
  <c r="S6" i="1"/>
  <c r="S7" i="1"/>
  <c r="S8" i="1"/>
  <c r="S9" i="1"/>
  <c r="S10" i="1"/>
  <c r="S2" i="1"/>
</calcChain>
</file>

<file path=xl/sharedStrings.xml><?xml version="1.0" encoding="utf-8"?>
<sst xmlns="http://schemas.openxmlformats.org/spreadsheetml/2006/main" count="44" uniqueCount="34">
  <si>
    <t>Run</t>
  </si>
  <si>
    <t>Ship 1 #</t>
  </si>
  <si>
    <t>Ship 1 vel [m/s]</t>
  </si>
  <si>
    <t>Ship 1 capacity</t>
  </si>
  <si>
    <t>Ship 1 score [m/s]</t>
  </si>
  <si>
    <t>Ship 2 #</t>
  </si>
  <si>
    <t>Ship 2 vel [m/s]</t>
  </si>
  <si>
    <t>Ship 2 capacity</t>
  </si>
  <si>
    <t>Ship 2 score [m/s]</t>
  </si>
  <si>
    <t>Ship 3 #</t>
  </si>
  <si>
    <t>Ship 3 vel [m/s]</t>
  </si>
  <si>
    <t>Ship 3 capacity</t>
  </si>
  <si>
    <t>Ship 3 score [m/s]</t>
  </si>
  <si>
    <t>Saved</t>
  </si>
  <si>
    <t>Remaining</t>
  </si>
  <si>
    <t>Time [h]</t>
  </si>
  <si>
    <t>Saves up to critical</t>
  </si>
  <si>
    <t xml:space="preserve">People Dead </t>
  </si>
  <si>
    <t>λ</t>
  </si>
  <si>
    <t>Goal</t>
  </si>
  <si>
    <t>(=&gt;) ελάχιστη κατανομή από γραμμική προεκβολή και εύρεση του λ για Goal=0</t>
  </si>
  <si>
    <t>Critical Time</t>
  </si>
  <si>
    <t>Σ(scorei*Ni)</t>
  </si>
  <si>
    <t>1000 x Critical Time/Time</t>
  </si>
  <si>
    <t>Για συγκεκριμένη τιμή του λ μπορούμε να εκτιμήσουμε το χρόνο</t>
  </si>
  <si>
    <t>διάσωσης και το πλήθος των ατόμων που αναμένεται να σωθούν</t>
  </si>
  <si>
    <t>και αντίστροφα</t>
  </si>
  <si>
    <t>για δεδομένη τιμή του λ, μπορεί να βρεθεί το πλήθος των ατόμων που σώζεται πριν την εμφάνιση συμπτωμάτων υποθερμίας,...</t>
  </si>
  <si>
    <t>καθώς και ο χρόνος διάσωσης και αντίστροφα</t>
  </si>
  <si>
    <t xml:space="preserve"># Το διπλανό διάγραμμα μπορεί να αναπτυχθεί και για ζεστό νερό </t>
  </si>
  <si>
    <t>ή και να γίνει παραμετρικό με βάση τη θερμοκρασία</t>
  </si>
  <si>
    <t>#+ περιορισμοί που προκύπτουν από τεχνικοοικονομικά κριτήρια</t>
  </si>
  <si>
    <t>ή ειδικές απαιτήσεις του λιμένα =&gt; Νi, i=1,2,3</t>
  </si>
  <si>
    <t>Όσες περισσότερες οι μετρήσεις τόσο καλύτερη σύγκλιση στην πραγματικότητα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</si>
</sst>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1" fillId="6" borderId="4" xfId="1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output!$B$28</c:f>
              <c:strCache>
                <c:ptCount val="1"/>
                <c:pt idx="0">
                  <c:v>Goal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output!$A$29:$A$51</c:f>
              <c:numCache>
                <c:formatCode>General</c:formatCode>
                <c:ptCount val="23"/>
                <c:pt idx="0">
                  <c:v>1.205287071458077</c:v>
                </c:pt>
                <c:pt idx="1">
                  <c:v>1.7914085088806342</c:v>
                </c:pt>
                <c:pt idx="2">
                  <c:v>2.6489054109871928</c:v>
                </c:pt>
                <c:pt idx="3">
                  <c:v>2.7232548533663752</c:v>
                </c:pt>
                <c:pt idx="4">
                  <c:v>2.7765386204047977</c:v>
                </c:pt>
                <c:pt idx="5">
                  <c:v>3.2498967368855864</c:v>
                </c:pt>
                <c:pt idx="6">
                  <c:v>3.4254440313919896</c:v>
                </c:pt>
                <c:pt idx="7">
                  <c:v>3.5563816604708847</c:v>
                </c:pt>
                <c:pt idx="8">
                  <c:v>3.5563816604708847</c:v>
                </c:pt>
                <c:pt idx="9">
                  <c:v>3.7947129285419234</c:v>
                </c:pt>
                <c:pt idx="10">
                  <c:v>4.8244527054935959</c:v>
                </c:pt>
                <c:pt idx="11">
                  <c:v>5.0627839735646347</c:v>
                </c:pt>
                <c:pt idx="12">
                  <c:v>5.3424204874018946</c:v>
                </c:pt>
                <c:pt idx="13">
                  <c:v>5.9169764560099045</c:v>
                </c:pt>
                <c:pt idx="14">
                  <c:v>6.1309376290788942</c:v>
                </c:pt>
                <c:pt idx="15">
                  <c:v>6.8574969021065595</c:v>
                </c:pt>
                <c:pt idx="16">
                  <c:v>7.3692688971499338</c:v>
                </c:pt>
                <c:pt idx="17">
                  <c:v>7.9107806691449811</c:v>
                </c:pt>
                <c:pt idx="18">
                  <c:v>7.925650557620818</c:v>
                </c:pt>
                <c:pt idx="19">
                  <c:v>8.0148698884758378</c:v>
                </c:pt>
                <c:pt idx="20">
                  <c:v>8.0181743081371248</c:v>
                </c:pt>
                <c:pt idx="21">
                  <c:v>8.2978108219743856</c:v>
                </c:pt>
                <c:pt idx="22">
                  <c:v>8.4138785625774428</c:v>
                </c:pt>
              </c:numCache>
            </c:numRef>
          </c:cat>
          <c:val>
            <c:numRef>
              <c:f>output!$B$29:$B$51</c:f>
              <c:numCache>
                <c:formatCode>General</c:formatCode>
                <c:ptCount val="23"/>
                <c:pt idx="0">
                  <c:v>-6.25</c:v>
                </c:pt>
                <c:pt idx="1">
                  <c:v>87.5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8399920"/>
        <c:axId val="1738400464"/>
      </c:lineChart>
      <c:catAx>
        <c:axId val="1738399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8400464"/>
        <c:crosses val="autoZero"/>
        <c:auto val="1"/>
        <c:lblAlgn val="ctr"/>
        <c:lblOffset val="100"/>
        <c:noMultiLvlLbl val="0"/>
      </c:catAx>
      <c:valAx>
        <c:axId val="173840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8399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Number of people saved and Rescue time vs </a:t>
            </a:r>
            <a:r>
              <a:rPr lang="el-GR"/>
              <a:t>λ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output!$A$54</c:f>
              <c:strCache>
                <c:ptCount val="1"/>
                <c:pt idx="0">
                  <c:v>Saved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output!$C$55:$C$77</c:f>
              <c:numCache>
                <c:formatCode>General</c:formatCode>
                <c:ptCount val="23"/>
                <c:pt idx="0">
                  <c:v>1.205287071458077</c:v>
                </c:pt>
                <c:pt idx="1">
                  <c:v>1.7914085088806342</c:v>
                </c:pt>
                <c:pt idx="2">
                  <c:v>2.6489054109871928</c:v>
                </c:pt>
                <c:pt idx="3">
                  <c:v>2.7232548533663752</c:v>
                </c:pt>
                <c:pt idx="4">
                  <c:v>2.7765386204047977</c:v>
                </c:pt>
                <c:pt idx="5">
                  <c:v>3.2498967368855864</c:v>
                </c:pt>
                <c:pt idx="6">
                  <c:v>3.4254440313919896</c:v>
                </c:pt>
                <c:pt idx="7">
                  <c:v>3.5563816604708847</c:v>
                </c:pt>
                <c:pt idx="8">
                  <c:v>3.5563816604708847</c:v>
                </c:pt>
                <c:pt idx="9">
                  <c:v>3.7947129285419234</c:v>
                </c:pt>
                <c:pt idx="10">
                  <c:v>4.8244527054935959</c:v>
                </c:pt>
                <c:pt idx="11">
                  <c:v>5.0627839735646347</c:v>
                </c:pt>
                <c:pt idx="12">
                  <c:v>5.3424204874018946</c:v>
                </c:pt>
                <c:pt idx="13">
                  <c:v>5.9169764560099045</c:v>
                </c:pt>
                <c:pt idx="14">
                  <c:v>6.1309376290788942</c:v>
                </c:pt>
                <c:pt idx="15">
                  <c:v>6.8574969021065595</c:v>
                </c:pt>
                <c:pt idx="16">
                  <c:v>7.3692688971499338</c:v>
                </c:pt>
                <c:pt idx="17">
                  <c:v>7.9107806691449811</c:v>
                </c:pt>
                <c:pt idx="18">
                  <c:v>7.925650557620818</c:v>
                </c:pt>
                <c:pt idx="19">
                  <c:v>8.0148698884758378</c:v>
                </c:pt>
                <c:pt idx="20">
                  <c:v>8.0181743081371248</c:v>
                </c:pt>
                <c:pt idx="21">
                  <c:v>8.2978108219743856</c:v>
                </c:pt>
                <c:pt idx="22">
                  <c:v>8.4138785625774428</c:v>
                </c:pt>
              </c:numCache>
            </c:numRef>
          </c:cat>
          <c:val>
            <c:numRef>
              <c:f>output!$A$55:$A$77</c:f>
              <c:numCache>
                <c:formatCode>General</c:formatCode>
                <c:ptCount val="23"/>
                <c:pt idx="0">
                  <c:v>109</c:v>
                </c:pt>
                <c:pt idx="1">
                  <c:v>184</c:v>
                </c:pt>
                <c:pt idx="2">
                  <c:v>194</c:v>
                </c:pt>
                <c:pt idx="3">
                  <c:v>194</c:v>
                </c:pt>
                <c:pt idx="4">
                  <c:v>194</c:v>
                </c:pt>
                <c:pt idx="5">
                  <c:v>194</c:v>
                </c:pt>
                <c:pt idx="6">
                  <c:v>194</c:v>
                </c:pt>
                <c:pt idx="7">
                  <c:v>194</c:v>
                </c:pt>
                <c:pt idx="8">
                  <c:v>194</c:v>
                </c:pt>
                <c:pt idx="9">
                  <c:v>194</c:v>
                </c:pt>
                <c:pt idx="10">
                  <c:v>194</c:v>
                </c:pt>
                <c:pt idx="11">
                  <c:v>194</c:v>
                </c:pt>
                <c:pt idx="12">
                  <c:v>194</c:v>
                </c:pt>
                <c:pt idx="13">
                  <c:v>194</c:v>
                </c:pt>
                <c:pt idx="14">
                  <c:v>194</c:v>
                </c:pt>
                <c:pt idx="15">
                  <c:v>194</c:v>
                </c:pt>
                <c:pt idx="16">
                  <c:v>194</c:v>
                </c:pt>
                <c:pt idx="17">
                  <c:v>194</c:v>
                </c:pt>
                <c:pt idx="18">
                  <c:v>194</c:v>
                </c:pt>
                <c:pt idx="19">
                  <c:v>194</c:v>
                </c:pt>
                <c:pt idx="20">
                  <c:v>194</c:v>
                </c:pt>
                <c:pt idx="21">
                  <c:v>194</c:v>
                </c:pt>
                <c:pt idx="22">
                  <c:v>194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output!$B$54</c:f>
              <c:strCache>
                <c:ptCount val="1"/>
                <c:pt idx="0">
                  <c:v>Time [h]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output!$C$55:$C$77</c:f>
              <c:numCache>
                <c:formatCode>General</c:formatCode>
                <c:ptCount val="23"/>
                <c:pt idx="0">
                  <c:v>1.205287071458077</c:v>
                </c:pt>
                <c:pt idx="1">
                  <c:v>1.7914085088806342</c:v>
                </c:pt>
                <c:pt idx="2">
                  <c:v>2.6489054109871928</c:v>
                </c:pt>
                <c:pt idx="3">
                  <c:v>2.7232548533663752</c:v>
                </c:pt>
                <c:pt idx="4">
                  <c:v>2.7765386204047977</c:v>
                </c:pt>
                <c:pt idx="5">
                  <c:v>3.2498967368855864</c:v>
                </c:pt>
                <c:pt idx="6">
                  <c:v>3.4254440313919896</c:v>
                </c:pt>
                <c:pt idx="7">
                  <c:v>3.5563816604708847</c:v>
                </c:pt>
                <c:pt idx="8">
                  <c:v>3.5563816604708847</c:v>
                </c:pt>
                <c:pt idx="9">
                  <c:v>3.7947129285419234</c:v>
                </c:pt>
                <c:pt idx="10">
                  <c:v>4.8244527054935959</c:v>
                </c:pt>
                <c:pt idx="11">
                  <c:v>5.0627839735646347</c:v>
                </c:pt>
                <c:pt idx="12">
                  <c:v>5.3424204874018946</c:v>
                </c:pt>
                <c:pt idx="13">
                  <c:v>5.9169764560099045</c:v>
                </c:pt>
                <c:pt idx="14">
                  <c:v>6.1309376290788942</c:v>
                </c:pt>
                <c:pt idx="15">
                  <c:v>6.8574969021065595</c:v>
                </c:pt>
                <c:pt idx="16">
                  <c:v>7.3692688971499338</c:v>
                </c:pt>
                <c:pt idx="17">
                  <c:v>7.9107806691449811</c:v>
                </c:pt>
                <c:pt idx="18">
                  <c:v>7.925650557620818</c:v>
                </c:pt>
                <c:pt idx="19">
                  <c:v>8.0148698884758378</c:v>
                </c:pt>
                <c:pt idx="20">
                  <c:v>8.0181743081371248</c:v>
                </c:pt>
                <c:pt idx="21">
                  <c:v>8.2978108219743856</c:v>
                </c:pt>
                <c:pt idx="22">
                  <c:v>8.4138785625774428</c:v>
                </c:pt>
              </c:numCache>
            </c:numRef>
          </c:cat>
          <c:val>
            <c:numRef>
              <c:f>output!$B$55:$B$77</c:f>
              <c:numCache>
                <c:formatCode>General</c:formatCode>
                <c:ptCount val="23"/>
                <c:pt idx="0">
                  <c:v>18.63</c:v>
                </c:pt>
                <c:pt idx="1">
                  <c:v>31.17</c:v>
                </c:pt>
                <c:pt idx="2">
                  <c:v>32.79</c:v>
                </c:pt>
                <c:pt idx="3">
                  <c:v>32.799999999999997</c:v>
                </c:pt>
                <c:pt idx="4">
                  <c:v>32.78</c:v>
                </c:pt>
                <c:pt idx="5">
                  <c:v>32.79</c:v>
                </c:pt>
                <c:pt idx="6">
                  <c:v>32.79</c:v>
                </c:pt>
                <c:pt idx="7">
                  <c:v>32.81</c:v>
                </c:pt>
                <c:pt idx="8">
                  <c:v>32.799999999999997</c:v>
                </c:pt>
                <c:pt idx="9">
                  <c:v>32.82</c:v>
                </c:pt>
                <c:pt idx="10">
                  <c:v>32.81</c:v>
                </c:pt>
                <c:pt idx="11">
                  <c:v>32.79</c:v>
                </c:pt>
                <c:pt idx="12">
                  <c:v>32.799999999999997</c:v>
                </c:pt>
                <c:pt idx="13">
                  <c:v>32.83</c:v>
                </c:pt>
                <c:pt idx="14">
                  <c:v>32.799999999999997</c:v>
                </c:pt>
                <c:pt idx="15">
                  <c:v>32.85</c:v>
                </c:pt>
                <c:pt idx="16">
                  <c:v>32.799999999999997</c:v>
                </c:pt>
                <c:pt idx="17">
                  <c:v>32.799999999999997</c:v>
                </c:pt>
                <c:pt idx="18">
                  <c:v>33.17</c:v>
                </c:pt>
                <c:pt idx="19">
                  <c:v>32.79</c:v>
                </c:pt>
                <c:pt idx="20">
                  <c:v>32.85</c:v>
                </c:pt>
                <c:pt idx="21">
                  <c:v>33.18</c:v>
                </c:pt>
                <c:pt idx="22">
                  <c:v>32.840000000000003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8401552"/>
        <c:axId val="1738410800"/>
      </c:lineChart>
      <c:catAx>
        <c:axId val="1738401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8410800"/>
        <c:crosses val="autoZero"/>
        <c:auto val="1"/>
        <c:lblAlgn val="ctr"/>
        <c:lblOffset val="100"/>
        <c:noMultiLvlLbl val="0"/>
      </c:catAx>
      <c:valAx>
        <c:axId val="173841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8401552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Number of people saved up to critical time vs </a:t>
            </a:r>
            <a:r>
              <a:rPr lang="el-GR"/>
              <a:t>λ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output!$C$80</c:f>
              <c:strCache>
                <c:ptCount val="1"/>
                <c:pt idx="0">
                  <c:v>Saves up to critical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output!$A$81:$A$103</c:f>
              <c:numCache>
                <c:formatCode>General</c:formatCode>
                <c:ptCount val="23"/>
                <c:pt idx="0">
                  <c:v>1.205287071458077</c:v>
                </c:pt>
                <c:pt idx="1">
                  <c:v>1.7914085088806342</c:v>
                </c:pt>
                <c:pt idx="2">
                  <c:v>2.6489054109871928</c:v>
                </c:pt>
                <c:pt idx="3">
                  <c:v>2.7232548533663752</c:v>
                </c:pt>
                <c:pt idx="4">
                  <c:v>2.7765386204047977</c:v>
                </c:pt>
                <c:pt idx="5">
                  <c:v>3.2498967368855864</c:v>
                </c:pt>
                <c:pt idx="6">
                  <c:v>3.4254440313919896</c:v>
                </c:pt>
                <c:pt idx="7">
                  <c:v>3.5563816604708847</c:v>
                </c:pt>
                <c:pt idx="8">
                  <c:v>3.5563816604708847</c:v>
                </c:pt>
                <c:pt idx="9">
                  <c:v>3.7947129285419234</c:v>
                </c:pt>
                <c:pt idx="10">
                  <c:v>4.8244527054935959</c:v>
                </c:pt>
                <c:pt idx="11">
                  <c:v>5.0627839735646347</c:v>
                </c:pt>
                <c:pt idx="12">
                  <c:v>5.3424204874018946</c:v>
                </c:pt>
                <c:pt idx="13">
                  <c:v>5.9169764560099045</c:v>
                </c:pt>
                <c:pt idx="14">
                  <c:v>6.1309376290788942</c:v>
                </c:pt>
                <c:pt idx="15">
                  <c:v>6.8574969021065595</c:v>
                </c:pt>
                <c:pt idx="16">
                  <c:v>7.3692688971499338</c:v>
                </c:pt>
                <c:pt idx="17">
                  <c:v>7.9107806691449811</c:v>
                </c:pt>
                <c:pt idx="18">
                  <c:v>7.925650557620818</c:v>
                </c:pt>
                <c:pt idx="19">
                  <c:v>8.0148698884758378</c:v>
                </c:pt>
                <c:pt idx="20">
                  <c:v>8.0181743081371248</c:v>
                </c:pt>
                <c:pt idx="21">
                  <c:v>8.2978108219743856</c:v>
                </c:pt>
                <c:pt idx="22">
                  <c:v>8.4138785625774428</c:v>
                </c:pt>
              </c:numCache>
            </c:numRef>
          </c:cat>
          <c:val>
            <c:numRef>
              <c:f>output!$C$81:$C$103</c:f>
              <c:numCache>
                <c:formatCode>General</c:formatCode>
                <c:ptCount val="23"/>
                <c:pt idx="0">
                  <c:v>36</c:v>
                </c:pt>
                <c:pt idx="1">
                  <c:v>72</c:v>
                </c:pt>
                <c:pt idx="2">
                  <c:v>47</c:v>
                </c:pt>
                <c:pt idx="3">
                  <c:v>48</c:v>
                </c:pt>
                <c:pt idx="4">
                  <c:v>83</c:v>
                </c:pt>
                <c:pt idx="5">
                  <c:v>71</c:v>
                </c:pt>
                <c:pt idx="6">
                  <c:v>72</c:v>
                </c:pt>
                <c:pt idx="7">
                  <c:v>83</c:v>
                </c:pt>
                <c:pt idx="8">
                  <c:v>84</c:v>
                </c:pt>
                <c:pt idx="9">
                  <c:v>72</c:v>
                </c:pt>
                <c:pt idx="10">
                  <c:v>72</c:v>
                </c:pt>
                <c:pt idx="11">
                  <c:v>48</c:v>
                </c:pt>
                <c:pt idx="12">
                  <c:v>48</c:v>
                </c:pt>
                <c:pt idx="13">
                  <c:v>48</c:v>
                </c:pt>
                <c:pt idx="14">
                  <c:v>96</c:v>
                </c:pt>
                <c:pt idx="15">
                  <c:v>60</c:v>
                </c:pt>
                <c:pt idx="16">
                  <c:v>84</c:v>
                </c:pt>
                <c:pt idx="17">
                  <c:v>107</c:v>
                </c:pt>
                <c:pt idx="18">
                  <c:v>108</c:v>
                </c:pt>
                <c:pt idx="19">
                  <c:v>95</c:v>
                </c:pt>
                <c:pt idx="20">
                  <c:v>72</c:v>
                </c:pt>
                <c:pt idx="21">
                  <c:v>72</c:v>
                </c:pt>
                <c:pt idx="22">
                  <c:v>83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output!$E$80</c:f>
              <c:strCache>
                <c:ptCount val="1"/>
                <c:pt idx="0">
                  <c:v>1000 x Critical Time/Time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output!$A$81:$A$103</c:f>
              <c:numCache>
                <c:formatCode>General</c:formatCode>
                <c:ptCount val="23"/>
                <c:pt idx="0">
                  <c:v>1.205287071458077</c:v>
                </c:pt>
                <c:pt idx="1">
                  <c:v>1.7914085088806342</c:v>
                </c:pt>
                <c:pt idx="2">
                  <c:v>2.6489054109871928</c:v>
                </c:pt>
                <c:pt idx="3">
                  <c:v>2.7232548533663752</c:v>
                </c:pt>
                <c:pt idx="4">
                  <c:v>2.7765386204047977</c:v>
                </c:pt>
                <c:pt idx="5">
                  <c:v>3.2498967368855864</c:v>
                </c:pt>
                <c:pt idx="6">
                  <c:v>3.4254440313919896</c:v>
                </c:pt>
                <c:pt idx="7">
                  <c:v>3.5563816604708847</c:v>
                </c:pt>
                <c:pt idx="8">
                  <c:v>3.5563816604708847</c:v>
                </c:pt>
                <c:pt idx="9">
                  <c:v>3.7947129285419234</c:v>
                </c:pt>
                <c:pt idx="10">
                  <c:v>4.8244527054935959</c:v>
                </c:pt>
                <c:pt idx="11">
                  <c:v>5.0627839735646347</c:v>
                </c:pt>
                <c:pt idx="12">
                  <c:v>5.3424204874018946</c:v>
                </c:pt>
                <c:pt idx="13">
                  <c:v>5.9169764560099045</c:v>
                </c:pt>
                <c:pt idx="14">
                  <c:v>6.1309376290788942</c:v>
                </c:pt>
                <c:pt idx="15">
                  <c:v>6.8574969021065595</c:v>
                </c:pt>
                <c:pt idx="16">
                  <c:v>7.3692688971499338</c:v>
                </c:pt>
                <c:pt idx="17">
                  <c:v>7.9107806691449811</c:v>
                </c:pt>
                <c:pt idx="18">
                  <c:v>7.925650557620818</c:v>
                </c:pt>
                <c:pt idx="19">
                  <c:v>8.0148698884758378</c:v>
                </c:pt>
                <c:pt idx="20">
                  <c:v>8.0181743081371248</c:v>
                </c:pt>
                <c:pt idx="21">
                  <c:v>8.2978108219743856</c:v>
                </c:pt>
                <c:pt idx="22">
                  <c:v>8.4138785625774428</c:v>
                </c:pt>
              </c:numCache>
            </c:numRef>
          </c:cat>
          <c:val>
            <c:numRef>
              <c:f>output!$E$81:$E$103</c:f>
              <c:numCache>
                <c:formatCode>General</c:formatCode>
                <c:ptCount val="23"/>
                <c:pt idx="0">
                  <c:v>26.838432635534087</c:v>
                </c:pt>
                <c:pt idx="1">
                  <c:v>16.041065126724412</c:v>
                </c:pt>
                <c:pt idx="2">
                  <c:v>15.248551387618177</c:v>
                </c:pt>
                <c:pt idx="3">
                  <c:v>15.243902439024392</c:v>
                </c:pt>
                <c:pt idx="4">
                  <c:v>15.253203172666259</c:v>
                </c:pt>
                <c:pt idx="5">
                  <c:v>15.248551387618177</c:v>
                </c:pt>
                <c:pt idx="6">
                  <c:v>15.248551387618177</c:v>
                </c:pt>
                <c:pt idx="7">
                  <c:v>15.239256324291373</c:v>
                </c:pt>
                <c:pt idx="8">
                  <c:v>15.243902439024392</c:v>
                </c:pt>
                <c:pt idx="9">
                  <c:v>15.234613040828762</c:v>
                </c:pt>
                <c:pt idx="10">
                  <c:v>15.239256324291373</c:v>
                </c:pt>
                <c:pt idx="11">
                  <c:v>15.248551387618177</c:v>
                </c:pt>
                <c:pt idx="12">
                  <c:v>15.243902439024392</c:v>
                </c:pt>
                <c:pt idx="13">
                  <c:v>15.229972586049346</c:v>
                </c:pt>
                <c:pt idx="14">
                  <c:v>15.243902439024392</c:v>
                </c:pt>
                <c:pt idx="15">
                  <c:v>15.220700152207002</c:v>
                </c:pt>
                <c:pt idx="16">
                  <c:v>15.243902439024392</c:v>
                </c:pt>
                <c:pt idx="17">
                  <c:v>15.243902439024392</c:v>
                </c:pt>
                <c:pt idx="18">
                  <c:v>15.073861923424781</c:v>
                </c:pt>
                <c:pt idx="19">
                  <c:v>15.248551387618177</c:v>
                </c:pt>
                <c:pt idx="20">
                  <c:v>15.220700152207002</c:v>
                </c:pt>
                <c:pt idx="21">
                  <c:v>15.069318866787221</c:v>
                </c:pt>
                <c:pt idx="22">
                  <c:v>15.225334957369061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8404272"/>
        <c:axId val="1738403728"/>
      </c:lineChart>
      <c:catAx>
        <c:axId val="1738404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8403728"/>
        <c:crosses val="autoZero"/>
        <c:auto val="1"/>
        <c:lblAlgn val="ctr"/>
        <c:lblOffset val="100"/>
        <c:noMultiLvlLbl val="0"/>
      </c:catAx>
      <c:valAx>
        <c:axId val="173840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8404272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28</xdr:row>
      <xdr:rowOff>0</xdr:rowOff>
    </xdr:from>
    <xdr:to>
      <xdr:col>8</xdr:col>
      <xdr:colOff>259080</xdr:colOff>
      <xdr:row>51</xdr:row>
      <xdr:rowOff>22860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54</xdr:row>
      <xdr:rowOff>0</xdr:rowOff>
    </xdr:from>
    <xdr:to>
      <xdr:col>8</xdr:col>
      <xdr:colOff>358140</xdr:colOff>
      <xdr:row>74</xdr:row>
      <xdr:rowOff>30480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80</xdr:row>
      <xdr:rowOff>0</xdr:rowOff>
    </xdr:from>
    <xdr:to>
      <xdr:col>11</xdr:col>
      <xdr:colOff>1013460</xdr:colOff>
      <xdr:row>102</xdr:row>
      <xdr:rowOff>152400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6"/>
  <sheetViews>
    <sheetView tabSelected="1" topLeftCell="A77" workbookViewId="0">
      <selection activeCell="K72" sqref="K72"/>
    </sheetView>
  </sheetViews>
  <sheetFormatPr defaultRowHeight="14.4" x14ac:dyDescent="0.3"/>
  <cols>
    <col min="3" max="3" width="18.77734375" customWidth="1"/>
    <col min="4" max="4" width="17.88671875" customWidth="1"/>
    <col min="5" max="5" width="21.88671875" customWidth="1"/>
    <col min="7" max="7" width="18.88671875" customWidth="1"/>
    <col min="8" max="8" width="26.109375" customWidth="1"/>
    <col min="9" max="9" width="17.5546875" customWidth="1"/>
    <col min="11" max="11" width="15" customWidth="1"/>
    <col min="12" max="12" width="18.33203125" customWidth="1"/>
    <col min="13" max="13" width="17" customWidth="1"/>
    <col min="17" max="17" width="19.109375" customWidth="1"/>
    <col min="18" max="18" width="15.6640625" customWidth="1"/>
    <col min="19" max="19" width="11.88671875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9" x14ac:dyDescent="0.3">
      <c r="A2" s="1">
        <v>1</v>
      </c>
      <c r="B2" s="1">
        <v>8</v>
      </c>
      <c r="C2" s="1">
        <v>12.86</v>
      </c>
      <c r="D2" s="1">
        <v>17</v>
      </c>
      <c r="E2" s="1">
        <v>218.62</v>
      </c>
      <c r="F2" s="1">
        <v>9</v>
      </c>
      <c r="G2" s="1">
        <v>3.0863999999999998</v>
      </c>
      <c r="H2" s="1">
        <v>6</v>
      </c>
      <c r="I2" s="1">
        <v>18.5184</v>
      </c>
      <c r="J2" s="1">
        <v>8</v>
      </c>
      <c r="K2" s="1">
        <v>18.003999999999898</v>
      </c>
      <c r="L2" s="1">
        <v>56</v>
      </c>
      <c r="M2" s="1">
        <v>1008.22399999999</v>
      </c>
      <c r="N2" s="1">
        <v>194</v>
      </c>
      <c r="O2" s="1">
        <v>0</v>
      </c>
      <c r="P2" s="1">
        <v>32.79</v>
      </c>
      <c r="Q2" s="1">
        <v>95</v>
      </c>
      <c r="R2" s="1">
        <v>80</v>
      </c>
      <c r="S2" s="1">
        <f>(B2*E2+F2*I2+J2*M2)/(E2+I2+M2)</f>
        <v>8.0148698884758378</v>
      </c>
      <c r="T2" s="1">
        <f>100-100*O2/R2</f>
        <v>100</v>
      </c>
    </row>
    <row r="3" spans="1:29" x14ac:dyDescent="0.3">
      <c r="A3" s="1">
        <v>2</v>
      </c>
      <c r="B3" s="1">
        <v>2</v>
      </c>
      <c r="C3" s="1">
        <v>12.86</v>
      </c>
      <c r="D3" s="1">
        <v>17</v>
      </c>
      <c r="E3" s="1">
        <v>218.62</v>
      </c>
      <c r="F3" s="1">
        <v>9</v>
      </c>
      <c r="G3" s="1">
        <v>3.0863999999999998</v>
      </c>
      <c r="H3" s="1">
        <v>6</v>
      </c>
      <c r="I3" s="1">
        <v>18.5184</v>
      </c>
      <c r="J3" s="1">
        <v>6</v>
      </c>
      <c r="K3" s="1">
        <v>18.003999999999898</v>
      </c>
      <c r="L3" s="1">
        <v>56</v>
      </c>
      <c r="M3" s="1">
        <v>1008.22399999999</v>
      </c>
      <c r="N3" s="1">
        <v>194</v>
      </c>
      <c r="O3" s="1">
        <v>0</v>
      </c>
      <c r="P3" s="1">
        <v>32.799999999999997</v>
      </c>
      <c r="Q3" s="1">
        <v>48</v>
      </c>
      <c r="R3" s="1">
        <v>80</v>
      </c>
      <c r="S3" s="1">
        <f t="shared" ref="S3:S24" si="0">(B3*E3+F3*I3+J3*M3)/(E3+I3+M3)</f>
        <v>5.3424204874018946</v>
      </c>
      <c r="T3" s="1">
        <f>100-100*O3/R3</f>
        <v>100</v>
      </c>
    </row>
    <row r="4" spans="1:29" x14ac:dyDescent="0.3">
      <c r="A4" s="1">
        <v>3</v>
      </c>
      <c r="B4" s="1">
        <v>5</v>
      </c>
      <c r="C4" s="1">
        <v>12.86</v>
      </c>
      <c r="D4" s="1">
        <v>17</v>
      </c>
      <c r="E4" s="1">
        <v>218.62</v>
      </c>
      <c r="F4" s="1">
        <v>7</v>
      </c>
      <c r="G4" s="1">
        <v>3.0863999999999998</v>
      </c>
      <c r="H4" s="1">
        <v>6</v>
      </c>
      <c r="I4" s="1">
        <v>18.5184</v>
      </c>
      <c r="J4" s="1">
        <v>1</v>
      </c>
      <c r="K4" s="1">
        <v>18.003999999999898</v>
      </c>
      <c r="L4" s="1">
        <v>56</v>
      </c>
      <c r="M4" s="1">
        <v>1008.22399999999</v>
      </c>
      <c r="N4" s="1">
        <v>184</v>
      </c>
      <c r="O4" s="1">
        <v>10</v>
      </c>
      <c r="P4" s="1">
        <v>31.17</v>
      </c>
      <c r="Q4" s="1">
        <v>72</v>
      </c>
      <c r="R4" s="1">
        <v>80</v>
      </c>
      <c r="S4" s="1">
        <f t="shared" si="0"/>
        <v>1.7914085088806342</v>
      </c>
      <c r="T4" s="1">
        <f t="shared" ref="T4:T24" si="1">100-100*O4/R4</f>
        <v>87.5</v>
      </c>
    </row>
    <row r="5" spans="1:29" x14ac:dyDescent="0.3">
      <c r="A5" s="1">
        <v>4</v>
      </c>
      <c r="B5" s="1">
        <v>4</v>
      </c>
      <c r="C5" s="1">
        <v>12.86</v>
      </c>
      <c r="D5" s="1">
        <v>17</v>
      </c>
      <c r="E5" s="1">
        <v>218.62</v>
      </c>
      <c r="F5" s="1">
        <v>5</v>
      </c>
      <c r="G5" s="1">
        <v>3.0863999999999998</v>
      </c>
      <c r="H5" s="1">
        <v>6</v>
      </c>
      <c r="I5" s="1">
        <v>18.5184</v>
      </c>
      <c r="J5" s="1">
        <v>5</v>
      </c>
      <c r="K5" s="1">
        <v>18.003999999999898</v>
      </c>
      <c r="L5" s="1">
        <v>56</v>
      </c>
      <c r="M5" s="1">
        <v>1008.22399999999</v>
      </c>
      <c r="N5" s="1">
        <v>194</v>
      </c>
      <c r="O5" s="1">
        <v>0</v>
      </c>
      <c r="P5" s="1">
        <v>32.81</v>
      </c>
      <c r="Q5" s="1">
        <v>72</v>
      </c>
      <c r="R5" s="1">
        <v>80</v>
      </c>
      <c r="S5" s="1">
        <f t="shared" si="0"/>
        <v>4.8244527054935959</v>
      </c>
      <c r="T5" s="1">
        <f t="shared" si="1"/>
        <v>100</v>
      </c>
    </row>
    <row r="6" spans="1:29" x14ac:dyDescent="0.3">
      <c r="A6" s="1">
        <v>5</v>
      </c>
      <c r="B6" s="1">
        <v>2</v>
      </c>
      <c r="C6" s="1">
        <v>12.86</v>
      </c>
      <c r="D6" s="1">
        <v>17</v>
      </c>
      <c r="E6" s="1">
        <v>218.62</v>
      </c>
      <c r="F6" s="1">
        <v>2</v>
      </c>
      <c r="G6" s="1">
        <v>3.0863999999999998</v>
      </c>
      <c r="H6" s="1">
        <v>6</v>
      </c>
      <c r="I6" s="1">
        <v>18.5184</v>
      </c>
      <c r="J6" s="1">
        <v>8</v>
      </c>
      <c r="K6" s="1">
        <v>18.003999999999898</v>
      </c>
      <c r="L6" s="1">
        <v>56</v>
      </c>
      <c r="M6" s="1">
        <v>1008.22399999999</v>
      </c>
      <c r="N6" s="1">
        <v>194</v>
      </c>
      <c r="O6" s="1">
        <v>0</v>
      </c>
      <c r="P6" s="1">
        <v>32.85</v>
      </c>
      <c r="Q6" s="1">
        <v>60</v>
      </c>
      <c r="R6" s="1">
        <v>80</v>
      </c>
      <c r="S6" s="1">
        <f t="shared" si="0"/>
        <v>6.8574969021065595</v>
      </c>
      <c r="T6" s="1">
        <f t="shared" si="1"/>
        <v>100</v>
      </c>
    </row>
    <row r="7" spans="1:29" x14ac:dyDescent="0.3">
      <c r="A7" s="1">
        <v>6</v>
      </c>
      <c r="B7" s="1">
        <v>6</v>
      </c>
      <c r="C7" s="1">
        <v>12.86</v>
      </c>
      <c r="D7" s="1">
        <v>17</v>
      </c>
      <c r="E7" s="1">
        <v>218.62</v>
      </c>
      <c r="F7" s="1">
        <v>5</v>
      </c>
      <c r="G7" s="1">
        <v>3.0863999999999998</v>
      </c>
      <c r="H7" s="1">
        <v>6</v>
      </c>
      <c r="I7" s="1">
        <v>18.5184</v>
      </c>
      <c r="J7" s="1">
        <v>9</v>
      </c>
      <c r="K7" s="1">
        <v>18.003999999999898</v>
      </c>
      <c r="L7" s="1">
        <v>56</v>
      </c>
      <c r="M7" s="1">
        <v>1008.22399999999</v>
      </c>
      <c r="N7" s="1">
        <v>194</v>
      </c>
      <c r="O7" s="1">
        <v>0</v>
      </c>
      <c r="P7" s="1">
        <v>32.840000000000003</v>
      </c>
      <c r="Q7" s="1">
        <v>83</v>
      </c>
      <c r="R7" s="1">
        <v>80</v>
      </c>
      <c r="S7" s="1">
        <f t="shared" si="0"/>
        <v>8.4138785625774428</v>
      </c>
      <c r="T7" s="1">
        <f t="shared" si="1"/>
        <v>100</v>
      </c>
    </row>
    <row r="8" spans="1:29" x14ac:dyDescent="0.3">
      <c r="A8" s="1">
        <v>7</v>
      </c>
      <c r="B8" s="1">
        <v>5</v>
      </c>
      <c r="C8" s="1">
        <v>12.86</v>
      </c>
      <c r="D8" s="1">
        <v>17</v>
      </c>
      <c r="E8" s="1">
        <v>218.62</v>
      </c>
      <c r="F8" s="1">
        <v>9</v>
      </c>
      <c r="G8" s="1">
        <v>3.0863999999999998</v>
      </c>
      <c r="H8" s="1">
        <v>6</v>
      </c>
      <c r="I8" s="1">
        <v>18.5184</v>
      </c>
      <c r="J8" s="1">
        <v>9</v>
      </c>
      <c r="K8" s="1">
        <v>18.003999999999898</v>
      </c>
      <c r="L8" s="1">
        <v>56</v>
      </c>
      <c r="M8" s="1">
        <v>1008.22399999999</v>
      </c>
      <c r="N8" s="1">
        <v>194</v>
      </c>
      <c r="O8" s="1">
        <v>0</v>
      </c>
      <c r="P8" s="1">
        <v>33.18</v>
      </c>
      <c r="Q8" s="1">
        <v>72</v>
      </c>
      <c r="R8" s="1">
        <v>80</v>
      </c>
      <c r="S8" s="1">
        <f t="shared" si="0"/>
        <v>8.2978108219743856</v>
      </c>
      <c r="T8" s="1">
        <f t="shared" si="1"/>
        <v>100</v>
      </c>
    </row>
    <row r="9" spans="1:29" x14ac:dyDescent="0.3">
      <c r="A9" s="1">
        <v>8</v>
      </c>
      <c r="B9" s="1">
        <v>1</v>
      </c>
      <c r="C9" s="1">
        <v>12.86</v>
      </c>
      <c r="D9" s="1">
        <v>17</v>
      </c>
      <c r="E9" s="1">
        <v>218.62</v>
      </c>
      <c r="F9" s="1">
        <v>2</v>
      </c>
      <c r="G9" s="1">
        <v>3.0863999999999998</v>
      </c>
      <c r="H9" s="1">
        <v>6</v>
      </c>
      <c r="I9" s="1">
        <v>18.5184</v>
      </c>
      <c r="J9" s="1">
        <v>6</v>
      </c>
      <c r="K9" s="1">
        <v>18.003999999999898</v>
      </c>
      <c r="L9" s="1">
        <v>56</v>
      </c>
      <c r="M9" s="1">
        <v>1008.22399999999</v>
      </c>
      <c r="N9" s="1">
        <v>194</v>
      </c>
      <c r="O9" s="1">
        <v>0</v>
      </c>
      <c r="P9" s="1">
        <v>32.79</v>
      </c>
      <c r="Q9" s="1">
        <v>48</v>
      </c>
      <c r="R9" s="1">
        <v>80</v>
      </c>
      <c r="S9" s="1">
        <f t="shared" si="0"/>
        <v>5.0627839735646347</v>
      </c>
      <c r="T9" s="1">
        <f t="shared" si="1"/>
        <v>100</v>
      </c>
    </row>
    <row r="10" spans="1:29" x14ac:dyDescent="0.3">
      <c r="A10" s="1">
        <v>9</v>
      </c>
      <c r="B10" s="1">
        <v>6</v>
      </c>
      <c r="C10" s="1">
        <v>12.86</v>
      </c>
      <c r="D10" s="1">
        <v>17</v>
      </c>
      <c r="E10" s="1">
        <v>218.62</v>
      </c>
      <c r="F10" s="1">
        <v>5</v>
      </c>
      <c r="G10" s="1">
        <v>3.0863999999999998</v>
      </c>
      <c r="H10" s="1">
        <v>6</v>
      </c>
      <c r="I10" s="1">
        <v>18.5184</v>
      </c>
      <c r="J10" s="1">
        <v>3</v>
      </c>
      <c r="K10" s="1">
        <v>18.003999999999898</v>
      </c>
      <c r="L10" s="1">
        <v>56</v>
      </c>
      <c r="M10" s="1">
        <v>1008.22399999999</v>
      </c>
      <c r="N10" s="1">
        <v>194</v>
      </c>
      <c r="O10" s="1">
        <v>0</v>
      </c>
      <c r="P10" s="1">
        <v>32.81</v>
      </c>
      <c r="Q10" s="1">
        <v>83</v>
      </c>
      <c r="R10" s="1">
        <v>80</v>
      </c>
      <c r="S10" s="1">
        <f t="shared" si="0"/>
        <v>3.5563816604708847</v>
      </c>
      <c r="T10" s="1">
        <f t="shared" si="1"/>
        <v>100</v>
      </c>
    </row>
    <row r="11" spans="1:29" x14ac:dyDescent="0.3">
      <c r="A11" s="1">
        <v>10</v>
      </c>
      <c r="B11" s="1">
        <v>1</v>
      </c>
      <c r="C11" s="1">
        <v>12.86</v>
      </c>
      <c r="D11" s="1">
        <v>17</v>
      </c>
      <c r="E11" s="1">
        <v>218.62</v>
      </c>
      <c r="F11" s="1">
        <v>3</v>
      </c>
      <c r="G11" s="1">
        <v>3.0863999999999998</v>
      </c>
      <c r="H11" s="1">
        <v>6</v>
      </c>
      <c r="I11" s="1">
        <v>18.5184</v>
      </c>
      <c r="J11" s="1">
        <v>3</v>
      </c>
      <c r="K11" s="1">
        <v>18.003999999999898</v>
      </c>
      <c r="L11" s="1">
        <v>56</v>
      </c>
      <c r="M11" s="1">
        <v>1008.22399999999</v>
      </c>
      <c r="N11" s="1">
        <v>194</v>
      </c>
      <c r="O11" s="1">
        <v>0</v>
      </c>
      <c r="P11" s="1">
        <v>32.79</v>
      </c>
      <c r="Q11" s="1">
        <v>47</v>
      </c>
      <c r="R11" s="1">
        <v>80</v>
      </c>
      <c r="S11" s="1">
        <f t="shared" si="0"/>
        <v>2.6489054109871928</v>
      </c>
      <c r="T11" s="1">
        <f t="shared" si="1"/>
        <v>100</v>
      </c>
    </row>
    <row r="12" spans="1:29" x14ac:dyDescent="0.3">
      <c r="A12" s="1">
        <v>11</v>
      </c>
      <c r="B12" s="1">
        <v>2</v>
      </c>
      <c r="C12" s="1">
        <v>12.86</v>
      </c>
      <c r="D12" s="1">
        <v>17</v>
      </c>
      <c r="E12" s="1">
        <v>218.62</v>
      </c>
      <c r="F12" s="1">
        <v>3</v>
      </c>
      <c r="G12" s="1">
        <v>3.0863999999999998</v>
      </c>
      <c r="H12" s="1">
        <v>6</v>
      </c>
      <c r="I12" s="1">
        <v>18.5184</v>
      </c>
      <c r="J12" s="1">
        <v>1</v>
      </c>
      <c r="K12" s="1">
        <v>18.003999999999898</v>
      </c>
      <c r="L12" s="1">
        <v>56</v>
      </c>
      <c r="M12" s="1">
        <v>1008.22399999999</v>
      </c>
      <c r="N12" s="1">
        <v>109</v>
      </c>
      <c r="O12" s="1">
        <v>85</v>
      </c>
      <c r="P12" s="1">
        <v>18.63</v>
      </c>
      <c r="Q12" s="1">
        <v>36</v>
      </c>
      <c r="R12" s="1">
        <v>80</v>
      </c>
      <c r="S12" s="1">
        <f t="shared" si="0"/>
        <v>1.205287071458077</v>
      </c>
      <c r="T12" s="1">
        <f t="shared" si="1"/>
        <v>-6.25</v>
      </c>
    </row>
    <row r="13" spans="1:29" x14ac:dyDescent="0.3">
      <c r="A13" s="1">
        <v>12</v>
      </c>
      <c r="B13" s="1">
        <v>4</v>
      </c>
      <c r="C13" s="1">
        <v>12.86</v>
      </c>
      <c r="D13" s="1">
        <v>17</v>
      </c>
      <c r="E13" s="1">
        <v>218.62</v>
      </c>
      <c r="F13" s="1">
        <v>2</v>
      </c>
      <c r="G13" s="1">
        <v>3.0863999999999998</v>
      </c>
      <c r="H13" s="1">
        <v>6</v>
      </c>
      <c r="I13" s="1">
        <v>18.5184</v>
      </c>
      <c r="J13" s="1">
        <v>9</v>
      </c>
      <c r="K13" s="1">
        <v>18.003999999999898</v>
      </c>
      <c r="L13" s="1">
        <v>56</v>
      </c>
      <c r="M13" s="1">
        <v>1008.22399999999</v>
      </c>
      <c r="N13" s="1">
        <v>194</v>
      </c>
      <c r="O13" s="1">
        <v>0</v>
      </c>
      <c r="P13" s="1">
        <v>32.85</v>
      </c>
      <c r="Q13" s="1">
        <v>72</v>
      </c>
      <c r="R13" s="1">
        <v>80</v>
      </c>
      <c r="S13" s="1">
        <f t="shared" si="0"/>
        <v>8.0181743081371248</v>
      </c>
      <c r="T13" s="1">
        <f t="shared" si="1"/>
        <v>100</v>
      </c>
    </row>
    <row r="14" spans="1:29" x14ac:dyDescent="0.3">
      <c r="A14" s="1">
        <v>13</v>
      </c>
      <c r="B14" s="1">
        <v>3</v>
      </c>
      <c r="C14" s="1">
        <v>12.86</v>
      </c>
      <c r="D14" s="1">
        <v>17</v>
      </c>
      <c r="E14" s="1">
        <v>218.62</v>
      </c>
      <c r="F14" s="1">
        <v>2</v>
      </c>
      <c r="G14" s="1">
        <v>3.0863999999999998</v>
      </c>
      <c r="H14" s="1">
        <v>6</v>
      </c>
      <c r="I14" s="1">
        <v>18.5184</v>
      </c>
      <c r="J14" s="1">
        <v>4</v>
      </c>
      <c r="K14" s="1">
        <v>18.003999999999898</v>
      </c>
      <c r="L14" s="1">
        <v>56</v>
      </c>
      <c r="M14" s="1">
        <v>1008.22399999999</v>
      </c>
      <c r="N14" s="1">
        <v>194</v>
      </c>
      <c r="O14" s="1">
        <v>0</v>
      </c>
      <c r="P14" s="1">
        <v>32.82</v>
      </c>
      <c r="Q14" s="1">
        <v>72</v>
      </c>
      <c r="R14" s="1">
        <v>80</v>
      </c>
      <c r="S14" s="1">
        <f t="shared" si="0"/>
        <v>3.7947129285419234</v>
      </c>
      <c r="T14" s="1">
        <f t="shared" si="1"/>
        <v>100</v>
      </c>
      <c r="AC14" s="1"/>
    </row>
    <row r="15" spans="1:29" x14ac:dyDescent="0.3">
      <c r="A15" s="1">
        <v>14</v>
      </c>
      <c r="B15" s="1">
        <v>5</v>
      </c>
      <c r="C15" s="1">
        <v>12.86</v>
      </c>
      <c r="D15" s="1">
        <v>17</v>
      </c>
      <c r="E15" s="1">
        <v>218.62</v>
      </c>
      <c r="F15" s="1">
        <v>8</v>
      </c>
      <c r="G15" s="1">
        <v>3.0863999999999998</v>
      </c>
      <c r="H15" s="1">
        <v>6</v>
      </c>
      <c r="I15" s="1">
        <v>18.5184</v>
      </c>
      <c r="J15" s="1">
        <v>3</v>
      </c>
      <c r="K15" s="1">
        <v>18.003999999999898</v>
      </c>
      <c r="L15" s="1">
        <v>56</v>
      </c>
      <c r="M15" s="1">
        <v>1008.22399999999</v>
      </c>
      <c r="N15" s="1">
        <v>194</v>
      </c>
      <c r="O15" s="1">
        <v>0</v>
      </c>
      <c r="P15" s="1">
        <v>32.79</v>
      </c>
      <c r="Q15" s="1">
        <v>72</v>
      </c>
      <c r="R15" s="1">
        <v>80</v>
      </c>
      <c r="S15" s="1">
        <f t="shared" si="0"/>
        <v>3.4254440313919896</v>
      </c>
      <c r="T15" s="1">
        <f t="shared" si="1"/>
        <v>100</v>
      </c>
    </row>
    <row r="16" spans="1:29" x14ac:dyDescent="0.3">
      <c r="A16" s="1">
        <v>15</v>
      </c>
      <c r="B16" s="1">
        <v>6</v>
      </c>
      <c r="C16" s="1">
        <v>12.86</v>
      </c>
      <c r="D16" s="1">
        <v>17</v>
      </c>
      <c r="E16" s="1">
        <v>218.62</v>
      </c>
      <c r="F16" s="1">
        <v>5</v>
      </c>
      <c r="G16" s="1">
        <v>3.0863999999999998</v>
      </c>
      <c r="H16" s="1">
        <v>6</v>
      </c>
      <c r="I16" s="1">
        <v>18.5184</v>
      </c>
      <c r="J16" s="1">
        <v>3</v>
      </c>
      <c r="K16" s="1">
        <v>18.003999999999898</v>
      </c>
      <c r="L16" s="1">
        <v>56</v>
      </c>
      <c r="M16" s="1">
        <v>1008.22399999999</v>
      </c>
      <c r="N16" s="1">
        <v>194</v>
      </c>
      <c r="O16" s="1">
        <v>0</v>
      </c>
      <c r="P16" s="1">
        <v>32.799999999999997</v>
      </c>
      <c r="Q16" s="1">
        <v>84</v>
      </c>
      <c r="R16" s="1">
        <v>80</v>
      </c>
      <c r="S16" s="1">
        <f t="shared" si="0"/>
        <v>3.5563816604708847</v>
      </c>
      <c r="T16" s="1">
        <f t="shared" si="1"/>
        <v>100</v>
      </c>
    </row>
    <row r="17" spans="1:20" x14ac:dyDescent="0.3">
      <c r="A17" s="1">
        <v>16</v>
      </c>
      <c r="B17" s="1">
        <v>7</v>
      </c>
      <c r="C17" s="1">
        <v>12.86</v>
      </c>
      <c r="D17" s="1">
        <v>17</v>
      </c>
      <c r="E17" s="1">
        <v>218.62</v>
      </c>
      <c r="F17" s="1">
        <v>3</v>
      </c>
      <c r="G17" s="1">
        <v>3.0863999999999998</v>
      </c>
      <c r="H17" s="1">
        <v>6</v>
      </c>
      <c r="I17" s="1">
        <v>18.5184</v>
      </c>
      <c r="J17" s="1">
        <v>6</v>
      </c>
      <c r="K17" s="1">
        <v>18.003999999999898</v>
      </c>
      <c r="L17" s="1">
        <v>56</v>
      </c>
      <c r="M17" s="1">
        <v>1008.22399999999</v>
      </c>
      <c r="N17" s="1">
        <v>194</v>
      </c>
      <c r="O17" s="1">
        <v>0</v>
      </c>
      <c r="P17" s="1">
        <v>32.799999999999997</v>
      </c>
      <c r="Q17" s="1">
        <v>96</v>
      </c>
      <c r="R17" s="1">
        <v>80</v>
      </c>
      <c r="S17" s="1">
        <f t="shared" si="0"/>
        <v>6.1309376290788942</v>
      </c>
      <c r="T17" s="1">
        <f t="shared" si="1"/>
        <v>100</v>
      </c>
    </row>
    <row r="18" spans="1:20" x14ac:dyDescent="0.3">
      <c r="A18" s="1">
        <v>17</v>
      </c>
      <c r="B18" s="1">
        <v>1</v>
      </c>
      <c r="C18" s="1">
        <v>12.86</v>
      </c>
      <c r="D18" s="1">
        <v>17</v>
      </c>
      <c r="E18" s="1">
        <v>218.62</v>
      </c>
      <c r="F18" s="1">
        <v>5</v>
      </c>
      <c r="G18" s="1">
        <v>3.0863999999999998</v>
      </c>
      <c r="H18" s="1">
        <v>6</v>
      </c>
      <c r="I18" s="1">
        <v>18.5184</v>
      </c>
      <c r="J18" s="1">
        <v>7</v>
      </c>
      <c r="K18" s="1">
        <v>18.003999999999898</v>
      </c>
      <c r="L18" s="1">
        <v>56</v>
      </c>
      <c r="M18" s="1">
        <v>1008.22399999999</v>
      </c>
      <c r="N18" s="1">
        <v>194</v>
      </c>
      <c r="O18" s="1">
        <v>0</v>
      </c>
      <c r="P18" s="1">
        <v>32.83</v>
      </c>
      <c r="Q18" s="1">
        <v>48</v>
      </c>
      <c r="R18" s="1">
        <v>80</v>
      </c>
      <c r="S18" s="1">
        <f t="shared" si="0"/>
        <v>5.9169764560099045</v>
      </c>
      <c r="T18" s="1">
        <f t="shared" si="1"/>
        <v>100</v>
      </c>
    </row>
    <row r="19" spans="1:20" x14ac:dyDescent="0.3">
      <c r="A19" s="1">
        <v>18</v>
      </c>
      <c r="B19" s="1">
        <v>4</v>
      </c>
      <c r="C19" s="1">
        <v>12.86</v>
      </c>
      <c r="D19" s="1">
        <v>17</v>
      </c>
      <c r="E19" s="1">
        <v>218.62</v>
      </c>
      <c r="F19" s="1">
        <v>8</v>
      </c>
      <c r="G19" s="1">
        <v>3.0863999999999998</v>
      </c>
      <c r="H19" s="1">
        <v>6</v>
      </c>
      <c r="I19" s="1">
        <v>18.5184</v>
      </c>
      <c r="J19" s="1">
        <v>3</v>
      </c>
      <c r="K19" s="1">
        <v>18.003999999999898</v>
      </c>
      <c r="L19" s="1">
        <v>56</v>
      </c>
      <c r="M19" s="1">
        <v>1008.22399999999</v>
      </c>
      <c r="N19" s="1">
        <v>194</v>
      </c>
      <c r="O19" s="1">
        <v>0</v>
      </c>
      <c r="P19" s="1">
        <v>32.79</v>
      </c>
      <c r="Q19" s="1">
        <v>71</v>
      </c>
      <c r="R19" s="1">
        <v>80</v>
      </c>
      <c r="S19" s="1">
        <f t="shared" si="0"/>
        <v>3.2498967368855864</v>
      </c>
      <c r="T19" s="1">
        <f t="shared" si="1"/>
        <v>100</v>
      </c>
    </row>
    <row r="20" spans="1:20" x14ac:dyDescent="0.3">
      <c r="A20" s="1">
        <v>19</v>
      </c>
      <c r="B20" s="1">
        <v>6</v>
      </c>
      <c r="C20" s="1">
        <v>12.86</v>
      </c>
      <c r="D20" s="1">
        <v>17</v>
      </c>
      <c r="E20" s="1">
        <v>218.62</v>
      </c>
      <c r="F20" s="1">
        <v>7</v>
      </c>
      <c r="G20" s="1">
        <v>3.0863999999999998</v>
      </c>
      <c r="H20" s="1">
        <v>6</v>
      </c>
      <c r="I20" s="1">
        <v>18.5184</v>
      </c>
      <c r="J20" s="1">
        <v>2</v>
      </c>
      <c r="K20" s="1">
        <v>18.003999999999898</v>
      </c>
      <c r="L20" s="1">
        <v>56</v>
      </c>
      <c r="M20" s="1">
        <v>1008.22399999999</v>
      </c>
      <c r="N20" s="1">
        <v>194</v>
      </c>
      <c r="O20" s="1">
        <v>0</v>
      </c>
      <c r="P20" s="1">
        <v>32.78</v>
      </c>
      <c r="Q20" s="1">
        <v>83</v>
      </c>
      <c r="R20" s="1">
        <v>80</v>
      </c>
      <c r="S20" s="1">
        <f t="shared" si="0"/>
        <v>2.7765386204047977</v>
      </c>
      <c r="T20" s="1">
        <f t="shared" si="1"/>
        <v>100</v>
      </c>
    </row>
    <row r="21" spans="1:20" x14ac:dyDescent="0.3">
      <c r="A21" s="1">
        <v>20</v>
      </c>
      <c r="B21" s="1">
        <v>1</v>
      </c>
      <c r="C21" s="1">
        <v>12.86</v>
      </c>
      <c r="D21" s="1">
        <v>17</v>
      </c>
      <c r="E21" s="1">
        <v>218.62</v>
      </c>
      <c r="F21" s="1">
        <v>8</v>
      </c>
      <c r="G21" s="1">
        <v>3.0863999999999998</v>
      </c>
      <c r="H21" s="1">
        <v>6</v>
      </c>
      <c r="I21" s="1">
        <v>18.5184</v>
      </c>
      <c r="J21" s="1">
        <v>3</v>
      </c>
      <c r="K21" s="1">
        <v>18.003999999999898</v>
      </c>
      <c r="L21" s="1">
        <v>56</v>
      </c>
      <c r="M21" s="1">
        <v>1008.22399999999</v>
      </c>
      <c r="N21" s="1">
        <v>194</v>
      </c>
      <c r="O21" s="1">
        <v>0</v>
      </c>
      <c r="P21" s="1">
        <v>32.799999999999997</v>
      </c>
      <c r="Q21" s="1">
        <v>48</v>
      </c>
      <c r="R21" s="1">
        <v>80</v>
      </c>
      <c r="S21" s="1">
        <f t="shared" si="0"/>
        <v>2.7232548533663752</v>
      </c>
      <c r="T21" s="1">
        <f t="shared" si="1"/>
        <v>100</v>
      </c>
    </row>
    <row r="22" spans="1:20" x14ac:dyDescent="0.3">
      <c r="A22" s="1">
        <v>21</v>
      </c>
      <c r="B22" s="1">
        <v>8</v>
      </c>
      <c r="C22" s="1">
        <v>12.86</v>
      </c>
      <c r="D22" s="1">
        <v>17</v>
      </c>
      <c r="E22" s="1">
        <v>218.62</v>
      </c>
      <c r="F22" s="1">
        <v>2</v>
      </c>
      <c r="G22" s="1">
        <v>3.0863999999999998</v>
      </c>
      <c r="H22" s="1">
        <v>6</v>
      </c>
      <c r="I22" s="1">
        <v>18.5184</v>
      </c>
      <c r="J22" s="1">
        <v>8</v>
      </c>
      <c r="K22" s="1">
        <v>18.003999999999898</v>
      </c>
      <c r="L22" s="1">
        <v>56</v>
      </c>
      <c r="M22" s="1">
        <v>1008.22399999999</v>
      </c>
      <c r="N22" s="1">
        <v>194</v>
      </c>
      <c r="O22" s="1">
        <v>0</v>
      </c>
      <c r="P22" s="1">
        <v>32.799999999999997</v>
      </c>
      <c r="Q22" s="1">
        <v>107</v>
      </c>
      <c r="R22" s="1">
        <v>80</v>
      </c>
      <c r="S22" s="1">
        <f t="shared" si="0"/>
        <v>7.9107806691449811</v>
      </c>
      <c r="T22" s="1">
        <f t="shared" si="1"/>
        <v>100</v>
      </c>
    </row>
    <row r="23" spans="1:20" x14ac:dyDescent="0.3">
      <c r="A23" s="1">
        <v>22</v>
      </c>
      <c r="B23" s="1">
        <v>5</v>
      </c>
      <c r="C23" s="1">
        <v>12.86</v>
      </c>
      <c r="D23" s="1">
        <v>17</v>
      </c>
      <c r="E23" s="1">
        <v>218.62</v>
      </c>
      <c r="F23" s="1">
        <v>1</v>
      </c>
      <c r="G23" s="1">
        <v>3.0863999999999998</v>
      </c>
      <c r="H23" s="1">
        <v>6</v>
      </c>
      <c r="I23" s="1">
        <v>18.5184</v>
      </c>
      <c r="J23" s="1">
        <v>8</v>
      </c>
      <c r="K23" s="1">
        <v>18.003999999999898</v>
      </c>
      <c r="L23" s="1">
        <v>56</v>
      </c>
      <c r="M23" s="1">
        <v>1008.22399999999</v>
      </c>
      <c r="N23" s="1">
        <v>194</v>
      </c>
      <c r="O23" s="1">
        <v>0</v>
      </c>
      <c r="P23" s="1">
        <v>32.799999999999997</v>
      </c>
      <c r="Q23" s="1">
        <v>84</v>
      </c>
      <c r="R23" s="1">
        <v>80</v>
      </c>
      <c r="S23" s="1">
        <f t="shared" si="0"/>
        <v>7.3692688971499338</v>
      </c>
      <c r="T23" s="1">
        <f t="shared" si="1"/>
        <v>100</v>
      </c>
    </row>
    <row r="24" spans="1:20" x14ac:dyDescent="0.3">
      <c r="A24" s="1">
        <v>23</v>
      </c>
      <c r="B24" s="1">
        <v>8</v>
      </c>
      <c r="C24" s="1">
        <v>12.86</v>
      </c>
      <c r="D24" s="1">
        <v>17</v>
      </c>
      <c r="E24" s="1">
        <v>218.62</v>
      </c>
      <c r="F24" s="1">
        <v>3</v>
      </c>
      <c r="G24" s="1">
        <v>3.0863999999999998</v>
      </c>
      <c r="H24" s="1">
        <v>6</v>
      </c>
      <c r="I24" s="1">
        <v>18.5184</v>
      </c>
      <c r="J24" s="1">
        <v>8</v>
      </c>
      <c r="K24" s="1">
        <v>18.003999999999898</v>
      </c>
      <c r="L24" s="1">
        <v>56</v>
      </c>
      <c r="M24" s="1">
        <v>1008.22399999999</v>
      </c>
      <c r="N24" s="1">
        <v>194</v>
      </c>
      <c r="O24" s="1">
        <v>0</v>
      </c>
      <c r="P24" s="1">
        <v>33.17</v>
      </c>
      <c r="Q24" s="1">
        <v>108</v>
      </c>
      <c r="R24" s="1">
        <v>80</v>
      </c>
      <c r="S24" s="1">
        <f t="shared" si="0"/>
        <v>7.925650557620818</v>
      </c>
      <c r="T24" s="1">
        <f t="shared" si="1"/>
        <v>100</v>
      </c>
    </row>
    <row r="28" spans="1:20" x14ac:dyDescent="0.3">
      <c r="A28" s="1" t="s">
        <v>18</v>
      </c>
      <c r="B28" s="1" t="s">
        <v>19</v>
      </c>
    </row>
    <row r="29" spans="1:20" x14ac:dyDescent="0.3">
      <c r="A29" s="1">
        <v>1.205287071458077</v>
      </c>
      <c r="B29" s="1">
        <v>-6.25</v>
      </c>
    </row>
    <row r="30" spans="1:20" x14ac:dyDescent="0.3">
      <c r="A30" s="1">
        <v>1.7914085088806342</v>
      </c>
      <c r="B30" s="1">
        <v>87.5</v>
      </c>
    </row>
    <row r="31" spans="1:20" x14ac:dyDescent="0.3">
      <c r="A31" s="1">
        <v>2.6489054109871928</v>
      </c>
      <c r="B31" s="1">
        <v>100</v>
      </c>
    </row>
    <row r="32" spans="1:20" x14ac:dyDescent="0.3">
      <c r="A32" s="1">
        <v>2.7232548533663752</v>
      </c>
      <c r="B32" s="1">
        <v>100</v>
      </c>
      <c r="J32" t="s">
        <v>20</v>
      </c>
    </row>
    <row r="33" spans="1:12" x14ac:dyDescent="0.3">
      <c r="A33" s="1">
        <v>2.7765386204047977</v>
      </c>
      <c r="B33" s="1">
        <v>100</v>
      </c>
    </row>
    <row r="34" spans="1:12" x14ac:dyDescent="0.3">
      <c r="A34" s="1">
        <v>3.2498967368855864</v>
      </c>
      <c r="B34" s="1">
        <v>100</v>
      </c>
      <c r="J34" s="2" t="s">
        <v>19</v>
      </c>
      <c r="K34" s="2" t="s">
        <v>18</v>
      </c>
      <c r="L34" s="2" t="s">
        <v>22</v>
      </c>
    </row>
    <row r="35" spans="1:12" x14ac:dyDescent="0.3">
      <c r="A35" s="1">
        <v>3.4254440313919896</v>
      </c>
      <c r="B35" s="1">
        <v>100</v>
      </c>
      <c r="J35" s="1">
        <v>0</v>
      </c>
      <c r="K35" s="1">
        <f>A29+(A30-A29)*(J35-B29)/(B30-B29)</f>
        <v>1.2443618339529141</v>
      </c>
      <c r="L35" s="1">
        <f>K35*(E2+I2+M2)</f>
        <v>1549.6814399999901</v>
      </c>
    </row>
    <row r="36" spans="1:12" x14ac:dyDescent="0.3">
      <c r="A36" s="1">
        <v>3.5563816604708847</v>
      </c>
      <c r="B36" s="1">
        <v>100</v>
      </c>
    </row>
    <row r="37" spans="1:12" x14ac:dyDescent="0.3">
      <c r="A37" s="1">
        <v>3.5563816604708847</v>
      </c>
      <c r="B37" s="1">
        <v>100</v>
      </c>
      <c r="J37" t="s">
        <v>31</v>
      </c>
    </row>
    <row r="38" spans="1:12" x14ac:dyDescent="0.3">
      <c r="A38" s="1">
        <v>3.7947129285419234</v>
      </c>
      <c r="B38" s="1">
        <v>100</v>
      </c>
      <c r="J38" t="s">
        <v>32</v>
      </c>
    </row>
    <row r="39" spans="1:12" x14ac:dyDescent="0.3">
      <c r="A39" s="1">
        <v>4.8244527054935959</v>
      </c>
      <c r="B39" s="1">
        <v>100</v>
      </c>
    </row>
    <row r="40" spans="1:12" x14ac:dyDescent="0.3">
      <c r="A40" s="1">
        <v>5.0627839735646347</v>
      </c>
      <c r="B40" s="1">
        <v>100</v>
      </c>
    </row>
    <row r="41" spans="1:12" x14ac:dyDescent="0.3">
      <c r="A41" s="1">
        <v>5.3424204874018946</v>
      </c>
      <c r="B41" s="1">
        <v>100</v>
      </c>
      <c r="J41" t="s">
        <v>33</v>
      </c>
    </row>
    <row r="42" spans="1:12" x14ac:dyDescent="0.3">
      <c r="A42" s="1">
        <v>5.9169764560099045</v>
      </c>
      <c r="B42" s="1">
        <v>100</v>
      </c>
    </row>
    <row r="43" spans="1:12" x14ac:dyDescent="0.3">
      <c r="A43" s="1">
        <v>6.1309376290788942</v>
      </c>
      <c r="B43" s="1">
        <v>100</v>
      </c>
    </row>
    <row r="44" spans="1:12" x14ac:dyDescent="0.3">
      <c r="A44" s="1">
        <v>6.8574969021065595</v>
      </c>
      <c r="B44" s="1">
        <v>100</v>
      </c>
    </row>
    <row r="45" spans="1:12" x14ac:dyDescent="0.3">
      <c r="A45" s="1">
        <v>7.3692688971499338</v>
      </c>
      <c r="B45" s="1">
        <v>100</v>
      </c>
    </row>
    <row r="46" spans="1:12" x14ac:dyDescent="0.3">
      <c r="A46" s="1">
        <v>7.9107806691449811</v>
      </c>
      <c r="B46" s="1">
        <v>100</v>
      </c>
    </row>
    <row r="47" spans="1:12" x14ac:dyDescent="0.3">
      <c r="A47" s="1">
        <v>7.925650557620818</v>
      </c>
      <c r="B47" s="1">
        <v>100</v>
      </c>
    </row>
    <row r="48" spans="1:12" x14ac:dyDescent="0.3">
      <c r="A48" s="1">
        <v>8.0148698884758378</v>
      </c>
      <c r="B48" s="1">
        <v>100</v>
      </c>
    </row>
    <row r="49" spans="1:10" x14ac:dyDescent="0.3">
      <c r="A49" s="1">
        <v>8.0181743081371248</v>
      </c>
      <c r="B49" s="1">
        <v>100</v>
      </c>
    </row>
    <row r="50" spans="1:10" x14ac:dyDescent="0.3">
      <c r="A50" s="1">
        <v>8.2978108219743856</v>
      </c>
      <c r="B50" s="1">
        <v>100</v>
      </c>
    </row>
    <row r="51" spans="1:10" x14ac:dyDescent="0.3">
      <c r="A51" s="1">
        <v>8.4138785625774428</v>
      </c>
      <c r="B51" s="1">
        <v>100</v>
      </c>
    </row>
    <row r="54" spans="1:10" x14ac:dyDescent="0.3">
      <c r="A54" s="1" t="s">
        <v>13</v>
      </c>
      <c r="B54" s="1" t="s">
        <v>15</v>
      </c>
      <c r="C54" s="1" t="s">
        <v>18</v>
      </c>
    </row>
    <row r="55" spans="1:10" x14ac:dyDescent="0.3">
      <c r="A55" s="1">
        <v>109</v>
      </c>
      <c r="B55" s="1">
        <v>18.63</v>
      </c>
      <c r="C55" s="1">
        <v>1.205287071458077</v>
      </c>
    </row>
    <row r="56" spans="1:10" x14ac:dyDescent="0.3">
      <c r="A56" s="1">
        <v>184</v>
      </c>
      <c r="B56" s="1">
        <v>31.17</v>
      </c>
      <c r="C56" s="1">
        <v>1.7914085088806342</v>
      </c>
    </row>
    <row r="57" spans="1:10" x14ac:dyDescent="0.3">
      <c r="A57" s="1">
        <v>194</v>
      </c>
      <c r="B57" s="1">
        <v>32.79</v>
      </c>
      <c r="C57" s="1">
        <v>2.6489054109871928</v>
      </c>
      <c r="J57" t="s">
        <v>24</v>
      </c>
    </row>
    <row r="58" spans="1:10" x14ac:dyDescent="0.3">
      <c r="A58" s="1">
        <v>194</v>
      </c>
      <c r="B58" s="1">
        <v>32.799999999999997</v>
      </c>
      <c r="C58" s="1">
        <v>2.7232548533663752</v>
      </c>
      <c r="J58" t="s">
        <v>25</v>
      </c>
    </row>
    <row r="59" spans="1:10" x14ac:dyDescent="0.3">
      <c r="A59" s="1">
        <v>194</v>
      </c>
      <c r="B59" s="1">
        <v>32.78</v>
      </c>
      <c r="C59" s="1">
        <v>2.7765386204047977</v>
      </c>
      <c r="J59" t="s">
        <v>26</v>
      </c>
    </row>
    <row r="60" spans="1:10" x14ac:dyDescent="0.3">
      <c r="A60" s="1">
        <v>194</v>
      </c>
      <c r="B60" s="1">
        <v>32.79</v>
      </c>
      <c r="C60" s="1">
        <v>3.2498967368855864</v>
      </c>
    </row>
    <row r="61" spans="1:10" x14ac:dyDescent="0.3">
      <c r="A61" s="1">
        <v>194</v>
      </c>
      <c r="B61" s="1">
        <v>32.79</v>
      </c>
      <c r="C61" s="1">
        <v>3.4254440313919896</v>
      </c>
    </row>
    <row r="62" spans="1:10" x14ac:dyDescent="0.3">
      <c r="A62" s="1">
        <v>194</v>
      </c>
      <c r="B62" s="1">
        <v>32.81</v>
      </c>
      <c r="C62" s="1">
        <v>3.5563816604708847</v>
      </c>
    </row>
    <row r="63" spans="1:10" x14ac:dyDescent="0.3">
      <c r="A63" s="1">
        <v>194</v>
      </c>
      <c r="B63" s="1">
        <v>32.799999999999997</v>
      </c>
      <c r="C63" s="1">
        <v>3.5563816604708847</v>
      </c>
    </row>
    <row r="64" spans="1:10" x14ac:dyDescent="0.3">
      <c r="A64" s="1">
        <v>194</v>
      </c>
      <c r="B64" s="1">
        <v>32.82</v>
      </c>
      <c r="C64" s="1">
        <v>3.7947129285419234</v>
      </c>
    </row>
    <row r="65" spans="1:5" x14ac:dyDescent="0.3">
      <c r="A65" s="1">
        <v>194</v>
      </c>
      <c r="B65" s="1">
        <v>32.81</v>
      </c>
      <c r="C65" s="1">
        <v>4.8244527054935959</v>
      </c>
    </row>
    <row r="66" spans="1:5" x14ac:dyDescent="0.3">
      <c r="A66" s="1">
        <v>194</v>
      </c>
      <c r="B66" s="1">
        <v>32.79</v>
      </c>
      <c r="C66" s="1">
        <v>5.0627839735646347</v>
      </c>
    </row>
    <row r="67" spans="1:5" x14ac:dyDescent="0.3">
      <c r="A67" s="1">
        <v>194</v>
      </c>
      <c r="B67" s="1">
        <v>32.799999999999997</v>
      </c>
      <c r="C67" s="1">
        <v>5.3424204874018946</v>
      </c>
    </row>
    <row r="68" spans="1:5" x14ac:dyDescent="0.3">
      <c r="A68" s="1">
        <v>194</v>
      </c>
      <c r="B68" s="1">
        <v>32.83</v>
      </c>
      <c r="C68" s="1">
        <v>5.9169764560099045</v>
      </c>
    </row>
    <row r="69" spans="1:5" x14ac:dyDescent="0.3">
      <c r="A69" s="1">
        <v>194</v>
      </c>
      <c r="B69" s="1">
        <v>32.799999999999997</v>
      </c>
      <c r="C69" s="1">
        <v>6.1309376290788942</v>
      </c>
    </row>
    <row r="70" spans="1:5" x14ac:dyDescent="0.3">
      <c r="A70" s="1">
        <v>194</v>
      </c>
      <c r="B70" s="1">
        <v>32.85</v>
      </c>
      <c r="C70" s="1">
        <v>6.8574969021065595</v>
      </c>
    </row>
    <row r="71" spans="1:5" x14ac:dyDescent="0.3">
      <c r="A71" s="1">
        <v>194</v>
      </c>
      <c r="B71" s="1">
        <v>32.799999999999997</v>
      </c>
      <c r="C71" s="1">
        <v>7.3692688971499338</v>
      </c>
    </row>
    <row r="72" spans="1:5" x14ac:dyDescent="0.3">
      <c r="A72" s="1">
        <v>194</v>
      </c>
      <c r="B72" s="1">
        <v>32.799999999999997</v>
      </c>
      <c r="C72" s="1">
        <v>7.9107806691449811</v>
      </c>
    </row>
    <row r="73" spans="1:5" x14ac:dyDescent="0.3">
      <c r="A73" s="1">
        <v>194</v>
      </c>
      <c r="B73" s="1">
        <v>33.17</v>
      </c>
      <c r="C73" s="1">
        <v>7.925650557620818</v>
      </c>
    </row>
    <row r="74" spans="1:5" x14ac:dyDescent="0.3">
      <c r="A74" s="1">
        <v>194</v>
      </c>
      <c r="B74" s="1">
        <v>32.79</v>
      </c>
      <c r="C74" s="1">
        <v>8.0148698884758378</v>
      </c>
    </row>
    <row r="75" spans="1:5" x14ac:dyDescent="0.3">
      <c r="A75" s="1">
        <v>194</v>
      </c>
      <c r="B75" s="1">
        <v>32.85</v>
      </c>
      <c r="C75" s="1">
        <v>8.0181743081371248</v>
      </c>
    </row>
    <row r="76" spans="1:5" x14ac:dyDescent="0.3">
      <c r="A76" s="1">
        <v>194</v>
      </c>
      <c r="B76" s="1">
        <v>33.18</v>
      </c>
      <c r="C76" s="1">
        <v>8.2978108219743856</v>
      </c>
    </row>
    <row r="77" spans="1:5" x14ac:dyDescent="0.3">
      <c r="A77" s="1">
        <v>194</v>
      </c>
      <c r="B77" s="1">
        <v>32.840000000000003</v>
      </c>
      <c r="C77" s="1">
        <v>8.4138785625774428</v>
      </c>
    </row>
    <row r="80" spans="1:5" x14ac:dyDescent="0.3">
      <c r="A80" s="1" t="s">
        <v>18</v>
      </c>
      <c r="B80" s="1" t="s">
        <v>15</v>
      </c>
      <c r="C80" s="1" t="s">
        <v>16</v>
      </c>
      <c r="D80" s="1" t="s">
        <v>21</v>
      </c>
      <c r="E80" t="s">
        <v>23</v>
      </c>
    </row>
    <row r="81" spans="1:13" x14ac:dyDescent="0.3">
      <c r="A81">
        <v>1.205287071458077</v>
      </c>
      <c r="B81" s="1">
        <v>18.63</v>
      </c>
      <c r="C81" s="1">
        <v>36</v>
      </c>
      <c r="D81" s="1">
        <f>30/60</f>
        <v>0.5</v>
      </c>
      <c r="E81" s="1">
        <f>1000*D81/B81</f>
        <v>26.838432635534087</v>
      </c>
    </row>
    <row r="82" spans="1:13" x14ac:dyDescent="0.3">
      <c r="A82" s="1">
        <v>1.7914085088806342</v>
      </c>
      <c r="B82" s="1">
        <v>31.17</v>
      </c>
      <c r="C82" s="1">
        <v>72</v>
      </c>
      <c r="D82" s="1">
        <f>30/60</f>
        <v>0.5</v>
      </c>
      <c r="E82" s="1">
        <f>1000*D82/B82</f>
        <v>16.041065126724412</v>
      </c>
    </row>
    <row r="83" spans="1:13" x14ac:dyDescent="0.3">
      <c r="A83">
        <v>2.6489054109871928</v>
      </c>
      <c r="B83" s="1">
        <v>32.79</v>
      </c>
      <c r="C83" s="1">
        <v>47</v>
      </c>
      <c r="D83" s="1">
        <f>30/60</f>
        <v>0.5</v>
      </c>
      <c r="E83" s="1">
        <f>1000*D83/B83</f>
        <v>15.248551387618177</v>
      </c>
    </row>
    <row r="84" spans="1:13" x14ac:dyDescent="0.3">
      <c r="A84">
        <v>2.7232548533663752</v>
      </c>
      <c r="B84" s="1">
        <v>32.799999999999997</v>
      </c>
      <c r="C84" s="1">
        <v>48</v>
      </c>
      <c r="D84" s="1">
        <f>30/60</f>
        <v>0.5</v>
      </c>
      <c r="E84" s="1">
        <f>1000*D84/B84</f>
        <v>15.243902439024392</v>
      </c>
      <c r="M84" t="s">
        <v>29</v>
      </c>
    </row>
    <row r="85" spans="1:13" x14ac:dyDescent="0.3">
      <c r="A85">
        <v>2.7765386204047977</v>
      </c>
      <c r="B85" s="1">
        <v>32.78</v>
      </c>
      <c r="C85" s="1">
        <v>83</v>
      </c>
      <c r="D85" s="1">
        <f>30/60</f>
        <v>0.5</v>
      </c>
      <c r="E85" s="1">
        <f>1000*D85/B85</f>
        <v>15.253203172666259</v>
      </c>
      <c r="M85" t="s">
        <v>30</v>
      </c>
    </row>
    <row r="86" spans="1:13" x14ac:dyDescent="0.3">
      <c r="A86">
        <v>3.2498967368855864</v>
      </c>
      <c r="B86" s="1">
        <v>32.79</v>
      </c>
      <c r="C86" s="1">
        <v>71</v>
      </c>
      <c r="D86" s="1">
        <f>30/60</f>
        <v>0.5</v>
      </c>
      <c r="E86" s="1">
        <f>1000*D86/B86</f>
        <v>15.248551387618177</v>
      </c>
    </row>
    <row r="87" spans="1:13" x14ac:dyDescent="0.3">
      <c r="A87">
        <v>3.4254440313919896</v>
      </c>
      <c r="B87" s="1">
        <v>32.79</v>
      </c>
      <c r="C87" s="1">
        <v>72</v>
      </c>
      <c r="D87" s="1">
        <f>30/60</f>
        <v>0.5</v>
      </c>
      <c r="E87" s="1">
        <f>1000*D87/B87</f>
        <v>15.248551387618177</v>
      </c>
    </row>
    <row r="88" spans="1:13" x14ac:dyDescent="0.3">
      <c r="A88" s="1">
        <v>3.5563816604708847</v>
      </c>
      <c r="B88" s="1">
        <v>32.81</v>
      </c>
      <c r="C88" s="1">
        <v>83</v>
      </c>
      <c r="D88" s="1">
        <f>30/60</f>
        <v>0.5</v>
      </c>
      <c r="E88" s="1">
        <f>1000*D88/B88</f>
        <v>15.239256324291373</v>
      </c>
    </row>
    <row r="89" spans="1:13" x14ac:dyDescent="0.3">
      <c r="A89">
        <v>3.5563816604708847</v>
      </c>
      <c r="B89" s="1">
        <v>32.799999999999997</v>
      </c>
      <c r="C89" s="1">
        <v>84</v>
      </c>
      <c r="D89" s="1">
        <f>30/60</f>
        <v>0.5</v>
      </c>
      <c r="E89" s="1">
        <f>1000*D89/B89</f>
        <v>15.243902439024392</v>
      </c>
    </row>
    <row r="90" spans="1:13" x14ac:dyDescent="0.3">
      <c r="A90">
        <v>3.7947129285419234</v>
      </c>
      <c r="B90" s="1">
        <v>32.82</v>
      </c>
      <c r="C90" s="1">
        <v>72</v>
      </c>
      <c r="D90" s="1">
        <f>30/60</f>
        <v>0.5</v>
      </c>
      <c r="E90" s="1">
        <f>1000*D90/B90</f>
        <v>15.234613040828762</v>
      </c>
    </row>
    <row r="91" spans="1:13" x14ac:dyDescent="0.3">
      <c r="A91" s="1">
        <v>4.8244527054935959</v>
      </c>
      <c r="B91" s="1">
        <v>32.81</v>
      </c>
      <c r="C91" s="1">
        <v>72</v>
      </c>
      <c r="D91" s="1">
        <f>30/60</f>
        <v>0.5</v>
      </c>
      <c r="E91" s="1">
        <f>1000*D91/B91</f>
        <v>15.239256324291373</v>
      </c>
    </row>
    <row r="92" spans="1:13" x14ac:dyDescent="0.3">
      <c r="A92" s="1">
        <v>5.0627839735646347</v>
      </c>
      <c r="B92" s="1">
        <v>32.79</v>
      </c>
      <c r="C92" s="1">
        <v>48</v>
      </c>
      <c r="D92" s="1">
        <f>30/60</f>
        <v>0.5</v>
      </c>
      <c r="E92" s="1">
        <f>1000*D92/B92</f>
        <v>15.248551387618177</v>
      </c>
    </row>
    <row r="93" spans="1:13" x14ac:dyDescent="0.3">
      <c r="A93" s="1">
        <v>5.3424204874018946</v>
      </c>
      <c r="B93" s="1">
        <v>32.799999999999997</v>
      </c>
      <c r="C93" s="1">
        <v>48</v>
      </c>
      <c r="D93" s="1">
        <f>30/60</f>
        <v>0.5</v>
      </c>
      <c r="E93" s="1">
        <f>1000*D93/B93</f>
        <v>15.243902439024392</v>
      </c>
    </row>
    <row r="94" spans="1:13" x14ac:dyDescent="0.3">
      <c r="A94">
        <v>5.9169764560099045</v>
      </c>
      <c r="B94" s="1">
        <v>32.83</v>
      </c>
      <c r="C94" s="1">
        <v>48</v>
      </c>
      <c r="D94" s="1">
        <f>30/60</f>
        <v>0.5</v>
      </c>
      <c r="E94" s="1">
        <f>1000*D94/B94</f>
        <v>15.229972586049346</v>
      </c>
    </row>
    <row r="95" spans="1:13" x14ac:dyDescent="0.3">
      <c r="A95">
        <v>6.1309376290788942</v>
      </c>
      <c r="B95" s="1">
        <v>32.799999999999997</v>
      </c>
      <c r="C95" s="1">
        <v>96</v>
      </c>
      <c r="D95" s="1">
        <f>30/60</f>
        <v>0.5</v>
      </c>
      <c r="E95" s="1">
        <f>1000*D95/B95</f>
        <v>15.243902439024392</v>
      </c>
    </row>
    <row r="96" spans="1:13" x14ac:dyDescent="0.3">
      <c r="A96" s="1">
        <v>6.8574969021065595</v>
      </c>
      <c r="B96" s="1">
        <v>32.85</v>
      </c>
      <c r="C96" s="1">
        <v>60</v>
      </c>
      <c r="D96" s="1">
        <f>30/60</f>
        <v>0.5</v>
      </c>
      <c r="E96" s="1">
        <f>1000*D96/B96</f>
        <v>15.220700152207002</v>
      </c>
    </row>
    <row r="97" spans="1:7" x14ac:dyDescent="0.3">
      <c r="A97">
        <v>7.3692688971499338</v>
      </c>
      <c r="B97" s="1">
        <v>32.799999999999997</v>
      </c>
      <c r="C97" s="1">
        <v>84</v>
      </c>
      <c r="D97" s="1">
        <f>30/60</f>
        <v>0.5</v>
      </c>
      <c r="E97" s="1">
        <f>1000*D97/B97</f>
        <v>15.243902439024392</v>
      </c>
    </row>
    <row r="98" spans="1:7" x14ac:dyDescent="0.3">
      <c r="A98">
        <v>7.9107806691449811</v>
      </c>
      <c r="B98" s="1">
        <v>32.799999999999997</v>
      </c>
      <c r="C98" s="1">
        <v>107</v>
      </c>
      <c r="D98" s="1">
        <f>30/60</f>
        <v>0.5</v>
      </c>
      <c r="E98" s="1">
        <f>1000*D98/B98</f>
        <v>15.243902439024392</v>
      </c>
    </row>
    <row r="99" spans="1:7" x14ac:dyDescent="0.3">
      <c r="A99">
        <v>7.925650557620818</v>
      </c>
      <c r="B99" s="1">
        <v>33.17</v>
      </c>
      <c r="C99" s="1">
        <v>108</v>
      </c>
      <c r="D99" s="1">
        <f>30/60</f>
        <v>0.5</v>
      </c>
      <c r="E99" s="1">
        <f>1000*D99/B99</f>
        <v>15.073861923424781</v>
      </c>
    </row>
    <row r="100" spans="1:7" x14ac:dyDescent="0.3">
      <c r="A100" s="1">
        <v>8.0148698884758378</v>
      </c>
      <c r="B100" s="1">
        <v>32.79</v>
      </c>
      <c r="C100" s="1">
        <v>95</v>
      </c>
      <c r="D100" s="1">
        <f>30/60</f>
        <v>0.5</v>
      </c>
      <c r="E100" s="1">
        <f>1000*D100/B100</f>
        <v>15.248551387618177</v>
      </c>
    </row>
    <row r="101" spans="1:7" x14ac:dyDescent="0.3">
      <c r="A101">
        <v>8.0181743081371248</v>
      </c>
      <c r="B101" s="1">
        <v>32.85</v>
      </c>
      <c r="C101" s="1">
        <v>72</v>
      </c>
      <c r="D101" s="1">
        <f>30/60</f>
        <v>0.5</v>
      </c>
      <c r="E101" s="1">
        <f>1000*D101/B101</f>
        <v>15.220700152207002</v>
      </c>
    </row>
    <row r="102" spans="1:7" x14ac:dyDescent="0.3">
      <c r="A102" s="1">
        <v>8.2978108219743856</v>
      </c>
      <c r="B102" s="1">
        <v>33.18</v>
      </c>
      <c r="C102" s="1">
        <v>72</v>
      </c>
      <c r="D102" s="1">
        <f>30/60</f>
        <v>0.5</v>
      </c>
      <c r="E102" s="1">
        <f>1000*D102/B102</f>
        <v>15.069318866787221</v>
      </c>
    </row>
    <row r="103" spans="1:7" x14ac:dyDescent="0.3">
      <c r="A103" s="1">
        <v>8.4138785625774428</v>
      </c>
      <c r="B103" s="1">
        <v>32.840000000000003</v>
      </c>
      <c r="C103" s="1">
        <v>83</v>
      </c>
      <c r="D103" s="1">
        <f>30/60</f>
        <v>0.5</v>
      </c>
      <c r="E103" s="1">
        <f>1000*D103/B103</f>
        <v>15.225334957369061</v>
      </c>
    </row>
    <row r="105" spans="1:7" x14ac:dyDescent="0.3">
      <c r="G105" t="s">
        <v>27</v>
      </c>
    </row>
    <row r="106" spans="1:7" x14ac:dyDescent="0.3">
      <c r="G106" t="s">
        <v>28</v>
      </c>
    </row>
  </sheetData>
  <sortState ref="A81:E103">
    <sortCondition ref="A81:A10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Nikos Kougiatsos</cp:lastModifiedBy>
  <dcterms:modified xsi:type="dcterms:W3CDTF">2019-05-28T10:50:02Z</dcterms:modified>
</cp:coreProperties>
</file>