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arn\Desktop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39" i="1"/>
  <c r="F38" i="1"/>
  <c r="F35" i="1" l="1"/>
  <c r="F34" i="1"/>
  <c r="E33" i="1"/>
  <c r="E27" i="1" l="1"/>
  <c r="G13" i="1"/>
  <c r="F13" i="1"/>
  <c r="G14" i="1"/>
  <c r="F14" i="1"/>
  <c r="H11" i="1"/>
  <c r="H9" i="1"/>
  <c r="H8" i="1"/>
  <c r="H5" i="1"/>
  <c r="H6" i="1"/>
  <c r="H7" i="1"/>
  <c r="H4" i="1"/>
  <c r="G5" i="1"/>
  <c r="G6" i="1"/>
  <c r="G7" i="1"/>
  <c r="G4" i="1"/>
  <c r="F11" i="1"/>
  <c r="F10" i="1"/>
  <c r="F8" i="1"/>
  <c r="F5" i="1"/>
  <c r="F6" i="1"/>
  <c r="F7" i="1"/>
  <c r="F4" i="1"/>
</calcChain>
</file>

<file path=xl/sharedStrings.xml><?xml version="1.0" encoding="utf-8"?>
<sst xmlns="http://schemas.openxmlformats.org/spreadsheetml/2006/main" count="46" uniqueCount="42">
  <si>
    <t>Year</t>
  </si>
  <si>
    <t>Beginning Value</t>
  </si>
  <si>
    <t>Ending Value</t>
  </si>
  <si>
    <t>Return (EV-BV)/BV</t>
  </si>
  <si>
    <t>Average R</t>
  </si>
  <si>
    <t>Sum</t>
  </si>
  <si>
    <t>Average R (Sum/n)</t>
  </si>
  <si>
    <t>.3522/4</t>
  </si>
  <si>
    <t>(x-Mean)</t>
  </si>
  <si>
    <t>Standard Deviation</t>
  </si>
  <si>
    <t>(x-Mean)^2</t>
  </si>
  <si>
    <t>Variance</t>
  </si>
  <si>
    <t>St. Deviation</t>
  </si>
  <si>
    <t>67% Probability</t>
  </si>
  <si>
    <t>95% Probability</t>
  </si>
  <si>
    <t>Assets</t>
  </si>
  <si>
    <t>V</t>
  </si>
  <si>
    <t>W</t>
  </si>
  <si>
    <t>Risk (St. Dev)</t>
  </si>
  <si>
    <t>Correlation (V,W)</t>
  </si>
  <si>
    <t>Scenario 1</t>
  </si>
  <si>
    <t>Scenario 2</t>
  </si>
  <si>
    <t>Scenario 3</t>
  </si>
  <si>
    <t>Weights</t>
  </si>
  <si>
    <t>Return of Portfolio</t>
  </si>
  <si>
    <t>w1.r1+w2.r2</t>
  </si>
  <si>
    <t>(.6*.08)+(.4*.13)</t>
  </si>
  <si>
    <t>Risk=</t>
  </si>
  <si>
    <t>sqrt ((wV.sdV)^2+(Ww.sdW)^2+(2.wv.ww.sdV.sdW.correl(V,W))</t>
  </si>
  <si>
    <t>sqrt((.0009)+(0.0016)+(0.0024))</t>
  </si>
  <si>
    <t>sqrt(0.0049)</t>
  </si>
  <si>
    <r>
      <t>sqrt((.6*.05)^2+(.4*0.1)^2+(2*.6*.4*.05*.1*</t>
    </r>
    <r>
      <rPr>
        <b/>
        <sz val="11"/>
        <color theme="9" tint="-0.249977111117893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)</t>
    </r>
  </si>
  <si>
    <t>Scenario 1 (Correl=1)</t>
  </si>
  <si>
    <t>Scenario 2 (Correl=0)</t>
  </si>
  <si>
    <t>sqrt((.0009)+(0.0016)+(0))</t>
  </si>
  <si>
    <t>Scenario 3 (Correl=-1)</t>
  </si>
  <si>
    <t>sqrt((.0009)+(0.0016)-(0.0024))</t>
  </si>
  <si>
    <t>Coefficient of Variation</t>
  </si>
  <si>
    <t>Return/Risk</t>
  </si>
  <si>
    <t>.1/.07</t>
  </si>
  <si>
    <t>.1/.05</t>
  </si>
  <si>
    <t>0.1/.01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</si>
</sst>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0.0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6" fontId="0" fillId="0" borderId="0" xfId="0" applyNumberFormat="1"/>
    <xf numFmtId="164" fontId="0" fillId="0" borderId="0" xfId="1" applyNumberFormat="1" applyFon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9" fontId="0" fillId="4" borderId="0" xfId="0" applyNumberFormat="1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9" fontId="0" fillId="0" borderId="3" xfId="0" applyNumberFormat="1" applyBorder="1"/>
    <xf numFmtId="9" fontId="0" fillId="0" borderId="4" xfId="0" applyNumberFormat="1" applyBorder="1"/>
    <xf numFmtId="164" fontId="0" fillId="3" borderId="0" xfId="0" applyNumberFormat="1" applyFill="1"/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0"/>
  <sheetViews>
    <sheetView tabSelected="1" topLeftCell="D22" zoomScale="238" zoomScaleNormal="238" workbookViewId="0">
      <selection activeCell="E29" sqref="E29:F29"/>
    </sheetView>
  </sheetViews>
  <sheetFormatPr defaultRowHeight="15" x14ac:dyDescent="0.25"/>
  <cols>
    <col min="4" max="4" width="22.140625" bestFit="1" customWidth="1"/>
    <col min="5" max="5" width="28" customWidth="1"/>
    <col min="6" max="6" width="17.85546875" bestFit="1" customWidth="1"/>
    <col min="7" max="7" width="12.28515625" bestFit="1" customWidth="1"/>
    <col min="8" max="8" width="12.85546875" bestFit="1" customWidth="1"/>
  </cols>
  <sheetData>
    <row r="2" spans="2:8" x14ac:dyDescent="0.25">
      <c r="B2">
        <v>5.0999999999999996</v>
      </c>
    </row>
    <row r="3" spans="2:8" x14ac:dyDescent="0.25">
      <c r="C3" t="s">
        <v>0</v>
      </c>
      <c r="D3" t="s">
        <v>1</v>
      </c>
      <c r="E3" t="s">
        <v>2</v>
      </c>
      <c r="F3" t="s">
        <v>3</v>
      </c>
      <c r="G3" t="s">
        <v>8</v>
      </c>
      <c r="H3" t="s">
        <v>10</v>
      </c>
    </row>
    <row r="4" spans="2:8" x14ac:dyDescent="0.25">
      <c r="C4">
        <v>2013</v>
      </c>
      <c r="D4" s="1">
        <v>50000</v>
      </c>
      <c r="E4" s="1">
        <v>55000</v>
      </c>
      <c r="F4" s="2">
        <f>(E4-D4)/D4</f>
        <v>0.1</v>
      </c>
      <c r="G4" s="5">
        <f>(F4-$F$10)</f>
        <v>1.1950000000000002E-2</v>
      </c>
      <c r="H4">
        <f>G4*G4</f>
        <v>1.4280250000000007E-4</v>
      </c>
    </row>
    <row r="5" spans="2:8" x14ac:dyDescent="0.25">
      <c r="C5">
        <v>2014</v>
      </c>
      <c r="D5" s="1">
        <v>55000</v>
      </c>
      <c r="E5" s="1">
        <v>58000</v>
      </c>
      <c r="F5" s="2">
        <f t="shared" ref="F5:F7" si="0">(E5-D5)/D5</f>
        <v>5.4545454545454543E-2</v>
      </c>
      <c r="G5" s="5">
        <f t="shared" ref="G5:G7" si="1">(F5-$F$10)</f>
        <v>-3.350454545454546E-2</v>
      </c>
      <c r="H5">
        <f t="shared" ref="H5:H7" si="2">G5*G5</f>
        <v>1.1225545661157029E-3</v>
      </c>
    </row>
    <row r="6" spans="2:8" x14ac:dyDescent="0.25">
      <c r="C6">
        <v>2015</v>
      </c>
      <c r="D6" s="1">
        <v>58000</v>
      </c>
      <c r="E6" s="1">
        <v>65000</v>
      </c>
      <c r="F6" s="2">
        <f t="shared" si="0"/>
        <v>0.1206896551724138</v>
      </c>
      <c r="G6" s="5">
        <f t="shared" si="1"/>
        <v>3.2639655172413795E-2</v>
      </c>
      <c r="H6">
        <f t="shared" si="2"/>
        <v>1.0653470897740787E-3</v>
      </c>
    </row>
    <row r="7" spans="2:8" x14ac:dyDescent="0.25">
      <c r="C7">
        <v>2016</v>
      </c>
      <c r="D7" s="1">
        <v>65000</v>
      </c>
      <c r="E7" s="1">
        <v>70000</v>
      </c>
      <c r="F7" s="2">
        <f t="shared" si="0"/>
        <v>7.6923076923076927E-2</v>
      </c>
      <c r="G7" s="5">
        <f t="shared" si="1"/>
        <v>-1.1126923076923076E-2</v>
      </c>
      <c r="H7">
        <f t="shared" si="2"/>
        <v>1.2380841715976329E-4</v>
      </c>
    </row>
    <row r="8" spans="2:8" ht="15.75" thickBot="1" x14ac:dyDescent="0.3">
      <c r="E8" t="s">
        <v>5</v>
      </c>
      <c r="F8" s="4">
        <f>SUM(F4:F7)</f>
        <v>0.35215818664094528</v>
      </c>
      <c r="H8" s="3">
        <f>SUM(H4:H7)</f>
        <v>2.4545125730495447E-3</v>
      </c>
    </row>
    <row r="9" spans="2:8" ht="15.75" thickTop="1" x14ac:dyDescent="0.25">
      <c r="E9" t="s">
        <v>6</v>
      </c>
      <c r="F9" t="s">
        <v>7</v>
      </c>
      <c r="G9" s="6" t="s">
        <v>11</v>
      </c>
      <c r="H9" s="7">
        <f>H8/3</f>
        <v>8.1817085768318154E-4</v>
      </c>
    </row>
    <row r="10" spans="2:8" x14ac:dyDescent="0.25">
      <c r="F10">
        <f>0.3522/4</f>
        <v>8.8050000000000003E-2</v>
      </c>
    </row>
    <row r="11" spans="2:8" x14ac:dyDescent="0.25">
      <c r="E11" t="s">
        <v>9</v>
      </c>
      <c r="F11">
        <f>STDEV(F4:F7)</f>
        <v>2.8603683538781587E-2</v>
      </c>
      <c r="G11" s="8" t="s">
        <v>12</v>
      </c>
      <c r="H11" s="8">
        <f>SQRT(H9)</f>
        <v>2.8603686085593612E-2</v>
      </c>
    </row>
    <row r="13" spans="2:8" x14ac:dyDescent="0.25">
      <c r="E13" s="9" t="s">
        <v>13</v>
      </c>
      <c r="F13" s="9">
        <f>F10+F11</f>
        <v>0.11665368353878158</v>
      </c>
      <c r="G13" s="9">
        <f>F10-F11</f>
        <v>5.9446316461218417E-2</v>
      </c>
    </row>
    <row r="14" spans="2:8" x14ac:dyDescent="0.25">
      <c r="E14" s="10" t="s">
        <v>14</v>
      </c>
      <c r="F14" s="9">
        <f>F10+(2*H11)</f>
        <v>0.14525737217118723</v>
      </c>
      <c r="G14" s="9">
        <f>F10-(2*H11)</f>
        <v>3.084262782881278E-2</v>
      </c>
    </row>
    <row r="17" spans="2:6" x14ac:dyDescent="0.25">
      <c r="B17">
        <v>5.8</v>
      </c>
      <c r="C17" s="11" t="s">
        <v>23</v>
      </c>
      <c r="D17" s="12" t="s">
        <v>15</v>
      </c>
      <c r="E17" s="12" t="s">
        <v>4</v>
      </c>
      <c r="F17" s="12" t="s">
        <v>18</v>
      </c>
    </row>
    <row r="18" spans="2:6" x14ac:dyDescent="0.25">
      <c r="C18" s="19">
        <v>0.6</v>
      </c>
      <c r="D18" s="13" t="s">
        <v>16</v>
      </c>
      <c r="E18" s="14">
        <v>0.08</v>
      </c>
      <c r="F18" s="14">
        <v>0.05</v>
      </c>
    </row>
    <row r="19" spans="2:6" x14ac:dyDescent="0.25">
      <c r="C19" s="20">
        <v>0.4</v>
      </c>
      <c r="D19" s="15" t="s">
        <v>17</v>
      </c>
      <c r="E19" s="16">
        <v>0.13</v>
      </c>
      <c r="F19" s="16">
        <v>0.1</v>
      </c>
    </row>
    <row r="20" spans="2:6" x14ac:dyDescent="0.25">
      <c r="D20" s="18" t="s">
        <v>19</v>
      </c>
      <c r="E20" s="6"/>
    </row>
    <row r="21" spans="2:6" x14ac:dyDescent="0.25">
      <c r="D21" s="18" t="s">
        <v>20</v>
      </c>
      <c r="E21" s="6">
        <v>1</v>
      </c>
    </row>
    <row r="22" spans="2:6" x14ac:dyDescent="0.25">
      <c r="D22" s="18" t="s">
        <v>21</v>
      </c>
      <c r="E22" s="6">
        <v>0</v>
      </c>
    </row>
    <row r="23" spans="2:6" x14ac:dyDescent="0.25">
      <c r="D23" s="18" t="s">
        <v>22</v>
      </c>
      <c r="E23" s="6">
        <v>-1</v>
      </c>
    </row>
    <row r="25" spans="2:6" x14ac:dyDescent="0.25">
      <c r="D25" s="17" t="s">
        <v>24</v>
      </c>
      <c r="E25" t="s">
        <v>25</v>
      </c>
    </row>
    <row r="26" spans="2:6" x14ac:dyDescent="0.25">
      <c r="E26" t="s">
        <v>26</v>
      </c>
    </row>
    <row r="27" spans="2:6" x14ac:dyDescent="0.25">
      <c r="D27" t="s">
        <v>24</v>
      </c>
      <c r="E27" s="21">
        <f>(0.6*0.08)+(0.4*0.13)</f>
        <v>0.1</v>
      </c>
    </row>
    <row r="29" spans="2:6" x14ac:dyDescent="0.25">
      <c r="D29" t="s">
        <v>27</v>
      </c>
      <c r="E29" t="s">
        <v>28</v>
      </c>
    </row>
    <row r="30" spans="2:6" x14ac:dyDescent="0.25">
      <c r="E30" t="s">
        <v>31</v>
      </c>
    </row>
    <row r="31" spans="2:6" x14ac:dyDescent="0.25">
      <c r="E31" t="s">
        <v>29</v>
      </c>
    </row>
    <row r="32" spans="2:6" x14ac:dyDescent="0.25">
      <c r="E32" t="s">
        <v>30</v>
      </c>
    </row>
    <row r="33" spans="4:6" x14ac:dyDescent="0.25">
      <c r="D33" t="s">
        <v>32</v>
      </c>
      <c r="E33" s="23">
        <f>SQRT(0.0049)</f>
        <v>6.9999999999999993E-2</v>
      </c>
    </row>
    <row r="34" spans="4:6" x14ac:dyDescent="0.25">
      <c r="D34" t="s">
        <v>33</v>
      </c>
      <c r="E34" t="s">
        <v>34</v>
      </c>
      <c r="F34" s="22">
        <f>SQRT(0.0009+0.0016)</f>
        <v>0.05</v>
      </c>
    </row>
    <row r="35" spans="4:6" x14ac:dyDescent="0.25">
      <c r="D35" t="s">
        <v>35</v>
      </c>
      <c r="E35" t="s">
        <v>36</v>
      </c>
      <c r="F35" s="22">
        <f>SQRT(0.0009+0.0016-0.0024)</f>
        <v>1.0000000000000012E-2</v>
      </c>
    </row>
    <row r="37" spans="4:6" x14ac:dyDescent="0.25">
      <c r="D37" t="s">
        <v>37</v>
      </c>
      <c r="E37" t="s">
        <v>38</v>
      </c>
    </row>
    <row r="38" spans="4:6" x14ac:dyDescent="0.25">
      <c r="D38" t="s">
        <v>20</v>
      </c>
      <c r="E38" t="s">
        <v>39</v>
      </c>
      <c r="F38">
        <f>0.1/0.07</f>
        <v>1.4285714285714286</v>
      </c>
    </row>
    <row r="39" spans="4:6" x14ac:dyDescent="0.25">
      <c r="D39" t="s">
        <v>21</v>
      </c>
      <c r="E39" t="s">
        <v>40</v>
      </c>
      <c r="F39">
        <f>0.1/0.05</f>
        <v>2</v>
      </c>
    </row>
    <row r="40" spans="4:6" x14ac:dyDescent="0.25">
      <c r="D40" t="s">
        <v>22</v>
      </c>
      <c r="E40" t="s">
        <v>41</v>
      </c>
      <c r="F40">
        <f>0.1/0.01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2016-09-28T17:44:05Z</dcterms:created>
  <dcterms:modified xsi:type="dcterms:W3CDTF">2016-09-30T18:21:23Z</dcterms:modified>
</cp:coreProperties>
</file>