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filip/Desktop/"/>
    </mc:Choice>
  </mc:AlternateContent>
  <bookViews>
    <workbookView xWindow="0" yWindow="460" windowWidth="2880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" l="1"/>
  <c r="I18" i="1"/>
  <c r="H18" i="1"/>
  <c r="D19" i="1"/>
  <c r="D20" i="1"/>
  <c r="D21" i="1"/>
  <c r="D22" i="1"/>
  <c r="D23" i="1"/>
  <c r="D18" i="1"/>
  <c r="E8" i="1"/>
  <c r="E9" i="1"/>
  <c r="B19" i="1"/>
  <c r="D8" i="1"/>
  <c r="D9" i="1"/>
  <c r="C19" i="1"/>
  <c r="E19" i="1"/>
  <c r="B20" i="1"/>
  <c r="C20" i="1"/>
  <c r="E20" i="1"/>
  <c r="B21" i="1"/>
  <c r="C21" i="1"/>
  <c r="E21" i="1"/>
  <c r="B22" i="1"/>
  <c r="C22" i="1"/>
  <c r="E22" i="1"/>
  <c r="B23" i="1"/>
  <c r="C23" i="1"/>
  <c r="E23" i="1"/>
  <c r="B18" i="1"/>
  <c r="C18" i="1"/>
  <c r="E18" i="1"/>
  <c r="D15" i="1"/>
  <c r="A15" i="1"/>
  <c r="E11" i="1"/>
  <c r="D11" i="1"/>
  <c r="D13" i="1"/>
  <c r="A13" i="1"/>
  <c r="B11" i="1"/>
  <c r="A11" i="1"/>
  <c r="B8" i="1"/>
  <c r="A8" i="1"/>
</calcChain>
</file>

<file path=xl/sharedStrings.xml><?xml version="1.0" encoding="utf-8"?>
<sst xmlns="http://schemas.openxmlformats.org/spreadsheetml/2006/main" count="18" uniqueCount="13">
  <si>
    <t>Nestle</t>
  </si>
  <si>
    <t>Conagra</t>
  </si>
  <si>
    <t>Arithmetic mean</t>
  </si>
  <si>
    <t>Geometric mean</t>
  </si>
  <si>
    <t>Return</t>
  </si>
  <si>
    <t>Risk</t>
  </si>
  <si>
    <t>Return/Risk</t>
  </si>
  <si>
    <t>Standard Deviation</t>
  </si>
  <si>
    <t>Covariance</t>
  </si>
  <si>
    <t>Correlation</t>
  </si>
  <si>
    <t>Max(Return/Risk)</t>
  </si>
  <si>
    <t>Optimal weight of Nestle</t>
  </si>
  <si>
    <t>Optimal weight of Conagra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</si>
</sst>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H26" sqref="H26"/>
    </sheetView>
  </sheetViews>
  <sheetFormatPr baseColWidth="10" defaultRowHeight="16" x14ac:dyDescent="0.2"/>
  <cols>
    <col min="3" max="3" width="15.6640625" customWidth="1"/>
    <col min="8" max="8" width="18.5" customWidth="1"/>
  </cols>
  <sheetData>
    <row r="1" spans="1:5" x14ac:dyDescent="0.2">
      <c r="A1" t="s">
        <v>0</v>
      </c>
      <c r="B1" t="s">
        <v>1</v>
      </c>
      <c r="D1" t="s">
        <v>0</v>
      </c>
      <c r="E1" t="s">
        <v>1</v>
      </c>
    </row>
    <row r="2" spans="1:5" x14ac:dyDescent="0.2">
      <c r="A2">
        <v>0.1</v>
      </c>
      <c r="B2">
        <v>0.03</v>
      </c>
      <c r="D2">
        <v>1.1000000000000001</v>
      </c>
      <c r="E2">
        <v>1.03</v>
      </c>
    </row>
    <row r="3" spans="1:5" x14ac:dyDescent="0.2">
      <c r="A3">
        <v>0.05</v>
      </c>
      <c r="B3">
        <v>-0.14000000000000001</v>
      </c>
      <c r="D3">
        <v>1.05</v>
      </c>
      <c r="E3">
        <v>0.86</v>
      </c>
    </row>
    <row r="4" spans="1:5" x14ac:dyDescent="0.2">
      <c r="A4">
        <v>0.21</v>
      </c>
      <c r="B4">
        <v>0.06</v>
      </c>
      <c r="D4">
        <v>1.21</v>
      </c>
      <c r="E4">
        <v>1.06</v>
      </c>
    </row>
    <row r="5" spans="1:5" x14ac:dyDescent="0.2">
      <c r="A5">
        <v>-0.13</v>
      </c>
      <c r="B5">
        <v>0.33</v>
      </c>
      <c r="D5">
        <v>0.87</v>
      </c>
      <c r="E5">
        <v>1.33</v>
      </c>
    </row>
    <row r="6" spans="1:5" x14ac:dyDescent="0.2">
      <c r="A6">
        <v>0.03</v>
      </c>
      <c r="B6">
        <v>0.09</v>
      </c>
      <c r="D6">
        <v>1.03</v>
      </c>
      <c r="E6">
        <v>1.0900000000000001</v>
      </c>
    </row>
    <row r="7" spans="1:5" x14ac:dyDescent="0.2">
      <c r="A7" t="s">
        <v>2</v>
      </c>
      <c r="D7" t="s">
        <v>3</v>
      </c>
    </row>
    <row r="8" spans="1:5" x14ac:dyDescent="0.2">
      <c r="A8">
        <f>AVERAGE(A2:A6)</f>
        <v>5.2000000000000005E-2</v>
      </c>
      <c r="B8">
        <f t="shared" ref="B8" si="0">AVERAGE(B2:B6)</f>
        <v>7.3999999999999996E-2</v>
      </c>
      <c r="D8">
        <f>GEOMEAN(D2:D6)</f>
        <v>1.0460315081444467</v>
      </c>
      <c r="E8">
        <f>GEOMEAN(E2:E6)</f>
        <v>1.0636137326902848</v>
      </c>
    </row>
    <row r="9" spans="1:5" x14ac:dyDescent="0.2">
      <c r="D9">
        <f>D8-1</f>
        <v>4.6031508144446676E-2</v>
      </c>
      <c r="E9">
        <f>E8-1</f>
        <v>6.3613732690284808E-2</v>
      </c>
    </row>
    <row r="10" spans="1:5" x14ac:dyDescent="0.2">
      <c r="A10" t="s">
        <v>7</v>
      </c>
    </row>
    <row r="11" spans="1:5" x14ac:dyDescent="0.2">
      <c r="A11">
        <f>_xlfn.STDEV.S(A2:A6)</f>
        <v>0.12336936410632908</v>
      </c>
      <c r="B11">
        <f>_xlfn.STDEV.S(B2:B6)</f>
        <v>0.16861198059449986</v>
      </c>
      <c r="D11">
        <f>_xlfn.STDEV.S(D2:D6)</f>
        <v>0.12336936410632823</v>
      </c>
      <c r="E11">
        <f>_xlfn.STDEV.S(E2:E6)</f>
        <v>0.16861198059450039</v>
      </c>
    </row>
    <row r="12" spans="1:5" x14ac:dyDescent="0.2">
      <c r="A12" t="s">
        <v>8</v>
      </c>
    </row>
    <row r="13" spans="1:5" x14ac:dyDescent="0.2">
      <c r="A13">
        <f>_xlfn.COVARIANCE.S(A2:A6,B2:B6)</f>
        <v>-1.2709999999999999E-2</v>
      </c>
      <c r="D13">
        <f>_xlfn.COVARIANCE.S(D2:D6,E2:E6)</f>
        <v>-1.2710000000000004E-2</v>
      </c>
    </row>
    <row r="14" spans="1:5" x14ac:dyDescent="0.2">
      <c r="A14" t="s">
        <v>9</v>
      </c>
    </row>
    <row r="15" spans="1:5" x14ac:dyDescent="0.2">
      <c r="A15">
        <f>CORREL(A2:A6,B2:B6)</f>
        <v>-0.61101207712316619</v>
      </c>
      <c r="D15">
        <f>CORREL(D2:D6,E2:E6)</f>
        <v>-0.61101207712316641</v>
      </c>
    </row>
    <row r="17" spans="1:11" x14ac:dyDescent="0.2">
      <c r="A17" t="s">
        <v>1</v>
      </c>
      <c r="B17" t="s">
        <v>0</v>
      </c>
      <c r="C17" t="s">
        <v>4</v>
      </c>
      <c r="D17" t="s">
        <v>5</v>
      </c>
      <c r="E17" t="s">
        <v>6</v>
      </c>
      <c r="G17" t="s">
        <v>0</v>
      </c>
      <c r="H17" t="s">
        <v>10</v>
      </c>
    </row>
    <row r="18" spans="1:11" x14ac:dyDescent="0.2">
      <c r="A18">
        <v>0.2</v>
      </c>
      <c r="B18">
        <f>1-A18</f>
        <v>0.8</v>
      </c>
      <c r="C18">
        <f>A18*$E$9+B18*$D$9</f>
        <v>4.9547953053614299E-2</v>
      </c>
      <c r="D18">
        <f>SQRT((A18*$B$11)^2+(B18*$A$11)^2+(2*A18*B18*$A$13))</f>
        <v>8.2527571150494916E-2</v>
      </c>
      <c r="E18">
        <f>C18/D18</f>
        <v>0.60038060448016906</v>
      </c>
      <c r="G18">
        <v>0.8</v>
      </c>
      <c r="H18">
        <f>MAX(E18:E23)</f>
        <v>0.84676272487085946</v>
      </c>
      <c r="I18" s="1">
        <f>VLOOKUP(H18,E18:G23,3,0)</f>
        <v>0.6</v>
      </c>
      <c r="J18" s="1" t="s">
        <v>11</v>
      </c>
      <c r="K18" s="1"/>
    </row>
    <row r="19" spans="1:11" x14ac:dyDescent="0.2">
      <c r="A19">
        <v>0.4</v>
      </c>
      <c r="B19">
        <f t="shared" ref="B19:B23" si="1">1-A19</f>
        <v>0.6</v>
      </c>
      <c r="C19">
        <f t="shared" ref="C19:C23" si="2">A19*$E$9+B19*$D$9</f>
        <v>5.306439796278193E-2</v>
      </c>
      <c r="D19">
        <f t="shared" ref="D19:D23" si="3">SQRT((A19*$B$11)^2+(B19*$A$11)^2+(2*A19*B19*$A$13))</f>
        <v>6.2667375882511631E-2</v>
      </c>
      <c r="E19">
        <f t="shared" ref="E19:E23" si="4">C19/D19</f>
        <v>0.84676272487085946</v>
      </c>
      <c r="G19">
        <v>0.6</v>
      </c>
      <c r="I19" s="1">
        <f>1-I18</f>
        <v>0.4</v>
      </c>
      <c r="J19" s="1" t="s">
        <v>12</v>
      </c>
      <c r="K19" s="1"/>
    </row>
    <row r="20" spans="1:11" x14ac:dyDescent="0.2">
      <c r="A20">
        <v>0.5</v>
      </c>
      <c r="B20">
        <f t="shared" si="1"/>
        <v>0.5</v>
      </c>
      <c r="C20">
        <f t="shared" si="2"/>
        <v>5.4822620417365742E-2</v>
      </c>
      <c r="D20">
        <f t="shared" si="3"/>
        <v>6.750925862428056E-2</v>
      </c>
      <c r="E20">
        <f t="shared" si="4"/>
        <v>0.81207558095813681</v>
      </c>
      <c r="G20">
        <v>0.5</v>
      </c>
    </row>
    <row r="21" spans="1:11" x14ac:dyDescent="0.2">
      <c r="A21">
        <v>0.6</v>
      </c>
      <c r="B21">
        <f t="shared" si="1"/>
        <v>0.4</v>
      </c>
      <c r="C21">
        <f t="shared" si="2"/>
        <v>5.6580842871949547E-2</v>
      </c>
      <c r="D21">
        <f t="shared" si="3"/>
        <v>8.1050601478335746E-2</v>
      </c>
      <c r="E21">
        <f t="shared" si="4"/>
        <v>0.69809281905296172</v>
      </c>
      <c r="G21">
        <v>0.4</v>
      </c>
    </row>
    <row r="22" spans="1:11" x14ac:dyDescent="0.2">
      <c r="A22">
        <v>0.8</v>
      </c>
      <c r="B22">
        <f t="shared" si="1"/>
        <v>0.19999999999999996</v>
      </c>
      <c r="C22">
        <f t="shared" si="2"/>
        <v>6.0097287781117184E-2</v>
      </c>
      <c r="D22">
        <f t="shared" si="3"/>
        <v>0.12139522231125903</v>
      </c>
      <c r="E22">
        <f t="shared" si="4"/>
        <v>0.49505480229713578</v>
      </c>
      <c r="G22">
        <v>0.19999999999999996</v>
      </c>
    </row>
    <row r="23" spans="1:11" x14ac:dyDescent="0.2">
      <c r="A23">
        <v>1</v>
      </c>
      <c r="B23">
        <f t="shared" si="1"/>
        <v>0</v>
      </c>
      <c r="C23">
        <f t="shared" si="2"/>
        <v>6.3613732690284808E-2</v>
      </c>
      <c r="D23">
        <f t="shared" si="3"/>
        <v>0.16861198059449986</v>
      </c>
      <c r="E23">
        <f t="shared" si="4"/>
        <v>0.37727884143221962</v>
      </c>
      <c r="G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2016-10-21T18:41:33Z</dcterms:created>
  <dcterms:modified xsi:type="dcterms:W3CDTF">2016-10-21T20:04:53Z</dcterms:modified>
</cp:coreProperties>
</file>