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filip/Desktop/"/>
    </mc:Choice>
  </mc:AlternateContent>
  <bookViews>
    <workbookView xWindow="0" yWindow="460" windowWidth="24320" windowHeight="144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D26" i="1"/>
  <c r="D24" i="1"/>
  <c r="G24" i="1"/>
  <c r="G23" i="1"/>
  <c r="D23" i="1"/>
  <c r="D12" i="1"/>
</calcChain>
</file>

<file path=xl/sharedStrings.xml><?xml version="1.0" encoding="utf-8"?>
<sst xmlns="http://schemas.openxmlformats.org/spreadsheetml/2006/main" count="45" uniqueCount="38">
  <si>
    <t>Value of a stock=</t>
  </si>
  <si>
    <t>Next year's Dividends/(Required rate of return-Dividend Growth rate)</t>
  </si>
  <si>
    <t>V=</t>
  </si>
  <si>
    <t>D1/(r-g)</t>
  </si>
  <si>
    <t>Gordon Growth Model</t>
  </si>
  <si>
    <t>Stock Valuation</t>
  </si>
  <si>
    <t>Dividends</t>
  </si>
  <si>
    <t>$3 per share</t>
  </si>
  <si>
    <t>Growth rate</t>
  </si>
  <si>
    <t>Expected R</t>
  </si>
  <si>
    <t>Value of the stock</t>
  </si>
  <si>
    <t>$3*(1.05)/(.1-.05)</t>
  </si>
  <si>
    <t>P&amp;G</t>
  </si>
  <si>
    <t>D0*(1+g)/(r-g)</t>
  </si>
  <si>
    <t>r=</t>
  </si>
  <si>
    <t>Expected rate of return</t>
  </si>
  <si>
    <t>g</t>
  </si>
  <si>
    <t>Dividend growth rate</t>
  </si>
  <si>
    <t>g=</t>
  </si>
  <si>
    <t>PV=</t>
  </si>
  <si>
    <t>FV=</t>
  </si>
  <si>
    <t>Nper=</t>
  </si>
  <si>
    <t>Rate</t>
  </si>
  <si>
    <t>V1=</t>
  </si>
  <si>
    <t>DIS</t>
  </si>
  <si>
    <t>r</t>
  </si>
  <si>
    <t>Nper</t>
  </si>
  <si>
    <t>Rate=</t>
  </si>
  <si>
    <t>9.39% total return over past 5 years for PG (from Morningstar Performance)</t>
  </si>
  <si>
    <t>23.05% total return over past 5 years for DIS</t>
  </si>
  <si>
    <t>0.71 every 6 months for Disney</t>
  </si>
  <si>
    <t>0.67 (0.6695) every quarter for PG, so times 4</t>
  </si>
  <si>
    <t>Five year dividend history Morningstar 12/2011 2.06</t>
  </si>
  <si>
    <t>5 years ago till now (end 2011 to end 2016)</t>
  </si>
  <si>
    <t>current value for 2016</t>
  </si>
  <si>
    <t>here he used 1.37 from 2015 instead of more correct 1.42 from 2016</t>
  </si>
  <si>
    <t>it is 2016 towards the end so D0=2.68</t>
  </si>
  <si>
    <t>$2.68*(1+.05403)/(.0939-.05403)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</si>
</sst>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%"/>
    <numFmt numFmtId="167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/>
    <xf numFmtId="9" fontId="0" fillId="0" borderId="0" xfId="0" applyNumberFormat="1"/>
    <xf numFmtId="44" fontId="0" fillId="0" borderId="0" xfId="1" applyFont="1"/>
    <xf numFmtId="8" fontId="0" fillId="0" borderId="0" xfId="0" applyNumberFormat="1"/>
    <xf numFmtId="10" fontId="0" fillId="0" borderId="0" xfId="0" applyNumberFormat="1"/>
    <xf numFmtId="0" fontId="0" fillId="2" borderId="0" xfId="0" applyFill="1"/>
    <xf numFmtId="0" fontId="2" fillId="2" borderId="0" xfId="0" applyFont="1" applyFill="1"/>
    <xf numFmtId="164" fontId="2" fillId="2" borderId="0" xfId="0" applyNumberFormat="1" applyFont="1" applyFill="1"/>
    <xf numFmtId="8" fontId="2" fillId="0" borderId="0" xfId="0" applyNumberFormat="1" applyFont="1"/>
    <xf numFmtId="8" fontId="0" fillId="2" borderId="0" xfId="0" applyNumberFormat="1" applyFill="1"/>
    <xf numFmtId="167" fontId="0" fillId="0" borderId="0" xfId="0" applyNumberFormat="1"/>
    <xf numFmtId="2" fontId="2" fillId="0" borderId="0" xfId="0" applyNumberFormat="1" applyFont="1"/>
    <xf numFmtId="164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tabSelected="1" topLeftCell="B17" zoomScale="190" zoomScaleNormal="190" zoomScalePageLayoutView="190" workbookViewId="0">
      <selection activeCell="F28" sqref="F28"/>
    </sheetView>
  </sheetViews>
  <sheetFormatPr baseColWidth="10" defaultColWidth="8.83203125" defaultRowHeight="15" x14ac:dyDescent="0.2"/>
  <cols>
    <col min="2" max="2" width="45.6640625" customWidth="1"/>
    <col min="3" max="3" width="15.1640625" customWidth="1"/>
    <col min="4" max="4" width="18.6640625" customWidth="1"/>
    <col min="5" max="5" width="29.5" customWidth="1"/>
    <col min="7" max="7" width="9.33203125" bestFit="1" customWidth="1"/>
  </cols>
  <sheetData>
    <row r="3" spans="3:8" ht="48.75" customHeight="1" x14ac:dyDescent="0.2">
      <c r="C3" t="s">
        <v>0</v>
      </c>
      <c r="D3" s="2" t="s">
        <v>1</v>
      </c>
      <c r="E3" s="1"/>
      <c r="F3" s="1"/>
    </row>
    <row r="5" spans="3:8" x14ac:dyDescent="0.2">
      <c r="C5" s="3" t="s">
        <v>2</v>
      </c>
      <c r="D5" s="3" t="s">
        <v>3</v>
      </c>
      <c r="E5" t="s">
        <v>4</v>
      </c>
    </row>
    <row r="7" spans="3:8" x14ac:dyDescent="0.2">
      <c r="C7" t="s">
        <v>5</v>
      </c>
    </row>
    <row r="8" spans="3:8" x14ac:dyDescent="0.2">
      <c r="C8" t="s">
        <v>6</v>
      </c>
      <c r="D8" t="s">
        <v>7</v>
      </c>
    </row>
    <row r="9" spans="3:8" x14ac:dyDescent="0.2">
      <c r="C9" t="s">
        <v>8</v>
      </c>
      <c r="D9" s="4">
        <v>0.05</v>
      </c>
    </row>
    <row r="10" spans="3:8" x14ac:dyDescent="0.2">
      <c r="C10" t="s">
        <v>9</v>
      </c>
      <c r="D10" s="4">
        <v>0.1</v>
      </c>
    </row>
    <row r="11" spans="3:8" x14ac:dyDescent="0.2">
      <c r="C11" t="s">
        <v>10</v>
      </c>
      <c r="D11" t="s">
        <v>11</v>
      </c>
    </row>
    <row r="12" spans="3:8" x14ac:dyDescent="0.2">
      <c r="D12" s="5">
        <f>(3*1.05)/(0.1-0.05)</f>
        <v>63.000000000000007</v>
      </c>
    </row>
    <row r="14" spans="3:8" x14ac:dyDescent="0.2">
      <c r="C14" s="3" t="s">
        <v>12</v>
      </c>
      <c r="D14" s="11">
        <v>85.53</v>
      </c>
      <c r="F14" s="3" t="s">
        <v>24</v>
      </c>
      <c r="G14" s="11">
        <v>93.23</v>
      </c>
    </row>
    <row r="15" spans="3:8" x14ac:dyDescent="0.2">
      <c r="C15" t="s">
        <v>6</v>
      </c>
      <c r="D15" s="6">
        <v>2.68</v>
      </c>
      <c r="E15" t="s">
        <v>31</v>
      </c>
      <c r="F15" t="s">
        <v>6</v>
      </c>
      <c r="G15" s="6">
        <v>1.42</v>
      </c>
      <c r="H15" t="s">
        <v>30</v>
      </c>
    </row>
    <row r="16" spans="3:8" x14ac:dyDescent="0.2">
      <c r="C16" s="3" t="s">
        <v>2</v>
      </c>
      <c r="D16" s="3" t="s">
        <v>3</v>
      </c>
    </row>
    <row r="17" spans="2:9" x14ac:dyDescent="0.2">
      <c r="D17" s="3" t="s">
        <v>13</v>
      </c>
    </row>
    <row r="18" spans="2:9" x14ac:dyDescent="0.2">
      <c r="C18" t="s">
        <v>14</v>
      </c>
      <c r="D18" t="s">
        <v>15</v>
      </c>
      <c r="E18" s="7">
        <v>9.3899999999999997E-2</v>
      </c>
      <c r="F18" t="s">
        <v>25</v>
      </c>
      <c r="G18" s="7">
        <v>0.23050000000000001</v>
      </c>
      <c r="I18" t="s">
        <v>28</v>
      </c>
    </row>
    <row r="19" spans="2:9" x14ac:dyDescent="0.2">
      <c r="C19" s="8" t="s">
        <v>18</v>
      </c>
      <c r="D19" s="8" t="s">
        <v>17</v>
      </c>
      <c r="E19" s="8"/>
      <c r="F19" s="8" t="s">
        <v>16</v>
      </c>
      <c r="G19" s="8"/>
      <c r="I19" t="s">
        <v>29</v>
      </c>
    </row>
    <row r="20" spans="2:9" x14ac:dyDescent="0.2">
      <c r="B20" t="s">
        <v>32</v>
      </c>
      <c r="C20" s="8" t="s">
        <v>19</v>
      </c>
      <c r="D20" s="8">
        <v>-2.06</v>
      </c>
      <c r="E20" s="8"/>
      <c r="F20" s="8" t="s">
        <v>19</v>
      </c>
      <c r="G20" s="8">
        <v>-0.6</v>
      </c>
    </row>
    <row r="21" spans="2:9" x14ac:dyDescent="0.2">
      <c r="B21" t="s">
        <v>34</v>
      </c>
      <c r="C21" s="8" t="s">
        <v>20</v>
      </c>
      <c r="D21" s="8">
        <v>2.68</v>
      </c>
      <c r="E21" s="8"/>
      <c r="F21" s="8" t="s">
        <v>20</v>
      </c>
      <c r="G21" s="12">
        <v>1.42</v>
      </c>
      <c r="H21" t="s">
        <v>35</v>
      </c>
    </row>
    <row r="22" spans="2:9" x14ac:dyDescent="0.2">
      <c r="B22" t="s">
        <v>33</v>
      </c>
      <c r="C22" s="8" t="s">
        <v>21</v>
      </c>
      <c r="D22" s="8">
        <v>5</v>
      </c>
      <c r="E22" s="8"/>
      <c r="F22" s="8" t="s">
        <v>26</v>
      </c>
      <c r="G22" s="8">
        <v>5</v>
      </c>
    </row>
    <row r="23" spans="2:9" x14ac:dyDescent="0.2">
      <c r="C23" s="9" t="s">
        <v>22</v>
      </c>
      <c r="D23" s="10">
        <f>RATE(D22,,D20,D21)</f>
        <v>5.4031317150493779E-2</v>
      </c>
      <c r="E23" s="8"/>
      <c r="F23" s="9" t="s">
        <v>27</v>
      </c>
      <c r="G23" s="15">
        <f>RATE(5,,G20,G21)</f>
        <v>0.18803003080438979</v>
      </c>
    </row>
    <row r="24" spans="2:9" x14ac:dyDescent="0.2">
      <c r="D24" s="13">
        <f>RATE(D22,,D20,D21)</f>
        <v>5.4031317150493779E-2</v>
      </c>
      <c r="G24" s="13">
        <f>RATE(G22,,G20,G21)</f>
        <v>0.18803003080438979</v>
      </c>
    </row>
    <row r="25" spans="2:9" x14ac:dyDescent="0.2">
      <c r="B25" t="s">
        <v>36</v>
      </c>
      <c r="D25" s="6" t="s">
        <v>37</v>
      </c>
    </row>
    <row r="26" spans="2:9" x14ac:dyDescent="0.2">
      <c r="C26" s="3" t="s">
        <v>23</v>
      </c>
      <c r="D26" s="3">
        <f>2.68*(1.05403)/(0.0939-0.05403)</f>
        <v>70.85027338851269</v>
      </c>
      <c r="F26" s="3" t="s">
        <v>2</v>
      </c>
      <c r="G26" s="14">
        <f>(G21*(1.18803))/(G18-G23)</f>
        <v>39.722246847647156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UGA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Microsoft Office User</cp:lastModifiedBy>
  <dcterms:created xsi:type="dcterms:W3CDTF">2016-11-04T17:26:55Z</dcterms:created>
  <dcterms:modified xsi:type="dcterms:W3CDTF">2016-11-04T21:35:37Z</dcterms:modified>
</cp:coreProperties>
</file>