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calcPr calcId="145621"/>
</workbook>
</file>

<file path=xl/calcChain.xml><?xml version="1.0" encoding="utf-8"?>
<calcChain xmlns="http://schemas.openxmlformats.org/spreadsheetml/2006/main">
  <c r="E6" i="5" l="1"/>
  <c r="E7" i="5" s="1"/>
  <c r="D6" i="5"/>
  <c r="C6" i="5"/>
  <c r="C7" i="5" s="1"/>
  <c r="B6" i="5"/>
  <c r="B7" i="5" s="1"/>
  <c r="D7" i="5"/>
  <c r="D27" i="2"/>
  <c r="E27" i="2"/>
  <c r="C27" i="2"/>
  <c r="D26" i="2"/>
  <c r="E26" i="2"/>
  <c r="C26" i="2"/>
  <c r="E13" i="2"/>
  <c r="D13" i="2"/>
  <c r="D14" i="2" s="1"/>
  <c r="B14" i="2"/>
  <c r="E14" i="2"/>
  <c r="C14" i="2"/>
  <c r="C13" i="2"/>
  <c r="B14" i="4"/>
  <c r="D14" i="4"/>
  <c r="E14" i="4"/>
  <c r="C14" i="4"/>
  <c r="C13" i="4"/>
  <c r="D13" i="4"/>
  <c r="E13" i="4"/>
  <c r="G7" i="4"/>
  <c r="E8" i="4"/>
  <c r="D8" i="4"/>
  <c r="D9" i="4" s="1"/>
  <c r="C8" i="4"/>
  <c r="C9" i="4" s="1"/>
  <c r="E12" i="3"/>
  <c r="E13" i="3" s="1"/>
  <c r="D12" i="3"/>
  <c r="D13" i="3" s="1"/>
  <c r="C12" i="3"/>
  <c r="C13" i="3" s="1"/>
  <c r="D7" i="3"/>
  <c r="E7" i="3"/>
  <c r="C7" i="3"/>
  <c r="G7" i="3"/>
  <c r="E8" i="3"/>
  <c r="D8" i="3"/>
  <c r="G19" i="2"/>
  <c r="E21" i="2"/>
  <c r="D21" i="2"/>
  <c r="D22" i="2" s="1"/>
  <c r="C21" i="2"/>
  <c r="G7" i="2"/>
  <c r="C8" i="2"/>
  <c r="C9" i="2" s="1"/>
  <c r="C10" i="2" s="1"/>
  <c r="C12" i="2" s="1"/>
  <c r="D8" i="2"/>
  <c r="D9" i="2" s="1"/>
  <c r="E8" i="2"/>
  <c r="E9" i="2" s="1"/>
  <c r="E10" i="2" s="1"/>
  <c r="G7" i="5" l="1"/>
  <c r="D10" i="2"/>
  <c r="D12" i="2" s="1"/>
  <c r="C10" i="4"/>
  <c r="C12" i="4" s="1"/>
  <c r="E9" i="4"/>
  <c r="E10" i="4" s="1"/>
  <c r="E12" i="4" s="1"/>
  <c r="D10" i="4"/>
  <c r="D12" i="4" s="1"/>
  <c r="C8" i="3"/>
  <c r="C9" i="3" s="1"/>
  <c r="C11" i="3" s="1"/>
  <c r="E9" i="3"/>
  <c r="E11" i="3" s="1"/>
  <c r="D9" i="3"/>
  <c r="D11" i="3" s="1"/>
  <c r="C22" i="2"/>
  <c r="C23" i="2" s="1"/>
  <c r="C25" i="2" s="1"/>
  <c r="E22" i="2"/>
  <c r="E23" i="2" s="1"/>
  <c r="E25" i="2" s="1"/>
  <c r="D23" i="2"/>
  <c r="D25" i="2" s="1"/>
  <c r="E12" i="2"/>
  <c r="G13" i="2" s="1"/>
  <c r="D3" i="1"/>
  <c r="D4" i="1"/>
  <c r="D5" i="1"/>
  <c r="D6" i="1"/>
  <c r="D7" i="1"/>
  <c r="D2" i="1"/>
  <c r="B2" i="1"/>
  <c r="B4" i="1"/>
  <c r="B5" i="1"/>
  <c r="B6" i="1"/>
  <c r="B7" i="1"/>
  <c r="B3" i="1"/>
  <c r="G14" i="4" l="1"/>
  <c r="G25" i="2"/>
  <c r="D8" i="1"/>
</calcChain>
</file>

<file path=xl/sharedStrings.xml><?xml version="1.0" encoding="utf-8"?>
<sst xmlns="http://schemas.openxmlformats.org/spreadsheetml/2006/main" count="75" uniqueCount="32">
  <si>
    <t>Purchasing price</t>
  </si>
  <si>
    <t>Difference between A and B</t>
  </si>
  <si>
    <t>Annual maintenance cost</t>
  </si>
  <si>
    <t>discount factor</t>
  </si>
  <si>
    <t>year</t>
  </si>
  <si>
    <t>pv of the diff.</t>
  </si>
  <si>
    <t>diff. between A and B</t>
  </si>
  <si>
    <t>Rate of return</t>
  </si>
  <si>
    <t>Residual value</t>
  </si>
  <si>
    <t>Project A</t>
  </si>
  <si>
    <t>Project B</t>
  </si>
  <si>
    <t xml:space="preserve">year </t>
  </si>
  <si>
    <t>CF</t>
  </si>
  <si>
    <t>Depreciation</t>
  </si>
  <si>
    <t>Profit (before tax)</t>
  </si>
  <si>
    <t>Tax</t>
  </si>
  <si>
    <t>Profit (after tax)</t>
  </si>
  <si>
    <t>PV</t>
  </si>
  <si>
    <t>Depreciation(not CF)</t>
  </si>
  <si>
    <t>CF (after tax)</t>
  </si>
  <si>
    <t>NPV - A</t>
  </si>
  <si>
    <t>NPV - B</t>
  </si>
  <si>
    <t>IRR</t>
  </si>
  <si>
    <t xml:space="preserve">Discount factor </t>
  </si>
  <si>
    <t>NPV</t>
  </si>
  <si>
    <t>Discount factor</t>
  </si>
  <si>
    <t>tax rate</t>
  </si>
  <si>
    <t xml:space="preserve">  </t>
  </si>
  <si>
    <t xml:space="preserve">tax rate </t>
  </si>
  <si>
    <t>CF (no tax)</t>
  </si>
  <si>
    <t xml:space="preserve">IRR 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</si>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</sst>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0" fontId="0" fillId="0" borderId="1" xfId="0" applyBorder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/>
    <xf numFmtId="0" fontId="0" fillId="0" borderId="7" xfId="0" applyBorder="1"/>
    <xf numFmtId="0" fontId="0" fillId="0" borderId="5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7" xfId="0" applyFont="1" applyBorder="1"/>
    <xf numFmtId="2" fontId="0" fillId="0" borderId="0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164" fontId="0" fillId="0" borderId="0" xfId="0" applyNumberFormat="1" applyBorder="1"/>
    <xf numFmtId="16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12" sqref="C12"/>
    </sheetView>
  </sheetViews>
  <sheetFormatPr defaultRowHeight="15" x14ac:dyDescent="0.25"/>
  <cols>
    <col min="1" max="1" width="10" style="1" customWidth="1"/>
    <col min="2" max="2" width="20.42578125" style="1" bestFit="1" customWidth="1"/>
    <col min="3" max="3" width="14.28515625" style="1" bestFit="1" customWidth="1"/>
    <col min="4" max="4" width="13.140625" style="1" bestFit="1" customWidth="1"/>
    <col min="5" max="5" width="14.28515625" style="1" customWidth="1"/>
    <col min="6" max="6" width="9.140625" style="1"/>
    <col min="7" max="7" width="23.7109375" style="1" bestFit="1" customWidth="1"/>
    <col min="8" max="8" width="26.42578125" style="1" bestFit="1" customWidth="1"/>
    <col min="9" max="16384" width="9.140625" style="1"/>
  </cols>
  <sheetData>
    <row r="1" spans="1:4" x14ac:dyDescent="0.25">
      <c r="A1" s="1" t="s">
        <v>4</v>
      </c>
      <c r="B1" s="1" t="s">
        <v>3</v>
      </c>
      <c r="C1" s="1" t="s">
        <v>6</v>
      </c>
      <c r="D1" s="1" t="s">
        <v>5</v>
      </c>
    </row>
    <row r="2" spans="1:4" x14ac:dyDescent="0.25">
      <c r="A2" s="1">
        <v>0</v>
      </c>
      <c r="B2" s="1">
        <f t="shared" ref="B2:B7" si="0">1/(1+5%)^(A2)</f>
        <v>1</v>
      </c>
      <c r="C2" s="1">
        <v>-1000</v>
      </c>
      <c r="D2" s="1">
        <f t="shared" ref="D2:D7" si="1">C2*B2</f>
        <v>-1000</v>
      </c>
    </row>
    <row r="3" spans="1:4" x14ac:dyDescent="0.25">
      <c r="A3" s="1">
        <v>1</v>
      </c>
      <c r="B3" s="1">
        <f t="shared" si="0"/>
        <v>0.95238095238095233</v>
      </c>
      <c r="C3" s="1">
        <v>250</v>
      </c>
      <c r="D3" s="1">
        <f t="shared" si="1"/>
        <v>238.09523809523807</v>
      </c>
    </row>
    <row r="4" spans="1:4" x14ac:dyDescent="0.25">
      <c r="A4" s="1">
        <v>2</v>
      </c>
      <c r="B4" s="1">
        <f t="shared" si="0"/>
        <v>0.90702947845804982</v>
      </c>
      <c r="C4" s="1">
        <v>250</v>
      </c>
      <c r="D4" s="1">
        <f t="shared" si="1"/>
        <v>226.75736961451244</v>
      </c>
    </row>
    <row r="5" spans="1:4" x14ac:dyDescent="0.25">
      <c r="A5" s="1">
        <v>3</v>
      </c>
      <c r="B5" s="1">
        <f t="shared" si="0"/>
        <v>0.86383759853147601</v>
      </c>
      <c r="C5" s="1">
        <v>250</v>
      </c>
      <c r="D5" s="1">
        <f t="shared" si="1"/>
        <v>215.95939963286901</v>
      </c>
    </row>
    <row r="6" spans="1:4" x14ac:dyDescent="0.25">
      <c r="A6" s="1">
        <v>4</v>
      </c>
      <c r="B6" s="1">
        <f t="shared" si="0"/>
        <v>0.82270247479188197</v>
      </c>
      <c r="C6" s="1">
        <v>250</v>
      </c>
      <c r="D6" s="1">
        <f t="shared" si="1"/>
        <v>205.67561869797049</v>
      </c>
    </row>
    <row r="7" spans="1:4" x14ac:dyDescent="0.25">
      <c r="A7" s="1">
        <v>5</v>
      </c>
      <c r="B7" s="1">
        <f t="shared" si="0"/>
        <v>0.78352616646845896</v>
      </c>
      <c r="C7" s="1">
        <v>250</v>
      </c>
      <c r="D7" s="2">
        <f t="shared" si="1"/>
        <v>195.88154161711475</v>
      </c>
    </row>
    <row r="8" spans="1:4" x14ac:dyDescent="0.25">
      <c r="D8" s="1">
        <f>SUM(D2:D7)</f>
        <v>82.369167657704736</v>
      </c>
    </row>
    <row r="10" spans="1:4" x14ac:dyDescent="0.25">
      <c r="C10" s="1" t="s">
        <v>1</v>
      </c>
    </row>
    <row r="11" spans="1:4" x14ac:dyDescent="0.25">
      <c r="B11" s="1" t="s">
        <v>0</v>
      </c>
      <c r="C11" s="1">
        <v>-1000</v>
      </c>
    </row>
    <row r="12" spans="1:4" x14ac:dyDescent="0.25">
      <c r="B12" s="1" t="s">
        <v>2</v>
      </c>
      <c r="C12" s="1">
        <v>250</v>
      </c>
    </row>
    <row r="14" spans="1:4" x14ac:dyDescent="0.25">
      <c r="B14" s="1" t="s">
        <v>7</v>
      </c>
      <c r="C14" s="1">
        <v>0.05</v>
      </c>
    </row>
    <row r="15" spans="1:4" x14ac:dyDescent="0.25">
      <c r="B15" s="1" t="s">
        <v>8</v>
      </c>
      <c r="C15" s="1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A2" sqref="A2"/>
    </sheetView>
  </sheetViews>
  <sheetFormatPr defaultRowHeight="15" x14ac:dyDescent="0.25"/>
  <cols>
    <col min="1" max="1" width="19.85546875" bestFit="1" customWidth="1"/>
    <col min="2" max="2" width="14.28515625" bestFit="1" customWidth="1"/>
    <col min="7" max="7" width="12.42578125" bestFit="1" customWidth="1"/>
  </cols>
  <sheetData>
    <row r="1" spans="1:8" x14ac:dyDescent="0.25">
      <c r="A1" t="s">
        <v>31</v>
      </c>
      <c r="B1">
        <v>0.1</v>
      </c>
      <c r="G1" s="17"/>
    </row>
    <row r="2" spans="1:8" x14ac:dyDescent="0.25">
      <c r="A2" t="s">
        <v>26</v>
      </c>
      <c r="B2">
        <v>0.35</v>
      </c>
      <c r="G2" s="17"/>
    </row>
    <row r="4" spans="1:8" ht="15.75" thickBot="1" x14ac:dyDescent="0.3">
      <c r="A4" t="s">
        <v>9</v>
      </c>
    </row>
    <row r="5" spans="1:8" x14ac:dyDescent="0.25">
      <c r="A5" s="5" t="s">
        <v>11</v>
      </c>
      <c r="B5" s="6">
        <v>0</v>
      </c>
      <c r="C5" s="6">
        <v>1</v>
      </c>
      <c r="D5" s="6">
        <v>2</v>
      </c>
      <c r="E5" s="7">
        <v>3</v>
      </c>
    </row>
    <row r="6" spans="1:8" x14ac:dyDescent="0.25">
      <c r="A6" s="8" t="s">
        <v>12</v>
      </c>
      <c r="B6" s="9">
        <v>-150</v>
      </c>
      <c r="C6" s="9">
        <v>90</v>
      </c>
      <c r="D6" s="9">
        <v>80</v>
      </c>
      <c r="E6" s="10">
        <v>70</v>
      </c>
      <c r="G6" t="s">
        <v>13</v>
      </c>
    </row>
    <row r="7" spans="1:8" x14ac:dyDescent="0.25">
      <c r="A7" s="11" t="s">
        <v>13</v>
      </c>
      <c r="B7" s="9"/>
      <c r="C7" s="9">
        <v>50</v>
      </c>
      <c r="D7" s="9">
        <v>50</v>
      </c>
      <c r="E7" s="10">
        <v>50</v>
      </c>
      <c r="G7">
        <f xml:space="preserve"> (150-0)/3</f>
        <v>50</v>
      </c>
    </row>
    <row r="8" spans="1:8" x14ac:dyDescent="0.25">
      <c r="A8" s="8" t="s">
        <v>14</v>
      </c>
      <c r="B8" s="9"/>
      <c r="C8" s="9">
        <f t="shared" ref="C8:E8" si="0">C6-C7</f>
        <v>40</v>
      </c>
      <c r="D8" s="9">
        <f t="shared" si="0"/>
        <v>30</v>
      </c>
      <c r="E8" s="10">
        <f t="shared" si="0"/>
        <v>20</v>
      </c>
    </row>
    <row r="9" spans="1:8" x14ac:dyDescent="0.25">
      <c r="A9" s="8" t="s">
        <v>15</v>
      </c>
      <c r="B9" s="3"/>
      <c r="C9" s="3">
        <f>C8*0.35</f>
        <v>14</v>
      </c>
      <c r="D9" s="3">
        <f t="shared" ref="D9:E9" si="1">D8*0.35</f>
        <v>10.5</v>
      </c>
      <c r="E9" s="12">
        <f t="shared" si="1"/>
        <v>7</v>
      </c>
    </row>
    <row r="10" spans="1:8" x14ac:dyDescent="0.25">
      <c r="A10" s="8" t="s">
        <v>16</v>
      </c>
      <c r="B10" s="9"/>
      <c r="C10" s="9">
        <f>C8-C9</f>
        <v>26</v>
      </c>
      <c r="D10" s="9">
        <f t="shared" ref="D10:E10" si="2">D8-D9</f>
        <v>19.5</v>
      </c>
      <c r="E10" s="10">
        <f t="shared" si="2"/>
        <v>13</v>
      </c>
    </row>
    <row r="11" spans="1:8" x14ac:dyDescent="0.25">
      <c r="A11" s="11" t="s">
        <v>18</v>
      </c>
      <c r="B11" s="3"/>
      <c r="C11" s="18">
        <v>50</v>
      </c>
      <c r="D11" s="18">
        <v>50</v>
      </c>
      <c r="E11" s="19">
        <v>50</v>
      </c>
    </row>
    <row r="12" spans="1:8" x14ac:dyDescent="0.25">
      <c r="A12" s="13" t="s">
        <v>19</v>
      </c>
      <c r="B12" s="9">
        <v>-150</v>
      </c>
      <c r="C12" s="9">
        <f>C10+C11</f>
        <v>76</v>
      </c>
      <c r="D12" s="9">
        <f t="shared" ref="D12:E12" si="3">D10+D11</f>
        <v>69.5</v>
      </c>
      <c r="E12" s="10">
        <f t="shared" si="3"/>
        <v>63</v>
      </c>
      <c r="G12" t="s">
        <v>20</v>
      </c>
    </row>
    <row r="13" spans="1:8" x14ac:dyDescent="0.25">
      <c r="A13" s="13" t="s">
        <v>23</v>
      </c>
      <c r="B13" s="9">
        <v>1</v>
      </c>
      <c r="C13" s="23">
        <f>1/(1+B1)^C5</f>
        <v>0.90909090909090906</v>
      </c>
      <c r="D13" s="23">
        <f>1/(1+B1)^D5</f>
        <v>0.82644628099173545</v>
      </c>
      <c r="E13" s="24">
        <f>1/(1+B1)^E5</f>
        <v>0.75131480090157754</v>
      </c>
      <c r="G13">
        <f>SUM(B14:E14)</f>
        <v>23.861758076634096</v>
      </c>
    </row>
    <row r="14" spans="1:8" ht="15.75" thickBot="1" x14ac:dyDescent="0.3">
      <c r="A14" s="14" t="s">
        <v>17</v>
      </c>
      <c r="B14" s="15">
        <f>B12*B13</f>
        <v>-150</v>
      </c>
      <c r="C14" s="15">
        <f>C12*C13</f>
        <v>69.090909090909093</v>
      </c>
      <c r="D14" s="15">
        <f t="shared" ref="D14:E14" si="4">D12*D13</f>
        <v>57.438016528925615</v>
      </c>
      <c r="E14" s="16">
        <f t="shared" si="4"/>
        <v>47.332832456799387</v>
      </c>
    </row>
    <row r="16" spans="1:8" x14ac:dyDescent="0.25">
      <c r="H16" t="s">
        <v>27</v>
      </c>
    </row>
    <row r="17" spans="1:7" ht="15.75" thickBot="1" x14ac:dyDescent="0.3">
      <c r="A17" t="s">
        <v>10</v>
      </c>
    </row>
    <row r="18" spans="1:7" x14ac:dyDescent="0.25">
      <c r="A18" s="5" t="s">
        <v>11</v>
      </c>
      <c r="B18" s="6">
        <v>0</v>
      </c>
      <c r="C18" s="6">
        <v>1</v>
      </c>
      <c r="D18" s="6">
        <v>2</v>
      </c>
      <c r="E18" s="7">
        <v>3</v>
      </c>
      <c r="G18" t="s">
        <v>13</v>
      </c>
    </row>
    <row r="19" spans="1:7" x14ac:dyDescent="0.25">
      <c r="A19" s="8" t="s">
        <v>12</v>
      </c>
      <c r="B19" s="9">
        <v>-135</v>
      </c>
      <c r="C19" s="9">
        <v>70</v>
      </c>
      <c r="D19" s="9">
        <v>80</v>
      </c>
      <c r="E19" s="10">
        <v>90</v>
      </c>
      <c r="G19">
        <f xml:space="preserve"> (135-0)/3</f>
        <v>45</v>
      </c>
    </row>
    <row r="20" spans="1:7" x14ac:dyDescent="0.25">
      <c r="A20" s="11" t="s">
        <v>13</v>
      </c>
      <c r="B20" s="9"/>
      <c r="C20" s="9">
        <v>45</v>
      </c>
      <c r="D20" s="9">
        <v>45</v>
      </c>
      <c r="E20" s="10">
        <v>45</v>
      </c>
    </row>
    <row r="21" spans="1:7" x14ac:dyDescent="0.25">
      <c r="A21" s="8" t="s">
        <v>14</v>
      </c>
      <c r="B21" s="9"/>
      <c r="C21" s="9">
        <f t="shared" ref="C21" si="5">C19-C20</f>
        <v>25</v>
      </c>
      <c r="D21" s="9">
        <f t="shared" ref="D21" si="6">D19-D20</f>
        <v>35</v>
      </c>
      <c r="E21" s="10">
        <f t="shared" ref="E21" si="7">E19-E20</f>
        <v>45</v>
      </c>
    </row>
    <row r="22" spans="1:7" x14ac:dyDescent="0.25">
      <c r="A22" s="8" t="s">
        <v>15</v>
      </c>
      <c r="B22" s="3"/>
      <c r="C22" s="3">
        <f>C21*0.35</f>
        <v>8.75</v>
      </c>
      <c r="D22" s="3">
        <f t="shared" ref="D22" si="8">D21*0.35</f>
        <v>12.25</v>
      </c>
      <c r="E22" s="12">
        <f t="shared" ref="E22" si="9">E21*0.35</f>
        <v>15.749999999999998</v>
      </c>
    </row>
    <row r="23" spans="1:7" x14ac:dyDescent="0.25">
      <c r="A23" s="8" t="s">
        <v>16</v>
      </c>
      <c r="B23" s="9"/>
      <c r="C23" s="9">
        <f>C21-C22</f>
        <v>16.25</v>
      </c>
      <c r="D23" s="9">
        <f t="shared" ref="D23" si="10">D21-D22</f>
        <v>22.75</v>
      </c>
      <c r="E23" s="10">
        <f t="shared" ref="E23" si="11">E21-E22</f>
        <v>29.25</v>
      </c>
    </row>
    <row r="24" spans="1:7" x14ac:dyDescent="0.25">
      <c r="A24" s="11" t="s">
        <v>18</v>
      </c>
      <c r="B24" s="3"/>
      <c r="C24" s="3">
        <v>45</v>
      </c>
      <c r="D24" s="3">
        <v>45</v>
      </c>
      <c r="E24" s="12">
        <v>45</v>
      </c>
      <c r="G24" t="s">
        <v>21</v>
      </c>
    </row>
    <row r="25" spans="1:7" x14ac:dyDescent="0.25">
      <c r="A25" s="13" t="s">
        <v>19</v>
      </c>
      <c r="B25" s="9">
        <v>-135</v>
      </c>
      <c r="C25" s="9">
        <f>C23+C24</f>
        <v>61.25</v>
      </c>
      <c r="D25" s="9">
        <f t="shared" ref="D25" si="12">D23+D24</f>
        <v>67.75</v>
      </c>
      <c r="E25" s="10">
        <f t="shared" ref="E25" si="13">E23+E24</f>
        <v>74.25</v>
      </c>
      <c r="G25">
        <f>SUM(B27:E27)</f>
        <v>32.458677685950391</v>
      </c>
    </row>
    <row r="26" spans="1:7" x14ac:dyDescent="0.25">
      <c r="A26" s="13" t="s">
        <v>23</v>
      </c>
      <c r="B26" s="9">
        <v>-135</v>
      </c>
      <c r="C26" s="23">
        <f>1/(1+0.1)^C18</f>
        <v>0.90909090909090906</v>
      </c>
      <c r="D26" s="23">
        <f t="shared" ref="D26:E26" si="14">1/(1+0.1)^D18</f>
        <v>0.82644628099173545</v>
      </c>
      <c r="E26" s="24">
        <f t="shared" si="14"/>
        <v>0.75131480090157754</v>
      </c>
    </row>
    <row r="27" spans="1:7" ht="15.75" thickBot="1" x14ac:dyDescent="0.3">
      <c r="A27" s="14" t="s">
        <v>17</v>
      </c>
      <c r="B27" s="15">
        <v>-135</v>
      </c>
      <c r="C27" s="15">
        <f>C25*C26</f>
        <v>55.68181818181818</v>
      </c>
      <c r="D27" s="15">
        <f t="shared" ref="D27:E27" si="15">D25*D26</f>
        <v>55.991735537190074</v>
      </c>
      <c r="E27" s="16">
        <f t="shared" si="15"/>
        <v>55.78512396694213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G7" sqref="G7"/>
    </sheetView>
  </sheetViews>
  <sheetFormatPr defaultRowHeight="15" x14ac:dyDescent="0.25"/>
  <cols>
    <col min="1" max="1" width="19.85546875" bestFit="1" customWidth="1"/>
    <col min="7" max="7" width="12.42578125" bestFit="1" customWidth="1"/>
    <col min="10" max="10" width="14.42578125" bestFit="1" customWidth="1"/>
  </cols>
  <sheetData>
    <row r="1" spans="1:16" x14ac:dyDescent="0.25">
      <c r="A1" t="s">
        <v>22</v>
      </c>
      <c r="K1" t="s">
        <v>22</v>
      </c>
      <c r="L1" t="s">
        <v>24</v>
      </c>
    </row>
    <row r="2" spans="1:16" x14ac:dyDescent="0.25">
      <c r="K2">
        <v>0.1</v>
      </c>
      <c r="L2">
        <v>5.9015777610818851</v>
      </c>
    </row>
    <row r="3" spans="1:16" ht="15.75" thickBot="1" x14ac:dyDescent="0.3">
      <c r="K3">
        <v>0.11</v>
      </c>
      <c r="L3">
        <v>4.7584399593165081</v>
      </c>
    </row>
    <row r="4" spans="1:16" x14ac:dyDescent="0.25">
      <c r="A4" s="5" t="s">
        <v>11</v>
      </c>
      <c r="B4" s="6">
        <v>0</v>
      </c>
      <c r="C4" s="6">
        <v>1</v>
      </c>
      <c r="D4" s="6">
        <v>2</v>
      </c>
      <c r="E4" s="7">
        <v>3</v>
      </c>
      <c r="K4">
        <v>0.12</v>
      </c>
      <c r="L4">
        <v>3.6485286078717145</v>
      </c>
    </row>
    <row r="5" spans="1:16" x14ac:dyDescent="0.25">
      <c r="A5" s="8" t="s">
        <v>12</v>
      </c>
      <c r="B5" s="9">
        <v>-60</v>
      </c>
      <c r="C5" s="9">
        <v>30</v>
      </c>
      <c r="D5" s="9">
        <v>30</v>
      </c>
      <c r="E5" s="10">
        <v>30</v>
      </c>
      <c r="K5">
        <v>0.13</v>
      </c>
      <c r="L5">
        <v>2.5705438433928585</v>
      </c>
    </row>
    <row r="6" spans="1:16" x14ac:dyDescent="0.25">
      <c r="A6" s="11" t="s">
        <v>13</v>
      </c>
      <c r="B6" s="9"/>
      <c r="C6" s="9">
        <v>20</v>
      </c>
      <c r="D6" s="9">
        <v>20</v>
      </c>
      <c r="E6" s="10">
        <v>20</v>
      </c>
      <c r="G6" s="4" t="s">
        <v>13</v>
      </c>
      <c r="K6">
        <v>0.14000000000000001</v>
      </c>
      <c r="L6">
        <v>1.5232487189040533</v>
      </c>
    </row>
    <row r="7" spans="1:16" x14ac:dyDescent="0.25">
      <c r="A7" s="8" t="s">
        <v>14</v>
      </c>
      <c r="B7" s="9"/>
      <c r="C7" s="9">
        <f>C5-C6</f>
        <v>10</v>
      </c>
      <c r="D7" s="9">
        <f t="shared" ref="D7:E7" si="0">D5-D6</f>
        <v>10</v>
      </c>
      <c r="E7" s="10">
        <f t="shared" si="0"/>
        <v>10</v>
      </c>
      <c r="G7">
        <f>(60-0)/3</f>
        <v>20</v>
      </c>
      <c r="K7">
        <v>0.15</v>
      </c>
      <c r="L7">
        <v>0.5054656036820937</v>
      </c>
    </row>
    <row r="8" spans="1:16" x14ac:dyDescent="0.25">
      <c r="A8" s="8" t="s">
        <v>15</v>
      </c>
      <c r="B8" s="3"/>
      <c r="C8" s="3">
        <f>C7*0.35</f>
        <v>3.5</v>
      </c>
      <c r="D8" s="3">
        <f t="shared" ref="D8:E8" si="1">D7*0.35</f>
        <v>3.5</v>
      </c>
      <c r="E8" s="12">
        <f t="shared" si="1"/>
        <v>3.5</v>
      </c>
      <c r="K8">
        <v>0.16</v>
      </c>
      <c r="L8">
        <v>-0.48392718028618731</v>
      </c>
    </row>
    <row r="9" spans="1:16" x14ac:dyDescent="0.25">
      <c r="A9" s="8" t="s">
        <v>16</v>
      </c>
      <c r="B9" s="9"/>
      <c r="C9" s="9">
        <f>C7-C8</f>
        <v>6.5</v>
      </c>
      <c r="D9" s="9">
        <f t="shared" ref="D9:E9" si="2">D7-D8</f>
        <v>6.5</v>
      </c>
      <c r="E9" s="10">
        <f t="shared" si="2"/>
        <v>6.5</v>
      </c>
      <c r="K9">
        <v>0.17</v>
      </c>
      <c r="L9">
        <v>-1.4459985027594051</v>
      </c>
    </row>
    <row r="10" spans="1:16" x14ac:dyDescent="0.25">
      <c r="A10" s="11" t="s">
        <v>18</v>
      </c>
      <c r="B10" s="3"/>
      <c r="C10" s="18">
        <v>20</v>
      </c>
      <c r="D10" s="18">
        <v>20</v>
      </c>
      <c r="E10" s="19">
        <v>20</v>
      </c>
      <c r="J10" s="9"/>
      <c r="K10">
        <v>0.18</v>
      </c>
      <c r="L10" s="9">
        <v>-2.3817673666733157</v>
      </c>
      <c r="M10" s="9"/>
      <c r="N10" s="9"/>
      <c r="O10" s="9"/>
      <c r="P10" s="9"/>
    </row>
    <row r="11" spans="1:16" x14ac:dyDescent="0.25">
      <c r="A11" s="13" t="s">
        <v>19</v>
      </c>
      <c r="B11" s="9">
        <v>-60</v>
      </c>
      <c r="C11" s="9">
        <f>C9+C10</f>
        <v>26.5</v>
      </c>
      <c r="D11" s="9">
        <f t="shared" ref="D11:E11" si="3">D9+D10</f>
        <v>26.5</v>
      </c>
      <c r="E11" s="10">
        <f t="shared" si="3"/>
        <v>26.5</v>
      </c>
      <c r="J11" s="9"/>
      <c r="K11">
        <v>0.19</v>
      </c>
      <c r="L11" s="23">
        <v>-3.2922056613055499</v>
      </c>
      <c r="M11" s="23"/>
      <c r="N11" s="23"/>
      <c r="O11" s="9"/>
      <c r="P11" s="9"/>
    </row>
    <row r="12" spans="1:16" x14ac:dyDescent="0.25">
      <c r="A12" s="13" t="s">
        <v>23</v>
      </c>
      <c r="B12" s="9">
        <v>-60</v>
      </c>
      <c r="C12" s="23">
        <f>1/(1+B1)^C4</f>
        <v>1</v>
      </c>
      <c r="D12" s="23">
        <f>1/(1+B1)^D4</f>
        <v>1</v>
      </c>
      <c r="E12" s="24">
        <f>1/(1+B1)^E4</f>
        <v>1</v>
      </c>
      <c r="G12" t="s">
        <v>24</v>
      </c>
      <c r="J12" s="9"/>
      <c r="K12">
        <v>0.2</v>
      </c>
      <c r="L12" s="20">
        <v>-4.1782407407407369</v>
      </c>
      <c r="M12" s="20"/>
      <c r="N12" s="20"/>
      <c r="O12" s="9"/>
      <c r="P12" s="9"/>
    </row>
    <row r="13" spans="1:16" ht="15.75" thickBot="1" x14ac:dyDescent="0.3">
      <c r="A13" s="14" t="s">
        <v>17</v>
      </c>
      <c r="B13" s="15">
        <v>-60</v>
      </c>
      <c r="C13" s="21">
        <f>C11*C12</f>
        <v>26.5</v>
      </c>
      <c r="D13" s="21">
        <f t="shared" ref="D13:E13" si="4">D11*D12</f>
        <v>26.5</v>
      </c>
      <c r="E13" s="22">
        <f t="shared" si="4"/>
        <v>26.5</v>
      </c>
      <c r="J13" s="9"/>
      <c r="L13" s="9"/>
      <c r="M13" s="9"/>
      <c r="N13" s="9"/>
      <c r="O13" s="9"/>
      <c r="P13" s="9"/>
    </row>
    <row r="14" spans="1:16" x14ac:dyDescent="0.25">
      <c r="J14" s="9"/>
      <c r="L14" s="9"/>
      <c r="M14" s="9"/>
      <c r="N14" s="9"/>
      <c r="O14" s="9"/>
      <c r="P1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2" sqref="A2"/>
    </sheetView>
  </sheetViews>
  <sheetFormatPr defaultRowHeight="15" x14ac:dyDescent="0.25"/>
  <cols>
    <col min="1" max="1" width="19.85546875" bestFit="1" customWidth="1"/>
    <col min="2" max="2" width="14.28515625" bestFit="1" customWidth="1"/>
    <col min="3" max="3" width="7.28515625" bestFit="1" customWidth="1"/>
    <col min="7" max="7" width="12.42578125" bestFit="1" customWidth="1"/>
  </cols>
  <sheetData>
    <row r="1" spans="1:7" x14ac:dyDescent="0.25">
      <c r="A1" t="s">
        <v>31</v>
      </c>
      <c r="B1">
        <v>0.1</v>
      </c>
      <c r="G1" s="17"/>
    </row>
    <row r="2" spans="1:7" x14ac:dyDescent="0.25">
      <c r="A2" t="s">
        <v>26</v>
      </c>
      <c r="B2">
        <v>0.35</v>
      </c>
      <c r="G2" s="17"/>
    </row>
    <row r="4" spans="1:7" ht="15.75" thickBot="1" x14ac:dyDescent="0.3">
      <c r="A4" t="s">
        <v>9</v>
      </c>
    </row>
    <row r="5" spans="1:7" x14ac:dyDescent="0.25">
      <c r="A5" s="5" t="s">
        <v>11</v>
      </c>
      <c r="B5" s="6">
        <v>0</v>
      </c>
      <c r="C5" s="6">
        <v>1</v>
      </c>
      <c r="D5" s="6">
        <v>2</v>
      </c>
      <c r="E5" s="7">
        <v>3</v>
      </c>
    </row>
    <row r="6" spans="1:7" x14ac:dyDescent="0.25">
      <c r="A6" s="8" t="s">
        <v>12</v>
      </c>
      <c r="B6" s="9">
        <v>-90</v>
      </c>
      <c r="C6" s="9">
        <v>60</v>
      </c>
      <c r="D6" s="9">
        <v>70</v>
      </c>
      <c r="E6" s="10">
        <v>40</v>
      </c>
      <c r="G6" t="s">
        <v>13</v>
      </c>
    </row>
    <row r="7" spans="1:7" x14ac:dyDescent="0.25">
      <c r="A7" s="11" t="s">
        <v>13</v>
      </c>
      <c r="B7" s="9"/>
      <c r="C7" s="9">
        <v>30</v>
      </c>
      <c r="D7" s="9">
        <v>30</v>
      </c>
      <c r="E7" s="10">
        <v>30</v>
      </c>
      <c r="G7">
        <f xml:space="preserve"> (90-0)/3</f>
        <v>30</v>
      </c>
    </row>
    <row r="8" spans="1:7" x14ac:dyDescent="0.25">
      <c r="A8" s="8" t="s">
        <v>14</v>
      </c>
      <c r="B8" s="9"/>
      <c r="C8" s="9">
        <f t="shared" ref="C8:E8" si="0">C6-C7</f>
        <v>30</v>
      </c>
      <c r="D8" s="9">
        <f t="shared" si="0"/>
        <v>40</v>
      </c>
      <c r="E8" s="10">
        <f t="shared" si="0"/>
        <v>10</v>
      </c>
    </row>
    <row r="9" spans="1:7" x14ac:dyDescent="0.25">
      <c r="A9" s="8" t="s">
        <v>15</v>
      </c>
      <c r="B9" s="3"/>
      <c r="C9" s="3">
        <f>C8*0.35</f>
        <v>10.5</v>
      </c>
      <c r="D9" s="3">
        <f t="shared" ref="D9:E9" si="1">D8*0.35</f>
        <v>14</v>
      </c>
      <c r="E9" s="12">
        <f t="shared" si="1"/>
        <v>3.5</v>
      </c>
    </row>
    <row r="10" spans="1:7" x14ac:dyDescent="0.25">
      <c r="A10" s="8" t="s">
        <v>16</v>
      </c>
      <c r="B10" s="9"/>
      <c r="C10" s="9">
        <f>C8-C9</f>
        <v>19.5</v>
      </c>
      <c r="D10" s="9">
        <f t="shared" ref="D10:E10" si="2">D8-D9</f>
        <v>26</v>
      </c>
      <c r="E10" s="10">
        <f t="shared" si="2"/>
        <v>6.5</v>
      </c>
    </row>
    <row r="11" spans="1:7" x14ac:dyDescent="0.25">
      <c r="A11" s="11" t="s">
        <v>18</v>
      </c>
      <c r="B11" s="3"/>
      <c r="C11" s="18">
        <v>30</v>
      </c>
      <c r="D11" s="18">
        <v>30</v>
      </c>
      <c r="E11" s="19">
        <v>30</v>
      </c>
    </row>
    <row r="12" spans="1:7" x14ac:dyDescent="0.25">
      <c r="A12" s="13" t="s">
        <v>19</v>
      </c>
      <c r="B12" s="9">
        <v>-90</v>
      </c>
      <c r="C12" s="9">
        <f>C10+C11</f>
        <v>49.5</v>
      </c>
      <c r="D12" s="9">
        <f t="shared" ref="D12:E12" si="3">D10+D11</f>
        <v>56</v>
      </c>
      <c r="E12" s="10">
        <f t="shared" si="3"/>
        <v>36.5</v>
      </c>
      <c r="G12" t="s">
        <v>20</v>
      </c>
    </row>
    <row r="13" spans="1:7" x14ac:dyDescent="0.25">
      <c r="A13" s="13" t="s">
        <v>25</v>
      </c>
      <c r="B13" s="9">
        <v>1</v>
      </c>
      <c r="C13" s="9">
        <f>1/(1+0.1)^C5</f>
        <v>0.90909090909090906</v>
      </c>
      <c r="D13" s="9">
        <f t="shared" ref="D13:E13" si="4">1/(1+0.1)^D5</f>
        <v>0.82644628099173545</v>
      </c>
      <c r="E13" s="9">
        <f t="shared" si="4"/>
        <v>0.75131480090157754</v>
      </c>
    </row>
    <row r="14" spans="1:7" ht="15.75" thickBot="1" x14ac:dyDescent="0.3">
      <c r="A14" s="14" t="s">
        <v>17</v>
      </c>
      <c r="B14" s="15">
        <f>B12*B13</f>
        <v>-90</v>
      </c>
      <c r="C14" s="21">
        <f>C12*C13</f>
        <v>45</v>
      </c>
      <c r="D14" s="21">
        <f t="shared" ref="D14:E14" si="5">D12*D13</f>
        <v>46.280991735537185</v>
      </c>
      <c r="E14" s="21">
        <f t="shared" si="5"/>
        <v>27.42299023290758</v>
      </c>
      <c r="G14">
        <f>SUM(B14:E14)</f>
        <v>28.703981968444765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I12" sqref="I12"/>
    </sheetView>
  </sheetViews>
  <sheetFormatPr defaultRowHeight="15" x14ac:dyDescent="0.25"/>
  <cols>
    <col min="1" max="1" width="14.85546875" bestFit="1" customWidth="1"/>
    <col min="2" max="2" width="11" customWidth="1"/>
  </cols>
  <sheetData>
    <row r="1" spans="1:7" x14ac:dyDescent="0.25">
      <c r="A1" t="s">
        <v>30</v>
      </c>
      <c r="B1">
        <v>0.376</v>
      </c>
    </row>
    <row r="2" spans="1:7" x14ac:dyDescent="0.25">
      <c r="A2" t="s">
        <v>28</v>
      </c>
      <c r="B2">
        <v>0</v>
      </c>
    </row>
    <row r="3" spans="1:7" ht="15.75" thickBot="1" x14ac:dyDescent="0.3"/>
    <row r="4" spans="1:7" x14ac:dyDescent="0.25">
      <c r="A4" s="5" t="s">
        <v>4</v>
      </c>
      <c r="B4" s="6">
        <v>0</v>
      </c>
      <c r="C4" s="6">
        <v>1</v>
      </c>
      <c r="D4" s="6">
        <v>2</v>
      </c>
      <c r="E4" s="7">
        <v>3</v>
      </c>
    </row>
    <row r="5" spans="1:7" x14ac:dyDescent="0.25">
      <c r="A5" s="13" t="s">
        <v>29</v>
      </c>
      <c r="B5" s="9">
        <v>-20000</v>
      </c>
      <c r="C5" s="9">
        <v>10000</v>
      </c>
      <c r="D5" s="9">
        <v>15000</v>
      </c>
      <c r="E5" s="10">
        <v>12500</v>
      </c>
    </row>
    <row r="6" spans="1:7" x14ac:dyDescent="0.25">
      <c r="A6" s="13" t="s">
        <v>23</v>
      </c>
      <c r="B6" s="9">
        <f>1/(1+B1)^B4</f>
        <v>1</v>
      </c>
      <c r="C6" s="9">
        <f>1/(1+B1)^C4</f>
        <v>0.7267441860465117</v>
      </c>
      <c r="D6" s="9">
        <f>1/(1+B1)^D4</f>
        <v>0.52815711195240678</v>
      </c>
      <c r="E6" s="10">
        <f>1/(1+B1)^E4</f>
        <v>0.3838351104305282</v>
      </c>
      <c r="G6" t="s">
        <v>24</v>
      </c>
    </row>
    <row r="7" spans="1:7" ht="15.75" thickBot="1" x14ac:dyDescent="0.3">
      <c r="A7" s="14" t="s">
        <v>17</v>
      </c>
      <c r="B7" s="15">
        <f>B5*B6</f>
        <v>-20000</v>
      </c>
      <c r="C7" s="15">
        <f t="shared" ref="C7:E7" si="0">C5*C6</f>
        <v>7267.4418604651173</v>
      </c>
      <c r="D7" s="15">
        <f t="shared" si="0"/>
        <v>7922.356679286102</v>
      </c>
      <c r="E7" s="16">
        <f t="shared" si="0"/>
        <v>4797.9388803816028</v>
      </c>
      <c r="G7">
        <f>SUM(B7:E7)</f>
        <v>-12.26257986717701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2015-11-06T12:31:19Z</dcterms:modified>
</cp:coreProperties>
</file>