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Roster" sheetId="1" r:id="rId4"/>
    <sheet state="visible" name="Self Reported Personal Record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">
      <text>
        <t xml:space="preserve">Assuming Classic/Raw as opposed to Equipped</t>
      </text>
    </comment>
  </commentList>
</comments>
</file>

<file path=xl/sharedStrings.xml><?xml version="1.0" encoding="utf-8"?>
<sst xmlns="http://schemas.openxmlformats.org/spreadsheetml/2006/main" count="435" uniqueCount="198">
  <si>
    <t>Pre-</t>
  </si>
  <si>
    <t>Last Name</t>
  </si>
  <si>
    <t>First Name</t>
  </si>
  <si>
    <t>Hometown</t>
  </si>
  <si>
    <t>Year</t>
  </si>
  <si>
    <t>Major</t>
  </si>
  <si>
    <t>Currently Prepping For Meet?</t>
  </si>
  <si>
    <t>Meet Name</t>
  </si>
  <si>
    <t>Weight Class / Division</t>
  </si>
  <si>
    <t>Date</t>
  </si>
  <si>
    <t>Countdown</t>
  </si>
  <si>
    <t>Links</t>
  </si>
  <si>
    <t>Yes</t>
  </si>
  <si>
    <t xml:space="preserve">Albright </t>
  </si>
  <si>
    <t>Ryan</t>
  </si>
  <si>
    <t xml:space="preserve">Freshman </t>
  </si>
  <si>
    <t xml:space="preserve">Civil Engineering </t>
  </si>
  <si>
    <t>No</t>
  </si>
  <si>
    <t>Anchick</t>
  </si>
  <si>
    <t>Logan</t>
  </si>
  <si>
    <t xml:space="preserve">Sophomore </t>
  </si>
  <si>
    <t>Integrative Physiology</t>
  </si>
  <si>
    <t>Bayley</t>
  </si>
  <si>
    <t xml:space="preserve">Jonathan </t>
  </si>
  <si>
    <t>Colorado Springs, CO</t>
  </si>
  <si>
    <t>Freshman</t>
  </si>
  <si>
    <t xml:space="preserve">Computer Science, Math </t>
  </si>
  <si>
    <t>Bendure</t>
  </si>
  <si>
    <t>Jack</t>
  </si>
  <si>
    <t>Denver, CO</t>
  </si>
  <si>
    <t>Junior</t>
  </si>
  <si>
    <t>Jazz Studies</t>
  </si>
  <si>
    <t>Benedict</t>
  </si>
  <si>
    <t>Ethan</t>
  </si>
  <si>
    <t>Dallas, TX</t>
  </si>
  <si>
    <t>Pre-Business</t>
  </si>
  <si>
    <t>Bjerke</t>
  </si>
  <si>
    <t>Everywhere</t>
  </si>
  <si>
    <t xml:space="preserve">Mechanical Engineering </t>
  </si>
  <si>
    <t>Brady</t>
  </si>
  <si>
    <t>Megan</t>
  </si>
  <si>
    <t>Parker, CO</t>
  </si>
  <si>
    <t>Brand</t>
  </si>
  <si>
    <t>Wesley</t>
  </si>
  <si>
    <t>MN</t>
  </si>
  <si>
    <t>Graduate Student</t>
  </si>
  <si>
    <t>Physics</t>
  </si>
  <si>
    <t>Chidambaram</t>
  </si>
  <si>
    <t>Nav</t>
  </si>
  <si>
    <t>Sophomore</t>
  </si>
  <si>
    <t xml:space="preserve">Biochemistry </t>
  </si>
  <si>
    <t>Kilonator</t>
  </si>
  <si>
    <t>Daugherty</t>
  </si>
  <si>
    <t>Makenzie</t>
  </si>
  <si>
    <t>Baton Rouge, LA</t>
  </si>
  <si>
    <t xml:space="preserve">Linguistics </t>
  </si>
  <si>
    <t>75 kg</t>
  </si>
  <si>
    <t>De La Cruz</t>
  </si>
  <si>
    <t>Osbaldo</t>
  </si>
  <si>
    <t>Salt Lake City, UT</t>
  </si>
  <si>
    <t>Senior</t>
  </si>
  <si>
    <t xml:space="preserve">Information Science </t>
  </si>
  <si>
    <t>90kg</t>
  </si>
  <si>
    <t>Doan</t>
  </si>
  <si>
    <t>Tristan</t>
  </si>
  <si>
    <t>USAPL Nightmare Before Liftmass II</t>
  </si>
  <si>
    <t>90 kg</t>
  </si>
  <si>
    <t>Doner</t>
  </si>
  <si>
    <t>Alex</t>
  </si>
  <si>
    <t>Dong</t>
  </si>
  <si>
    <t>Paris</t>
  </si>
  <si>
    <t>Ross, CA</t>
  </si>
  <si>
    <t>Neuroscience</t>
  </si>
  <si>
    <t>Driscoll</t>
  </si>
  <si>
    <t>Michael</t>
  </si>
  <si>
    <t>Electrical Engineering</t>
  </si>
  <si>
    <t>Erskine</t>
  </si>
  <si>
    <t>Chase</t>
  </si>
  <si>
    <t>Steamboat Springs, CO</t>
  </si>
  <si>
    <t>Hirschauer</t>
  </si>
  <si>
    <t>Weston</t>
  </si>
  <si>
    <t>Coach</t>
  </si>
  <si>
    <t>Husted</t>
  </si>
  <si>
    <t>Troy</t>
  </si>
  <si>
    <t>Mechanical Engineering</t>
  </si>
  <si>
    <t>Janko</t>
  </si>
  <si>
    <t>Liz</t>
  </si>
  <si>
    <t>Marblehead, MA</t>
  </si>
  <si>
    <t>Neuroscience, MCDB</t>
  </si>
  <si>
    <t>Katzer</t>
  </si>
  <si>
    <t>Austin</t>
  </si>
  <si>
    <t xml:space="preserve">Evolutionary Biology </t>
  </si>
  <si>
    <t>Kim</t>
  </si>
  <si>
    <t>Jasper</t>
  </si>
  <si>
    <t>Louisville, CO</t>
  </si>
  <si>
    <t>Sophmore</t>
  </si>
  <si>
    <t>Architecture</t>
  </si>
  <si>
    <t>Kliphuis</t>
  </si>
  <si>
    <t>Duncan</t>
  </si>
  <si>
    <t>Santa Fe, NM</t>
  </si>
  <si>
    <t xml:space="preserve">Neuroscience, Psychology </t>
  </si>
  <si>
    <t>Larson</t>
  </si>
  <si>
    <t>Nick</t>
  </si>
  <si>
    <t>Littleton, CO</t>
  </si>
  <si>
    <t>Applied Math</t>
  </si>
  <si>
    <t>Collegiate Nationals</t>
  </si>
  <si>
    <t>Lehan</t>
  </si>
  <si>
    <t>Magnus</t>
  </si>
  <si>
    <t>Mariea</t>
  </si>
  <si>
    <t>Shane</t>
  </si>
  <si>
    <t>Lakewood, CO</t>
  </si>
  <si>
    <t xml:space="preserve">Aerospace engineering </t>
  </si>
  <si>
    <t>Marquez</t>
  </si>
  <si>
    <t>McKenna</t>
  </si>
  <si>
    <t>Grace</t>
  </si>
  <si>
    <t xml:space="preserve">Huntington, NY </t>
  </si>
  <si>
    <t xml:space="preserve">Operations Management </t>
  </si>
  <si>
    <t>Monkman</t>
  </si>
  <si>
    <t>Oliver</t>
  </si>
  <si>
    <t>Boulder, CO</t>
  </si>
  <si>
    <t>Economics</t>
  </si>
  <si>
    <t>Morford</t>
  </si>
  <si>
    <t>Caleb</t>
  </si>
  <si>
    <t>Murray</t>
  </si>
  <si>
    <t>Malcolm</t>
  </si>
  <si>
    <t>Nelson</t>
  </si>
  <si>
    <t>Josiah</t>
  </si>
  <si>
    <t>Peacock</t>
  </si>
  <si>
    <t>Zoe</t>
  </si>
  <si>
    <t>Highlands Ranch, CO</t>
  </si>
  <si>
    <t>Business</t>
  </si>
  <si>
    <t>Porche</t>
  </si>
  <si>
    <t>Pascal</t>
  </si>
  <si>
    <t>Biology</t>
  </si>
  <si>
    <t>Prasad</t>
  </si>
  <si>
    <t>Nyla</t>
  </si>
  <si>
    <t>Romanow</t>
  </si>
  <si>
    <t>Wylie</t>
  </si>
  <si>
    <t>Theatre</t>
  </si>
  <si>
    <t>Rung</t>
  </si>
  <si>
    <t>Owen</t>
  </si>
  <si>
    <t>Austin, TX</t>
  </si>
  <si>
    <t>USAPL Teen Nats</t>
  </si>
  <si>
    <t>90 kg / Teen III</t>
  </si>
  <si>
    <t>Seabrum</t>
  </si>
  <si>
    <t>Jay</t>
  </si>
  <si>
    <t>Computer Science</t>
  </si>
  <si>
    <t>90 kg / Open</t>
  </si>
  <si>
    <t>Shahzad</t>
  </si>
  <si>
    <t>Hassan</t>
  </si>
  <si>
    <t>Broomfield, CO</t>
  </si>
  <si>
    <t>Sievers</t>
  </si>
  <si>
    <t>Aerospace Engineering</t>
  </si>
  <si>
    <t>Snider</t>
  </si>
  <si>
    <t>Will</t>
  </si>
  <si>
    <t xml:space="preserve">Senior </t>
  </si>
  <si>
    <t>Soto</t>
  </si>
  <si>
    <t>Alden</t>
  </si>
  <si>
    <t>Nederland, CO</t>
  </si>
  <si>
    <t xml:space="preserve">Applied Math, Biochemistry </t>
  </si>
  <si>
    <t>Spahr</t>
  </si>
  <si>
    <t>Callaway</t>
  </si>
  <si>
    <t xml:space="preserve">Psychology, Physiology </t>
  </si>
  <si>
    <t>Spindler</t>
  </si>
  <si>
    <t>Sean</t>
  </si>
  <si>
    <t>Storm</t>
  </si>
  <si>
    <t>Anthony</t>
  </si>
  <si>
    <t>San Diego, CA</t>
  </si>
  <si>
    <t xml:space="preserve">Aerospace Engineering </t>
  </si>
  <si>
    <t>Tran</t>
  </si>
  <si>
    <t xml:space="preserve">Richard </t>
  </si>
  <si>
    <t>Wehmeyer</t>
  </si>
  <si>
    <t>Jacob</t>
  </si>
  <si>
    <t>Evolutionary Biology</t>
  </si>
  <si>
    <t>Yustin</t>
  </si>
  <si>
    <t>Mae</t>
  </si>
  <si>
    <t>Psychology, Sociology</t>
  </si>
  <si>
    <t>Zhang</t>
  </si>
  <si>
    <t>Paul</t>
  </si>
  <si>
    <t>AUTOPOPULATED COLUMNS ARE HIGHLIGHTED IN GOLD, DO NOT MESS WITH THESE</t>
  </si>
  <si>
    <t>No.</t>
  </si>
  <si>
    <t>Meet Approved?</t>
  </si>
  <si>
    <t>Sex (M / F)</t>
  </si>
  <si>
    <t>Age (Yrs)</t>
  </si>
  <si>
    <t>BW (lbs)</t>
  </si>
  <si>
    <t>BW (kg)</t>
  </si>
  <si>
    <t>Squat (lbs)</t>
  </si>
  <si>
    <t>Bench (lbs)</t>
  </si>
  <si>
    <t>Deadlift (lbs)</t>
  </si>
  <si>
    <t>Total (lbs)</t>
  </si>
  <si>
    <t>Total (kg)</t>
  </si>
  <si>
    <t>IPF GL Points</t>
  </si>
  <si>
    <t xml:space="preserve">DOTS </t>
  </si>
  <si>
    <t>Wilks v2</t>
  </si>
  <si>
    <t>M</t>
  </si>
  <si>
    <t>F</t>
  </si>
  <si>
    <t>Albright</t>
  </si>
  <si>
    <t>Richard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</si>
</sst>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sz val="24.0"/>
      <color theme="0"/>
      <name val="Arial"/>
      <scheme val="minor"/>
    </font>
    <font>
      <b/>
      <color theme="0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theme="1"/>
        <bgColor theme="1"/>
      </patternFill>
    </fill>
    <fill>
      <patternFill patternType="solid">
        <fgColor rgb="FFCFB87C"/>
        <bgColor rgb="FFCFB87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2" fontId="1" numFmtId="1" xfId="0" applyAlignment="1" applyFont="1" applyNumberForma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164" xfId="0" applyAlignment="1" applyFont="1" applyNumberFormat="1">
      <alignment horizontal="center" shrinkToFit="0" vertical="center" wrapText="1"/>
    </xf>
    <xf borderId="0" fillId="3" fontId="3" numFmtId="1" xfId="0" applyAlignment="1" applyFont="1" applyNumberFormat="1">
      <alignment horizontal="center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3" numFmtId="1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/>
    </xf>
    <xf borderId="0" fillId="7" fontId="2" numFmtId="0" xfId="0" applyAlignment="1" applyFont="1">
      <alignment horizontal="center"/>
    </xf>
    <xf borderId="0" fillId="7" fontId="3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6" fontId="8" numFmtId="0" xfId="0" applyAlignment="1" applyFont="1">
      <alignment horizontal="center" readingOrder="0" shrinkToFit="0" wrapText="0"/>
    </xf>
  </cellXfs>
  <cellStyles count="1">
    <cellStyle xfId="0" name="Normal" builtinId="0"/>
  </cellStyles>
  <dxfs count="6">
    <dxf>
      <font>
        <color rgb="FF38761D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ctive Roster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49" displayName="Table_1" id="1">
  <tableColumns count="12">
    <tableColumn name="Pre-" id="1"/>
    <tableColumn name="Last Name" id="2"/>
    <tableColumn name="First Name" id="3"/>
    <tableColumn name="Hometown" id="4"/>
    <tableColumn name="Year" id="5"/>
    <tableColumn name="Major" id="6"/>
    <tableColumn name="Currently Prepping For Meet?" id="7"/>
    <tableColumn name="Meet Name" id="8"/>
    <tableColumn name="Weight Class / Division" id="9"/>
    <tableColumn name="Date" id="10"/>
    <tableColumn name="Countdown" id="11"/>
    <tableColumn name="Links" id="12"/>
  </tableColumns>
  <tableStyleInfo name="Active Rost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1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</row>
    <row r="2">
      <c r="A2" s="4" t="s">
        <v>12</v>
      </c>
      <c r="B2" s="4" t="s">
        <v>13</v>
      </c>
      <c r="C2" s="4" t="s">
        <v>14</v>
      </c>
      <c r="D2" s="5"/>
      <c r="E2" s="5" t="s">
        <v>15</v>
      </c>
      <c r="F2" s="5" t="s">
        <v>16</v>
      </c>
      <c r="G2" s="5" t="s">
        <v>17</v>
      </c>
      <c r="H2" s="5"/>
      <c r="I2" s="6"/>
      <c r="J2" s="7"/>
      <c r="K2" s="8"/>
      <c r="L2" s="6"/>
    </row>
    <row r="3">
      <c r="A3" s="4" t="s">
        <v>12</v>
      </c>
      <c r="B3" s="4" t="s">
        <v>18</v>
      </c>
      <c r="C3" s="4" t="s">
        <v>19</v>
      </c>
      <c r="D3" s="5"/>
      <c r="E3" s="5" t="s">
        <v>20</v>
      </c>
      <c r="F3" s="5" t="s">
        <v>21</v>
      </c>
      <c r="G3" s="5" t="s">
        <v>17</v>
      </c>
      <c r="H3" s="5"/>
      <c r="I3" s="5"/>
      <c r="J3" s="9"/>
      <c r="K3" s="10"/>
      <c r="L3" s="6"/>
    </row>
    <row r="4">
      <c r="A4" s="4" t="s">
        <v>12</v>
      </c>
      <c r="B4" s="4" t="s">
        <v>22</v>
      </c>
      <c r="C4" s="4" t="s">
        <v>23</v>
      </c>
      <c r="D4" s="5" t="s">
        <v>24</v>
      </c>
      <c r="E4" s="5" t="s">
        <v>25</v>
      </c>
      <c r="F4" s="5" t="s">
        <v>26</v>
      </c>
      <c r="G4" s="5" t="s">
        <v>17</v>
      </c>
      <c r="H4" s="5"/>
      <c r="I4" s="6"/>
      <c r="J4" s="7"/>
      <c r="K4" s="8"/>
      <c r="L4" s="6"/>
    </row>
    <row r="5">
      <c r="A5" s="4" t="s">
        <v>12</v>
      </c>
      <c r="B5" s="4" t="s">
        <v>27</v>
      </c>
      <c r="C5" s="4" t="s">
        <v>28</v>
      </c>
      <c r="D5" s="5" t="s">
        <v>29</v>
      </c>
      <c r="E5" s="5" t="s">
        <v>30</v>
      </c>
      <c r="F5" s="5" t="s">
        <v>31</v>
      </c>
      <c r="G5" s="5" t="s">
        <v>17</v>
      </c>
      <c r="H5" s="5"/>
      <c r="I5" s="5"/>
      <c r="J5" s="9"/>
      <c r="K5" s="8"/>
      <c r="L5" s="6"/>
    </row>
    <row r="6">
      <c r="A6" s="4" t="s">
        <v>12</v>
      </c>
      <c r="B6" s="4" t="s">
        <v>32</v>
      </c>
      <c r="C6" s="4" t="s">
        <v>33</v>
      </c>
      <c r="D6" s="5" t="s">
        <v>34</v>
      </c>
      <c r="E6" s="5" t="s">
        <v>25</v>
      </c>
      <c r="F6" s="5" t="s">
        <v>35</v>
      </c>
      <c r="G6" s="5" t="s">
        <v>17</v>
      </c>
      <c r="H6" s="5"/>
      <c r="I6" s="5"/>
      <c r="J6" s="7"/>
      <c r="K6" s="8"/>
      <c r="L6" s="6"/>
    </row>
    <row r="7">
      <c r="A7" s="4" t="s">
        <v>12</v>
      </c>
      <c r="B7" s="4" t="s">
        <v>36</v>
      </c>
      <c r="C7" s="4" t="s">
        <v>28</v>
      </c>
      <c r="D7" s="5" t="s">
        <v>37</v>
      </c>
      <c r="E7" s="5" t="s">
        <v>25</v>
      </c>
      <c r="F7" s="5" t="s">
        <v>38</v>
      </c>
      <c r="G7" s="5" t="s">
        <v>17</v>
      </c>
      <c r="H7" s="5"/>
      <c r="I7" s="5"/>
      <c r="J7" s="9"/>
      <c r="K7" s="10"/>
      <c r="L7" s="6"/>
    </row>
    <row r="8">
      <c r="A8" s="4" t="s">
        <v>12</v>
      </c>
      <c r="B8" s="4" t="s">
        <v>39</v>
      </c>
      <c r="C8" s="4" t="s">
        <v>40</v>
      </c>
      <c r="D8" s="5" t="s">
        <v>41</v>
      </c>
      <c r="E8" s="5" t="s">
        <v>25</v>
      </c>
      <c r="F8" s="5" t="s">
        <v>21</v>
      </c>
      <c r="G8" s="5" t="s">
        <v>17</v>
      </c>
      <c r="H8" s="5"/>
      <c r="I8" s="6"/>
      <c r="J8" s="7"/>
      <c r="K8" s="8"/>
      <c r="L8" s="6"/>
    </row>
    <row r="9">
      <c r="A9" s="4" t="s">
        <v>12</v>
      </c>
      <c r="B9" s="4" t="s">
        <v>42</v>
      </c>
      <c r="C9" s="4" t="s">
        <v>43</v>
      </c>
      <c r="D9" s="5" t="s">
        <v>44</v>
      </c>
      <c r="E9" s="5" t="s">
        <v>45</v>
      </c>
      <c r="F9" s="5" t="s">
        <v>46</v>
      </c>
      <c r="G9" s="5" t="s">
        <v>17</v>
      </c>
      <c r="H9" s="5"/>
      <c r="I9" s="6"/>
      <c r="J9" s="7"/>
      <c r="K9" s="8"/>
      <c r="L9" s="6"/>
    </row>
    <row r="10">
      <c r="A10" s="4" t="s">
        <v>12</v>
      </c>
      <c r="B10" s="4" t="s">
        <v>47</v>
      </c>
      <c r="C10" s="4" t="s">
        <v>48</v>
      </c>
      <c r="D10" s="5"/>
      <c r="E10" s="5" t="s">
        <v>49</v>
      </c>
      <c r="F10" s="5" t="s">
        <v>50</v>
      </c>
      <c r="G10" s="5" t="s">
        <v>17</v>
      </c>
      <c r="H10" s="5" t="s">
        <v>51</v>
      </c>
      <c r="I10" s="5"/>
      <c r="J10" s="9"/>
      <c r="K10" s="8"/>
      <c r="L10" s="6"/>
    </row>
    <row r="11">
      <c r="A11" s="4" t="s">
        <v>12</v>
      </c>
      <c r="B11" s="4" t="s">
        <v>52</v>
      </c>
      <c r="C11" s="4" t="s">
        <v>53</v>
      </c>
      <c r="D11" s="5" t="s">
        <v>54</v>
      </c>
      <c r="E11" s="5" t="s">
        <v>49</v>
      </c>
      <c r="F11" s="5" t="s">
        <v>55</v>
      </c>
      <c r="G11" s="5" t="s">
        <v>12</v>
      </c>
      <c r="H11" s="5"/>
      <c r="I11" s="5" t="s">
        <v>56</v>
      </c>
      <c r="J11" s="7"/>
      <c r="K11" s="8"/>
      <c r="L11" s="6"/>
    </row>
    <row r="12">
      <c r="A12" s="4" t="s">
        <v>12</v>
      </c>
      <c r="B12" s="4" t="s">
        <v>57</v>
      </c>
      <c r="C12" s="4" t="s">
        <v>58</v>
      </c>
      <c r="D12" s="5" t="s">
        <v>59</v>
      </c>
      <c r="E12" s="5" t="s">
        <v>60</v>
      </c>
      <c r="F12" s="5" t="s">
        <v>61</v>
      </c>
      <c r="G12" s="5" t="s">
        <v>12</v>
      </c>
      <c r="H12" s="5" t="s">
        <v>51</v>
      </c>
      <c r="I12" s="5" t="s">
        <v>62</v>
      </c>
      <c r="J12" s="9">
        <v>44682.0</v>
      </c>
      <c r="K12" s="10"/>
      <c r="L12" s="6"/>
    </row>
    <row r="13">
      <c r="A13" s="4" t="s">
        <v>12</v>
      </c>
      <c r="B13" s="4" t="s">
        <v>63</v>
      </c>
      <c r="C13" s="4" t="s">
        <v>64</v>
      </c>
      <c r="D13" s="5"/>
      <c r="E13" s="5" t="s">
        <v>49</v>
      </c>
      <c r="F13" s="5" t="s">
        <v>50</v>
      </c>
      <c r="G13" s="5" t="s">
        <v>12</v>
      </c>
      <c r="H13" s="5" t="s">
        <v>65</v>
      </c>
      <c r="I13" s="5" t="s">
        <v>66</v>
      </c>
      <c r="J13" s="9">
        <v>44836.0</v>
      </c>
      <c r="K13" s="10"/>
      <c r="L13" s="6"/>
    </row>
    <row r="14">
      <c r="A14" s="4"/>
      <c r="B14" s="4" t="s">
        <v>67</v>
      </c>
      <c r="C14" s="4" t="s">
        <v>68</v>
      </c>
      <c r="D14" s="5"/>
      <c r="E14" s="5"/>
      <c r="F14" s="5"/>
      <c r="G14" s="5" t="s">
        <v>17</v>
      </c>
      <c r="H14" s="5"/>
      <c r="I14" s="6"/>
      <c r="J14" s="7"/>
      <c r="K14" s="8"/>
      <c r="L14" s="6"/>
    </row>
    <row r="15">
      <c r="A15" s="4" t="s">
        <v>12</v>
      </c>
      <c r="B15" s="4" t="s">
        <v>69</v>
      </c>
      <c r="C15" s="4" t="s">
        <v>70</v>
      </c>
      <c r="D15" s="5" t="s">
        <v>71</v>
      </c>
      <c r="E15" s="5" t="s">
        <v>30</v>
      </c>
      <c r="F15" s="5" t="s">
        <v>72</v>
      </c>
      <c r="G15" s="5" t="s">
        <v>17</v>
      </c>
      <c r="H15" s="5"/>
      <c r="I15" s="5"/>
      <c r="J15" s="9"/>
      <c r="K15" s="8"/>
      <c r="L15" s="6"/>
    </row>
    <row r="16">
      <c r="A16" s="4" t="s">
        <v>12</v>
      </c>
      <c r="B16" s="4" t="s">
        <v>73</v>
      </c>
      <c r="C16" s="4" t="s">
        <v>74</v>
      </c>
      <c r="D16" s="5" t="s">
        <v>24</v>
      </c>
      <c r="E16" s="5" t="s">
        <v>49</v>
      </c>
      <c r="F16" s="5" t="s">
        <v>75</v>
      </c>
      <c r="G16" s="5" t="s">
        <v>17</v>
      </c>
      <c r="H16" s="5"/>
      <c r="I16" s="6"/>
      <c r="J16" s="7"/>
      <c r="K16" s="10"/>
      <c r="L16" s="6"/>
    </row>
    <row r="17">
      <c r="A17" s="4"/>
      <c r="B17" s="4" t="s">
        <v>76</v>
      </c>
      <c r="C17" s="4" t="s">
        <v>77</v>
      </c>
      <c r="D17" s="5" t="s">
        <v>78</v>
      </c>
      <c r="E17" s="5" t="s">
        <v>60</v>
      </c>
      <c r="F17" s="5" t="s">
        <v>21</v>
      </c>
      <c r="G17" s="5" t="s">
        <v>17</v>
      </c>
      <c r="H17" s="5"/>
      <c r="I17" s="6"/>
      <c r="J17" s="7"/>
      <c r="K17" s="8"/>
      <c r="L17" s="6"/>
    </row>
    <row r="18">
      <c r="A18" s="4" t="s">
        <v>12</v>
      </c>
      <c r="B18" s="4" t="s">
        <v>79</v>
      </c>
      <c r="C18" s="4" t="s">
        <v>80</v>
      </c>
      <c r="D18" s="5"/>
      <c r="E18" s="5" t="s">
        <v>81</v>
      </c>
      <c r="F18" s="6"/>
      <c r="G18" s="5" t="s">
        <v>17</v>
      </c>
      <c r="H18" s="5"/>
      <c r="I18" s="6"/>
      <c r="J18" s="7"/>
      <c r="K18" s="8"/>
      <c r="L18" s="6"/>
    </row>
    <row r="19">
      <c r="A19" s="4" t="s">
        <v>12</v>
      </c>
      <c r="B19" s="4" t="s">
        <v>82</v>
      </c>
      <c r="C19" s="4" t="s">
        <v>83</v>
      </c>
      <c r="D19" s="5"/>
      <c r="E19" s="5" t="s">
        <v>30</v>
      </c>
      <c r="F19" s="5" t="s">
        <v>84</v>
      </c>
      <c r="G19" s="5" t="s">
        <v>12</v>
      </c>
      <c r="H19" s="5" t="s">
        <v>65</v>
      </c>
      <c r="I19" s="5" t="s">
        <v>66</v>
      </c>
      <c r="J19" s="9">
        <v>44836.0</v>
      </c>
      <c r="K19" s="10"/>
      <c r="L19" s="6"/>
    </row>
    <row r="20">
      <c r="A20" s="4" t="s">
        <v>12</v>
      </c>
      <c r="B20" s="4" t="s">
        <v>85</v>
      </c>
      <c r="C20" s="4" t="s">
        <v>86</v>
      </c>
      <c r="D20" s="5" t="s">
        <v>87</v>
      </c>
      <c r="E20" s="5" t="s">
        <v>30</v>
      </c>
      <c r="F20" s="5" t="s">
        <v>88</v>
      </c>
      <c r="G20" s="5" t="s">
        <v>12</v>
      </c>
      <c r="H20" s="5"/>
      <c r="I20" s="5"/>
      <c r="J20" s="9"/>
      <c r="K20" s="10"/>
      <c r="L20" s="6"/>
    </row>
    <row r="21">
      <c r="A21" s="4" t="s">
        <v>12</v>
      </c>
      <c r="B21" s="4" t="s">
        <v>89</v>
      </c>
      <c r="C21" s="4" t="s">
        <v>90</v>
      </c>
      <c r="D21" s="5"/>
      <c r="E21" s="5" t="s">
        <v>60</v>
      </c>
      <c r="F21" s="5" t="s">
        <v>91</v>
      </c>
      <c r="G21" s="5" t="s">
        <v>17</v>
      </c>
      <c r="H21" s="5"/>
      <c r="I21" s="5"/>
      <c r="J21" s="7"/>
      <c r="K21" s="10"/>
      <c r="L21" s="6"/>
    </row>
    <row r="22">
      <c r="A22" s="4" t="s">
        <v>12</v>
      </c>
      <c r="B22" s="4" t="s">
        <v>92</v>
      </c>
      <c r="C22" s="4" t="s">
        <v>93</v>
      </c>
      <c r="D22" s="5" t="s">
        <v>94</v>
      </c>
      <c r="E22" s="5" t="s">
        <v>95</v>
      </c>
      <c r="F22" s="5" t="s">
        <v>96</v>
      </c>
      <c r="G22" s="5" t="s">
        <v>17</v>
      </c>
      <c r="H22" s="5"/>
      <c r="I22" s="5"/>
      <c r="J22" s="7"/>
      <c r="K22" s="10"/>
      <c r="L22" s="6"/>
    </row>
    <row r="23">
      <c r="A23" s="4" t="s">
        <v>12</v>
      </c>
      <c r="B23" s="4" t="s">
        <v>97</v>
      </c>
      <c r="C23" s="4" t="s">
        <v>98</v>
      </c>
      <c r="D23" s="5" t="s">
        <v>99</v>
      </c>
      <c r="E23" s="5" t="s">
        <v>30</v>
      </c>
      <c r="F23" s="5" t="s">
        <v>100</v>
      </c>
      <c r="G23" s="5" t="s">
        <v>17</v>
      </c>
      <c r="H23" s="5"/>
      <c r="I23" s="6"/>
      <c r="J23" s="7"/>
      <c r="K23" s="8"/>
      <c r="L23" s="6"/>
    </row>
    <row r="24">
      <c r="A24" s="4" t="s">
        <v>12</v>
      </c>
      <c r="B24" s="4" t="s">
        <v>101</v>
      </c>
      <c r="C24" s="4" t="s">
        <v>102</v>
      </c>
      <c r="D24" s="5" t="s">
        <v>103</v>
      </c>
      <c r="E24" s="5" t="s">
        <v>30</v>
      </c>
      <c r="F24" s="5" t="s">
        <v>104</v>
      </c>
      <c r="G24" s="5" t="s">
        <v>12</v>
      </c>
      <c r="H24" s="5" t="s">
        <v>105</v>
      </c>
      <c r="I24" s="5" t="s">
        <v>66</v>
      </c>
      <c r="J24" s="9">
        <v>44648.0</v>
      </c>
      <c r="K24" s="10"/>
      <c r="L24" s="6"/>
    </row>
    <row r="25">
      <c r="A25" s="4"/>
      <c r="B25" s="4" t="s">
        <v>106</v>
      </c>
      <c r="C25" s="4" t="s">
        <v>107</v>
      </c>
      <c r="D25" s="5"/>
      <c r="E25" s="5"/>
      <c r="F25" s="5"/>
      <c r="G25" s="5" t="s">
        <v>17</v>
      </c>
      <c r="H25" s="5"/>
      <c r="I25" s="5"/>
      <c r="J25" s="7"/>
      <c r="K25" s="8"/>
      <c r="L25" s="5"/>
    </row>
    <row r="26">
      <c r="A26" s="4" t="s">
        <v>12</v>
      </c>
      <c r="B26" s="4" t="s">
        <v>108</v>
      </c>
      <c r="C26" s="4" t="s">
        <v>109</v>
      </c>
      <c r="D26" s="5" t="s">
        <v>110</v>
      </c>
      <c r="E26" s="5" t="s">
        <v>25</v>
      </c>
      <c r="F26" s="5" t="s">
        <v>111</v>
      </c>
      <c r="G26" s="5" t="s">
        <v>17</v>
      </c>
      <c r="H26" s="5"/>
      <c r="I26" s="6"/>
      <c r="J26" s="7"/>
      <c r="K26" s="8"/>
      <c r="L26" s="6"/>
    </row>
    <row r="27">
      <c r="A27" s="4" t="s">
        <v>12</v>
      </c>
      <c r="B27" s="4" t="s">
        <v>112</v>
      </c>
      <c r="C27" s="4" t="s">
        <v>74</v>
      </c>
      <c r="D27" s="5"/>
      <c r="E27" s="5"/>
      <c r="F27" s="5"/>
      <c r="G27" s="5"/>
      <c r="H27" s="5"/>
      <c r="I27" s="6"/>
      <c r="J27" s="7"/>
      <c r="K27" s="10"/>
      <c r="L27" s="6"/>
    </row>
    <row r="28">
      <c r="A28" s="4" t="s">
        <v>12</v>
      </c>
      <c r="B28" s="4" t="s">
        <v>113</v>
      </c>
      <c r="C28" s="4" t="s">
        <v>114</v>
      </c>
      <c r="D28" s="5" t="s">
        <v>115</v>
      </c>
      <c r="E28" s="5" t="s">
        <v>30</v>
      </c>
      <c r="F28" s="5" t="s">
        <v>116</v>
      </c>
      <c r="G28" s="5" t="s">
        <v>17</v>
      </c>
      <c r="H28" s="5"/>
      <c r="I28" s="6"/>
      <c r="J28" s="7"/>
      <c r="K28" s="10"/>
      <c r="L28" s="6"/>
    </row>
    <row r="29">
      <c r="A29" s="4" t="s">
        <v>12</v>
      </c>
      <c r="B29" s="4" t="s">
        <v>117</v>
      </c>
      <c r="C29" s="4" t="s">
        <v>118</v>
      </c>
      <c r="D29" s="5" t="s">
        <v>119</v>
      </c>
      <c r="E29" s="5" t="s">
        <v>30</v>
      </c>
      <c r="F29" s="5" t="s">
        <v>120</v>
      </c>
      <c r="G29" s="5" t="s">
        <v>17</v>
      </c>
      <c r="H29" s="5"/>
      <c r="I29" s="6"/>
      <c r="J29" s="7"/>
      <c r="K29" s="8"/>
      <c r="L29" s="6"/>
    </row>
    <row r="30">
      <c r="A30" s="4" t="s">
        <v>12</v>
      </c>
      <c r="B30" s="4" t="s">
        <v>121</v>
      </c>
      <c r="C30" s="4" t="s">
        <v>122</v>
      </c>
      <c r="D30" s="5"/>
      <c r="E30" s="5" t="s">
        <v>60</v>
      </c>
      <c r="F30" s="5" t="s">
        <v>84</v>
      </c>
      <c r="G30" s="5" t="s">
        <v>12</v>
      </c>
      <c r="H30" s="5" t="s">
        <v>105</v>
      </c>
      <c r="I30" s="5" t="s">
        <v>56</v>
      </c>
      <c r="J30" s="9">
        <v>44647.0</v>
      </c>
      <c r="K30" s="10"/>
      <c r="L30" s="6"/>
    </row>
    <row r="31">
      <c r="A31" s="4" t="s">
        <v>12</v>
      </c>
      <c r="B31" s="4" t="s">
        <v>123</v>
      </c>
      <c r="C31" s="4" t="s">
        <v>124</v>
      </c>
      <c r="D31" s="5"/>
      <c r="E31" s="5"/>
      <c r="F31" s="5"/>
      <c r="G31" s="5" t="s">
        <v>17</v>
      </c>
      <c r="H31" s="5"/>
      <c r="I31" s="6"/>
      <c r="J31" s="7"/>
      <c r="K31" s="10"/>
      <c r="L31" s="6"/>
    </row>
    <row r="32">
      <c r="A32" s="4" t="s">
        <v>12</v>
      </c>
      <c r="B32" s="4" t="s">
        <v>125</v>
      </c>
      <c r="C32" s="4" t="s">
        <v>126</v>
      </c>
      <c r="D32" s="5"/>
      <c r="E32" s="5"/>
      <c r="F32" s="5"/>
      <c r="G32" s="5"/>
      <c r="H32" s="5"/>
      <c r="I32" s="6"/>
      <c r="J32" s="7"/>
      <c r="K32" s="8"/>
      <c r="L32" s="6"/>
    </row>
    <row r="33">
      <c r="A33" s="4" t="s">
        <v>12</v>
      </c>
      <c r="B33" s="4" t="s">
        <v>127</v>
      </c>
      <c r="C33" s="4" t="s">
        <v>128</v>
      </c>
      <c r="D33" s="5" t="s">
        <v>129</v>
      </c>
      <c r="E33" s="5" t="s">
        <v>25</v>
      </c>
      <c r="F33" s="5" t="s">
        <v>130</v>
      </c>
      <c r="G33" s="5" t="s">
        <v>17</v>
      </c>
      <c r="H33" s="5"/>
      <c r="I33" s="5"/>
      <c r="J33" s="7"/>
      <c r="K33" s="8"/>
      <c r="L33" s="6"/>
    </row>
    <row r="34">
      <c r="A34" s="4"/>
      <c r="B34" s="4" t="s">
        <v>131</v>
      </c>
      <c r="C34" s="4" t="s">
        <v>132</v>
      </c>
      <c r="D34" s="5"/>
      <c r="E34" s="5" t="s">
        <v>30</v>
      </c>
      <c r="F34" s="5" t="s">
        <v>133</v>
      </c>
      <c r="G34" s="5" t="s">
        <v>17</v>
      </c>
      <c r="H34" s="5"/>
      <c r="I34" s="6"/>
      <c r="J34" s="7"/>
      <c r="K34" s="8"/>
      <c r="L34" s="5"/>
    </row>
    <row r="35">
      <c r="A35" s="4" t="s">
        <v>12</v>
      </c>
      <c r="B35" s="4" t="s">
        <v>134</v>
      </c>
      <c r="C35" s="4" t="s">
        <v>135</v>
      </c>
      <c r="D35" s="5" t="s">
        <v>119</v>
      </c>
      <c r="E35" s="5" t="s">
        <v>60</v>
      </c>
      <c r="F35" s="5" t="s">
        <v>21</v>
      </c>
      <c r="G35" s="5" t="s">
        <v>17</v>
      </c>
      <c r="H35" s="5"/>
      <c r="I35" s="6"/>
      <c r="J35" s="7"/>
      <c r="K35" s="8"/>
      <c r="L35" s="6"/>
    </row>
    <row r="36">
      <c r="A36" s="4"/>
      <c r="B36" s="4" t="s">
        <v>136</v>
      </c>
      <c r="C36" s="4" t="s">
        <v>137</v>
      </c>
      <c r="D36" s="5"/>
      <c r="E36" s="5" t="s">
        <v>25</v>
      </c>
      <c r="F36" s="5" t="s">
        <v>138</v>
      </c>
      <c r="G36" s="5" t="s">
        <v>17</v>
      </c>
      <c r="H36" s="5"/>
      <c r="I36" s="6"/>
      <c r="J36" s="7"/>
      <c r="K36" s="8"/>
      <c r="L36" s="6"/>
    </row>
    <row r="37">
      <c r="A37" s="4" t="s">
        <v>12</v>
      </c>
      <c r="B37" s="4" t="s">
        <v>139</v>
      </c>
      <c r="C37" s="4" t="s">
        <v>140</v>
      </c>
      <c r="D37" s="11" t="s">
        <v>141</v>
      </c>
      <c r="E37" s="11" t="s">
        <v>25</v>
      </c>
      <c r="F37" s="5" t="s">
        <v>50</v>
      </c>
      <c r="G37" s="5" t="s">
        <v>12</v>
      </c>
      <c r="H37" s="5" t="s">
        <v>142</v>
      </c>
      <c r="I37" s="5" t="s">
        <v>143</v>
      </c>
      <c r="J37" s="9">
        <v>44643.0</v>
      </c>
      <c r="K37" s="10"/>
      <c r="L37" s="6"/>
    </row>
    <row r="38">
      <c r="A38" s="4" t="s">
        <v>12</v>
      </c>
      <c r="B38" s="4" t="s">
        <v>144</v>
      </c>
      <c r="C38" s="4" t="s">
        <v>145</v>
      </c>
      <c r="D38" s="5"/>
      <c r="E38" s="5" t="s">
        <v>45</v>
      </c>
      <c r="F38" s="5" t="s">
        <v>146</v>
      </c>
      <c r="G38" s="5" t="s">
        <v>12</v>
      </c>
      <c r="H38" s="5"/>
      <c r="I38" s="5" t="s">
        <v>147</v>
      </c>
      <c r="J38" s="9">
        <v>44688.0</v>
      </c>
      <c r="K38" s="8"/>
      <c r="L38" s="6"/>
    </row>
    <row r="39">
      <c r="A39" s="4" t="s">
        <v>12</v>
      </c>
      <c r="B39" s="4" t="s">
        <v>148</v>
      </c>
      <c r="C39" s="4" t="s">
        <v>149</v>
      </c>
      <c r="D39" s="5" t="s">
        <v>150</v>
      </c>
      <c r="E39" s="5" t="s">
        <v>49</v>
      </c>
      <c r="F39" s="5" t="s">
        <v>146</v>
      </c>
      <c r="G39" s="5" t="s">
        <v>12</v>
      </c>
      <c r="H39" s="5" t="s">
        <v>65</v>
      </c>
      <c r="I39" s="6"/>
      <c r="J39" s="9">
        <v>44836.0</v>
      </c>
      <c r="K39" s="10"/>
      <c r="L39" s="6"/>
    </row>
    <row r="40">
      <c r="A40" s="4"/>
      <c r="B40" s="4" t="s">
        <v>151</v>
      </c>
      <c r="C40" s="4" t="s">
        <v>14</v>
      </c>
      <c r="D40" s="5"/>
      <c r="E40" s="5" t="s">
        <v>30</v>
      </c>
      <c r="F40" s="5" t="s">
        <v>152</v>
      </c>
      <c r="G40" s="5" t="s">
        <v>17</v>
      </c>
      <c r="H40" s="5"/>
      <c r="I40" s="6"/>
      <c r="J40" s="7"/>
      <c r="K40" s="8"/>
      <c r="L40" s="6"/>
    </row>
    <row r="41">
      <c r="A41" s="4" t="s">
        <v>12</v>
      </c>
      <c r="B41" s="4" t="s">
        <v>153</v>
      </c>
      <c r="C41" s="4" t="s">
        <v>154</v>
      </c>
      <c r="D41" s="5"/>
      <c r="E41" s="5" t="s">
        <v>155</v>
      </c>
      <c r="F41" s="5" t="s">
        <v>31</v>
      </c>
      <c r="G41" s="5" t="s">
        <v>17</v>
      </c>
      <c r="H41" s="5"/>
      <c r="I41" s="5"/>
      <c r="J41" s="9"/>
      <c r="K41" s="10"/>
      <c r="L41" s="6"/>
    </row>
    <row r="42">
      <c r="A42" s="4" t="s">
        <v>12</v>
      </c>
      <c r="B42" s="4" t="s">
        <v>156</v>
      </c>
      <c r="C42" s="4" t="s">
        <v>157</v>
      </c>
      <c r="D42" s="5" t="s">
        <v>158</v>
      </c>
      <c r="E42" s="5" t="s">
        <v>30</v>
      </c>
      <c r="F42" s="5" t="s">
        <v>159</v>
      </c>
      <c r="G42" s="5" t="s">
        <v>17</v>
      </c>
      <c r="H42" s="5"/>
      <c r="I42" s="6"/>
      <c r="J42" s="7"/>
      <c r="K42" s="10"/>
      <c r="L42" s="6"/>
    </row>
    <row r="43">
      <c r="A43" s="12"/>
      <c r="B43" s="4" t="s">
        <v>160</v>
      </c>
      <c r="C43" s="4" t="s">
        <v>161</v>
      </c>
      <c r="D43" s="5"/>
      <c r="E43" s="5" t="s">
        <v>60</v>
      </c>
      <c r="F43" s="5" t="s">
        <v>162</v>
      </c>
      <c r="G43" s="5" t="s">
        <v>17</v>
      </c>
      <c r="H43" s="5"/>
      <c r="I43" s="5"/>
      <c r="J43" s="7"/>
      <c r="K43" s="8"/>
      <c r="L43" s="6"/>
    </row>
    <row r="44">
      <c r="A44" s="4" t="s">
        <v>12</v>
      </c>
      <c r="B44" s="4" t="s">
        <v>163</v>
      </c>
      <c r="C44" s="4" t="s">
        <v>164</v>
      </c>
      <c r="D44" s="5"/>
      <c r="E44" s="5" t="s">
        <v>60</v>
      </c>
      <c r="F44" s="5" t="s">
        <v>38</v>
      </c>
      <c r="G44" s="5" t="s">
        <v>12</v>
      </c>
      <c r="H44" s="5" t="s">
        <v>51</v>
      </c>
      <c r="I44" s="6"/>
      <c r="J44" s="7"/>
      <c r="K44" s="8"/>
      <c r="L44" s="6"/>
    </row>
    <row r="45">
      <c r="A45" s="4" t="s">
        <v>12</v>
      </c>
      <c r="B45" s="4" t="s">
        <v>165</v>
      </c>
      <c r="C45" s="4" t="s">
        <v>166</v>
      </c>
      <c r="D45" s="5" t="s">
        <v>167</v>
      </c>
      <c r="E45" s="5" t="s">
        <v>15</v>
      </c>
      <c r="F45" s="5" t="s">
        <v>168</v>
      </c>
      <c r="G45" s="5" t="s">
        <v>17</v>
      </c>
      <c r="H45" s="5"/>
      <c r="I45" s="6"/>
      <c r="J45" s="7"/>
      <c r="K45" s="8"/>
      <c r="L45" s="6"/>
    </row>
    <row r="46">
      <c r="A46" s="4" t="s">
        <v>12</v>
      </c>
      <c r="B46" s="4" t="s">
        <v>169</v>
      </c>
      <c r="C46" s="4" t="s">
        <v>170</v>
      </c>
      <c r="D46" s="5" t="s">
        <v>110</v>
      </c>
      <c r="E46" s="5" t="s">
        <v>49</v>
      </c>
      <c r="F46" s="5" t="s">
        <v>130</v>
      </c>
      <c r="G46" s="5" t="s">
        <v>17</v>
      </c>
      <c r="H46" s="5"/>
      <c r="I46" s="6"/>
      <c r="J46" s="7"/>
      <c r="K46" s="8"/>
      <c r="L46" s="6"/>
    </row>
    <row r="47">
      <c r="A47" s="4" t="s">
        <v>12</v>
      </c>
      <c r="B47" s="4" t="s">
        <v>171</v>
      </c>
      <c r="C47" s="4" t="s">
        <v>172</v>
      </c>
      <c r="D47" s="5" t="s">
        <v>141</v>
      </c>
      <c r="E47" s="5" t="s">
        <v>60</v>
      </c>
      <c r="F47" s="5" t="s">
        <v>173</v>
      </c>
      <c r="G47" s="5" t="s">
        <v>17</v>
      </c>
      <c r="H47" s="5"/>
      <c r="I47" s="5"/>
      <c r="J47" s="9"/>
      <c r="K47" s="8"/>
      <c r="L47" s="6"/>
    </row>
    <row r="48">
      <c r="A48" s="4" t="s">
        <v>12</v>
      </c>
      <c r="B48" s="4" t="s">
        <v>174</v>
      </c>
      <c r="C48" s="4" t="s">
        <v>175</v>
      </c>
      <c r="D48" s="5"/>
      <c r="E48" s="5" t="s">
        <v>60</v>
      </c>
      <c r="F48" s="5" t="s">
        <v>176</v>
      </c>
      <c r="G48" s="5" t="s">
        <v>12</v>
      </c>
      <c r="H48" s="5" t="s">
        <v>51</v>
      </c>
      <c r="I48" s="6"/>
      <c r="J48" s="9"/>
      <c r="K48" s="10"/>
      <c r="L48" s="6"/>
    </row>
    <row r="49" ht="17.25" customHeight="1">
      <c r="A49" s="4"/>
      <c r="B49" s="4" t="s">
        <v>177</v>
      </c>
      <c r="C49" s="4" t="s">
        <v>178</v>
      </c>
      <c r="D49" s="5"/>
      <c r="E49" s="5"/>
      <c r="F49" s="5"/>
      <c r="G49" s="5"/>
      <c r="H49" s="5"/>
      <c r="I49" s="6"/>
      <c r="J49" s="7"/>
      <c r="K49" s="8"/>
      <c r="L49" s="6"/>
    </row>
  </sheetData>
  <conditionalFormatting sqref="G1:H49">
    <cfRule type="cellIs" dxfId="0" priority="1" operator="equal">
      <formula>"Yes"</formula>
    </cfRule>
  </conditionalFormatting>
  <conditionalFormatting sqref="G1:H49">
    <cfRule type="cellIs" dxfId="1" priority="2" operator="equal">
      <formula>"No"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6.38"/>
    <col customWidth="1" min="2" max="2" width="14.25"/>
    <col customWidth="1" min="3" max="4" width="18.88"/>
    <col customWidth="1" min="5" max="16" width="12.63"/>
  </cols>
  <sheetData>
    <row r="1" ht="44.25" customHeight="1">
      <c r="A1" s="13"/>
      <c r="B1" s="13" t="s">
        <v>179</v>
      </c>
    </row>
    <row r="2">
      <c r="A2" s="14" t="s">
        <v>180</v>
      </c>
      <c r="B2" s="15" t="s">
        <v>181</v>
      </c>
      <c r="C2" s="14" t="s">
        <v>1</v>
      </c>
      <c r="D2" s="14" t="s">
        <v>2</v>
      </c>
      <c r="E2" s="14" t="s">
        <v>182</v>
      </c>
      <c r="F2" s="14" t="s">
        <v>183</v>
      </c>
      <c r="G2" s="14" t="s">
        <v>184</v>
      </c>
      <c r="H2" s="16" t="s">
        <v>185</v>
      </c>
      <c r="I2" s="14" t="s">
        <v>186</v>
      </c>
      <c r="J2" s="14" t="s">
        <v>187</v>
      </c>
      <c r="K2" s="14" t="s">
        <v>188</v>
      </c>
      <c r="L2" s="14" t="s">
        <v>189</v>
      </c>
      <c r="M2" s="16" t="s">
        <v>190</v>
      </c>
      <c r="N2" s="16" t="s">
        <v>191</v>
      </c>
      <c r="O2" s="16" t="s">
        <v>192</v>
      </c>
      <c r="P2" s="16" t="s">
        <v>193</v>
      </c>
    </row>
    <row r="3">
      <c r="A3" s="17">
        <v>1.0</v>
      </c>
      <c r="B3" s="18"/>
      <c r="C3" s="17" t="s">
        <v>69</v>
      </c>
      <c r="D3" s="17" t="s">
        <v>70</v>
      </c>
      <c r="E3" s="19" t="s">
        <v>194</v>
      </c>
      <c r="F3" s="19">
        <v>20.0</v>
      </c>
      <c r="G3" s="19">
        <v>165.3</v>
      </c>
      <c r="H3" s="20">
        <f t="shared" ref="H3:H33" si="1">ROUND(G3/2.205, 2)</f>
        <v>74.97</v>
      </c>
      <c r="I3" s="19">
        <v>485.0</v>
      </c>
      <c r="J3" s="19">
        <v>395.0</v>
      </c>
      <c r="K3" s="19">
        <v>655.0</v>
      </c>
      <c r="L3" s="19">
        <f t="shared" ref="L3:L4" si="2">SUM(I3, J3, K3)</f>
        <v>1535</v>
      </c>
      <c r="M3" s="20">
        <f t="shared" ref="M3:M33" si="3">ROUND(L3/2.205, 2)</f>
        <v>696.15</v>
      </c>
      <c r="N3" s="20">
        <f t="shared" ref="N3:N33" si="4">IF(E3="", 0, IF(E3="M", ROUND((100*M3)/(1199.72839-(1025.18162*EXP(-0.00921*H3))), 1), ROUND((100*M3)/(610.32796-(1045.59282*EXP(-0.03048*H3))), 1)))</f>
        <v>101.5</v>
      </c>
      <c r="O3" s="20"/>
      <c r="P3" s="20">
        <f t="shared" ref="P3:P33" si="5">IF(E3="", 0, IF(E3="M", ROUND((600*M3)/(47.46178854+(8.472061379*H3)+(0.07369410346*H3^2)+(-0.001395833811*H3^3)+(7.07665973070743*10^-6*H3^4)+(-1.20804336482315*10^-8*H3^5)), 0), ROUND((600*M3)/(-125.4255398+(13.71219419*H3)+(-0.03307250631*H3^2)+(-0.001050400051*H3^3)+(9.38773881462799*10^-6*H3^4)+(-2.3334613884954*10^-8*H3^5)), 0)))</f>
        <v>594</v>
      </c>
    </row>
    <row r="4">
      <c r="A4" s="17">
        <v>2.0</v>
      </c>
      <c r="B4" s="18"/>
      <c r="C4" s="17" t="s">
        <v>101</v>
      </c>
      <c r="D4" s="17" t="s">
        <v>102</v>
      </c>
      <c r="E4" s="19" t="s">
        <v>194</v>
      </c>
      <c r="F4" s="19">
        <v>20.0</v>
      </c>
      <c r="G4" s="19">
        <v>198.0</v>
      </c>
      <c r="H4" s="20">
        <f t="shared" si="1"/>
        <v>89.8</v>
      </c>
      <c r="I4" s="19">
        <v>589.8</v>
      </c>
      <c r="J4" s="19">
        <v>345.0</v>
      </c>
      <c r="K4" s="19">
        <v>672.5</v>
      </c>
      <c r="L4" s="19">
        <f t="shared" si="2"/>
        <v>1607.3</v>
      </c>
      <c r="M4" s="20">
        <f t="shared" si="3"/>
        <v>728.93</v>
      </c>
      <c r="N4" s="20">
        <f t="shared" si="4"/>
        <v>97</v>
      </c>
      <c r="O4" s="20"/>
      <c r="P4" s="20">
        <f t="shared" si="5"/>
        <v>560</v>
      </c>
    </row>
    <row r="5">
      <c r="A5" s="17">
        <v>3.0</v>
      </c>
      <c r="B5" s="18"/>
      <c r="C5" s="17" t="s">
        <v>131</v>
      </c>
      <c r="D5" s="17" t="s">
        <v>132</v>
      </c>
      <c r="E5" s="19" t="s">
        <v>194</v>
      </c>
      <c r="F5" s="19">
        <v>20.0</v>
      </c>
      <c r="G5" s="19">
        <v>172.0</v>
      </c>
      <c r="H5" s="20">
        <f t="shared" si="1"/>
        <v>78</v>
      </c>
      <c r="I5" s="19">
        <v>515.0</v>
      </c>
      <c r="J5" s="19">
        <v>315.0</v>
      </c>
      <c r="K5" s="19">
        <v>605.0</v>
      </c>
      <c r="L5" s="19">
        <f>sum(I5,J5,K5)</f>
        <v>1435</v>
      </c>
      <c r="M5" s="20">
        <f t="shared" si="3"/>
        <v>650.79</v>
      </c>
      <c r="N5" s="20">
        <f t="shared" si="4"/>
        <v>93</v>
      </c>
      <c r="O5" s="20"/>
      <c r="P5" s="20">
        <f t="shared" si="5"/>
        <v>541</v>
      </c>
    </row>
    <row r="6">
      <c r="A6" s="17">
        <f t="shared" ref="A6:A32" si="6">A5+1</f>
        <v>4</v>
      </c>
      <c r="B6" s="18"/>
      <c r="C6" s="17" t="s">
        <v>82</v>
      </c>
      <c r="D6" s="17" t="s">
        <v>83</v>
      </c>
      <c r="E6" s="19" t="s">
        <v>194</v>
      </c>
      <c r="F6" s="19">
        <v>20.0</v>
      </c>
      <c r="G6" s="19">
        <v>190.0</v>
      </c>
      <c r="H6" s="20">
        <f t="shared" si="1"/>
        <v>86.17</v>
      </c>
      <c r="I6" s="19">
        <v>468.0</v>
      </c>
      <c r="J6" s="19">
        <v>601.0</v>
      </c>
      <c r="K6" s="19">
        <v>325.0</v>
      </c>
      <c r="L6" s="19">
        <f t="shared" ref="L6:L15" si="7">SUM(I6, J6, K6)</f>
        <v>1394</v>
      </c>
      <c r="M6" s="20">
        <f t="shared" si="3"/>
        <v>632.2</v>
      </c>
      <c r="N6" s="20">
        <f t="shared" si="4"/>
        <v>85.9</v>
      </c>
      <c r="O6" s="20"/>
      <c r="P6" s="20">
        <f t="shared" si="5"/>
        <v>496</v>
      </c>
    </row>
    <row r="7">
      <c r="A7" s="17">
        <f t="shared" si="6"/>
        <v>5</v>
      </c>
      <c r="B7" s="18"/>
      <c r="C7" s="17" t="s">
        <v>121</v>
      </c>
      <c r="D7" s="17" t="s">
        <v>122</v>
      </c>
      <c r="E7" s="19" t="s">
        <v>194</v>
      </c>
      <c r="F7" s="19">
        <v>23.0</v>
      </c>
      <c r="G7" s="19">
        <v>160.0</v>
      </c>
      <c r="H7" s="20">
        <f t="shared" si="1"/>
        <v>72.56</v>
      </c>
      <c r="I7" s="19">
        <v>463.0</v>
      </c>
      <c r="J7" s="19">
        <v>291.5</v>
      </c>
      <c r="K7" s="19">
        <v>501.5</v>
      </c>
      <c r="L7" s="19">
        <f t="shared" si="7"/>
        <v>1256</v>
      </c>
      <c r="M7" s="20">
        <f t="shared" si="3"/>
        <v>569.61</v>
      </c>
      <c r="N7" s="20">
        <f t="shared" si="4"/>
        <v>84.5</v>
      </c>
      <c r="O7" s="20"/>
      <c r="P7" s="20">
        <f t="shared" si="5"/>
        <v>496</v>
      </c>
    </row>
    <row r="8">
      <c r="A8" s="17">
        <f t="shared" si="6"/>
        <v>6</v>
      </c>
      <c r="B8" s="18"/>
      <c r="C8" s="17" t="s">
        <v>76</v>
      </c>
      <c r="D8" s="17" t="s">
        <v>77</v>
      </c>
      <c r="E8" s="19" t="s">
        <v>194</v>
      </c>
      <c r="F8" s="19">
        <v>23.0</v>
      </c>
      <c r="G8" s="19">
        <v>173.0</v>
      </c>
      <c r="H8" s="20">
        <f t="shared" si="1"/>
        <v>78.46</v>
      </c>
      <c r="I8" s="19">
        <v>470.0</v>
      </c>
      <c r="J8" s="19">
        <v>315.0</v>
      </c>
      <c r="K8" s="19">
        <v>505.0</v>
      </c>
      <c r="L8" s="19">
        <f t="shared" si="7"/>
        <v>1290</v>
      </c>
      <c r="M8" s="20">
        <f t="shared" si="3"/>
        <v>585.03</v>
      </c>
      <c r="N8" s="20">
        <f t="shared" si="4"/>
        <v>83.3</v>
      </c>
      <c r="O8" s="20"/>
      <c r="P8" s="20">
        <f t="shared" si="5"/>
        <v>485</v>
      </c>
    </row>
    <row r="9">
      <c r="A9" s="17">
        <f t="shared" si="6"/>
        <v>7</v>
      </c>
      <c r="B9" s="18"/>
      <c r="C9" s="17" t="s">
        <v>52</v>
      </c>
      <c r="D9" s="17" t="s">
        <v>53</v>
      </c>
      <c r="E9" s="19" t="s">
        <v>195</v>
      </c>
      <c r="F9" s="19">
        <v>19.0</v>
      </c>
      <c r="G9" s="19">
        <v>152.0</v>
      </c>
      <c r="H9" s="20">
        <f t="shared" si="1"/>
        <v>68.93</v>
      </c>
      <c r="I9" s="19">
        <v>340.0</v>
      </c>
      <c r="J9" s="19">
        <v>185.0</v>
      </c>
      <c r="K9" s="19">
        <v>315.0</v>
      </c>
      <c r="L9" s="19">
        <f t="shared" si="7"/>
        <v>840</v>
      </c>
      <c r="M9" s="20">
        <f t="shared" si="3"/>
        <v>380.95</v>
      </c>
      <c r="N9" s="20">
        <f t="shared" si="4"/>
        <v>79</v>
      </c>
      <c r="O9" s="20"/>
      <c r="P9" s="20">
        <f t="shared" si="5"/>
        <v>462</v>
      </c>
    </row>
    <row r="10">
      <c r="A10" s="17">
        <f t="shared" si="6"/>
        <v>8</v>
      </c>
      <c r="B10" s="17" t="s">
        <v>12</v>
      </c>
      <c r="C10" s="17" t="s">
        <v>27</v>
      </c>
      <c r="D10" s="17" t="s">
        <v>28</v>
      </c>
      <c r="E10" s="19" t="s">
        <v>194</v>
      </c>
      <c r="F10" s="19">
        <v>20.0</v>
      </c>
      <c r="G10" s="19">
        <v>207.12</v>
      </c>
      <c r="H10" s="20">
        <f t="shared" si="1"/>
        <v>93.93</v>
      </c>
      <c r="I10" s="19">
        <v>452.0</v>
      </c>
      <c r="J10" s="19">
        <v>341.7</v>
      </c>
      <c r="K10" s="19">
        <v>540.1</v>
      </c>
      <c r="L10" s="19">
        <f t="shared" si="7"/>
        <v>1333.8</v>
      </c>
      <c r="M10" s="20">
        <f t="shared" si="3"/>
        <v>604.9</v>
      </c>
      <c r="N10" s="20">
        <f t="shared" si="4"/>
        <v>78.8</v>
      </c>
      <c r="O10" s="20"/>
      <c r="P10" s="20">
        <f t="shared" si="5"/>
        <v>454</v>
      </c>
    </row>
    <row r="11">
      <c r="A11" s="17">
        <f t="shared" si="6"/>
        <v>9</v>
      </c>
      <c r="B11" s="18"/>
      <c r="C11" s="17" t="s">
        <v>139</v>
      </c>
      <c r="D11" s="17" t="s">
        <v>140</v>
      </c>
      <c r="E11" s="19" t="s">
        <v>194</v>
      </c>
      <c r="F11" s="19">
        <v>19.0</v>
      </c>
      <c r="G11" s="19">
        <v>198.0</v>
      </c>
      <c r="H11" s="20">
        <f t="shared" si="1"/>
        <v>89.8</v>
      </c>
      <c r="I11" s="19">
        <v>446.0</v>
      </c>
      <c r="J11" s="19">
        <v>336.0</v>
      </c>
      <c r="K11" s="19">
        <v>512.0</v>
      </c>
      <c r="L11" s="19">
        <f t="shared" si="7"/>
        <v>1294</v>
      </c>
      <c r="M11" s="20">
        <f t="shared" si="3"/>
        <v>586.85</v>
      </c>
      <c r="N11" s="20">
        <f t="shared" si="4"/>
        <v>78.1</v>
      </c>
      <c r="O11" s="20"/>
      <c r="P11" s="20">
        <f t="shared" si="5"/>
        <v>451</v>
      </c>
    </row>
    <row r="12">
      <c r="A12" s="17">
        <f t="shared" si="6"/>
        <v>10</v>
      </c>
      <c r="B12" s="18"/>
      <c r="C12" s="17" t="s">
        <v>42</v>
      </c>
      <c r="D12" s="17" t="s">
        <v>43</v>
      </c>
      <c r="E12" s="19" t="s">
        <v>194</v>
      </c>
      <c r="F12" s="19">
        <v>29.0</v>
      </c>
      <c r="G12" s="19">
        <v>202.0</v>
      </c>
      <c r="H12" s="20">
        <f t="shared" si="1"/>
        <v>91.61</v>
      </c>
      <c r="I12" s="19">
        <v>500.0</v>
      </c>
      <c r="J12" s="19">
        <v>285.0</v>
      </c>
      <c r="K12" s="19">
        <v>500.0</v>
      </c>
      <c r="L12" s="19">
        <f t="shared" si="7"/>
        <v>1285</v>
      </c>
      <c r="M12" s="20">
        <f t="shared" si="3"/>
        <v>582.77</v>
      </c>
      <c r="N12" s="20">
        <f t="shared" si="4"/>
        <v>76.8</v>
      </c>
      <c r="O12" s="20"/>
      <c r="P12" s="20">
        <f t="shared" si="5"/>
        <v>443</v>
      </c>
    </row>
    <row r="13">
      <c r="A13" s="17">
        <f t="shared" si="6"/>
        <v>11</v>
      </c>
      <c r="B13" s="18"/>
      <c r="C13" s="17" t="s">
        <v>156</v>
      </c>
      <c r="D13" s="17" t="s">
        <v>157</v>
      </c>
      <c r="E13" s="19" t="s">
        <v>194</v>
      </c>
      <c r="F13" s="19">
        <v>21.0</v>
      </c>
      <c r="G13" s="19">
        <v>193.0</v>
      </c>
      <c r="H13" s="20">
        <f t="shared" si="1"/>
        <v>87.53</v>
      </c>
      <c r="I13" s="19">
        <v>425.0</v>
      </c>
      <c r="J13" s="19">
        <v>315.0</v>
      </c>
      <c r="K13" s="19">
        <v>510.0</v>
      </c>
      <c r="L13" s="19">
        <f t="shared" si="7"/>
        <v>1250</v>
      </c>
      <c r="M13" s="20">
        <f t="shared" si="3"/>
        <v>566.89</v>
      </c>
      <c r="N13" s="20">
        <f t="shared" si="4"/>
        <v>76.4</v>
      </c>
      <c r="O13" s="20"/>
      <c r="P13" s="20">
        <f t="shared" si="5"/>
        <v>441</v>
      </c>
    </row>
    <row r="14">
      <c r="A14" s="17">
        <f t="shared" si="6"/>
        <v>12</v>
      </c>
      <c r="B14" s="17" t="s">
        <v>12</v>
      </c>
      <c r="C14" s="17" t="s">
        <v>153</v>
      </c>
      <c r="D14" s="17" t="s">
        <v>154</v>
      </c>
      <c r="E14" s="19" t="s">
        <v>194</v>
      </c>
      <c r="F14" s="19">
        <v>21.0</v>
      </c>
      <c r="G14" s="19">
        <v>183.0</v>
      </c>
      <c r="H14" s="20">
        <f t="shared" si="1"/>
        <v>82.99</v>
      </c>
      <c r="I14" s="19">
        <v>413.4</v>
      </c>
      <c r="J14" s="19">
        <v>275.0</v>
      </c>
      <c r="K14" s="19">
        <v>507.0</v>
      </c>
      <c r="L14" s="19">
        <f t="shared" si="7"/>
        <v>1195.4</v>
      </c>
      <c r="M14" s="20">
        <f t="shared" si="3"/>
        <v>542.13</v>
      </c>
      <c r="N14" s="20">
        <f t="shared" si="4"/>
        <v>75</v>
      </c>
      <c r="O14" s="20"/>
      <c r="P14" s="20">
        <f t="shared" si="5"/>
        <v>435</v>
      </c>
    </row>
    <row r="15">
      <c r="A15" s="17">
        <f t="shared" si="6"/>
        <v>13</v>
      </c>
      <c r="B15" s="18"/>
      <c r="C15" s="17" t="s">
        <v>160</v>
      </c>
      <c r="D15" s="17" t="s">
        <v>161</v>
      </c>
      <c r="E15" s="19" t="s">
        <v>194</v>
      </c>
      <c r="F15" s="19">
        <v>25.0</v>
      </c>
      <c r="G15" s="19">
        <v>236.0</v>
      </c>
      <c r="H15" s="20">
        <f t="shared" si="1"/>
        <v>107.03</v>
      </c>
      <c r="I15" s="19">
        <v>450.0</v>
      </c>
      <c r="J15" s="19">
        <v>305.0</v>
      </c>
      <c r="K15" s="19">
        <v>550.0</v>
      </c>
      <c r="L15" s="19">
        <f t="shared" si="7"/>
        <v>1305</v>
      </c>
      <c r="M15" s="20">
        <f t="shared" si="3"/>
        <v>591.84</v>
      </c>
      <c r="N15" s="20">
        <f t="shared" si="4"/>
        <v>72.4</v>
      </c>
      <c r="O15" s="20"/>
      <c r="P15" s="20">
        <f t="shared" si="5"/>
        <v>420</v>
      </c>
    </row>
    <row r="16">
      <c r="A16" s="17">
        <f t="shared" si="6"/>
        <v>14</v>
      </c>
      <c r="B16" s="18"/>
      <c r="C16" s="17" t="s">
        <v>144</v>
      </c>
      <c r="D16" s="17" t="s">
        <v>145</v>
      </c>
      <c r="E16" s="19" t="s">
        <v>194</v>
      </c>
      <c r="F16" s="19">
        <v>25.0</v>
      </c>
      <c r="G16" s="19">
        <v>198.0</v>
      </c>
      <c r="H16" s="20">
        <f t="shared" si="1"/>
        <v>89.8</v>
      </c>
      <c r="I16" s="19">
        <v>385.0</v>
      </c>
      <c r="J16" s="19">
        <v>320.0</v>
      </c>
      <c r="K16" s="19">
        <v>460.0</v>
      </c>
      <c r="L16" s="19">
        <f>sum(I16,J16,K16)</f>
        <v>1165</v>
      </c>
      <c r="M16" s="20">
        <f t="shared" si="3"/>
        <v>528.34</v>
      </c>
      <c r="N16" s="20">
        <f t="shared" si="4"/>
        <v>70.3</v>
      </c>
      <c r="O16" s="20"/>
      <c r="P16" s="20">
        <f t="shared" si="5"/>
        <v>406</v>
      </c>
    </row>
    <row r="17">
      <c r="A17" s="17">
        <f t="shared" si="6"/>
        <v>15</v>
      </c>
      <c r="B17" s="18"/>
      <c r="C17" s="17" t="s">
        <v>151</v>
      </c>
      <c r="D17" s="17" t="s">
        <v>14</v>
      </c>
      <c r="E17" s="19" t="s">
        <v>194</v>
      </c>
      <c r="F17" s="19">
        <v>20.0</v>
      </c>
      <c r="G17" s="19">
        <v>160.0</v>
      </c>
      <c r="H17" s="20">
        <f t="shared" si="1"/>
        <v>72.56</v>
      </c>
      <c r="I17" s="19">
        <v>360.0</v>
      </c>
      <c r="J17" s="19">
        <v>220.0</v>
      </c>
      <c r="K17" s="19">
        <v>430.0</v>
      </c>
      <c r="L17" s="19">
        <f t="shared" ref="L17:L23" si="8">SUM(I17, J17, K17)</f>
        <v>1010</v>
      </c>
      <c r="M17" s="20">
        <f t="shared" si="3"/>
        <v>458.05</v>
      </c>
      <c r="N17" s="20">
        <f t="shared" si="4"/>
        <v>67.9</v>
      </c>
      <c r="O17" s="20"/>
      <c r="P17" s="20">
        <f t="shared" si="5"/>
        <v>399</v>
      </c>
    </row>
    <row r="18">
      <c r="A18" s="17">
        <f t="shared" si="6"/>
        <v>16</v>
      </c>
      <c r="B18" s="18"/>
      <c r="C18" s="17" t="s">
        <v>106</v>
      </c>
      <c r="D18" s="17" t="s">
        <v>107</v>
      </c>
      <c r="E18" s="19" t="s">
        <v>194</v>
      </c>
      <c r="F18" s="19">
        <v>19.0</v>
      </c>
      <c r="G18" s="19">
        <v>170.0</v>
      </c>
      <c r="H18" s="20">
        <f t="shared" si="1"/>
        <v>77.1</v>
      </c>
      <c r="I18" s="19">
        <v>363.8</v>
      </c>
      <c r="J18" s="19">
        <v>253.5</v>
      </c>
      <c r="K18" s="19">
        <v>418.9</v>
      </c>
      <c r="L18" s="19">
        <f t="shared" si="8"/>
        <v>1036.2</v>
      </c>
      <c r="M18" s="20">
        <f t="shared" si="3"/>
        <v>469.93</v>
      </c>
      <c r="N18" s="20">
        <f t="shared" si="4"/>
        <v>67.5</v>
      </c>
      <c r="O18" s="20"/>
      <c r="P18" s="20">
        <f t="shared" si="5"/>
        <v>394</v>
      </c>
    </row>
    <row r="19">
      <c r="A19" s="17">
        <f t="shared" si="6"/>
        <v>17</v>
      </c>
      <c r="B19" s="17" t="s">
        <v>12</v>
      </c>
      <c r="C19" s="17" t="s">
        <v>36</v>
      </c>
      <c r="D19" s="17" t="s">
        <v>28</v>
      </c>
      <c r="E19" s="19" t="s">
        <v>194</v>
      </c>
      <c r="F19" s="19">
        <v>18.0</v>
      </c>
      <c r="G19" s="19">
        <v>158.4</v>
      </c>
      <c r="H19" s="20">
        <f t="shared" si="1"/>
        <v>71.84</v>
      </c>
      <c r="I19" s="19">
        <v>352.74</v>
      </c>
      <c r="J19" s="19">
        <v>225.0</v>
      </c>
      <c r="K19" s="19">
        <v>385.81</v>
      </c>
      <c r="L19" s="19">
        <f t="shared" si="8"/>
        <v>963.55</v>
      </c>
      <c r="M19" s="20">
        <f t="shared" si="3"/>
        <v>436.98</v>
      </c>
      <c r="N19" s="20">
        <f t="shared" si="4"/>
        <v>65.1</v>
      </c>
      <c r="O19" s="20"/>
      <c r="P19" s="20">
        <f t="shared" si="5"/>
        <v>383</v>
      </c>
    </row>
    <row r="20">
      <c r="A20" s="17">
        <f t="shared" si="6"/>
        <v>18</v>
      </c>
      <c r="B20" s="17" t="s">
        <v>12</v>
      </c>
      <c r="C20" s="17" t="s">
        <v>47</v>
      </c>
      <c r="D20" s="17" t="s">
        <v>48</v>
      </c>
      <c r="E20" s="19" t="s">
        <v>194</v>
      </c>
      <c r="F20" s="19">
        <v>19.0</v>
      </c>
      <c r="G20" s="19">
        <v>145.5</v>
      </c>
      <c r="H20" s="20">
        <f t="shared" si="1"/>
        <v>65.99</v>
      </c>
      <c r="I20" s="19">
        <v>308.6</v>
      </c>
      <c r="J20" s="19">
        <v>198.4</v>
      </c>
      <c r="K20" s="19">
        <v>407.9</v>
      </c>
      <c r="L20" s="19">
        <f t="shared" si="8"/>
        <v>914.9</v>
      </c>
      <c r="M20" s="20">
        <f t="shared" si="3"/>
        <v>414.92</v>
      </c>
      <c r="N20" s="20">
        <f t="shared" si="4"/>
        <v>64.7</v>
      </c>
      <c r="O20" s="20"/>
      <c r="P20" s="20">
        <f t="shared" si="5"/>
        <v>386</v>
      </c>
    </row>
    <row r="21">
      <c r="A21" s="17">
        <f t="shared" si="6"/>
        <v>19</v>
      </c>
      <c r="B21" s="18"/>
      <c r="C21" s="17" t="s">
        <v>73</v>
      </c>
      <c r="D21" s="17" t="s">
        <v>74</v>
      </c>
      <c r="E21" s="19" t="s">
        <v>194</v>
      </c>
      <c r="F21" s="19">
        <v>20.0</v>
      </c>
      <c r="G21" s="19">
        <v>152.0</v>
      </c>
      <c r="H21" s="20">
        <f t="shared" si="1"/>
        <v>68.93</v>
      </c>
      <c r="I21" s="19">
        <v>320.0</v>
      </c>
      <c r="J21" s="19">
        <v>230.0</v>
      </c>
      <c r="K21" s="19">
        <v>375.0</v>
      </c>
      <c r="L21" s="19">
        <f t="shared" si="8"/>
        <v>925</v>
      </c>
      <c r="M21" s="20">
        <f t="shared" si="3"/>
        <v>419.5</v>
      </c>
      <c r="N21" s="20">
        <f t="shared" si="4"/>
        <v>63.9</v>
      </c>
      <c r="O21" s="20"/>
      <c r="P21" s="20">
        <f t="shared" si="5"/>
        <v>378</v>
      </c>
    </row>
    <row r="22">
      <c r="A22" s="17">
        <f t="shared" si="6"/>
        <v>20</v>
      </c>
      <c r="B22" s="18"/>
      <c r="C22" s="17" t="s">
        <v>113</v>
      </c>
      <c r="D22" s="17" t="s">
        <v>114</v>
      </c>
      <c r="E22" s="19" t="s">
        <v>195</v>
      </c>
      <c r="F22" s="19">
        <v>20.0</v>
      </c>
      <c r="G22" s="19">
        <v>165.0</v>
      </c>
      <c r="H22" s="20">
        <f t="shared" si="1"/>
        <v>74.83</v>
      </c>
      <c r="I22" s="19">
        <v>245.0</v>
      </c>
      <c r="J22" s="19">
        <v>140.0</v>
      </c>
      <c r="K22" s="19">
        <v>315.0</v>
      </c>
      <c r="L22" s="19">
        <f t="shared" si="8"/>
        <v>700</v>
      </c>
      <c r="M22" s="20">
        <f t="shared" si="3"/>
        <v>317.46</v>
      </c>
      <c r="N22" s="20">
        <f t="shared" si="4"/>
        <v>63.1</v>
      </c>
      <c r="O22" s="20"/>
      <c r="P22" s="20">
        <f t="shared" si="5"/>
        <v>370</v>
      </c>
    </row>
    <row r="23">
      <c r="A23" s="17">
        <f t="shared" si="6"/>
        <v>21</v>
      </c>
      <c r="B23" s="18"/>
      <c r="C23" s="17" t="s">
        <v>32</v>
      </c>
      <c r="D23" s="17" t="s">
        <v>33</v>
      </c>
      <c r="E23" s="19" t="s">
        <v>194</v>
      </c>
      <c r="F23" s="19">
        <v>19.0</v>
      </c>
      <c r="G23" s="19">
        <v>160.0</v>
      </c>
      <c r="H23" s="20">
        <f t="shared" si="1"/>
        <v>72.56</v>
      </c>
      <c r="I23" s="19">
        <v>340.0</v>
      </c>
      <c r="J23" s="19">
        <v>195.0</v>
      </c>
      <c r="K23" s="19">
        <v>395.0</v>
      </c>
      <c r="L23" s="19">
        <f t="shared" si="8"/>
        <v>930</v>
      </c>
      <c r="M23" s="20">
        <f t="shared" si="3"/>
        <v>421.77</v>
      </c>
      <c r="N23" s="20">
        <f t="shared" si="4"/>
        <v>62.6</v>
      </c>
      <c r="O23" s="21"/>
      <c r="P23" s="20">
        <f t="shared" si="5"/>
        <v>367</v>
      </c>
    </row>
    <row r="24">
      <c r="A24" s="17">
        <f t="shared" si="6"/>
        <v>22</v>
      </c>
      <c r="B24" s="18"/>
      <c r="C24" s="17" t="s">
        <v>39</v>
      </c>
      <c r="D24" s="17" t="s">
        <v>40</v>
      </c>
      <c r="E24" s="19" t="s">
        <v>195</v>
      </c>
      <c r="F24" s="19">
        <v>18.0</v>
      </c>
      <c r="G24" s="19">
        <v>105.0</v>
      </c>
      <c r="H24" s="20">
        <f t="shared" si="1"/>
        <v>47.62</v>
      </c>
      <c r="I24" s="19">
        <v>170.0</v>
      </c>
      <c r="J24" s="19">
        <v>105.0</v>
      </c>
      <c r="K24" s="19">
        <v>205.0</v>
      </c>
      <c r="L24" s="19">
        <f>sum(I24,J24,K24)</f>
        <v>480</v>
      </c>
      <c r="M24" s="20">
        <f t="shared" si="3"/>
        <v>217.69</v>
      </c>
      <c r="N24" s="20">
        <f t="shared" si="4"/>
        <v>59.6</v>
      </c>
      <c r="O24" s="20"/>
      <c r="P24" s="20">
        <f t="shared" si="5"/>
        <v>342</v>
      </c>
    </row>
    <row r="25">
      <c r="A25" s="17">
        <f t="shared" si="6"/>
        <v>23</v>
      </c>
      <c r="B25" s="18"/>
      <c r="C25" s="17" t="s">
        <v>127</v>
      </c>
      <c r="D25" s="17" t="s">
        <v>128</v>
      </c>
      <c r="E25" s="19" t="s">
        <v>195</v>
      </c>
      <c r="F25" s="19">
        <v>19.0</v>
      </c>
      <c r="G25" s="19">
        <v>143.3</v>
      </c>
      <c r="H25" s="20">
        <f t="shared" si="1"/>
        <v>64.99</v>
      </c>
      <c r="I25" s="19">
        <v>195.0</v>
      </c>
      <c r="J25" s="19">
        <v>115.0</v>
      </c>
      <c r="K25" s="19">
        <v>290.0</v>
      </c>
      <c r="L25" s="19">
        <f>SUM(I25, J25, K25)</f>
        <v>600</v>
      </c>
      <c r="M25" s="20">
        <f t="shared" si="3"/>
        <v>272.11</v>
      </c>
      <c r="N25" s="20">
        <f t="shared" si="4"/>
        <v>58.4</v>
      </c>
      <c r="O25" s="20"/>
      <c r="P25" s="20">
        <f t="shared" si="5"/>
        <v>341</v>
      </c>
    </row>
    <row r="26">
      <c r="A26" s="17">
        <f t="shared" si="6"/>
        <v>24</v>
      </c>
      <c r="B26" s="17" t="s">
        <v>12</v>
      </c>
      <c r="C26" s="17" t="s">
        <v>171</v>
      </c>
      <c r="D26" s="17" t="s">
        <v>172</v>
      </c>
      <c r="E26" s="19" t="s">
        <v>194</v>
      </c>
      <c r="F26" s="19"/>
      <c r="G26" s="19">
        <v>180.78</v>
      </c>
      <c r="H26" s="20">
        <f t="shared" si="1"/>
        <v>81.99</v>
      </c>
      <c r="I26" s="19">
        <v>292.1</v>
      </c>
      <c r="J26" s="19">
        <v>215.0</v>
      </c>
      <c r="K26" s="19">
        <v>391.3</v>
      </c>
      <c r="L26" s="19">
        <f>sum(I26,J26,K26)</f>
        <v>898.4</v>
      </c>
      <c r="M26" s="20">
        <f t="shared" si="3"/>
        <v>407.44</v>
      </c>
      <c r="N26" s="20">
        <f t="shared" si="4"/>
        <v>56.8</v>
      </c>
      <c r="O26" s="20"/>
      <c r="P26" s="20">
        <f t="shared" si="5"/>
        <v>329</v>
      </c>
    </row>
    <row r="27">
      <c r="A27" s="17">
        <f t="shared" si="6"/>
        <v>25</v>
      </c>
      <c r="B27" s="18"/>
      <c r="C27" s="17" t="s">
        <v>57</v>
      </c>
      <c r="D27" s="17" t="s">
        <v>58</v>
      </c>
      <c r="E27" s="19" t="s">
        <v>194</v>
      </c>
      <c r="F27" s="19">
        <v>26.0</v>
      </c>
      <c r="G27" s="19">
        <v>190.0</v>
      </c>
      <c r="H27" s="20">
        <f t="shared" si="1"/>
        <v>86.17</v>
      </c>
      <c r="I27" s="19">
        <v>325.0</v>
      </c>
      <c r="J27" s="19">
        <v>187.0</v>
      </c>
      <c r="K27" s="19">
        <v>407.0</v>
      </c>
      <c r="L27" s="19">
        <f t="shared" ref="L27:L28" si="9">SUM(I27, J27, K27)</f>
        <v>919</v>
      </c>
      <c r="M27" s="20">
        <f t="shared" si="3"/>
        <v>416.78</v>
      </c>
      <c r="N27" s="20">
        <f t="shared" si="4"/>
        <v>56.6</v>
      </c>
      <c r="O27" s="20"/>
      <c r="P27" s="20">
        <f t="shared" si="5"/>
        <v>327</v>
      </c>
    </row>
    <row r="28">
      <c r="A28" s="17">
        <f t="shared" si="6"/>
        <v>26</v>
      </c>
      <c r="B28" s="18"/>
      <c r="C28" s="17" t="s">
        <v>148</v>
      </c>
      <c r="D28" s="17" t="s">
        <v>149</v>
      </c>
      <c r="E28" s="19" t="s">
        <v>194</v>
      </c>
      <c r="F28" s="19">
        <v>19.0</v>
      </c>
      <c r="G28" s="19">
        <v>280.0</v>
      </c>
      <c r="H28" s="20">
        <f t="shared" si="1"/>
        <v>126.98</v>
      </c>
      <c r="I28" s="19">
        <v>415.0</v>
      </c>
      <c r="J28" s="19">
        <v>205.0</v>
      </c>
      <c r="K28" s="19">
        <v>425.0</v>
      </c>
      <c r="L28" s="19">
        <f t="shared" si="9"/>
        <v>1045</v>
      </c>
      <c r="M28" s="20">
        <f t="shared" si="3"/>
        <v>473.92</v>
      </c>
      <c r="N28" s="20">
        <f t="shared" si="4"/>
        <v>53.8</v>
      </c>
      <c r="O28" s="20"/>
      <c r="P28" s="20">
        <f t="shared" si="5"/>
        <v>318</v>
      </c>
    </row>
    <row r="29">
      <c r="A29" s="17">
        <f t="shared" si="6"/>
        <v>27</v>
      </c>
      <c r="B29" s="18"/>
      <c r="C29" s="17" t="s">
        <v>196</v>
      </c>
      <c r="D29" s="17" t="s">
        <v>14</v>
      </c>
      <c r="E29" s="19" t="s">
        <v>194</v>
      </c>
      <c r="F29" s="19">
        <v>18.0</v>
      </c>
      <c r="G29" s="19">
        <v>160.0</v>
      </c>
      <c r="H29" s="20">
        <f t="shared" si="1"/>
        <v>72.56</v>
      </c>
      <c r="I29" s="19">
        <v>185.0</v>
      </c>
      <c r="J29" s="19">
        <v>135.0</v>
      </c>
      <c r="K29" s="19">
        <v>295.0</v>
      </c>
      <c r="L29" s="19">
        <f>sum(I29,J29,K29)</f>
        <v>615</v>
      </c>
      <c r="M29" s="20">
        <f t="shared" si="3"/>
        <v>278.91</v>
      </c>
      <c r="N29" s="20">
        <f t="shared" si="4"/>
        <v>41.4</v>
      </c>
      <c r="O29" s="20"/>
      <c r="P29" s="20">
        <f t="shared" si="5"/>
        <v>243</v>
      </c>
    </row>
    <row r="30">
      <c r="A30" s="17">
        <f t="shared" si="6"/>
        <v>28</v>
      </c>
      <c r="B30" s="18"/>
      <c r="C30" s="17" t="s">
        <v>67</v>
      </c>
      <c r="D30" s="17" t="s">
        <v>68</v>
      </c>
      <c r="E30" s="19" t="s">
        <v>194</v>
      </c>
      <c r="F30" s="19">
        <v>22.0</v>
      </c>
      <c r="G30" s="19">
        <v>215.0</v>
      </c>
      <c r="H30" s="20">
        <f t="shared" si="1"/>
        <v>97.51</v>
      </c>
      <c r="I30" s="19">
        <v>385.0</v>
      </c>
      <c r="J30" s="19">
        <v>300.0</v>
      </c>
      <c r="K30" s="19"/>
      <c r="L30" s="19">
        <f t="shared" ref="L30:L31" si="10">SUM(I30, J30, K30)</f>
        <v>685</v>
      </c>
      <c r="M30" s="20">
        <f t="shared" si="3"/>
        <v>310.66</v>
      </c>
      <c r="N30" s="20">
        <f t="shared" si="4"/>
        <v>39.7</v>
      </c>
      <c r="O30" s="20"/>
      <c r="P30" s="20">
        <f t="shared" si="5"/>
        <v>229</v>
      </c>
    </row>
    <row r="31">
      <c r="A31" s="17">
        <f t="shared" si="6"/>
        <v>29</v>
      </c>
      <c r="B31" s="18"/>
      <c r="C31" s="17" t="s">
        <v>136</v>
      </c>
      <c r="D31" s="17" t="s">
        <v>137</v>
      </c>
      <c r="E31" s="19" t="s">
        <v>194</v>
      </c>
      <c r="F31" s="19">
        <v>18.0</v>
      </c>
      <c r="G31" s="19">
        <v>167.5</v>
      </c>
      <c r="H31" s="20">
        <f t="shared" si="1"/>
        <v>75.96</v>
      </c>
      <c r="I31" s="19">
        <v>175.0</v>
      </c>
      <c r="J31" s="19">
        <v>145.0</v>
      </c>
      <c r="K31" s="19">
        <v>285.0</v>
      </c>
      <c r="L31" s="19">
        <f t="shared" si="10"/>
        <v>605</v>
      </c>
      <c r="M31" s="20">
        <f t="shared" si="3"/>
        <v>274.38</v>
      </c>
      <c r="N31" s="20">
        <f t="shared" si="4"/>
        <v>39.7</v>
      </c>
      <c r="O31" s="20"/>
      <c r="P31" s="20">
        <f t="shared" si="5"/>
        <v>232</v>
      </c>
    </row>
    <row r="32">
      <c r="A32" s="17">
        <f t="shared" si="6"/>
        <v>30</v>
      </c>
      <c r="B32" s="18"/>
      <c r="C32" s="17" t="s">
        <v>97</v>
      </c>
      <c r="D32" s="17" t="s">
        <v>98</v>
      </c>
      <c r="E32" s="19" t="s">
        <v>194</v>
      </c>
      <c r="F32" s="19">
        <v>21.0</v>
      </c>
      <c r="G32" s="19">
        <v>225.0</v>
      </c>
      <c r="H32" s="20">
        <f t="shared" si="1"/>
        <v>102.04</v>
      </c>
      <c r="I32" s="19">
        <v>5.0</v>
      </c>
      <c r="J32" s="19">
        <v>5.0</v>
      </c>
      <c r="K32" s="19">
        <v>425.0</v>
      </c>
      <c r="L32" s="19">
        <f t="shared" ref="L32:L33" si="11">sum(I32,J32,K32)</f>
        <v>435</v>
      </c>
      <c r="M32" s="20">
        <f t="shared" si="3"/>
        <v>197.28</v>
      </c>
      <c r="N32" s="20">
        <f t="shared" si="4"/>
        <v>24.7</v>
      </c>
      <c r="O32" s="20"/>
      <c r="P32" s="20">
        <f t="shared" si="5"/>
        <v>143</v>
      </c>
    </row>
    <row r="33">
      <c r="A33" s="17">
        <v>31.0</v>
      </c>
      <c r="B33" s="18"/>
      <c r="C33" s="17" t="s">
        <v>169</v>
      </c>
      <c r="D33" s="17" t="s">
        <v>197</v>
      </c>
      <c r="E33" s="19" t="s">
        <v>194</v>
      </c>
      <c r="F33" s="19">
        <v>20.0</v>
      </c>
      <c r="G33" s="19">
        <v>240.0</v>
      </c>
      <c r="H33" s="20">
        <f t="shared" si="1"/>
        <v>108.84</v>
      </c>
      <c r="I33" s="19">
        <v>5.0</v>
      </c>
      <c r="J33" s="19">
        <v>5.0</v>
      </c>
      <c r="K33" s="19">
        <v>5.0</v>
      </c>
      <c r="L33" s="19">
        <f t="shared" si="11"/>
        <v>15</v>
      </c>
      <c r="M33" s="20">
        <f t="shared" si="3"/>
        <v>6.8</v>
      </c>
      <c r="N33" s="20">
        <f t="shared" si="4"/>
        <v>0.8</v>
      </c>
      <c r="O33" s="20"/>
      <c r="P33" s="20">
        <f t="shared" si="5"/>
        <v>5</v>
      </c>
    </row>
  </sheetData>
  <mergeCells count="1">
    <mergeCell ref="B1:P1"/>
  </mergeCells>
  <drawing r:id="rId2"/>
  <legacyDrawing r:id="rId3"/>
</worksheet>
</file>