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519"/>
  <workbookPr showInkAnnotation="0" autoCompressPictures="0"/>
  <bookViews>
    <workbookView xWindow="360" yWindow="140" windowWidth="26300" windowHeight="13700"/>
  </bookViews>
  <sheets>
    <sheet name="Input" sheetId="1" r:id="rId1"/>
    <sheet name="Intermediate steps" sheetId="4" r:id="rId2"/>
    <sheet name="Script for Stata" sheetId="2"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22" i="4" l="1"/>
  <c r="N22" i="4"/>
  <c r="O22" i="4"/>
  <c r="P22" i="4"/>
  <c r="Q22" i="4"/>
  <c r="R22" i="4"/>
  <c r="S22" i="4"/>
  <c r="T22" i="4"/>
  <c r="U22" i="4"/>
  <c r="V22" i="4"/>
  <c r="W22" i="4"/>
  <c r="X22" i="4"/>
  <c r="Y22" i="4"/>
  <c r="Z22" i="4"/>
  <c r="AA22" i="4"/>
  <c r="AB22" i="4"/>
  <c r="AC22" i="4"/>
  <c r="AD22" i="4"/>
  <c r="AE22" i="4"/>
  <c r="AF22" i="4"/>
  <c r="B45" i="4"/>
  <c r="M21" i="4"/>
  <c r="N21" i="4"/>
  <c r="O21" i="4"/>
  <c r="P21" i="4"/>
  <c r="Q21" i="4"/>
  <c r="R21" i="4"/>
  <c r="S21" i="4"/>
  <c r="T21" i="4"/>
  <c r="U21" i="4"/>
  <c r="V21" i="4"/>
  <c r="W21" i="4"/>
  <c r="X21" i="4"/>
  <c r="Y21" i="4"/>
  <c r="Z21" i="4"/>
  <c r="AA21" i="4"/>
  <c r="AB21" i="4"/>
  <c r="AC21" i="4"/>
  <c r="AD21" i="4"/>
  <c r="AE21" i="4"/>
  <c r="AF21" i="4"/>
  <c r="B44" i="4"/>
  <c r="M20" i="4"/>
  <c r="N20" i="4"/>
  <c r="O20" i="4"/>
  <c r="P20" i="4"/>
  <c r="Q20" i="4"/>
  <c r="R20" i="4"/>
  <c r="S20" i="4"/>
  <c r="T20" i="4"/>
  <c r="U20" i="4"/>
  <c r="V20" i="4"/>
  <c r="W20" i="4"/>
  <c r="X20" i="4"/>
  <c r="Y20" i="4"/>
  <c r="Z20" i="4"/>
  <c r="AA20" i="4"/>
  <c r="AB20" i="4"/>
  <c r="AC20" i="4"/>
  <c r="AD20" i="4"/>
  <c r="AE20" i="4"/>
  <c r="AF20" i="4"/>
  <c r="B43" i="4"/>
  <c r="M19" i="4"/>
  <c r="N19" i="4"/>
  <c r="O19" i="4"/>
  <c r="P19" i="4"/>
  <c r="Q19" i="4"/>
  <c r="R19" i="4"/>
  <c r="S19" i="4"/>
  <c r="T19" i="4"/>
  <c r="U19" i="4"/>
  <c r="V19" i="4"/>
  <c r="W19" i="4"/>
  <c r="X19" i="4"/>
  <c r="Y19" i="4"/>
  <c r="Z19" i="4"/>
  <c r="AA19" i="4"/>
  <c r="AB19" i="4"/>
  <c r="AC19" i="4"/>
  <c r="AD19" i="4"/>
  <c r="AE19" i="4"/>
  <c r="AF19" i="4"/>
  <c r="B42" i="4"/>
  <c r="M18" i="4"/>
  <c r="N18" i="4"/>
  <c r="O18" i="4"/>
  <c r="P18" i="4"/>
  <c r="Q18" i="4"/>
  <c r="R18" i="4"/>
  <c r="S18" i="4"/>
  <c r="T18" i="4"/>
  <c r="U18" i="4"/>
  <c r="V18" i="4"/>
  <c r="W18" i="4"/>
  <c r="X18" i="4"/>
  <c r="Y18" i="4"/>
  <c r="Z18" i="4"/>
  <c r="AA18" i="4"/>
  <c r="AB18" i="4"/>
  <c r="AC18" i="4"/>
  <c r="AD18" i="4"/>
  <c r="AE18" i="4"/>
  <c r="AF18" i="4"/>
  <c r="B41" i="4"/>
  <c r="H22" i="4"/>
  <c r="I22" i="4"/>
  <c r="J22" i="4"/>
  <c r="K22" i="4"/>
  <c r="B22" i="4"/>
  <c r="C22" i="4"/>
  <c r="D22" i="4"/>
  <c r="E22" i="4"/>
  <c r="F22" i="4"/>
  <c r="H21" i="4"/>
  <c r="I21" i="4"/>
  <c r="J21" i="4"/>
  <c r="K21" i="4"/>
  <c r="B21" i="4"/>
  <c r="C21" i="4"/>
  <c r="D21" i="4"/>
  <c r="E21" i="4"/>
  <c r="F21" i="4"/>
  <c r="H20" i="4"/>
  <c r="I20" i="4"/>
  <c r="J20" i="4"/>
  <c r="K20" i="4"/>
  <c r="B20" i="4"/>
  <c r="C20" i="4"/>
  <c r="D20" i="4"/>
  <c r="E20" i="4"/>
  <c r="F20" i="4"/>
  <c r="H19" i="4"/>
  <c r="I19" i="4"/>
  <c r="J19" i="4"/>
  <c r="K19" i="4"/>
  <c r="B19" i="4"/>
  <c r="C19" i="4"/>
  <c r="D19" i="4"/>
  <c r="E19" i="4"/>
  <c r="F19" i="4"/>
  <c r="H18" i="4"/>
  <c r="I18" i="4"/>
  <c r="J18" i="4"/>
  <c r="K18" i="4"/>
  <c r="B18" i="4"/>
  <c r="C18" i="4"/>
  <c r="D18" i="4"/>
  <c r="E18" i="4"/>
  <c r="F18" i="4"/>
  <c r="B8" i="4"/>
  <c r="C8" i="4"/>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AL8" i="4"/>
  <c r="AM8" i="4"/>
  <c r="AN8" i="4"/>
  <c r="AO8" i="4"/>
  <c r="AP8" i="4"/>
  <c r="AQ8" i="4"/>
  <c r="AR8" i="4"/>
  <c r="AS8" i="4"/>
  <c r="AT8" i="4"/>
  <c r="AU8" i="4"/>
  <c r="AV8" i="4"/>
  <c r="AW8" i="4"/>
  <c r="AX8" i="4"/>
  <c r="AY8" i="4"/>
  <c r="AZ8" i="4"/>
  <c r="BA8" i="4"/>
  <c r="BB8" i="4"/>
  <c r="BC8" i="4"/>
  <c r="B7" i="4"/>
  <c r="C7"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6"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5"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37" i="4"/>
  <c r="B36" i="4"/>
  <c r="B35" i="4"/>
  <c r="B34" i="4"/>
  <c r="B33" i="4"/>
  <c r="B29" i="4"/>
  <c r="B28" i="4"/>
  <c r="B27" i="4"/>
  <c r="B26" i="4"/>
  <c r="B25" i="4"/>
  <c r="B15" i="4"/>
  <c r="B14" i="4"/>
  <c r="B13" i="4"/>
  <c r="B12" i="4"/>
  <c r="B11" i="4"/>
  <c r="A32" i="2"/>
  <c r="A31" i="2"/>
  <c r="A30" i="2"/>
  <c r="A29" i="2"/>
  <c r="A11" i="2"/>
  <c r="A10" i="2"/>
  <c r="A9" i="2"/>
  <c r="A8" i="2"/>
  <c r="A7" i="2"/>
  <c r="A28" i="2"/>
  <c r="A25" i="2"/>
  <c r="A24" i="2"/>
  <c r="A23" i="2"/>
  <c r="A22" i="2"/>
  <c r="A21" i="2"/>
  <c r="A14" i="2"/>
  <c r="A18" i="2"/>
  <c r="A17" i="2"/>
  <c r="A16" i="2"/>
  <c r="A15" i="2"/>
</calcChain>
</file>

<file path=xl/sharedStrings.xml><?xml version="1.0" encoding="utf-8"?>
<sst xmlns="http://schemas.openxmlformats.org/spreadsheetml/2006/main" count="125" uniqueCount="96">
  <si>
    <t>t911c4</t>
  </si>
  <si>
    <t>t911c6</t>
  </si>
  <si>
    <t>t911c7</t>
  </si>
  <si>
    <t>t911c8</t>
  </si>
  <si>
    <t>t911c9</t>
  </si>
  <si>
    <t>t913c4</t>
  </si>
  <si>
    <t>t913c5</t>
  </si>
  <si>
    <t>t913c8</t>
  </si>
  <si>
    <t>t913c9</t>
  </si>
  <si>
    <t>min</t>
  </si>
  <si>
    <t>max</t>
  </si>
  <si>
    <t>mode</t>
  </si>
  <si>
    <t>modeshare</t>
  </si>
  <si>
    <t>t935c2</t>
  </si>
  <si>
    <t>.</t>
  </si>
  <si>
    <t>t935c3</t>
  </si>
  <si>
    <t>t935c4</t>
  </si>
  <si>
    <t>t935c5</t>
  </si>
  <si>
    <t>t935c6</t>
  </si>
  <si>
    <t>t935c7</t>
  </si>
  <si>
    <t>t935c10</t>
  </si>
  <si>
    <t>t935c11</t>
  </si>
  <si>
    <t>t935c12</t>
  </si>
  <si>
    <t>t935c13</t>
  </si>
  <si>
    <t>t935c14</t>
  </si>
  <si>
    <t>t935c15</t>
  </si>
  <si>
    <t>t935c16</t>
  </si>
  <si>
    <t>t935c17</t>
  </si>
  <si>
    <t>t935c19</t>
  </si>
  <si>
    <t>t935c21</t>
  </si>
  <si>
    <t>t935c22</t>
  </si>
  <si>
    <t>t935c24</t>
  </si>
  <si>
    <t>t935c25</t>
  </si>
  <si>
    <t>variables</t>
  </si>
  <si>
    <t>local DatasetGroup "11 911 913 935"</t>
  </si>
  <si>
    <t>t1105c1</t>
  </si>
  <si>
    <t>t1105c2</t>
  </si>
  <si>
    <t>t1105c3</t>
  </si>
  <si>
    <t>t1105c4</t>
  </si>
  <si>
    <t>t1105c5</t>
  </si>
  <si>
    <t>t1105c6</t>
  </si>
  <si>
    <t>t1113c1</t>
  </si>
  <si>
    <t>t1113c2</t>
  </si>
  <si>
    <t>t1113c3</t>
  </si>
  <si>
    <t>t1113c4</t>
  </si>
  <si>
    <t>t1113c5</t>
  </si>
  <si>
    <t>t1113c6</t>
  </si>
  <si>
    <t>t1113c7</t>
  </si>
  <si>
    <t>t1113c8</t>
  </si>
  <si>
    <t>t1113c9</t>
  </si>
  <si>
    <t>t1113c10</t>
  </si>
  <si>
    <t>t1113c11</t>
  </si>
  <si>
    <t>t1113c12</t>
  </si>
  <si>
    <t>t1122c1</t>
  </si>
  <si>
    <t>t1122c2</t>
  </si>
  <si>
    <t>t1122c3</t>
  </si>
  <si>
    <t>t1122c4</t>
  </si>
  <si>
    <t>t1122c5</t>
  </si>
  <si>
    <t>t1122c6</t>
  </si>
  <si>
    <t>t1131c1</t>
  </si>
  <si>
    <t>t1131c2</t>
  </si>
  <si>
    <t>t1131c3</t>
  </si>
  <si>
    <t>t1131c4</t>
  </si>
  <si>
    <t>t1131c5</t>
  </si>
  <si>
    <t>t1131c6</t>
  </si>
  <si>
    <t>t1131c7</t>
  </si>
  <si>
    <t>t1131c8</t>
  </si>
  <si>
    <t>t1131c9</t>
  </si>
  <si>
    <t>t1131c10</t>
  </si>
  <si>
    <t>t1131c11</t>
  </si>
  <si>
    <t>t1132c1</t>
  </si>
  <si>
    <t>t1133c1</t>
  </si>
  <si>
    <t>t1133c2</t>
  </si>
  <si>
    <t>t1133c3</t>
  </si>
  <si>
    <t>t1133c4</t>
  </si>
  <si>
    <t>t1133c5</t>
  </si>
  <si>
    <t>t1133c6</t>
  </si>
  <si>
    <t>t1134c1</t>
  </si>
  <si>
    <t>t1134c2</t>
  </si>
  <si>
    <t>t1134c3</t>
  </si>
  <si>
    <t>t1134c4</t>
  </si>
  <si>
    <t>t1134c5</t>
  </si>
  <si>
    <t>t1134c6</t>
  </si>
  <si>
    <t>t1135c1</t>
  </si>
  <si>
    <t>t1135c2</t>
  </si>
  <si>
    <t>t1135c3</t>
  </si>
  <si>
    <t>t1135c4</t>
  </si>
  <si>
    <t>t1135c5</t>
  </si>
  <si>
    <t>t1135c6</t>
  </si>
  <si>
    <t>Table 11</t>
  </si>
  <si>
    <t>Tables 911, 913 and 935</t>
  </si>
  <si>
    <t>*Defining variables and their parameters</t>
  </si>
  <si>
    <t>Intermediate calculations</t>
  </si>
  <si>
    <t>t935dcp189</t>
  </si>
  <si>
    <t>* Start of Stata code generated by Ranges.xlsx</t>
  </si>
  <si>
    <t>* End of Stata code generated by Ranges.xlsx</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</si>
</sst>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sz val="8"/>
      <name val="Arial"/>
    </font>
    <font>
      <b/>
      <sz val="9"/>
      <name val="Helvetica"/>
    </font>
    <font>
      <sz val="9"/>
      <name val="Helvetica"/>
    </font>
    <font>
      <u/>
      <sz val="10"/>
      <color theme="10"/>
      <name val="Arial"/>
    </font>
    <font>
      <u/>
      <sz val="10"/>
      <color theme="11"/>
      <name val="Arial"/>
    </font>
  </fonts>
  <fills count="3">
    <fill>
      <patternFill patternType="none"/>
    </fill>
    <fill>
      <patternFill patternType="gray125"/>
    </fill>
    <fill>
      <patternFill patternType="solid">
        <fgColor indexed="9"/>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0" fillId="2" borderId="0" xfId="0" applyFill="1"/>
    <xf numFmtId="0" fontId="0" fillId="2" borderId="0" xfId="0" quotePrefix="1" applyFill="1"/>
    <xf numFmtId="0" fontId="2" fillId="0" borderId="0" xfId="0" applyFont="1"/>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4"/>
  <sheetViews>
    <sheetView showGridLines="0" tabSelected="1" workbookViewId="0"/>
  </sheetViews>
  <sheetFormatPr baseColWidth="10" defaultColWidth="8.83203125" defaultRowHeight="11" x14ac:dyDescent="0"/>
  <cols>
    <col min="1" max="1" width="12.6640625" style="4" customWidth="1"/>
    <col min="2" max="10" width="9" style="4" bestFit="1" customWidth="1"/>
    <col min="11" max="11" width="10.1640625" style="4" bestFit="1" customWidth="1"/>
    <col min="12" max="13" width="9.1640625" style="4" bestFit="1" customWidth="1"/>
    <col min="14" max="14" width="10.1640625" style="4" bestFit="1" customWidth="1"/>
    <col min="15" max="15" width="9.1640625" style="4" bestFit="1" customWidth="1"/>
    <col min="16" max="17" width="9" style="4" bestFit="1" customWidth="1"/>
    <col min="18" max="18" width="10.1640625" style="4" bestFit="1" customWidth="1"/>
    <col min="19" max="26" width="9" style="4" bestFit="1" customWidth="1"/>
    <col min="27" max="27" width="11.1640625" style="4" bestFit="1" customWidth="1"/>
    <col min="28" max="28" width="10.1640625" style="4" bestFit="1" customWidth="1"/>
    <col min="29" max="29" width="11.1640625" style="4" bestFit="1" customWidth="1"/>
    <col min="30" max="30" width="10.1640625" style="4" bestFit="1" customWidth="1"/>
    <col min="31" max="31" width="9.1640625" style="4" bestFit="1" customWidth="1"/>
    <col min="32" max="32" width="11.1640625" style="4" bestFit="1" customWidth="1"/>
    <col min="33" max="33" width="10.1640625" style="4" bestFit="1" customWidth="1"/>
    <col min="34" max="35" width="11.1640625" style="4" bestFit="1" customWidth="1"/>
    <col min="36" max="36" width="9.1640625" style="4" bestFit="1" customWidth="1"/>
    <col min="37" max="55" width="9" style="4" bestFit="1" customWidth="1"/>
    <col min="56" max="16384" width="8.83203125" style="4"/>
  </cols>
  <sheetData>
    <row r="2" spans="1:55">
      <c r="A2" s="3" t="s">
        <v>89</v>
      </c>
    </row>
    <row r="3" spans="1:55">
      <c r="A3" s="5"/>
      <c r="B3" s="6" t="s">
        <v>35</v>
      </c>
      <c r="C3" s="6" t="s">
        <v>36</v>
      </c>
      <c r="D3" s="6" t="s">
        <v>37</v>
      </c>
      <c r="E3" s="6" t="s">
        <v>38</v>
      </c>
      <c r="F3" s="6" t="s">
        <v>39</v>
      </c>
      <c r="G3" s="6" t="s">
        <v>40</v>
      </c>
      <c r="H3" s="6" t="s">
        <v>41</v>
      </c>
      <c r="I3" s="6" t="s">
        <v>42</v>
      </c>
      <c r="J3" s="6" t="s">
        <v>43</v>
      </c>
      <c r="K3" s="6" t="s">
        <v>44</v>
      </c>
      <c r="L3" s="6" t="s">
        <v>45</v>
      </c>
      <c r="M3" s="6" t="s">
        <v>46</v>
      </c>
      <c r="N3" s="6" t="s">
        <v>47</v>
      </c>
      <c r="O3" s="6" t="s">
        <v>48</v>
      </c>
      <c r="P3" s="6" t="s">
        <v>49</v>
      </c>
      <c r="Q3" s="6" t="s">
        <v>50</v>
      </c>
      <c r="R3" s="6" t="s">
        <v>51</v>
      </c>
      <c r="S3" s="6" t="s">
        <v>52</v>
      </c>
      <c r="T3" s="6" t="s">
        <v>53</v>
      </c>
      <c r="U3" s="6" t="s">
        <v>54</v>
      </c>
      <c r="V3" s="6" t="s">
        <v>55</v>
      </c>
      <c r="W3" s="6" t="s">
        <v>56</v>
      </c>
      <c r="X3" s="6" t="s">
        <v>57</v>
      </c>
      <c r="Y3" s="6" t="s">
        <v>58</v>
      </c>
      <c r="Z3" s="6" t="s">
        <v>59</v>
      </c>
      <c r="AA3" s="6" t="s">
        <v>60</v>
      </c>
      <c r="AB3" s="6" t="s">
        <v>61</v>
      </c>
      <c r="AC3" s="6" t="s">
        <v>62</v>
      </c>
      <c r="AD3" s="6" t="s">
        <v>63</v>
      </c>
      <c r="AE3" s="6" t="s">
        <v>64</v>
      </c>
      <c r="AF3" s="6" t="s">
        <v>65</v>
      </c>
      <c r="AG3" s="6" t="s">
        <v>66</v>
      </c>
      <c r="AH3" s="6" t="s">
        <v>67</v>
      </c>
      <c r="AI3" s="6" t="s">
        <v>68</v>
      </c>
      <c r="AJ3" s="6" t="s">
        <v>69</v>
      </c>
      <c r="AK3" s="6" t="s">
        <v>70</v>
      </c>
      <c r="AL3" s="6" t="s">
        <v>71</v>
      </c>
      <c r="AM3" s="6" t="s">
        <v>72</v>
      </c>
      <c r="AN3" s="6" t="s">
        <v>73</v>
      </c>
      <c r="AO3" s="6" t="s">
        <v>74</v>
      </c>
      <c r="AP3" s="6" t="s">
        <v>75</v>
      </c>
      <c r="AQ3" s="6" t="s">
        <v>76</v>
      </c>
      <c r="AR3" s="6" t="s">
        <v>77</v>
      </c>
      <c r="AS3" s="6" t="s">
        <v>78</v>
      </c>
      <c r="AT3" s="6" t="s">
        <v>79</v>
      </c>
      <c r="AU3" s="6" t="s">
        <v>80</v>
      </c>
      <c r="AV3" s="6" t="s">
        <v>81</v>
      </c>
      <c r="AW3" s="6" t="s">
        <v>82</v>
      </c>
      <c r="AX3" s="6" t="s">
        <v>83</v>
      </c>
      <c r="AY3" s="6" t="s">
        <v>84</v>
      </c>
      <c r="AZ3" s="6" t="s">
        <v>85</v>
      </c>
      <c r="BA3" s="6" t="s">
        <v>86</v>
      </c>
      <c r="BB3" s="6" t="s">
        <v>87</v>
      </c>
      <c r="BC3" s="7" t="s">
        <v>88</v>
      </c>
    </row>
    <row r="4" spans="1:55">
      <c r="A4" s="8" t="s">
        <v>9</v>
      </c>
      <c r="B4" s="9">
        <v>0.01</v>
      </c>
      <c r="C4" s="9">
        <v>0.01</v>
      </c>
      <c r="D4" s="9">
        <v>0.01</v>
      </c>
      <c r="E4" s="9">
        <v>0.05</v>
      </c>
      <c r="F4" s="9">
        <v>0.05</v>
      </c>
      <c r="G4" s="9">
        <v>2.8195000000000001E-2</v>
      </c>
      <c r="H4" s="9">
        <v>365</v>
      </c>
      <c r="I4" s="9">
        <v>0.2</v>
      </c>
      <c r="J4" s="9">
        <v>258</v>
      </c>
      <c r="K4" s="9">
        <v>338000000</v>
      </c>
      <c r="L4" s="9">
        <v>15500000</v>
      </c>
      <c r="M4" s="9">
        <v>23000000</v>
      </c>
      <c r="N4" s="9">
        <v>94600000</v>
      </c>
      <c r="O4" s="9">
        <v>14700000</v>
      </c>
      <c r="P4" s="9">
        <v>-10000</v>
      </c>
      <c r="Q4" s="9">
        <v>283816.09999999998</v>
      </c>
      <c r="R4" s="9">
        <v>0</v>
      </c>
      <c r="S4" s="9">
        <v>0</v>
      </c>
      <c r="T4" s="9">
        <v>2444632</v>
      </c>
      <c r="U4" s="9">
        <v>2432161</v>
      </c>
      <c r="V4" s="9">
        <v>2413469</v>
      </c>
      <c r="W4" s="9">
        <v>2388167</v>
      </c>
      <c r="X4" s="9">
        <v>2368141</v>
      </c>
      <c r="Y4" s="9">
        <v>0</v>
      </c>
      <c r="Z4" s="9">
        <v>0</v>
      </c>
      <c r="AA4" s="9">
        <v>724000000</v>
      </c>
      <c r="AB4" s="9">
        <v>60700000</v>
      </c>
      <c r="AC4" s="9">
        <v>627000000</v>
      </c>
      <c r="AD4" s="9">
        <v>110000000</v>
      </c>
      <c r="AE4" s="9">
        <v>0</v>
      </c>
      <c r="AF4" s="9">
        <v>924000000</v>
      </c>
      <c r="AG4" s="9">
        <v>314000000</v>
      </c>
      <c r="AH4" s="9">
        <v>158000000</v>
      </c>
      <c r="AI4" s="9">
        <v>610000000</v>
      </c>
      <c r="AJ4" s="9">
        <v>9671516</v>
      </c>
      <c r="AK4" s="9">
        <v>0</v>
      </c>
      <c r="AL4" s="9">
        <v>0</v>
      </c>
      <c r="AM4" s="9">
        <v>2.246</v>
      </c>
      <c r="AN4" s="9">
        <v>1.5580000000000001</v>
      </c>
      <c r="AO4" s="9">
        <v>3.29</v>
      </c>
      <c r="AP4" s="9">
        <v>2.38</v>
      </c>
      <c r="AQ4" s="9">
        <v>2.7679999999999998</v>
      </c>
      <c r="AR4" s="9">
        <v>0</v>
      </c>
      <c r="AS4" s="9">
        <v>0.27300000000000002</v>
      </c>
      <c r="AT4" s="9">
        <v>0.67700000000000005</v>
      </c>
      <c r="AU4" s="9">
        <v>0.33200000000000002</v>
      </c>
      <c r="AV4" s="9">
        <v>0.63100000000000001</v>
      </c>
      <c r="AW4" s="9">
        <v>0.69699999999999995</v>
      </c>
      <c r="AX4" s="9">
        <v>1</v>
      </c>
      <c r="AY4" s="9">
        <v>1.002</v>
      </c>
      <c r="AZ4" s="9">
        <v>1.0089999999999999</v>
      </c>
      <c r="BA4" s="9">
        <v>1.0129999999999999</v>
      </c>
      <c r="BB4" s="9">
        <v>1.0277769999999999</v>
      </c>
      <c r="BC4" s="10">
        <v>1.0277769999999999</v>
      </c>
    </row>
    <row r="5" spans="1:55">
      <c r="A5" s="8" t="s">
        <v>10</v>
      </c>
      <c r="B5" s="9">
        <v>2.5000000000000001E-2</v>
      </c>
      <c r="C5" s="9">
        <v>0.15</v>
      </c>
      <c r="D5" s="9">
        <v>0.15</v>
      </c>
      <c r="E5" s="9">
        <v>0.75</v>
      </c>
      <c r="F5" s="9">
        <v>0.75</v>
      </c>
      <c r="G5" s="9">
        <v>0.1275</v>
      </c>
      <c r="H5" s="9">
        <v>365</v>
      </c>
      <c r="I5" s="9">
        <v>0.2</v>
      </c>
      <c r="J5" s="9">
        <v>258</v>
      </c>
      <c r="K5" s="9">
        <v>485000000</v>
      </c>
      <c r="L5" s="9">
        <v>34100000</v>
      </c>
      <c r="M5" s="9">
        <v>53400000</v>
      </c>
      <c r="N5" s="9">
        <v>142000000</v>
      </c>
      <c r="O5" s="9">
        <v>37700000</v>
      </c>
      <c r="P5" s="9">
        <v>15060.65</v>
      </c>
      <c r="Q5" s="9">
        <v>750000</v>
      </c>
      <c r="R5" s="9">
        <v>169931.5</v>
      </c>
      <c r="S5" s="9">
        <v>119256.8</v>
      </c>
      <c r="T5" s="9">
        <v>6371715</v>
      </c>
      <c r="U5" s="9">
        <v>6358997</v>
      </c>
      <c r="V5" s="9">
        <v>5414669</v>
      </c>
      <c r="W5" s="9">
        <v>5393288</v>
      </c>
      <c r="X5" s="9">
        <v>5116179</v>
      </c>
      <c r="Y5" s="9">
        <v>832866.3</v>
      </c>
      <c r="Z5" s="9">
        <v>0</v>
      </c>
      <c r="AA5" s="9">
        <v>1600000000</v>
      </c>
      <c r="AB5" s="9">
        <v>246000000</v>
      </c>
      <c r="AC5" s="9">
        <v>1340000000</v>
      </c>
      <c r="AD5" s="9">
        <v>222000000</v>
      </c>
      <c r="AE5" s="9">
        <v>57600000</v>
      </c>
      <c r="AF5" s="9">
        <v>1710000000</v>
      </c>
      <c r="AG5" s="9">
        <v>866000000</v>
      </c>
      <c r="AH5" s="9">
        <v>1470000000</v>
      </c>
      <c r="AI5" s="9">
        <v>2150000000</v>
      </c>
      <c r="AJ5" s="9">
        <v>34400000</v>
      </c>
      <c r="AK5" s="9">
        <v>200</v>
      </c>
      <c r="AL5" s="9">
        <v>0</v>
      </c>
      <c r="AM5" s="9">
        <v>2.246</v>
      </c>
      <c r="AN5" s="9">
        <v>1.5580000000000001</v>
      </c>
      <c r="AO5" s="9">
        <v>3.29</v>
      </c>
      <c r="AP5" s="9">
        <v>2.38</v>
      </c>
      <c r="AQ5" s="9">
        <v>2.7679999999999998</v>
      </c>
      <c r="AR5" s="9">
        <v>0</v>
      </c>
      <c r="AS5" s="9">
        <v>0.27300000000000002</v>
      </c>
      <c r="AT5" s="9">
        <v>0.67700000000000005</v>
      </c>
      <c r="AU5" s="9">
        <v>0.33200000000000002</v>
      </c>
      <c r="AV5" s="9">
        <v>0.63100000000000001</v>
      </c>
      <c r="AW5" s="9">
        <v>0.69699999999999995</v>
      </c>
      <c r="AX5" s="9">
        <v>1</v>
      </c>
      <c r="AY5" s="9">
        <v>1.005128</v>
      </c>
      <c r="AZ5" s="9">
        <v>1.012912</v>
      </c>
      <c r="BA5" s="9">
        <v>1.019158</v>
      </c>
      <c r="BB5" s="9">
        <v>1.0620000000000001</v>
      </c>
      <c r="BC5" s="10">
        <v>1.0620000000000001</v>
      </c>
    </row>
    <row r="6" spans="1:55">
      <c r="A6" s="8" t="s">
        <v>11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c r="AK6" s="9">
        <v>0</v>
      </c>
      <c r="AL6" s="9">
        <v>0</v>
      </c>
      <c r="AM6" s="9">
        <v>0</v>
      </c>
      <c r="AN6" s="9">
        <v>0</v>
      </c>
      <c r="AO6" s="9">
        <v>0</v>
      </c>
      <c r="AP6" s="9">
        <v>0</v>
      </c>
      <c r="AQ6" s="9">
        <v>0</v>
      </c>
      <c r="AR6" s="9">
        <v>0</v>
      </c>
      <c r="AS6" s="9">
        <v>0</v>
      </c>
      <c r="AT6" s="9">
        <v>0</v>
      </c>
      <c r="AU6" s="9">
        <v>0</v>
      </c>
      <c r="AV6" s="9">
        <v>0</v>
      </c>
      <c r="AW6" s="9">
        <v>0</v>
      </c>
      <c r="AX6" s="9">
        <v>0</v>
      </c>
      <c r="AY6" s="9">
        <v>0</v>
      </c>
      <c r="AZ6" s="9">
        <v>0</v>
      </c>
      <c r="BA6" s="9">
        <v>0</v>
      </c>
      <c r="BB6" s="9">
        <v>0</v>
      </c>
      <c r="BC6" s="10">
        <v>0</v>
      </c>
    </row>
    <row r="7" spans="1:55">
      <c r="A7" s="11" t="s">
        <v>12</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v>0</v>
      </c>
      <c r="AA7" s="12">
        <v>0</v>
      </c>
      <c r="AB7" s="12">
        <v>0</v>
      </c>
      <c r="AC7" s="12">
        <v>0</v>
      </c>
      <c r="AD7" s="12">
        <v>0</v>
      </c>
      <c r="AE7" s="12">
        <v>0</v>
      </c>
      <c r="AF7" s="12">
        <v>0</v>
      </c>
      <c r="AG7" s="12">
        <v>0</v>
      </c>
      <c r="AH7" s="12">
        <v>0</v>
      </c>
      <c r="AI7" s="12">
        <v>0</v>
      </c>
      <c r="AJ7" s="12">
        <v>0</v>
      </c>
      <c r="AK7" s="12">
        <v>0.8</v>
      </c>
      <c r="AL7" s="12">
        <v>0</v>
      </c>
      <c r="AM7" s="12">
        <v>0</v>
      </c>
      <c r="AN7" s="12">
        <v>0</v>
      </c>
      <c r="AO7" s="12">
        <v>0</v>
      </c>
      <c r="AP7" s="12">
        <v>0</v>
      </c>
      <c r="AQ7" s="12">
        <v>0</v>
      </c>
      <c r="AR7" s="12">
        <v>0</v>
      </c>
      <c r="AS7" s="12">
        <v>0</v>
      </c>
      <c r="AT7" s="12">
        <v>0</v>
      </c>
      <c r="AU7" s="12">
        <v>0</v>
      </c>
      <c r="AV7" s="12">
        <v>0</v>
      </c>
      <c r="AW7" s="12">
        <v>0</v>
      </c>
      <c r="AX7" s="12">
        <v>0</v>
      </c>
      <c r="AY7" s="12">
        <v>0</v>
      </c>
      <c r="AZ7" s="12">
        <v>0</v>
      </c>
      <c r="BA7" s="12">
        <v>0</v>
      </c>
      <c r="BB7" s="12">
        <v>0</v>
      </c>
      <c r="BC7" s="13">
        <v>0</v>
      </c>
    </row>
    <row r="9" spans="1:55">
      <c r="A9" s="3" t="s">
        <v>90</v>
      </c>
    </row>
    <row r="10" spans="1:55">
      <c r="B10" s="5" t="s">
        <v>0</v>
      </c>
      <c r="C10" s="6" t="s">
        <v>1</v>
      </c>
      <c r="D10" s="6" t="s">
        <v>2</v>
      </c>
      <c r="E10" s="6" t="s">
        <v>3</v>
      </c>
      <c r="F10" s="7" t="s">
        <v>4</v>
      </c>
      <c r="H10" s="5" t="s">
        <v>5</v>
      </c>
      <c r="I10" s="6" t="s">
        <v>6</v>
      </c>
      <c r="J10" s="6" t="s">
        <v>7</v>
      </c>
      <c r="K10" s="7" t="s">
        <v>8</v>
      </c>
      <c r="M10" s="5" t="s">
        <v>13</v>
      </c>
      <c r="N10" s="6" t="s">
        <v>15</v>
      </c>
      <c r="O10" s="6" t="s">
        <v>16</v>
      </c>
      <c r="P10" s="6" t="s">
        <v>17</v>
      </c>
      <c r="Q10" s="6" t="s">
        <v>18</v>
      </c>
      <c r="R10" s="6" t="s">
        <v>19</v>
      </c>
      <c r="S10" s="6" t="s">
        <v>20</v>
      </c>
      <c r="T10" s="6" t="s">
        <v>21</v>
      </c>
      <c r="U10" s="6" t="s">
        <v>22</v>
      </c>
      <c r="V10" s="6" t="s">
        <v>23</v>
      </c>
      <c r="W10" s="6" t="s">
        <v>24</v>
      </c>
      <c r="X10" s="6" t="s">
        <v>25</v>
      </c>
      <c r="Y10" s="6" t="s">
        <v>26</v>
      </c>
      <c r="Z10" s="6" t="s">
        <v>27</v>
      </c>
      <c r="AA10" s="6" t="s">
        <v>28</v>
      </c>
      <c r="AB10" s="6" t="s">
        <v>29</v>
      </c>
      <c r="AC10" s="6" t="s">
        <v>30</v>
      </c>
      <c r="AD10" s="6" t="s">
        <v>31</v>
      </c>
      <c r="AE10" s="6" t="s">
        <v>32</v>
      </c>
      <c r="AF10" s="7" t="s">
        <v>93</v>
      </c>
    </row>
    <row r="11" spans="1:55">
      <c r="A11" s="4" t="s">
        <v>9</v>
      </c>
      <c r="B11" s="8">
        <v>0</v>
      </c>
      <c r="C11" s="9">
        <v>-2500000</v>
      </c>
      <c r="D11" s="9">
        <v>-1500000</v>
      </c>
      <c r="E11" s="9">
        <v>0</v>
      </c>
      <c r="F11" s="10">
        <v>-1500000</v>
      </c>
      <c r="H11" s="8">
        <v>-10</v>
      </c>
      <c r="I11" s="9">
        <v>-10</v>
      </c>
      <c r="J11" s="9">
        <v>-1000000</v>
      </c>
      <c r="K11" s="10">
        <v>-1000000</v>
      </c>
      <c r="M11" s="8">
        <v>100</v>
      </c>
      <c r="N11" s="9">
        <v>100</v>
      </c>
      <c r="O11" s="9">
        <v>100</v>
      </c>
      <c r="P11" s="9">
        <v>100</v>
      </c>
      <c r="Q11" s="9">
        <v>100</v>
      </c>
      <c r="R11" s="9">
        <v>0</v>
      </c>
      <c r="S11" s="9">
        <v>0</v>
      </c>
      <c r="T11" s="9">
        <v>0</v>
      </c>
      <c r="U11" s="9">
        <v>0</v>
      </c>
      <c r="V11" s="9">
        <v>0</v>
      </c>
      <c r="W11" s="9">
        <v>0</v>
      </c>
      <c r="X11" s="9">
        <v>0</v>
      </c>
      <c r="Y11" s="9">
        <v>-1</v>
      </c>
      <c r="Z11" s="9">
        <v>1</v>
      </c>
      <c r="AA11" s="9">
        <v>0</v>
      </c>
      <c r="AB11" s="9">
        <v>0</v>
      </c>
      <c r="AC11" s="9">
        <v>0</v>
      </c>
      <c r="AD11" s="9">
        <v>-10</v>
      </c>
      <c r="AE11" s="9">
        <v>-10</v>
      </c>
      <c r="AF11" s="10">
        <v>0</v>
      </c>
    </row>
    <row r="12" spans="1:55">
      <c r="A12" s="4" t="s">
        <v>10</v>
      </c>
      <c r="B12" s="8">
        <v>90</v>
      </c>
      <c r="C12" s="9">
        <v>0</v>
      </c>
      <c r="D12" s="9">
        <v>1500000</v>
      </c>
      <c r="E12" s="9">
        <v>2500000</v>
      </c>
      <c r="F12" s="10">
        <v>1500000</v>
      </c>
      <c r="H12" s="8">
        <v>100</v>
      </c>
      <c r="I12" s="9">
        <v>100</v>
      </c>
      <c r="J12" s="9">
        <v>1000000</v>
      </c>
      <c r="K12" s="10">
        <v>1000000</v>
      </c>
      <c r="M12" s="8">
        <v>200000</v>
      </c>
      <c r="N12" s="9">
        <v>200000</v>
      </c>
      <c r="O12" s="9">
        <v>200000</v>
      </c>
      <c r="P12" s="9">
        <v>200000</v>
      </c>
      <c r="Q12" s="9">
        <v>200000</v>
      </c>
      <c r="R12" s="9">
        <v>100000000</v>
      </c>
      <c r="S12" s="9">
        <v>20</v>
      </c>
      <c r="T12" s="9">
        <v>20</v>
      </c>
      <c r="U12" s="9">
        <v>20</v>
      </c>
      <c r="V12" s="9">
        <v>20</v>
      </c>
      <c r="W12" s="9">
        <v>20</v>
      </c>
      <c r="X12" s="9">
        <v>1.1499999999999999</v>
      </c>
      <c r="Y12" s="9">
        <v>1</v>
      </c>
      <c r="Z12" s="9">
        <v>1</v>
      </c>
      <c r="AA12" s="9">
        <v>10000000</v>
      </c>
      <c r="AB12" s="9">
        <v>1</v>
      </c>
      <c r="AC12" s="9">
        <v>365</v>
      </c>
      <c r="AD12" s="9">
        <v>10</v>
      </c>
      <c r="AE12" s="9">
        <v>10</v>
      </c>
      <c r="AF12" s="10">
        <v>1</v>
      </c>
    </row>
    <row r="13" spans="1:55">
      <c r="A13" s="4" t="s">
        <v>11</v>
      </c>
      <c r="B13" s="8">
        <v>0</v>
      </c>
      <c r="C13" s="9">
        <v>0</v>
      </c>
      <c r="D13" s="9">
        <v>0</v>
      </c>
      <c r="E13" s="9">
        <v>0</v>
      </c>
      <c r="F13" s="10">
        <v>0</v>
      </c>
      <c r="H13" s="8">
        <v>0</v>
      </c>
      <c r="I13" s="9">
        <v>0</v>
      </c>
      <c r="J13" s="9">
        <v>0</v>
      </c>
      <c r="K13" s="10">
        <v>0</v>
      </c>
      <c r="M13" s="8" t="s">
        <v>14</v>
      </c>
      <c r="N13" s="9" t="s">
        <v>14</v>
      </c>
      <c r="O13" s="9" t="s">
        <v>14</v>
      </c>
      <c r="P13" s="9" t="s">
        <v>14</v>
      </c>
      <c r="Q13" s="9" t="s">
        <v>14</v>
      </c>
      <c r="R13" s="9">
        <v>0</v>
      </c>
      <c r="S13" s="9">
        <v>0</v>
      </c>
      <c r="T13" s="9">
        <v>0</v>
      </c>
      <c r="U13" s="9">
        <v>0</v>
      </c>
      <c r="V13" s="9">
        <v>0</v>
      </c>
      <c r="W13" s="9">
        <v>0</v>
      </c>
      <c r="X13" s="9">
        <v>0</v>
      </c>
      <c r="Y13" s="9">
        <v>0</v>
      </c>
      <c r="Z13" s="9">
        <v>0.5</v>
      </c>
      <c r="AA13" s="9">
        <v>0</v>
      </c>
      <c r="AB13" s="9">
        <v>0</v>
      </c>
      <c r="AC13" s="9">
        <v>0</v>
      </c>
      <c r="AD13" s="9">
        <v>0</v>
      </c>
      <c r="AE13" s="9">
        <v>0</v>
      </c>
      <c r="AF13" s="10">
        <v>0</v>
      </c>
    </row>
    <row r="14" spans="1:55">
      <c r="A14" s="4" t="s">
        <v>12</v>
      </c>
      <c r="B14" s="11">
        <v>0.5</v>
      </c>
      <c r="C14" s="12">
        <v>0.1</v>
      </c>
      <c r="D14" s="12">
        <v>0.1</v>
      </c>
      <c r="E14" s="12">
        <v>0.1</v>
      </c>
      <c r="F14" s="13">
        <v>0.25</v>
      </c>
      <c r="H14" s="11">
        <v>0.05</v>
      </c>
      <c r="I14" s="12">
        <v>0.05</v>
      </c>
      <c r="J14" s="12">
        <v>0.05</v>
      </c>
      <c r="K14" s="13">
        <v>0.05</v>
      </c>
      <c r="M14" s="11">
        <v>0.4</v>
      </c>
      <c r="N14" s="12">
        <v>0.6</v>
      </c>
      <c r="O14" s="12">
        <v>0.6</v>
      </c>
      <c r="P14" s="12">
        <v>0.6</v>
      </c>
      <c r="Q14" s="12">
        <v>0.6</v>
      </c>
      <c r="R14" s="12">
        <v>0.1</v>
      </c>
      <c r="S14" s="12">
        <v>0.1</v>
      </c>
      <c r="T14" s="12">
        <v>0.1</v>
      </c>
      <c r="U14" s="12">
        <v>0.1</v>
      </c>
      <c r="V14" s="12">
        <v>0.1</v>
      </c>
      <c r="W14" s="12">
        <v>0.1</v>
      </c>
      <c r="X14" s="12">
        <v>0.3</v>
      </c>
      <c r="Y14" s="12">
        <v>0</v>
      </c>
      <c r="Z14" s="12">
        <v>0.2</v>
      </c>
      <c r="AA14" s="12">
        <v>0.5</v>
      </c>
      <c r="AB14" s="12">
        <v>0.8</v>
      </c>
      <c r="AC14" s="12">
        <v>0.8</v>
      </c>
      <c r="AD14" s="12">
        <v>0</v>
      </c>
      <c r="AE14" s="12">
        <v>0</v>
      </c>
      <c r="AF14" s="13">
        <v>0.75</v>
      </c>
    </row>
  </sheetData>
  <phoneticPr fontId="1" type="noConversion"/>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5"/>
  <sheetViews>
    <sheetView showGridLines="0" workbookViewId="0">
      <selection activeCell="B46" sqref="B46"/>
    </sheetView>
  </sheetViews>
  <sheetFormatPr baseColWidth="10" defaultColWidth="10.83203125" defaultRowHeight="11" x14ac:dyDescent="0"/>
  <cols>
    <col min="1" max="16384" width="10.83203125" style="4"/>
  </cols>
  <sheetData>
    <row r="1" spans="1:55">
      <c r="A1" s="3" t="s">
        <v>92</v>
      </c>
    </row>
    <row r="3" spans="1:55" s="3" customFormat="1">
      <c r="A3" s="3" t="s">
        <v>89</v>
      </c>
    </row>
    <row r="4" spans="1:55">
      <c r="B4" s="4" t="str">
        <f>CONCATENATE(A4," ", Input!B3)</f>
        <v xml:space="preserve"> t1105c1</v>
      </c>
      <c r="C4" s="4" t="str">
        <f>CONCATENATE(B4," ", Input!C3)</f>
        <v xml:space="preserve"> t1105c1 t1105c2</v>
      </c>
      <c r="D4" s="4" t="str">
        <f>CONCATENATE(C4," ", Input!D3)</f>
        <v xml:space="preserve"> t1105c1 t1105c2 t1105c3</v>
      </c>
      <c r="E4" s="4" t="str">
        <f>CONCATENATE(D4," ", Input!E3)</f>
        <v xml:space="preserve"> t1105c1 t1105c2 t1105c3 t1105c4</v>
      </c>
      <c r="F4" s="4" t="str">
        <f>CONCATENATE(E4," ", Input!F3)</f>
        <v xml:space="preserve"> t1105c1 t1105c2 t1105c3 t1105c4 t1105c5</v>
      </c>
      <c r="G4" s="4" t="str">
        <f>CONCATENATE(F4," ", Input!G3)</f>
        <v xml:space="preserve"> t1105c1 t1105c2 t1105c3 t1105c4 t1105c5 t1105c6</v>
      </c>
      <c r="H4" s="4" t="str">
        <f>CONCATENATE(G4," ", Input!H3)</f>
        <v xml:space="preserve"> t1105c1 t1105c2 t1105c3 t1105c4 t1105c5 t1105c6 t1113c1</v>
      </c>
      <c r="I4" s="4" t="str">
        <f>CONCATENATE(H4," ", Input!I3)</f>
        <v xml:space="preserve"> t1105c1 t1105c2 t1105c3 t1105c4 t1105c5 t1105c6 t1113c1 t1113c2</v>
      </c>
      <c r="J4" s="4" t="str">
        <f>CONCATENATE(I4," ", Input!J3)</f>
        <v xml:space="preserve"> t1105c1 t1105c2 t1105c3 t1105c4 t1105c5 t1105c6 t1113c1 t1113c2 t1113c3</v>
      </c>
      <c r="K4" s="4" t="str">
        <f>CONCATENATE(J4," ", Input!K3)</f>
        <v xml:space="preserve"> t1105c1 t1105c2 t1105c3 t1105c4 t1105c5 t1105c6 t1113c1 t1113c2 t1113c3 t1113c4</v>
      </c>
      <c r="L4" s="4" t="str">
        <f>CONCATENATE(K4," ", Input!L3)</f>
        <v xml:space="preserve"> t1105c1 t1105c2 t1105c3 t1105c4 t1105c5 t1105c6 t1113c1 t1113c2 t1113c3 t1113c4 t1113c5</v>
      </c>
      <c r="M4" s="4" t="str">
        <f>CONCATENATE(L4," ", Input!M3)</f>
        <v xml:space="preserve"> t1105c1 t1105c2 t1105c3 t1105c4 t1105c5 t1105c6 t1113c1 t1113c2 t1113c3 t1113c4 t1113c5 t1113c6</v>
      </c>
      <c r="N4" s="4" t="str">
        <f>CONCATENATE(M4," ", Input!N3)</f>
        <v xml:space="preserve"> t1105c1 t1105c2 t1105c3 t1105c4 t1105c5 t1105c6 t1113c1 t1113c2 t1113c3 t1113c4 t1113c5 t1113c6 t1113c7</v>
      </c>
      <c r="O4" s="4" t="str">
        <f>CONCATENATE(N4," ", Input!O3)</f>
        <v xml:space="preserve"> t1105c1 t1105c2 t1105c3 t1105c4 t1105c5 t1105c6 t1113c1 t1113c2 t1113c3 t1113c4 t1113c5 t1113c6 t1113c7 t1113c8</v>
      </c>
      <c r="P4" s="4" t="str">
        <f>CONCATENATE(O4," ", Input!P3)</f>
        <v xml:space="preserve"> t1105c1 t1105c2 t1105c3 t1105c4 t1105c5 t1105c6 t1113c1 t1113c2 t1113c3 t1113c4 t1113c5 t1113c6 t1113c7 t1113c8 t1113c9</v>
      </c>
      <c r="Q4" s="4" t="str">
        <f>CONCATENATE(P4," ", Input!Q3)</f>
        <v xml:space="preserve"> t1105c1 t1105c2 t1105c3 t1105c4 t1105c5 t1105c6 t1113c1 t1113c2 t1113c3 t1113c4 t1113c5 t1113c6 t1113c7 t1113c8 t1113c9 t1113c10</v>
      </c>
      <c r="R4" s="4" t="str">
        <f>CONCATENATE(Q4," ", Input!R3)</f>
        <v xml:space="preserve"> t1105c1 t1105c2 t1105c3 t1105c4 t1105c5 t1105c6 t1113c1 t1113c2 t1113c3 t1113c4 t1113c5 t1113c6 t1113c7 t1113c8 t1113c9 t1113c10 t1113c11</v>
      </c>
      <c r="S4" s="4" t="str">
        <f>CONCATENATE(R4," ", Input!S3)</f>
        <v xml:space="preserve"> t1105c1 t1105c2 t1105c3 t1105c4 t1105c5 t1105c6 t1113c1 t1113c2 t1113c3 t1113c4 t1113c5 t1113c6 t1113c7 t1113c8 t1113c9 t1113c10 t1113c11 t1113c12</v>
      </c>
      <c r="T4" s="4" t="str">
        <f>CONCATENATE(S4," ", Input!T3)</f>
        <v xml:space="preserve"> t1105c1 t1105c2 t1105c3 t1105c4 t1105c5 t1105c6 t1113c1 t1113c2 t1113c3 t1113c4 t1113c5 t1113c6 t1113c7 t1113c8 t1113c9 t1113c10 t1113c11 t1113c12 t1122c1</v>
      </c>
      <c r="U4" s="4" t="str">
        <f>CONCATENATE(T4," ", Input!U3)</f>
        <v xml:space="preserve"> t1105c1 t1105c2 t1105c3 t1105c4 t1105c5 t1105c6 t1113c1 t1113c2 t1113c3 t1113c4 t1113c5 t1113c6 t1113c7 t1113c8 t1113c9 t1113c10 t1113c11 t1113c12 t1122c1 t1122c2</v>
      </c>
      <c r="V4" s="4" t="str">
        <f>CONCATENATE(U4," ", Input!V3)</f>
        <v xml:space="preserve"> t1105c1 t1105c2 t1105c3 t1105c4 t1105c5 t1105c6 t1113c1 t1113c2 t1113c3 t1113c4 t1113c5 t1113c6 t1113c7 t1113c8 t1113c9 t1113c10 t1113c11 t1113c12 t1122c1 t1122c2 t1122c3</v>
      </c>
      <c r="W4" s="4" t="str">
        <f>CONCATENATE(V4," ", Input!W3)</f>
        <v xml:space="preserve"> t1105c1 t1105c2 t1105c3 t1105c4 t1105c5 t1105c6 t1113c1 t1113c2 t1113c3 t1113c4 t1113c5 t1113c6 t1113c7 t1113c8 t1113c9 t1113c10 t1113c11 t1113c12 t1122c1 t1122c2 t1122c3 t1122c4</v>
      </c>
      <c r="X4" s="4" t="str">
        <f>CONCATENATE(W4," ", Input!X3)</f>
        <v xml:space="preserve"> t1105c1 t1105c2 t1105c3 t1105c4 t1105c5 t1105c6 t1113c1 t1113c2 t1113c3 t1113c4 t1113c5 t1113c6 t1113c7 t1113c8 t1113c9 t1113c10 t1113c11 t1113c12 t1122c1 t1122c2 t1122c3 t1122c4 t1122c5</v>
      </c>
      <c r="Y4" s="4" t="str">
        <f>CONCATENATE(X4," ", Input!Y3)</f>
        <v xml:space="preserve"> t1105c1 t1105c2 t1105c3 t1105c4 t1105c5 t1105c6 t1113c1 t1113c2 t1113c3 t1113c4 t1113c5 t1113c6 t1113c7 t1113c8 t1113c9 t1113c10 t1113c11 t1113c12 t1122c1 t1122c2 t1122c3 t1122c4 t1122c5 t1122c6</v>
      </c>
      <c r="Z4" s="4" t="str">
        <f>CONCATENATE(Y4," ", Input!Z3)</f>
        <v xml:space="preserve"> t1105c1 t1105c2 t1105c3 t1105c4 t1105c5 t1105c6 t1113c1 t1113c2 t1113c3 t1113c4 t1113c5 t1113c6 t1113c7 t1113c8 t1113c9 t1113c10 t1113c11 t1113c12 t1122c1 t1122c2 t1122c3 t1122c4 t1122c5 t1122c6 t1131c1</v>
      </c>
      <c r="AA4" s="4" t="str">
        <f>CONCATENATE(Z4," ", Input!AA3)</f>
        <v xml:space="preserve"> t1105c1 t1105c2 t1105c3 t1105c4 t1105c5 t1105c6 t1113c1 t1113c2 t1113c3 t1113c4 t1113c5 t1113c6 t1113c7 t1113c8 t1113c9 t1113c10 t1113c11 t1113c12 t1122c1 t1122c2 t1122c3 t1122c4 t1122c5 t1122c6 t1131c1 t1131c2</v>
      </c>
      <c r="AB4" s="4" t="str">
        <f>CONCATENATE(AA4," ", Input!AB3)</f>
        <v xml:space="preserve"> t1105c1 t1105c2 t1105c3 t1105c4 t1105c5 t1105c6 t1113c1 t1113c2 t1113c3 t1113c4 t1113c5 t1113c6 t1113c7 t1113c8 t1113c9 t1113c10 t1113c11 t1113c12 t1122c1 t1122c2 t1122c3 t1122c4 t1122c5 t1122c6 t1131c1 t1131c2 t1131c3</v>
      </c>
      <c r="AC4" s="4" t="str">
        <f>CONCATENATE(AB4," ", Input!AC3)</f>
        <v xml:space="preserve"> t1105c1 t1105c2 t1105c3 t1105c4 t1105c5 t1105c6 t1113c1 t1113c2 t1113c3 t1113c4 t1113c5 t1113c6 t1113c7 t1113c8 t1113c9 t1113c10 t1113c11 t1113c12 t1122c1 t1122c2 t1122c3 t1122c4 t1122c5 t1122c6 t1131c1 t1131c2 t1131c3 t1131c4</v>
      </c>
      <c r="AD4" s="4" t="str">
        <f>CONCATENATE(AC4," ", Input!AD3)</f>
        <v xml:space="preserve"> t1105c1 t1105c2 t1105c3 t1105c4 t1105c5 t1105c6 t1113c1 t1113c2 t1113c3 t1113c4 t1113c5 t1113c6 t1113c7 t1113c8 t1113c9 t1113c10 t1113c11 t1113c12 t1122c1 t1122c2 t1122c3 t1122c4 t1122c5 t1122c6 t1131c1 t1131c2 t1131c3 t1131c4 t1131c5</v>
      </c>
      <c r="AE4" s="4" t="str">
        <f>CONCATENATE(AD4," ", Input!AE3)</f>
        <v xml:space="preserve"> t1105c1 t1105c2 t1105c3 t1105c4 t1105c5 t1105c6 t1113c1 t1113c2 t1113c3 t1113c4 t1113c5 t1113c6 t1113c7 t1113c8 t1113c9 t1113c10 t1113c11 t1113c12 t1122c1 t1122c2 t1122c3 t1122c4 t1122c5 t1122c6 t1131c1 t1131c2 t1131c3 t1131c4 t1131c5 t1131c6</v>
      </c>
      <c r="AF4" s="4" t="str">
        <f>CONCATENATE(AE4," ", Input!AF3)</f>
        <v xml:space="preserve"> t1105c1 t1105c2 t1105c3 t1105c4 t1105c5 t1105c6 t1113c1 t1113c2 t1113c3 t1113c4 t1113c5 t1113c6 t1113c7 t1113c8 t1113c9 t1113c10 t1113c11 t1113c12 t1122c1 t1122c2 t1122c3 t1122c4 t1122c5 t1122c6 t1131c1 t1131c2 t1131c3 t1131c4 t1131c5 t1131c6 t1131c7</v>
      </c>
      <c r="AG4" s="4" t="str">
        <f>CONCATENATE(AF4," ", Input!AG3)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v>
      </c>
      <c r="AH4" s="4" t="str">
        <f>CONCATENATE(AG4," ", Input!AH3)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v>
      </c>
      <c r="AI4" s="4" t="str">
        <f>CONCATENATE(AH4," ", Input!AI3)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v>
      </c>
      <c r="AJ4" s="4" t="str">
        <f>CONCATENATE(AI4," ", Input!AJ3)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v>
      </c>
      <c r="AK4" s="4" t="str">
        <f>CONCATENATE(AJ4," ", Input!AK3)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v>
      </c>
      <c r="AL4" s="4" t="str">
        <f>CONCATENATE(AK4," ", Input!AL3)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v>
      </c>
      <c r="AM4" s="4" t="str">
        <f>CONCATENATE(AL4," ", Input!AM3)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v>
      </c>
      <c r="AN4" s="4" t="str">
        <f>CONCATENATE(AM4," ", Input!AN3)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v>
      </c>
      <c r="AO4" s="4" t="str">
        <f>CONCATENATE(AN4," ", Input!AO3)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v>
      </c>
      <c r="AP4" s="4" t="str">
        <f>CONCATENATE(AO4," ", Input!AP3)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v>
      </c>
      <c r="AQ4" s="4" t="str">
        <f>CONCATENATE(AP4," ", Input!AQ3)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v>
      </c>
      <c r="AR4" s="4" t="str">
        <f>CONCATENATE(AQ4," ", Input!AR3)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v>
      </c>
      <c r="AS4" s="4" t="str">
        <f>CONCATENATE(AR4," ", Input!AS3)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v>
      </c>
      <c r="AT4" s="4" t="str">
        <f>CONCATENATE(AS4," ", Input!AT3)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v>
      </c>
      <c r="AU4" s="4" t="str">
        <f>CONCATENATE(AT4," ", Input!AU3)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v>
      </c>
      <c r="AV4" s="4" t="str">
        <f>CONCATENATE(AU4," ", Input!AV3)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v>
      </c>
      <c r="AW4" s="4" t="str">
        <f>CONCATENATE(AV4," ", Input!AW3)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v>
      </c>
      <c r="AX4" s="4" t="str">
        <f>CONCATENATE(AW4," ", Input!AX3)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 t1135c1</v>
      </c>
      <c r="AY4" s="4" t="str">
        <f>CONCATENATE(AX4," ", Input!AY3)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 t1135c1 t1135c2</v>
      </c>
      <c r="AZ4" s="4" t="str">
        <f>CONCATENATE(AY4," ", Input!AZ3)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 t1135c1 t1135c2 t1135c3</v>
      </c>
      <c r="BA4" s="4" t="str">
        <f>CONCATENATE(AZ4," ", Input!BA3)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 t1135c1 t1135c2 t1135c3 t1135c4</v>
      </c>
      <c r="BB4" s="4" t="str">
        <f>CONCATENATE(BA4," ", Input!BB3)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 t1135c1 t1135c2 t1135c3 t1135c4 t1135c5</v>
      </c>
      <c r="BC4" s="4" t="str">
        <f>CONCATENATE(BB4," ", Input!BC3)</f>
        <v xml:space="preserve">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 t1135c1 t1135c2 t1135c3 t1135c4 t1135c5 t1135c6</v>
      </c>
    </row>
    <row r="5" spans="1:55">
      <c r="B5" s="4" t="str">
        <f>CONCATENATE(A5,Input!B4,", ")</f>
        <v xml:space="preserve">0.01, </v>
      </c>
      <c r="C5" s="4" t="str">
        <f>CONCATENATE(B5,Input!C4,", ")</f>
        <v xml:space="preserve">0.01, 0.01, </v>
      </c>
      <c r="D5" s="4" t="str">
        <f>CONCATENATE(C5,Input!D4,", ")</f>
        <v xml:space="preserve">0.01, 0.01, 0.01, </v>
      </c>
      <c r="E5" s="4" t="str">
        <f>CONCATENATE(D5,Input!E4,", ")</f>
        <v xml:space="preserve">0.01, 0.01, 0.01, 0.05, </v>
      </c>
      <c r="F5" s="4" t="str">
        <f>CONCATENATE(E5,Input!F4,", ")</f>
        <v xml:space="preserve">0.01, 0.01, 0.01, 0.05, 0.05, </v>
      </c>
      <c r="G5" s="4" t="str">
        <f>CONCATENATE(F5,Input!G4,", ")</f>
        <v xml:space="preserve">0.01, 0.01, 0.01, 0.05, 0.05, 0.028195, </v>
      </c>
      <c r="H5" s="4" t="str">
        <f>CONCATENATE(G5,Input!H4,", ")</f>
        <v xml:space="preserve">0.01, 0.01, 0.01, 0.05, 0.05, 0.028195, 365, </v>
      </c>
      <c r="I5" s="4" t="str">
        <f>CONCATENATE(H5,Input!I4,", ")</f>
        <v xml:space="preserve">0.01, 0.01, 0.01, 0.05, 0.05, 0.028195, 365, 0.2, </v>
      </c>
      <c r="J5" s="4" t="str">
        <f>CONCATENATE(I5,Input!J4,", ")</f>
        <v xml:space="preserve">0.01, 0.01, 0.01, 0.05, 0.05, 0.028195, 365, 0.2, 258, </v>
      </c>
      <c r="K5" s="4" t="str">
        <f>CONCATENATE(J5,Input!K4,", ")</f>
        <v xml:space="preserve">0.01, 0.01, 0.01, 0.05, 0.05, 0.028195, 365, 0.2, 258, 338000000, </v>
      </c>
      <c r="L5" s="4" t="str">
        <f>CONCATENATE(K5,Input!L4,", ")</f>
        <v xml:space="preserve">0.01, 0.01, 0.01, 0.05, 0.05, 0.028195, 365, 0.2, 258, 338000000, 15500000, </v>
      </c>
      <c r="M5" s="4" t="str">
        <f>CONCATENATE(L5,Input!M4,", ")</f>
        <v xml:space="preserve">0.01, 0.01, 0.01, 0.05, 0.05, 0.028195, 365, 0.2, 258, 338000000, 15500000, 23000000, </v>
      </c>
      <c r="N5" s="4" t="str">
        <f>CONCATENATE(M5,Input!N4,", ")</f>
        <v xml:space="preserve">0.01, 0.01, 0.01, 0.05, 0.05, 0.028195, 365, 0.2, 258, 338000000, 15500000, 23000000, 94600000, </v>
      </c>
      <c r="O5" s="4" t="str">
        <f>CONCATENATE(N5,Input!O4,", ")</f>
        <v xml:space="preserve">0.01, 0.01, 0.01, 0.05, 0.05, 0.028195, 365, 0.2, 258, 338000000, 15500000, 23000000, 94600000, 14700000, </v>
      </c>
      <c r="P5" s="4" t="str">
        <f>CONCATENATE(O5,Input!P4,", ")</f>
        <v xml:space="preserve">0.01, 0.01, 0.01, 0.05, 0.05, 0.028195, 365, 0.2, 258, 338000000, 15500000, 23000000, 94600000, 14700000, -10000, </v>
      </c>
      <c r="Q5" s="4" t="str">
        <f>CONCATENATE(P5,Input!Q4,", ")</f>
        <v xml:space="preserve">0.01, 0.01, 0.01, 0.05, 0.05, 0.028195, 365, 0.2, 258, 338000000, 15500000, 23000000, 94600000, 14700000, -10000, 283816.1, </v>
      </c>
      <c r="R5" s="4" t="str">
        <f>CONCATENATE(Q5,Input!R4,", ")</f>
        <v xml:space="preserve">0.01, 0.01, 0.01, 0.05, 0.05, 0.028195, 365, 0.2, 258, 338000000, 15500000, 23000000, 94600000, 14700000, -10000, 283816.1, 0, </v>
      </c>
      <c r="S5" s="4" t="str">
        <f>CONCATENATE(R5,Input!S4,", ")</f>
        <v xml:space="preserve">0.01, 0.01, 0.01, 0.05, 0.05, 0.028195, 365, 0.2, 258, 338000000, 15500000, 23000000, 94600000, 14700000, -10000, 283816.1, 0, 0, </v>
      </c>
      <c r="T5" s="4" t="str">
        <f>CONCATENATE(S5,Input!T4,", ")</f>
        <v xml:space="preserve">0.01, 0.01, 0.01, 0.05, 0.05, 0.028195, 365, 0.2, 258, 338000000, 15500000, 23000000, 94600000, 14700000, -10000, 283816.1, 0, 0, 2444632, </v>
      </c>
      <c r="U5" s="4" t="str">
        <f>CONCATENATE(T5,Input!U4,", ")</f>
        <v xml:space="preserve">0.01, 0.01, 0.01, 0.05, 0.05, 0.028195, 365, 0.2, 258, 338000000, 15500000, 23000000, 94600000, 14700000, -10000, 283816.1, 0, 0, 2444632, 2432161, </v>
      </c>
      <c r="V5" s="4" t="str">
        <f>CONCATENATE(U5,Input!V4,", ")</f>
        <v xml:space="preserve">0.01, 0.01, 0.01, 0.05, 0.05, 0.028195, 365, 0.2, 258, 338000000, 15500000, 23000000, 94600000, 14700000, -10000, 283816.1, 0, 0, 2444632, 2432161, 2413469, </v>
      </c>
      <c r="W5" s="4" t="str">
        <f>CONCATENATE(V5,Input!W4,", ")</f>
        <v xml:space="preserve">0.01, 0.01, 0.01, 0.05, 0.05, 0.028195, 365, 0.2, 258, 338000000, 15500000, 23000000, 94600000, 14700000, -10000, 283816.1, 0, 0, 2444632, 2432161, 2413469, 2388167, </v>
      </c>
      <c r="X5" s="4" t="str">
        <f>CONCATENATE(W5,Input!X4,", ")</f>
        <v xml:space="preserve">0.01, 0.01, 0.01, 0.05, 0.05, 0.028195, 365, 0.2, 258, 338000000, 15500000, 23000000, 94600000, 14700000, -10000, 283816.1, 0, 0, 2444632, 2432161, 2413469, 2388167, 2368141, </v>
      </c>
      <c r="Y5" s="4" t="str">
        <f>CONCATENATE(X5,Input!Y4,", ")</f>
        <v xml:space="preserve">0.01, 0.01, 0.01, 0.05, 0.05, 0.028195, 365, 0.2, 258, 338000000, 15500000, 23000000, 94600000, 14700000, -10000, 283816.1, 0, 0, 2444632, 2432161, 2413469, 2388167, 2368141, 0, </v>
      </c>
      <c r="Z5" s="4" t="str">
        <f>CONCATENATE(Y5,Input!Z4,", ")</f>
        <v xml:space="preserve">0.01, 0.01, 0.01, 0.05, 0.05, 0.028195, 365, 0.2, 258, 338000000, 15500000, 23000000, 94600000, 14700000, -10000, 283816.1, 0, 0, 2444632, 2432161, 2413469, 2388167, 2368141, 0, 0, </v>
      </c>
      <c r="AA5" s="4" t="str">
        <f>CONCATENATE(Z5,Input!AA4,", ")</f>
        <v xml:space="preserve">0.01, 0.01, 0.01, 0.05, 0.05, 0.028195, 365, 0.2, 258, 338000000, 15500000, 23000000, 94600000, 14700000, -10000, 283816.1, 0, 0, 2444632, 2432161, 2413469, 2388167, 2368141, 0, 0, 724000000, </v>
      </c>
      <c r="AB5" s="4" t="str">
        <f>CONCATENATE(AA5,Input!AB4,", ")</f>
        <v xml:space="preserve">0.01, 0.01, 0.01, 0.05, 0.05, 0.028195, 365, 0.2, 258, 338000000, 15500000, 23000000, 94600000, 14700000, -10000, 283816.1, 0, 0, 2444632, 2432161, 2413469, 2388167, 2368141, 0, 0, 724000000, 60700000, </v>
      </c>
      <c r="AC5" s="4" t="str">
        <f>CONCATENATE(AB5,Input!AC4,", ")</f>
        <v xml:space="preserve">0.01, 0.01, 0.01, 0.05, 0.05, 0.028195, 365, 0.2, 258, 338000000, 15500000, 23000000, 94600000, 14700000, -10000, 283816.1, 0, 0, 2444632, 2432161, 2413469, 2388167, 2368141, 0, 0, 724000000, 60700000, 627000000, </v>
      </c>
      <c r="AD5" s="4" t="str">
        <f>CONCATENATE(AC5,Input!AD4,", ")</f>
        <v xml:space="preserve">0.01, 0.01, 0.01, 0.05, 0.05, 0.028195, 365, 0.2, 258, 338000000, 15500000, 23000000, 94600000, 14700000, -10000, 283816.1, 0, 0, 2444632, 2432161, 2413469, 2388167, 2368141, 0, 0, 724000000, 60700000, 627000000, 110000000, </v>
      </c>
      <c r="AE5" s="4" t="str">
        <f>CONCATENATE(AD5,Input!AE4,", ")</f>
        <v xml:space="preserve">0.01, 0.01, 0.01, 0.05, 0.05, 0.028195, 365, 0.2, 258, 338000000, 15500000, 23000000, 94600000, 14700000, -10000, 283816.1, 0, 0, 2444632, 2432161, 2413469, 2388167, 2368141, 0, 0, 724000000, 60700000, 627000000, 110000000, 0, </v>
      </c>
      <c r="AF5" s="4" t="str">
        <f>CONCATENATE(AE5,Input!AF4,", ")</f>
        <v xml:space="preserve">0.01, 0.01, 0.01, 0.05, 0.05, 0.028195, 365, 0.2, 258, 338000000, 15500000, 23000000, 94600000, 14700000, -10000, 283816.1, 0, 0, 2444632, 2432161, 2413469, 2388167, 2368141, 0, 0, 724000000, 60700000, 627000000, 110000000, 0, 924000000, </v>
      </c>
      <c r="AG5" s="4" t="str">
        <f>CONCATENATE(AF5,Input!AG4,", ")</f>
        <v xml:space="preserve">0.01, 0.01, 0.01, 0.05, 0.05, 0.028195, 365, 0.2, 258, 338000000, 15500000, 23000000, 94600000, 14700000, -10000, 283816.1, 0, 0, 2444632, 2432161, 2413469, 2388167, 2368141, 0, 0, 724000000, 60700000, 627000000, 110000000, 0, 924000000, 314000000, </v>
      </c>
      <c r="AH5" s="4" t="str">
        <f>CONCATENATE(AG5,Input!AH4,", ")</f>
        <v xml:space="preserve">0.01, 0.01, 0.01, 0.05, 0.05, 0.028195, 365, 0.2, 258, 338000000, 15500000, 23000000, 94600000, 14700000, -10000, 283816.1, 0, 0, 2444632, 2432161, 2413469, 2388167, 2368141, 0, 0, 724000000, 60700000, 627000000, 110000000, 0, 924000000, 314000000, 158000000, </v>
      </c>
      <c r="AI5" s="4" t="str">
        <f>CONCATENATE(AH5,Input!AI4,", ")</f>
        <v xml:space="preserve">0.01, 0.01, 0.01, 0.05, 0.05, 0.028195, 365, 0.2, 258, 338000000, 15500000, 23000000, 94600000, 14700000, -10000, 283816.1, 0, 0, 2444632, 2432161, 2413469, 2388167, 2368141, 0, 0, 724000000, 60700000, 627000000, 110000000, 0, 924000000, 314000000, 158000000, 610000000, </v>
      </c>
      <c r="AJ5" s="4" t="str">
        <f>CONCATENATE(AI5,Input!AJ4,", ")</f>
        <v xml:space="preserve">0.01, 0.01, 0.01, 0.05, 0.05, 0.028195, 365, 0.2, 258, 338000000, 15500000, 23000000, 94600000, 14700000, -10000, 283816.1, 0, 0, 2444632, 2432161, 2413469, 2388167, 2368141, 0, 0, 724000000, 60700000, 627000000, 110000000, 0, 924000000, 314000000, 158000000, 610000000, 9671516, </v>
      </c>
      <c r="AK5" s="4" t="str">
        <f>CONCATENATE(AJ5,Input!AK4,", ")</f>
        <v xml:space="preserve">0.01, 0.01, 0.01, 0.05, 0.05, 0.028195, 365, 0.2, 258, 338000000, 15500000, 23000000, 94600000, 14700000, -10000, 283816.1, 0, 0, 2444632, 2432161, 2413469, 2388167, 2368141, 0, 0, 724000000, 60700000, 627000000, 110000000, 0, 924000000, 314000000, 158000000, 610000000, 9671516, 0, </v>
      </c>
      <c r="AL5" s="4" t="str">
        <f>CONCATENATE(AK5,Input!AL4,", ")</f>
        <v xml:space="preserve">0.01, 0.01, 0.01, 0.05, 0.05, 0.028195, 365, 0.2, 258, 338000000, 15500000, 23000000, 94600000, 14700000, -10000, 283816.1, 0, 0, 2444632, 2432161, 2413469, 2388167, 2368141, 0, 0, 724000000, 60700000, 627000000, 110000000, 0, 924000000, 314000000, 158000000, 610000000, 9671516, 0, 0, </v>
      </c>
      <c r="AM5" s="4" t="str">
        <f>CONCATENATE(AL5,Input!AM4,", ")</f>
        <v xml:space="preserve">0.01, 0.01, 0.01, 0.05, 0.05, 0.028195, 365, 0.2, 258, 338000000, 15500000, 23000000, 94600000, 14700000, -10000, 283816.1, 0, 0, 2444632, 2432161, 2413469, 2388167, 2368141, 0, 0, 724000000, 60700000, 627000000, 110000000, 0, 924000000, 314000000, 158000000, 610000000, 9671516, 0, 0, 2.246, </v>
      </c>
      <c r="AN5" s="4" t="str">
        <f>CONCATENATE(AM5,Input!AN4,", ")</f>
        <v xml:space="preserve">0.01, 0.01, 0.01, 0.05, 0.05, 0.028195, 365, 0.2, 258, 338000000, 15500000, 23000000, 94600000, 14700000, -10000, 283816.1, 0, 0, 2444632, 2432161, 2413469, 2388167, 2368141, 0, 0, 724000000, 60700000, 627000000, 110000000, 0, 924000000, 314000000, 158000000, 610000000, 9671516, 0, 0, 2.246, 1.558, </v>
      </c>
      <c r="AO5" s="4" t="str">
        <f>CONCATENATE(AN5,Input!AO4,", ")</f>
        <v xml:space="preserve">0.01, 0.01, 0.01, 0.05, 0.05, 0.028195, 365, 0.2, 258, 338000000, 15500000, 23000000, 94600000, 14700000, -10000, 283816.1, 0, 0, 2444632, 2432161, 2413469, 2388167, 2368141, 0, 0, 724000000, 60700000, 627000000, 110000000, 0, 924000000, 314000000, 158000000, 610000000, 9671516, 0, 0, 2.246, 1.558, 3.29, </v>
      </c>
      <c r="AP5" s="4" t="str">
        <f>CONCATENATE(AO5,Input!AP4,",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v>
      </c>
      <c r="AQ5" s="4" t="str">
        <f>CONCATENATE(AP5,Input!AQ4,",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v>
      </c>
      <c r="AR5" s="4" t="str">
        <f>CONCATENATE(AQ5,Input!AR4,",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v>
      </c>
      <c r="AS5" s="4" t="str">
        <f>CONCATENATE(AR5,Input!AS4,",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v>
      </c>
      <c r="AT5" s="4" t="str">
        <f>CONCATENATE(AS5,Input!AT4,",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v>
      </c>
      <c r="AU5" s="4" t="str">
        <f>CONCATENATE(AT5,Input!AU4,",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v>
      </c>
      <c r="AV5" s="4" t="str">
        <f>CONCATENATE(AU5,Input!AV4,",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v>
      </c>
      <c r="AW5" s="4" t="str">
        <f>CONCATENATE(AV5,Input!AW4,",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v>
      </c>
      <c r="AX5" s="4" t="str">
        <f>CONCATENATE(AW5,Input!AX4,",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1, </v>
      </c>
      <c r="AY5" s="4" t="str">
        <f>CONCATENATE(AX5,Input!AY4,",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1, 1.002, </v>
      </c>
      <c r="AZ5" s="4" t="str">
        <f>CONCATENATE(AY5,Input!AZ4,",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1, 1.002, 1.009, </v>
      </c>
      <c r="BA5" s="4" t="str">
        <f>CONCATENATE(AZ5,Input!BA4,",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1, 1.002, 1.009, 1.013, </v>
      </c>
      <c r="BB5" s="4" t="str">
        <f>CONCATENATE(BA5,Input!BB4,",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1, 1.002, 1.009, 1.013, 1.027777, </v>
      </c>
      <c r="BC5" s="4" t="str">
        <f>CONCATENATE(BB5,Input!BC4,", ")</f>
        <v xml:space="preserve">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1, 1.002, 1.009, 1.013, 1.027777, 1.027777, </v>
      </c>
    </row>
    <row r="6" spans="1:55">
      <c r="B6" s="4" t="str">
        <f>CONCATENATE(A6,Input!B5,", ")</f>
        <v xml:space="preserve">0.025, </v>
      </c>
      <c r="C6" s="4" t="str">
        <f>CONCATENATE(B6,Input!C5,", ")</f>
        <v xml:space="preserve">0.025, 0.15, </v>
      </c>
      <c r="D6" s="4" t="str">
        <f>CONCATENATE(C6,Input!D5,", ")</f>
        <v xml:space="preserve">0.025, 0.15, 0.15, </v>
      </c>
      <c r="E6" s="4" t="str">
        <f>CONCATENATE(D6,Input!E5,", ")</f>
        <v xml:space="preserve">0.025, 0.15, 0.15, 0.75, </v>
      </c>
      <c r="F6" s="4" t="str">
        <f>CONCATENATE(E6,Input!F5,", ")</f>
        <v xml:space="preserve">0.025, 0.15, 0.15, 0.75, 0.75, </v>
      </c>
      <c r="G6" s="4" t="str">
        <f>CONCATENATE(F6,Input!G5,", ")</f>
        <v xml:space="preserve">0.025, 0.15, 0.15, 0.75, 0.75, 0.1275, </v>
      </c>
      <c r="H6" s="4" t="str">
        <f>CONCATENATE(G6,Input!H5,", ")</f>
        <v xml:space="preserve">0.025, 0.15, 0.15, 0.75, 0.75, 0.1275, 365, </v>
      </c>
      <c r="I6" s="4" t="str">
        <f>CONCATENATE(H6,Input!I5,", ")</f>
        <v xml:space="preserve">0.025, 0.15, 0.15, 0.75, 0.75, 0.1275, 365, 0.2, </v>
      </c>
      <c r="J6" s="4" t="str">
        <f>CONCATENATE(I6,Input!J5,", ")</f>
        <v xml:space="preserve">0.025, 0.15, 0.15, 0.75, 0.75, 0.1275, 365, 0.2, 258, </v>
      </c>
      <c r="K6" s="4" t="str">
        <f>CONCATENATE(J6,Input!K5,", ")</f>
        <v xml:space="preserve">0.025, 0.15, 0.15, 0.75, 0.75, 0.1275, 365, 0.2, 258, 485000000, </v>
      </c>
      <c r="L6" s="4" t="str">
        <f>CONCATENATE(K6,Input!L5,", ")</f>
        <v xml:space="preserve">0.025, 0.15, 0.15, 0.75, 0.75, 0.1275, 365, 0.2, 258, 485000000, 34100000, </v>
      </c>
      <c r="M6" s="4" t="str">
        <f>CONCATENATE(L6,Input!M5,", ")</f>
        <v xml:space="preserve">0.025, 0.15, 0.15, 0.75, 0.75, 0.1275, 365, 0.2, 258, 485000000, 34100000, 53400000, </v>
      </c>
      <c r="N6" s="4" t="str">
        <f>CONCATENATE(M6,Input!N5,", ")</f>
        <v xml:space="preserve">0.025, 0.15, 0.15, 0.75, 0.75, 0.1275, 365, 0.2, 258, 485000000, 34100000, 53400000, 142000000, </v>
      </c>
      <c r="O6" s="4" t="str">
        <f>CONCATENATE(N6,Input!O5,", ")</f>
        <v xml:space="preserve">0.025, 0.15, 0.15, 0.75, 0.75, 0.1275, 365, 0.2, 258, 485000000, 34100000, 53400000, 142000000, 37700000, </v>
      </c>
      <c r="P6" s="4" t="str">
        <f>CONCATENATE(O6,Input!P5,", ")</f>
        <v xml:space="preserve">0.025, 0.15, 0.15, 0.75, 0.75, 0.1275, 365, 0.2, 258, 485000000, 34100000, 53400000, 142000000, 37700000, 15060.65, </v>
      </c>
      <c r="Q6" s="4" t="str">
        <f>CONCATENATE(P6,Input!Q5,", ")</f>
        <v xml:space="preserve">0.025, 0.15, 0.15, 0.75, 0.75, 0.1275, 365, 0.2, 258, 485000000, 34100000, 53400000, 142000000, 37700000, 15060.65, 750000, </v>
      </c>
      <c r="R6" s="4" t="str">
        <f>CONCATENATE(Q6,Input!R5,", ")</f>
        <v xml:space="preserve">0.025, 0.15, 0.15, 0.75, 0.75, 0.1275, 365, 0.2, 258, 485000000, 34100000, 53400000, 142000000, 37700000, 15060.65, 750000, 169931.5, </v>
      </c>
      <c r="S6" s="4" t="str">
        <f>CONCATENATE(R6,Input!S5,", ")</f>
        <v xml:space="preserve">0.025, 0.15, 0.15, 0.75, 0.75, 0.1275, 365, 0.2, 258, 485000000, 34100000, 53400000, 142000000, 37700000, 15060.65, 750000, 169931.5, 119256.8, </v>
      </c>
      <c r="T6" s="4" t="str">
        <f>CONCATENATE(S6,Input!T5,", ")</f>
        <v xml:space="preserve">0.025, 0.15, 0.15, 0.75, 0.75, 0.1275, 365, 0.2, 258, 485000000, 34100000, 53400000, 142000000, 37700000, 15060.65, 750000, 169931.5, 119256.8, 6371715, </v>
      </c>
      <c r="U6" s="4" t="str">
        <f>CONCATENATE(T6,Input!U5,", ")</f>
        <v xml:space="preserve">0.025, 0.15, 0.15, 0.75, 0.75, 0.1275, 365, 0.2, 258, 485000000, 34100000, 53400000, 142000000, 37700000, 15060.65, 750000, 169931.5, 119256.8, 6371715, 6358997, </v>
      </c>
      <c r="V6" s="4" t="str">
        <f>CONCATENATE(U6,Input!V5,", ")</f>
        <v xml:space="preserve">0.025, 0.15, 0.15, 0.75, 0.75, 0.1275, 365, 0.2, 258, 485000000, 34100000, 53400000, 142000000, 37700000, 15060.65, 750000, 169931.5, 119256.8, 6371715, 6358997, 5414669, </v>
      </c>
      <c r="W6" s="4" t="str">
        <f>CONCATENATE(V6,Input!W5,", ")</f>
        <v xml:space="preserve">0.025, 0.15, 0.15, 0.75, 0.75, 0.1275, 365, 0.2, 258, 485000000, 34100000, 53400000, 142000000, 37700000, 15060.65, 750000, 169931.5, 119256.8, 6371715, 6358997, 5414669, 5393288, </v>
      </c>
      <c r="X6" s="4" t="str">
        <f>CONCATENATE(W6,Input!X5,", ")</f>
        <v xml:space="preserve">0.025, 0.15, 0.15, 0.75, 0.75, 0.1275, 365, 0.2, 258, 485000000, 34100000, 53400000, 142000000, 37700000, 15060.65, 750000, 169931.5, 119256.8, 6371715, 6358997, 5414669, 5393288, 5116179, </v>
      </c>
      <c r="Y6" s="4" t="str">
        <f>CONCATENATE(X6,Input!Y5,", ")</f>
        <v xml:space="preserve">0.025, 0.15, 0.15, 0.75, 0.75, 0.1275, 365, 0.2, 258, 485000000, 34100000, 53400000, 142000000, 37700000, 15060.65, 750000, 169931.5, 119256.8, 6371715, 6358997, 5414669, 5393288, 5116179, 832866.3, </v>
      </c>
      <c r="Z6" s="4" t="str">
        <f>CONCATENATE(Y6,Input!Z5,", ")</f>
        <v xml:space="preserve">0.025, 0.15, 0.15, 0.75, 0.75, 0.1275, 365, 0.2, 258, 485000000, 34100000, 53400000, 142000000, 37700000, 15060.65, 750000, 169931.5, 119256.8, 6371715, 6358997, 5414669, 5393288, 5116179, 832866.3, 0, </v>
      </c>
      <c r="AA6" s="4" t="str">
        <f>CONCATENATE(Z6,Input!AA5,", ")</f>
        <v xml:space="preserve">0.025, 0.15, 0.15, 0.75, 0.75, 0.1275, 365, 0.2, 258, 485000000, 34100000, 53400000, 142000000, 37700000, 15060.65, 750000, 169931.5, 119256.8, 6371715, 6358997, 5414669, 5393288, 5116179, 832866.3, 0, 1600000000, </v>
      </c>
      <c r="AB6" s="4" t="str">
        <f>CONCATENATE(AA6,Input!AB5,", ")</f>
        <v xml:space="preserve">0.025, 0.15, 0.15, 0.75, 0.75, 0.1275, 365, 0.2, 258, 485000000, 34100000, 53400000, 142000000, 37700000, 15060.65, 750000, 169931.5, 119256.8, 6371715, 6358997, 5414669, 5393288, 5116179, 832866.3, 0, 1600000000, 246000000, </v>
      </c>
      <c r="AC6" s="4" t="str">
        <f>CONCATENATE(AB6,Input!AC5,", ")</f>
        <v xml:space="preserve">0.025, 0.15, 0.15, 0.75, 0.75, 0.1275, 365, 0.2, 258, 485000000, 34100000, 53400000, 142000000, 37700000, 15060.65, 750000, 169931.5, 119256.8, 6371715, 6358997, 5414669, 5393288, 5116179, 832866.3, 0, 1600000000, 246000000, 1340000000, </v>
      </c>
      <c r="AD6" s="4" t="str">
        <f>CONCATENATE(AC6,Input!AD5,", ")</f>
        <v xml:space="preserve">0.025, 0.15, 0.15, 0.75, 0.75, 0.1275, 365, 0.2, 258, 485000000, 34100000, 53400000, 142000000, 37700000, 15060.65, 750000, 169931.5, 119256.8, 6371715, 6358997, 5414669, 5393288, 5116179, 832866.3, 0, 1600000000, 246000000, 1340000000, 222000000, </v>
      </c>
      <c r="AE6" s="4" t="str">
        <f>CONCATENATE(AD6,Input!AE5,", ")</f>
        <v xml:space="preserve">0.025, 0.15, 0.15, 0.75, 0.75, 0.1275, 365, 0.2, 258, 485000000, 34100000, 53400000, 142000000, 37700000, 15060.65, 750000, 169931.5, 119256.8, 6371715, 6358997, 5414669, 5393288, 5116179, 832866.3, 0, 1600000000, 246000000, 1340000000, 222000000, 57600000, </v>
      </c>
      <c r="AF6" s="4" t="str">
        <f>CONCATENATE(AE6,Input!AF5,", ")</f>
        <v xml:space="preserve">0.025, 0.15, 0.15, 0.75, 0.75, 0.1275, 365, 0.2, 258, 485000000, 34100000, 53400000, 142000000, 37700000, 15060.65, 750000, 169931.5, 119256.8, 6371715, 6358997, 5414669, 5393288, 5116179, 832866.3, 0, 1600000000, 246000000, 1340000000, 222000000, 57600000, 1710000000, </v>
      </c>
      <c r="AG6" s="4" t="str">
        <f>CONCATENATE(AF6,Input!AG5,", ")</f>
        <v xml:space="preserve">0.025, 0.15, 0.15, 0.75, 0.75, 0.1275, 365, 0.2, 258, 485000000, 34100000, 53400000, 142000000, 37700000, 15060.65, 750000, 169931.5, 119256.8, 6371715, 6358997, 5414669, 5393288, 5116179, 832866.3, 0, 1600000000, 246000000, 1340000000, 222000000, 57600000, 1710000000, 866000000, </v>
      </c>
      <c r="AH6" s="4" t="str">
        <f>CONCATENATE(AG6,Input!AH5,", ")</f>
        <v xml:space="preserve">0.025, 0.15, 0.15, 0.75, 0.75, 0.1275, 365, 0.2, 258, 485000000, 34100000, 53400000, 142000000, 37700000, 15060.65, 750000, 169931.5, 119256.8, 6371715, 6358997, 5414669, 5393288, 5116179, 832866.3, 0, 1600000000, 246000000, 1340000000, 222000000, 57600000, 1710000000, 866000000, 1470000000, </v>
      </c>
      <c r="AI6" s="4" t="str">
        <f>CONCATENATE(AH6,Input!AI5,",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v>
      </c>
      <c r="AJ6" s="4" t="str">
        <f>CONCATENATE(AI6,Input!AJ5,",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v>
      </c>
      <c r="AK6" s="4" t="str">
        <f>CONCATENATE(AJ6,Input!AK5,",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v>
      </c>
      <c r="AL6" s="4" t="str">
        <f>CONCATENATE(AK6,Input!AL5,",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v>
      </c>
      <c r="AM6" s="4" t="str">
        <f>CONCATENATE(AL6,Input!AM5,",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v>
      </c>
      <c r="AN6" s="4" t="str">
        <f>CONCATENATE(AM6,Input!AN5,",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v>
      </c>
      <c r="AO6" s="4" t="str">
        <f>CONCATENATE(AN6,Input!AO5,",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v>
      </c>
      <c r="AP6" s="4" t="str">
        <f>CONCATENATE(AO6,Input!AP5,",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v>
      </c>
      <c r="AQ6" s="4" t="str">
        <f>CONCATENATE(AP6,Input!AQ5,",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v>
      </c>
      <c r="AR6" s="4" t="str">
        <f>CONCATENATE(AQ6,Input!AR5,",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v>
      </c>
      <c r="AS6" s="4" t="str">
        <f>CONCATENATE(AR6,Input!AS5,",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v>
      </c>
      <c r="AT6" s="4" t="str">
        <f>CONCATENATE(AS6,Input!AT5,",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v>
      </c>
      <c r="AU6" s="4" t="str">
        <f>CONCATENATE(AT6,Input!AU5,",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v>
      </c>
      <c r="AV6" s="4" t="str">
        <f>CONCATENATE(AU6,Input!AV5,",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v>
      </c>
      <c r="AW6" s="4" t="str">
        <f>CONCATENATE(AV6,Input!AW5,",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v>
      </c>
      <c r="AX6" s="4" t="str">
        <f>CONCATENATE(AW6,Input!AX5,",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1, </v>
      </c>
      <c r="AY6" s="4" t="str">
        <f>CONCATENATE(AX6,Input!AY5,",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1, 1.005128, </v>
      </c>
      <c r="AZ6" s="4" t="str">
        <f>CONCATENATE(AY6,Input!AZ5,",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1, 1.005128, 1.012912, </v>
      </c>
      <c r="BA6" s="4" t="str">
        <f>CONCATENATE(AZ6,Input!BA5,",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1, 1.005128, 1.012912, 1.019158, </v>
      </c>
      <c r="BB6" s="4" t="str">
        <f>CONCATENATE(BA6,Input!BB5,",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1, 1.005128, 1.012912, 1.019158, 1.062, </v>
      </c>
      <c r="BC6" s="4" t="str">
        <f>CONCATENATE(BB6,Input!BC5,", ")</f>
        <v xml:space="preserve">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1, 1.005128, 1.012912, 1.019158, 1.062, 1.062, </v>
      </c>
    </row>
    <row r="7" spans="1:55">
      <c r="B7" s="4" t="str">
        <f>CONCATENATE(A7,Input!B6,", ")</f>
        <v xml:space="preserve">0, </v>
      </c>
      <c r="C7" s="4" t="str">
        <f>CONCATENATE(B7,Input!C6,", ")</f>
        <v xml:space="preserve">0, 0, </v>
      </c>
      <c r="D7" s="4" t="str">
        <f>CONCATENATE(C7,Input!D6,", ")</f>
        <v xml:space="preserve">0, 0, 0, </v>
      </c>
      <c r="E7" s="4" t="str">
        <f>CONCATENATE(D7,Input!E6,", ")</f>
        <v xml:space="preserve">0, 0, 0, 0, </v>
      </c>
      <c r="F7" s="4" t="str">
        <f>CONCATENATE(E7,Input!F6,", ")</f>
        <v xml:space="preserve">0, 0, 0, 0, 0, </v>
      </c>
      <c r="G7" s="4" t="str">
        <f>CONCATENATE(F7,Input!G6,", ")</f>
        <v xml:space="preserve">0, 0, 0, 0, 0, 0, </v>
      </c>
      <c r="H7" s="4" t="str">
        <f>CONCATENATE(G7,Input!H6,", ")</f>
        <v xml:space="preserve">0, 0, 0, 0, 0, 0, 0, </v>
      </c>
      <c r="I7" s="4" t="str">
        <f>CONCATENATE(H7,Input!I6,", ")</f>
        <v xml:space="preserve">0, 0, 0, 0, 0, 0, 0, 0, </v>
      </c>
      <c r="J7" s="4" t="str">
        <f>CONCATENATE(I7,Input!J6,", ")</f>
        <v xml:space="preserve">0, 0, 0, 0, 0, 0, 0, 0, 0, </v>
      </c>
      <c r="K7" s="4" t="str">
        <f>CONCATENATE(J7,Input!K6,", ")</f>
        <v xml:space="preserve">0, 0, 0, 0, 0, 0, 0, 0, 0, 0, </v>
      </c>
      <c r="L7" s="4" t="str">
        <f>CONCATENATE(K7,Input!L6,", ")</f>
        <v xml:space="preserve">0, 0, 0, 0, 0, 0, 0, 0, 0, 0, 0, </v>
      </c>
      <c r="M7" s="4" t="str">
        <f>CONCATENATE(L7,Input!M6,", ")</f>
        <v xml:space="preserve">0, 0, 0, 0, 0, 0, 0, 0, 0, 0, 0, 0, </v>
      </c>
      <c r="N7" s="4" t="str">
        <f>CONCATENATE(M7,Input!N6,", ")</f>
        <v xml:space="preserve">0, 0, 0, 0, 0, 0, 0, 0, 0, 0, 0, 0, 0, </v>
      </c>
      <c r="O7" s="4" t="str">
        <f>CONCATENATE(N7,Input!O6,", ")</f>
        <v xml:space="preserve">0, 0, 0, 0, 0, 0, 0, 0, 0, 0, 0, 0, 0, 0, </v>
      </c>
      <c r="P7" s="4" t="str">
        <f>CONCATENATE(O7,Input!P6,", ")</f>
        <v xml:space="preserve">0, 0, 0, 0, 0, 0, 0, 0, 0, 0, 0, 0, 0, 0, 0, </v>
      </c>
      <c r="Q7" s="4" t="str">
        <f>CONCATENATE(P7,Input!Q6,", ")</f>
        <v xml:space="preserve">0, 0, 0, 0, 0, 0, 0, 0, 0, 0, 0, 0, 0, 0, 0, 0, </v>
      </c>
      <c r="R7" s="4" t="str">
        <f>CONCATENATE(Q7,Input!R6,", ")</f>
        <v xml:space="preserve">0, 0, 0, 0, 0, 0, 0, 0, 0, 0, 0, 0, 0, 0, 0, 0, 0, </v>
      </c>
      <c r="S7" s="4" t="str">
        <f>CONCATENATE(R7,Input!S6,", ")</f>
        <v xml:space="preserve">0, 0, 0, 0, 0, 0, 0, 0, 0, 0, 0, 0, 0, 0, 0, 0, 0, 0, </v>
      </c>
      <c r="T7" s="4" t="str">
        <f>CONCATENATE(S7,Input!T6,", ")</f>
        <v xml:space="preserve">0, 0, 0, 0, 0, 0, 0, 0, 0, 0, 0, 0, 0, 0, 0, 0, 0, 0, 0, </v>
      </c>
      <c r="U7" s="4" t="str">
        <f>CONCATENATE(T7,Input!U6,", ")</f>
        <v xml:space="preserve">0, 0, 0, 0, 0, 0, 0, 0, 0, 0, 0, 0, 0, 0, 0, 0, 0, 0, 0, 0, </v>
      </c>
      <c r="V7" s="4" t="str">
        <f>CONCATENATE(U7,Input!V6,", ")</f>
        <v xml:space="preserve">0, 0, 0, 0, 0, 0, 0, 0, 0, 0, 0, 0, 0, 0, 0, 0, 0, 0, 0, 0, 0, </v>
      </c>
      <c r="W7" s="4" t="str">
        <f>CONCATENATE(V7,Input!W6,", ")</f>
        <v xml:space="preserve">0, 0, 0, 0, 0, 0, 0, 0, 0, 0, 0, 0, 0, 0, 0, 0, 0, 0, 0, 0, 0, 0, </v>
      </c>
      <c r="X7" s="4" t="str">
        <f>CONCATENATE(W7,Input!X6,", ")</f>
        <v xml:space="preserve">0, 0, 0, 0, 0, 0, 0, 0, 0, 0, 0, 0, 0, 0, 0, 0, 0, 0, 0, 0, 0, 0, 0, </v>
      </c>
      <c r="Y7" s="4" t="str">
        <f>CONCATENATE(X7,Input!Y6,", ")</f>
        <v xml:space="preserve">0, 0, 0, 0, 0, 0, 0, 0, 0, 0, 0, 0, 0, 0, 0, 0, 0, 0, 0, 0, 0, 0, 0, 0, </v>
      </c>
      <c r="Z7" s="4" t="str">
        <f>CONCATENATE(Y7,Input!Z6,", ")</f>
        <v xml:space="preserve">0, 0, 0, 0, 0, 0, 0, 0, 0, 0, 0, 0, 0, 0, 0, 0, 0, 0, 0, 0, 0, 0, 0, 0, 0, </v>
      </c>
      <c r="AA7" s="4" t="str">
        <f>CONCATENATE(Z7,Input!AA6,", ")</f>
        <v xml:space="preserve">0, 0, 0, 0, 0, 0, 0, 0, 0, 0, 0, 0, 0, 0, 0, 0, 0, 0, 0, 0, 0, 0, 0, 0, 0, 0, </v>
      </c>
      <c r="AB7" s="4" t="str">
        <f>CONCATENATE(AA7,Input!AB6,", ")</f>
        <v xml:space="preserve">0, 0, 0, 0, 0, 0, 0, 0, 0, 0, 0, 0, 0, 0, 0, 0, 0, 0, 0, 0, 0, 0, 0, 0, 0, 0, 0, </v>
      </c>
      <c r="AC7" s="4" t="str">
        <f>CONCATENATE(AB7,Input!AC6,", ")</f>
        <v xml:space="preserve">0, 0, 0, 0, 0, 0, 0, 0, 0, 0, 0, 0, 0, 0, 0, 0, 0, 0, 0, 0, 0, 0, 0, 0, 0, 0, 0, 0, </v>
      </c>
      <c r="AD7" s="4" t="str">
        <f>CONCATENATE(AC7,Input!AD6,", ")</f>
        <v xml:space="preserve">0, 0, 0, 0, 0, 0, 0, 0, 0, 0, 0, 0, 0, 0, 0, 0, 0, 0, 0, 0, 0, 0, 0, 0, 0, 0, 0, 0, 0, </v>
      </c>
      <c r="AE7" s="4" t="str">
        <f>CONCATENATE(AD7,Input!AE6,", ")</f>
        <v xml:space="preserve">0, 0, 0, 0, 0, 0, 0, 0, 0, 0, 0, 0, 0, 0, 0, 0, 0, 0, 0, 0, 0, 0, 0, 0, 0, 0, 0, 0, 0, 0, </v>
      </c>
      <c r="AF7" s="4" t="str">
        <f>CONCATENATE(AE7,Input!AF6,", ")</f>
        <v xml:space="preserve">0, 0, 0, 0, 0, 0, 0, 0, 0, 0, 0, 0, 0, 0, 0, 0, 0, 0, 0, 0, 0, 0, 0, 0, 0, 0, 0, 0, 0, 0, 0, </v>
      </c>
      <c r="AG7" s="4" t="str">
        <f>CONCATENATE(AF7,Input!AG6,", ")</f>
        <v xml:space="preserve">0, 0, 0, 0, 0, 0, 0, 0, 0, 0, 0, 0, 0, 0, 0, 0, 0, 0, 0, 0, 0, 0, 0, 0, 0, 0, 0, 0, 0, 0, 0, 0, </v>
      </c>
      <c r="AH7" s="4" t="str">
        <f>CONCATENATE(AG7,Input!AH6,", ")</f>
        <v xml:space="preserve">0, 0, 0, 0, 0, 0, 0, 0, 0, 0, 0, 0, 0, 0, 0, 0, 0, 0, 0, 0, 0, 0, 0, 0, 0, 0, 0, 0, 0, 0, 0, 0, 0, </v>
      </c>
      <c r="AI7" s="4" t="str">
        <f>CONCATENATE(AH7,Input!AI6,", ")</f>
        <v xml:space="preserve">0, 0, 0, 0, 0, 0, 0, 0, 0, 0, 0, 0, 0, 0, 0, 0, 0, 0, 0, 0, 0, 0, 0, 0, 0, 0, 0, 0, 0, 0, 0, 0, 0, 0, </v>
      </c>
      <c r="AJ7" s="4" t="str">
        <f>CONCATENATE(AI7,Input!AJ6,", ")</f>
        <v xml:space="preserve">0, 0, 0, 0, 0, 0, 0, 0, 0, 0, 0, 0, 0, 0, 0, 0, 0, 0, 0, 0, 0, 0, 0, 0, 0, 0, 0, 0, 0, 0, 0, 0, 0, 0, 0, </v>
      </c>
      <c r="AK7" s="4" t="str">
        <f>CONCATENATE(AJ7,Input!AK6,", ")</f>
        <v xml:space="preserve">0, 0, 0, 0, 0, 0, 0, 0, 0, 0, 0, 0, 0, 0, 0, 0, 0, 0, 0, 0, 0, 0, 0, 0, 0, 0, 0, 0, 0, 0, 0, 0, 0, 0, 0, 0, </v>
      </c>
      <c r="AL7" s="4" t="str">
        <f>CONCATENATE(AK7,Input!AL6,", ")</f>
        <v xml:space="preserve">0, 0, 0, 0, 0, 0, 0, 0, 0, 0, 0, 0, 0, 0, 0, 0, 0, 0, 0, 0, 0, 0, 0, 0, 0, 0, 0, 0, 0, 0, 0, 0, 0, 0, 0, 0, 0, </v>
      </c>
      <c r="AM7" s="4" t="str">
        <f>CONCATENATE(AL7,Input!AM6,", ")</f>
        <v xml:space="preserve">0, 0, 0, 0, 0, 0, 0, 0, 0, 0, 0, 0, 0, 0, 0, 0, 0, 0, 0, 0, 0, 0, 0, 0, 0, 0, 0, 0, 0, 0, 0, 0, 0, 0, 0, 0, 0, 0, </v>
      </c>
      <c r="AN7" s="4" t="str">
        <f>CONCATENATE(AM7,Input!AN6,", ")</f>
        <v xml:space="preserve">0, 0, 0, 0, 0, 0, 0, 0, 0, 0, 0, 0, 0, 0, 0, 0, 0, 0, 0, 0, 0, 0, 0, 0, 0, 0, 0, 0, 0, 0, 0, 0, 0, 0, 0, 0, 0, 0, 0, </v>
      </c>
      <c r="AO7" s="4" t="str">
        <f>CONCATENATE(AN7,Input!AO6,", ")</f>
        <v xml:space="preserve">0, 0, 0, 0, 0, 0, 0, 0, 0, 0, 0, 0, 0, 0, 0, 0, 0, 0, 0, 0, 0, 0, 0, 0, 0, 0, 0, 0, 0, 0, 0, 0, 0, 0, 0, 0, 0, 0, 0, 0, </v>
      </c>
      <c r="AP7" s="4" t="str">
        <f>CONCATENATE(AO7,Input!AP6,", ")</f>
        <v xml:space="preserve">0, 0, 0, 0, 0, 0, 0, 0, 0, 0, 0, 0, 0, 0, 0, 0, 0, 0, 0, 0, 0, 0, 0, 0, 0, 0, 0, 0, 0, 0, 0, 0, 0, 0, 0, 0, 0, 0, 0, 0, 0, </v>
      </c>
      <c r="AQ7" s="4" t="str">
        <f>CONCATENATE(AP7,Input!AQ6,", ")</f>
        <v xml:space="preserve">0, 0, 0, 0, 0, 0, 0, 0, 0, 0, 0, 0, 0, 0, 0, 0, 0, 0, 0, 0, 0, 0, 0, 0, 0, 0, 0, 0, 0, 0, 0, 0, 0, 0, 0, 0, 0, 0, 0, 0, 0, 0, </v>
      </c>
      <c r="AR7" s="4" t="str">
        <f>CONCATENATE(AQ7,Input!AR6,", ")</f>
        <v xml:space="preserve">0, 0, 0, 0, 0, 0, 0, 0, 0, 0, 0, 0, 0, 0, 0, 0, 0, 0, 0, 0, 0, 0, 0, 0, 0, 0, 0, 0, 0, 0, 0, 0, 0, 0, 0, 0, 0, 0, 0, 0, 0, 0, 0, </v>
      </c>
      <c r="AS7" s="4" t="str">
        <f>CONCATENATE(AR7,Input!AS6,", ")</f>
        <v xml:space="preserve">0, 0, 0, 0, 0, 0, 0, 0, 0, 0, 0, 0, 0, 0, 0, 0, 0, 0, 0, 0, 0, 0, 0, 0, 0, 0, 0, 0, 0, 0, 0, 0, 0, 0, 0, 0, 0, 0, 0, 0, 0, 0, 0, 0, </v>
      </c>
      <c r="AT7" s="4" t="str">
        <f>CONCATENATE(AS7,Input!AT6,", ")</f>
        <v xml:space="preserve">0, 0, 0, 0, 0, 0, 0, 0, 0, 0, 0, 0, 0, 0, 0, 0, 0, 0, 0, 0, 0, 0, 0, 0, 0, 0, 0, 0, 0, 0, 0, 0, 0, 0, 0, 0, 0, 0, 0, 0, 0, 0, 0, 0, 0, </v>
      </c>
      <c r="AU7" s="4" t="str">
        <f>CONCATENATE(AT7,Input!AU6,", ")</f>
        <v xml:space="preserve">0, 0, 0, 0, 0, 0, 0, 0, 0, 0, 0, 0, 0, 0, 0, 0, 0, 0, 0, 0, 0, 0, 0, 0, 0, 0, 0, 0, 0, 0, 0, 0, 0, 0, 0, 0, 0, 0, 0, 0, 0, 0, 0, 0, 0, 0, </v>
      </c>
      <c r="AV7" s="4" t="str">
        <f>CONCATENATE(AU7,Input!AV6,", ")</f>
        <v xml:space="preserve">0, 0, 0, 0, 0, 0, 0, 0, 0, 0, 0, 0, 0, 0, 0, 0, 0, 0, 0, 0, 0, 0, 0, 0, 0, 0, 0, 0, 0, 0, 0, 0, 0, 0, 0, 0, 0, 0, 0, 0, 0, 0, 0, 0, 0, 0, 0, </v>
      </c>
      <c r="AW7" s="4" t="str">
        <f>CONCATENATE(AV7,Input!AW6,", ")</f>
        <v xml:space="preserve">0, 0, 0, 0, 0, 0, 0, 0, 0, 0, 0, 0, 0, 0, 0, 0, 0, 0, 0, 0, 0, 0, 0, 0, 0, 0, 0, 0, 0, 0, 0, 0, 0, 0, 0, 0, 0, 0, 0, 0, 0, 0, 0, 0, 0, 0, 0, 0, </v>
      </c>
      <c r="AX7" s="4" t="str">
        <f>CONCATENATE(AW7,Input!AX6,", ")</f>
        <v xml:space="preserve">0, 0, 0, 0, 0, 0, 0, 0, 0, 0, 0, 0, 0, 0, 0, 0, 0, 0, 0, 0, 0, 0, 0, 0, 0, 0, 0, 0, 0, 0, 0, 0, 0, 0, 0, 0, 0, 0, 0, 0, 0, 0, 0, 0, 0, 0, 0, 0, 0, </v>
      </c>
      <c r="AY7" s="4" t="str">
        <f>CONCATENATE(AX7,Input!AY6,", ")</f>
        <v xml:space="preserve">0, 0, 0, 0, 0, 0, 0, 0, 0, 0, 0, 0, 0, 0, 0, 0, 0, 0, 0, 0, 0, 0, 0, 0, 0, 0, 0, 0, 0, 0, 0, 0, 0, 0, 0, 0, 0, 0, 0, 0, 0, 0, 0, 0, 0, 0, 0, 0, 0, 0, </v>
      </c>
      <c r="AZ7" s="4" t="str">
        <f>CONCATENATE(AY7,Input!AZ6,", ")</f>
        <v xml:space="preserve">0, 0, 0, 0, 0, 0, 0, 0, 0, 0, 0, 0, 0, 0, 0, 0, 0, 0, 0, 0, 0, 0, 0, 0, 0, 0, 0, 0, 0, 0, 0, 0, 0, 0, 0, 0, 0, 0, 0, 0, 0, 0, 0, 0, 0, 0, 0, 0, 0, 0, 0, </v>
      </c>
      <c r="BA7" s="4" t="str">
        <f>CONCATENATE(AZ7,Input!BA6,", ")</f>
        <v xml:space="preserve">0, 0, 0, 0, 0, 0, 0, 0, 0, 0, 0, 0, 0, 0, 0, 0, 0, 0, 0, 0, 0, 0, 0, 0, 0, 0, 0, 0, 0, 0, 0, 0, 0, 0, 0, 0, 0, 0, 0, 0, 0, 0, 0, 0, 0, 0, 0, 0, 0, 0, 0, 0, </v>
      </c>
      <c r="BB7" s="4" t="str">
        <f>CONCATENATE(BA7,Input!BB6,", ")</f>
        <v xml:space="preserve">0, 0, 0, 0, 0, 0, 0, 0, 0, 0, 0, 0, 0, 0, 0, 0, 0, 0, 0, 0, 0, 0, 0, 0, 0, 0, 0, 0, 0, 0, 0, 0, 0, 0, 0, 0, 0, 0, 0, 0, 0, 0, 0, 0, 0, 0, 0, 0, 0, 0, 0, 0, 0, </v>
      </c>
      <c r="BC7" s="4" t="str">
        <f>CONCATENATE(BB7,Input!BC6,", ")</f>
        <v xml:space="preserve">0, 0, 0, 0, 0, 0, 0, 0, 0, 0, 0, 0, 0, 0, 0, 0, 0, 0, 0, 0, 0, 0, 0, 0, 0, 0, 0, 0, 0, 0, 0, 0, 0, 0, 0, 0, 0, 0, 0, 0, 0, 0, 0, 0, 0, 0, 0, 0, 0, 0, 0, 0, 0, 0, </v>
      </c>
    </row>
    <row r="8" spans="1:55">
      <c r="B8" s="4" t="str">
        <f>CONCATENATE(A8,Input!B7,", ")</f>
        <v xml:space="preserve">0, </v>
      </c>
      <c r="C8" s="4" t="str">
        <f>CONCATENATE(B8,Input!C7,", ")</f>
        <v xml:space="preserve">0, 0, </v>
      </c>
      <c r="D8" s="4" t="str">
        <f>CONCATENATE(C8,Input!D7,", ")</f>
        <v xml:space="preserve">0, 0, 0, </v>
      </c>
      <c r="E8" s="4" t="str">
        <f>CONCATENATE(D8,Input!E7,", ")</f>
        <v xml:space="preserve">0, 0, 0, 0, </v>
      </c>
      <c r="F8" s="4" t="str">
        <f>CONCATENATE(E8,Input!F7,", ")</f>
        <v xml:space="preserve">0, 0, 0, 0, 0, </v>
      </c>
      <c r="G8" s="4" t="str">
        <f>CONCATENATE(F8,Input!G7,", ")</f>
        <v xml:space="preserve">0, 0, 0, 0, 0, 0, </v>
      </c>
      <c r="H8" s="4" t="str">
        <f>CONCATENATE(G8,Input!H7,", ")</f>
        <v xml:space="preserve">0, 0, 0, 0, 0, 0, 0, </v>
      </c>
      <c r="I8" s="4" t="str">
        <f>CONCATENATE(H8,Input!I7,", ")</f>
        <v xml:space="preserve">0, 0, 0, 0, 0, 0, 0, 0, </v>
      </c>
      <c r="J8" s="4" t="str">
        <f>CONCATENATE(I8,Input!J7,", ")</f>
        <v xml:space="preserve">0, 0, 0, 0, 0, 0, 0, 0, 0, </v>
      </c>
      <c r="K8" s="4" t="str">
        <f>CONCATENATE(J8,Input!K7,", ")</f>
        <v xml:space="preserve">0, 0, 0, 0, 0, 0, 0, 0, 0, 0, </v>
      </c>
      <c r="L8" s="4" t="str">
        <f>CONCATENATE(K8,Input!L7,", ")</f>
        <v xml:space="preserve">0, 0, 0, 0, 0, 0, 0, 0, 0, 0, 0, </v>
      </c>
      <c r="M8" s="4" t="str">
        <f>CONCATENATE(L8,Input!M7,", ")</f>
        <v xml:space="preserve">0, 0, 0, 0, 0, 0, 0, 0, 0, 0, 0, 0, </v>
      </c>
      <c r="N8" s="4" t="str">
        <f>CONCATENATE(M8,Input!N7,", ")</f>
        <v xml:space="preserve">0, 0, 0, 0, 0, 0, 0, 0, 0, 0, 0, 0, 0, </v>
      </c>
      <c r="O8" s="4" t="str">
        <f>CONCATENATE(N8,Input!O7,", ")</f>
        <v xml:space="preserve">0, 0, 0, 0, 0, 0, 0, 0, 0, 0, 0, 0, 0, 0, </v>
      </c>
      <c r="P8" s="4" t="str">
        <f>CONCATENATE(O8,Input!P7,", ")</f>
        <v xml:space="preserve">0, 0, 0, 0, 0, 0, 0, 0, 0, 0, 0, 0, 0, 0, 0, </v>
      </c>
      <c r="Q8" s="4" t="str">
        <f>CONCATENATE(P8,Input!Q7,", ")</f>
        <v xml:space="preserve">0, 0, 0, 0, 0, 0, 0, 0, 0, 0, 0, 0, 0, 0, 0, 0, </v>
      </c>
      <c r="R8" s="4" t="str">
        <f>CONCATENATE(Q8,Input!R7,", ")</f>
        <v xml:space="preserve">0, 0, 0, 0, 0, 0, 0, 0, 0, 0, 0, 0, 0, 0, 0, 0, 0, </v>
      </c>
      <c r="S8" s="4" t="str">
        <f>CONCATENATE(R8,Input!S7,", ")</f>
        <v xml:space="preserve">0, 0, 0, 0, 0, 0, 0, 0, 0, 0, 0, 0, 0, 0, 0, 0, 0, 0, </v>
      </c>
      <c r="T8" s="4" t="str">
        <f>CONCATENATE(S8,Input!T7,", ")</f>
        <v xml:space="preserve">0, 0, 0, 0, 0, 0, 0, 0, 0, 0, 0, 0, 0, 0, 0, 0, 0, 0, 0, </v>
      </c>
      <c r="U8" s="4" t="str">
        <f>CONCATENATE(T8,Input!U7,", ")</f>
        <v xml:space="preserve">0, 0, 0, 0, 0, 0, 0, 0, 0, 0, 0, 0, 0, 0, 0, 0, 0, 0, 0, 0, </v>
      </c>
      <c r="V8" s="4" t="str">
        <f>CONCATENATE(U8,Input!V7,", ")</f>
        <v xml:space="preserve">0, 0, 0, 0, 0, 0, 0, 0, 0, 0, 0, 0, 0, 0, 0, 0, 0, 0, 0, 0, 0, </v>
      </c>
      <c r="W8" s="4" t="str">
        <f>CONCATENATE(V8,Input!W7,", ")</f>
        <v xml:space="preserve">0, 0, 0, 0, 0, 0, 0, 0, 0, 0, 0, 0, 0, 0, 0, 0, 0, 0, 0, 0, 0, 0, </v>
      </c>
      <c r="X8" s="4" t="str">
        <f>CONCATENATE(W8,Input!X7,", ")</f>
        <v xml:space="preserve">0, 0, 0, 0, 0, 0, 0, 0, 0, 0, 0, 0, 0, 0, 0, 0, 0, 0, 0, 0, 0, 0, 0, </v>
      </c>
      <c r="Y8" s="4" t="str">
        <f>CONCATENATE(X8,Input!Y7,", ")</f>
        <v xml:space="preserve">0, 0, 0, 0, 0, 0, 0, 0, 0, 0, 0, 0, 0, 0, 0, 0, 0, 0, 0, 0, 0, 0, 0, 0, </v>
      </c>
      <c r="Z8" s="4" t="str">
        <f>CONCATENATE(Y8,Input!Z7,", ")</f>
        <v xml:space="preserve">0, 0, 0, 0, 0, 0, 0, 0, 0, 0, 0, 0, 0, 0, 0, 0, 0, 0, 0, 0, 0, 0, 0, 0, 0, </v>
      </c>
      <c r="AA8" s="4" t="str">
        <f>CONCATENATE(Z8,Input!AA7,", ")</f>
        <v xml:space="preserve">0, 0, 0, 0, 0, 0, 0, 0, 0, 0, 0, 0, 0, 0, 0, 0, 0, 0, 0, 0, 0, 0, 0, 0, 0, 0, </v>
      </c>
      <c r="AB8" s="4" t="str">
        <f>CONCATENATE(AA8,Input!AB7,", ")</f>
        <v xml:space="preserve">0, 0, 0, 0, 0, 0, 0, 0, 0, 0, 0, 0, 0, 0, 0, 0, 0, 0, 0, 0, 0, 0, 0, 0, 0, 0, 0, </v>
      </c>
      <c r="AC8" s="4" t="str">
        <f>CONCATENATE(AB8,Input!AC7,", ")</f>
        <v xml:space="preserve">0, 0, 0, 0, 0, 0, 0, 0, 0, 0, 0, 0, 0, 0, 0, 0, 0, 0, 0, 0, 0, 0, 0, 0, 0, 0, 0, 0, </v>
      </c>
      <c r="AD8" s="4" t="str">
        <f>CONCATENATE(AC8,Input!AD7,", ")</f>
        <v xml:space="preserve">0, 0, 0, 0, 0, 0, 0, 0, 0, 0, 0, 0, 0, 0, 0, 0, 0, 0, 0, 0, 0, 0, 0, 0, 0, 0, 0, 0, 0, </v>
      </c>
      <c r="AE8" s="4" t="str">
        <f>CONCATENATE(AD8,Input!AE7,", ")</f>
        <v xml:space="preserve">0, 0, 0, 0, 0, 0, 0, 0, 0, 0, 0, 0, 0, 0, 0, 0, 0, 0, 0, 0, 0, 0, 0, 0, 0, 0, 0, 0, 0, 0, </v>
      </c>
      <c r="AF8" s="4" t="str">
        <f>CONCATENATE(AE8,Input!AF7,", ")</f>
        <v xml:space="preserve">0, 0, 0, 0, 0, 0, 0, 0, 0, 0, 0, 0, 0, 0, 0, 0, 0, 0, 0, 0, 0, 0, 0, 0, 0, 0, 0, 0, 0, 0, 0, </v>
      </c>
      <c r="AG8" s="4" t="str">
        <f>CONCATENATE(AF8,Input!AG7,", ")</f>
        <v xml:space="preserve">0, 0, 0, 0, 0, 0, 0, 0, 0, 0, 0, 0, 0, 0, 0, 0, 0, 0, 0, 0, 0, 0, 0, 0, 0, 0, 0, 0, 0, 0, 0, 0, </v>
      </c>
      <c r="AH8" s="4" t="str">
        <f>CONCATENATE(AG8,Input!AH7,", ")</f>
        <v xml:space="preserve">0, 0, 0, 0, 0, 0, 0, 0, 0, 0, 0, 0, 0, 0, 0, 0, 0, 0, 0, 0, 0, 0, 0, 0, 0, 0, 0, 0, 0, 0, 0, 0, 0, </v>
      </c>
      <c r="AI8" s="4" t="str">
        <f>CONCATENATE(AH8,Input!AI7,", ")</f>
        <v xml:space="preserve">0, 0, 0, 0, 0, 0, 0, 0, 0, 0, 0, 0, 0, 0, 0, 0, 0, 0, 0, 0, 0, 0, 0, 0, 0, 0, 0, 0, 0, 0, 0, 0, 0, 0, </v>
      </c>
      <c r="AJ8" s="4" t="str">
        <f>CONCATENATE(AI8,Input!AJ7,", ")</f>
        <v xml:space="preserve">0, 0, 0, 0, 0, 0, 0, 0, 0, 0, 0, 0, 0, 0, 0, 0, 0, 0, 0, 0, 0, 0, 0, 0, 0, 0, 0, 0, 0, 0, 0, 0, 0, 0, 0, </v>
      </c>
      <c r="AK8" s="4" t="str">
        <f>CONCATENATE(AJ8,Input!AK7,", ")</f>
        <v xml:space="preserve">0, 0, 0, 0, 0, 0, 0, 0, 0, 0, 0, 0, 0, 0, 0, 0, 0, 0, 0, 0, 0, 0, 0, 0, 0, 0, 0, 0, 0, 0, 0, 0, 0, 0, 0, 0.8, </v>
      </c>
      <c r="AL8" s="4" t="str">
        <f>CONCATENATE(AK8,Input!AL7,", ")</f>
        <v xml:space="preserve">0, 0, 0, 0, 0, 0, 0, 0, 0, 0, 0, 0, 0, 0, 0, 0, 0, 0, 0, 0, 0, 0, 0, 0, 0, 0, 0, 0, 0, 0, 0, 0, 0, 0, 0, 0.8, 0, </v>
      </c>
      <c r="AM8" s="4" t="str">
        <f>CONCATENATE(AL8,Input!AM7,", ")</f>
        <v xml:space="preserve">0, 0, 0, 0, 0, 0, 0, 0, 0, 0, 0, 0, 0, 0, 0, 0, 0, 0, 0, 0, 0, 0, 0, 0, 0, 0, 0, 0, 0, 0, 0, 0, 0, 0, 0, 0.8, 0, 0, </v>
      </c>
      <c r="AN8" s="4" t="str">
        <f>CONCATENATE(AM8,Input!AN7,", ")</f>
        <v xml:space="preserve">0, 0, 0, 0, 0, 0, 0, 0, 0, 0, 0, 0, 0, 0, 0, 0, 0, 0, 0, 0, 0, 0, 0, 0, 0, 0, 0, 0, 0, 0, 0, 0, 0, 0, 0, 0.8, 0, 0, 0, </v>
      </c>
      <c r="AO8" s="4" t="str">
        <f>CONCATENATE(AN8,Input!AO7,", ")</f>
        <v xml:space="preserve">0, 0, 0, 0, 0, 0, 0, 0, 0, 0, 0, 0, 0, 0, 0, 0, 0, 0, 0, 0, 0, 0, 0, 0, 0, 0, 0, 0, 0, 0, 0, 0, 0, 0, 0, 0.8, 0, 0, 0, 0, </v>
      </c>
      <c r="AP8" s="4" t="str">
        <f>CONCATENATE(AO8,Input!AP7,", ")</f>
        <v xml:space="preserve">0, 0, 0, 0, 0, 0, 0, 0, 0, 0, 0, 0, 0, 0, 0, 0, 0, 0, 0, 0, 0, 0, 0, 0, 0, 0, 0, 0, 0, 0, 0, 0, 0, 0, 0, 0.8, 0, 0, 0, 0, 0, </v>
      </c>
      <c r="AQ8" s="4" t="str">
        <f>CONCATENATE(AP8,Input!AQ7,", ")</f>
        <v xml:space="preserve">0, 0, 0, 0, 0, 0, 0, 0, 0, 0, 0, 0, 0, 0, 0, 0, 0, 0, 0, 0, 0, 0, 0, 0, 0, 0, 0, 0, 0, 0, 0, 0, 0, 0, 0, 0.8, 0, 0, 0, 0, 0, 0, </v>
      </c>
      <c r="AR8" s="4" t="str">
        <f>CONCATENATE(AQ8,Input!AR7,", ")</f>
        <v xml:space="preserve">0, 0, 0, 0, 0, 0, 0, 0, 0, 0, 0, 0, 0, 0, 0, 0, 0, 0, 0, 0, 0, 0, 0, 0, 0, 0, 0, 0, 0, 0, 0, 0, 0, 0, 0, 0.8, 0, 0, 0, 0, 0, 0, 0, </v>
      </c>
      <c r="AS8" s="4" t="str">
        <f>CONCATENATE(AR8,Input!AS7,", ")</f>
        <v xml:space="preserve">0, 0, 0, 0, 0, 0, 0, 0, 0, 0, 0, 0, 0, 0, 0, 0, 0, 0, 0, 0, 0, 0, 0, 0, 0, 0, 0, 0, 0, 0, 0, 0, 0, 0, 0, 0.8, 0, 0, 0, 0, 0, 0, 0, 0, </v>
      </c>
      <c r="AT8" s="4" t="str">
        <f>CONCATENATE(AS8,Input!AT7,", ")</f>
        <v xml:space="preserve">0, 0, 0, 0, 0, 0, 0, 0, 0, 0, 0, 0, 0, 0, 0, 0, 0, 0, 0, 0, 0, 0, 0, 0, 0, 0, 0, 0, 0, 0, 0, 0, 0, 0, 0, 0.8, 0, 0, 0, 0, 0, 0, 0, 0, 0, </v>
      </c>
      <c r="AU8" s="4" t="str">
        <f>CONCATENATE(AT8,Input!AU7,", ")</f>
        <v xml:space="preserve">0, 0, 0, 0, 0, 0, 0, 0, 0, 0, 0, 0, 0, 0, 0, 0, 0, 0, 0, 0, 0, 0, 0, 0, 0, 0, 0, 0, 0, 0, 0, 0, 0, 0, 0, 0.8, 0, 0, 0, 0, 0, 0, 0, 0, 0, 0, </v>
      </c>
      <c r="AV8" s="4" t="str">
        <f>CONCATENATE(AU8,Input!AV7,", ")</f>
        <v xml:space="preserve">0, 0, 0, 0, 0, 0, 0, 0, 0, 0, 0, 0, 0, 0, 0, 0, 0, 0, 0, 0, 0, 0, 0, 0, 0, 0, 0, 0, 0, 0, 0, 0, 0, 0, 0, 0.8, 0, 0, 0, 0, 0, 0, 0, 0, 0, 0, 0, </v>
      </c>
      <c r="AW8" s="4" t="str">
        <f>CONCATENATE(AV8,Input!AW7,", ")</f>
        <v xml:space="preserve">0, 0, 0, 0, 0, 0, 0, 0, 0, 0, 0, 0, 0, 0, 0, 0, 0, 0, 0, 0, 0, 0, 0, 0, 0, 0, 0, 0, 0, 0, 0, 0, 0, 0, 0, 0.8, 0, 0, 0, 0, 0, 0, 0, 0, 0, 0, 0, 0, </v>
      </c>
      <c r="AX8" s="4" t="str">
        <f>CONCATENATE(AW8,Input!AX7,", ")</f>
        <v xml:space="preserve">0, 0, 0, 0, 0, 0, 0, 0, 0, 0, 0, 0, 0, 0, 0, 0, 0, 0, 0, 0, 0, 0, 0, 0, 0, 0, 0, 0, 0, 0, 0, 0, 0, 0, 0, 0.8, 0, 0, 0, 0, 0, 0, 0, 0, 0, 0, 0, 0, 0, </v>
      </c>
      <c r="AY8" s="4" t="str">
        <f>CONCATENATE(AX8,Input!AY7,", ")</f>
        <v xml:space="preserve">0, 0, 0, 0, 0, 0, 0, 0, 0, 0, 0, 0, 0, 0, 0, 0, 0, 0, 0, 0, 0, 0, 0, 0, 0, 0, 0, 0, 0, 0, 0, 0, 0, 0, 0, 0.8, 0, 0, 0, 0, 0, 0, 0, 0, 0, 0, 0, 0, 0, 0, </v>
      </c>
      <c r="AZ8" s="4" t="str">
        <f>CONCATENATE(AY8,Input!AZ7,", ")</f>
        <v xml:space="preserve">0, 0, 0, 0, 0, 0, 0, 0, 0, 0, 0, 0, 0, 0, 0, 0, 0, 0, 0, 0, 0, 0, 0, 0, 0, 0, 0, 0, 0, 0, 0, 0, 0, 0, 0, 0.8, 0, 0, 0, 0, 0, 0, 0, 0, 0, 0, 0, 0, 0, 0, 0, </v>
      </c>
      <c r="BA8" s="4" t="str">
        <f>CONCATENATE(AZ8,Input!BA7,", ")</f>
        <v xml:space="preserve">0, 0, 0, 0, 0, 0, 0, 0, 0, 0, 0, 0, 0, 0, 0, 0, 0, 0, 0, 0, 0, 0, 0, 0, 0, 0, 0, 0, 0, 0, 0, 0, 0, 0, 0, 0.8, 0, 0, 0, 0, 0, 0, 0, 0, 0, 0, 0, 0, 0, 0, 0, 0, </v>
      </c>
      <c r="BB8" s="4" t="str">
        <f>CONCATENATE(BA8,Input!BB7,", ")</f>
        <v xml:space="preserve">0, 0, 0, 0, 0, 0, 0, 0, 0, 0, 0, 0, 0, 0, 0, 0, 0, 0, 0, 0, 0, 0, 0, 0, 0, 0, 0, 0, 0, 0, 0, 0, 0, 0, 0, 0.8, 0, 0, 0, 0, 0, 0, 0, 0, 0, 0, 0, 0, 0, 0, 0, 0, 0, </v>
      </c>
      <c r="BC8" s="4" t="str">
        <f>CONCATENATE(BB8,Input!BC7,", ")</f>
        <v xml:space="preserve">0, 0, 0, 0, 0, 0, 0, 0, 0, 0, 0, 0, 0, 0, 0, 0, 0, 0, 0, 0, 0, 0, 0, 0, 0, 0, 0, 0, 0, 0, 0, 0, 0, 0, 0, 0.8, 0, 0, 0, 0, 0, 0, 0, 0, 0, 0, 0, 0, 0, 0, 0, 0, 0, 0, </v>
      </c>
    </row>
    <row r="10" spans="1:55" s="3" customFormat="1">
      <c r="A10" s="3">
        <v>11</v>
      </c>
    </row>
    <row r="11" spans="1:55">
      <c r="A11" s="4" t="s">
        <v>33</v>
      </c>
      <c r="B11" s="4" t="str">
        <f>CONCATENATE(CHAR(34),LEFT('Intermediate steps'!BC4,LEN('Intermediate steps'!BC4)),CHAR(34))</f>
        <v>"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 t1135c1 t1135c2 t1135c3 t1135c4 t1135c5 t1135c6"</v>
      </c>
    </row>
    <row r="12" spans="1:55">
      <c r="A12" s="4" t="s">
        <v>9</v>
      </c>
      <c r="B12" s="4" t="str">
        <f>CONCATENATE("(",LEFT('Intermediate steps'!BC5,LEN('Intermediate steps'!BC5)-2),")")</f>
        <v>(0.01,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1, 1.002, 1.009, 1.013, 1.027777, 1.027777)</v>
      </c>
    </row>
    <row r="13" spans="1:55">
      <c r="A13" s="4" t="s">
        <v>10</v>
      </c>
      <c r="B13" s="4" t="str">
        <f>CONCATENATE("(",LEFT('Intermediate steps'!BC6,LEN('Intermediate steps'!BC6)-2),")")</f>
        <v>(0.025,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1, 1.005128, 1.012912, 1.019158, 1.062, 1.062)</v>
      </c>
    </row>
    <row r="14" spans="1:55">
      <c r="A14" s="4" t="s">
        <v>11</v>
      </c>
      <c r="B14" s="4" t="str">
        <f>CONCATENATE("(",LEFT('Intermediate steps'!BC7,LEN('Intermediate steps'!BC7)-2),")")</f>
        <v>(0, 0, 0, 0, 0, 0, 0, 0, 0, 0, 0, 0, 0, 0, 0, 0, 0, 0, 0, 0, 0, 0, 0, 0, 0, 0, 0, 0, 0, 0, 0, 0, 0, 0, 0, 0, 0, 0, 0, 0, 0, 0, 0, 0, 0, 0, 0, 0, 0, 0, 0, 0, 0, 0)</v>
      </c>
    </row>
    <row r="15" spans="1:55">
      <c r="A15" s="4" t="s">
        <v>12</v>
      </c>
      <c r="B15" s="4" t="str">
        <f>CONCATENATE("(",LEFT('Intermediate steps'!BC8,LEN('Intermediate steps'!BC8)-2),")")</f>
        <v>(0, 0, 0, 0, 0, 0, 0, 0, 0, 0, 0, 0, 0, 0, 0, 0, 0, 0, 0, 0, 0, 0, 0, 0, 0, 0, 0, 0, 0, 0, 0, 0, 0, 0, 0, 0.8, 0, 0, 0, 0, 0, 0, 0, 0, 0, 0, 0, 0, 0, 0, 0, 0, 0, 0)</v>
      </c>
    </row>
    <row r="17" spans="1:32" s="3" customFormat="1">
      <c r="A17" s="3" t="s">
        <v>90</v>
      </c>
    </row>
    <row r="18" spans="1:32">
      <c r="B18" s="4" t="str">
        <f>CONCATENATE(A18," ",Input!B10)</f>
        <v xml:space="preserve"> t911c4</v>
      </c>
      <c r="C18" s="4" t="str">
        <f>CONCATENATE(B18," ",Input!C10)</f>
        <v xml:space="preserve"> t911c4 t911c6</v>
      </c>
      <c r="D18" s="4" t="str">
        <f>CONCATENATE(C18," ",Input!D10)</f>
        <v xml:space="preserve"> t911c4 t911c6 t911c7</v>
      </c>
      <c r="E18" s="4" t="str">
        <f>CONCATENATE(D18," ",Input!E10)</f>
        <v xml:space="preserve"> t911c4 t911c6 t911c7 t911c8</v>
      </c>
      <c r="F18" s="4" t="str">
        <f>CONCATENATE(E18," ",Input!F10)</f>
        <v xml:space="preserve"> t911c4 t911c6 t911c7 t911c8 t911c9</v>
      </c>
      <c r="H18" s="4" t="str">
        <f>CONCATENATE(G18," ",Input!H10)</f>
        <v xml:space="preserve"> t913c4</v>
      </c>
      <c r="I18" s="4" t="str">
        <f>CONCATENATE(H18," ",Input!I10)</f>
        <v xml:space="preserve"> t913c4 t913c5</v>
      </c>
      <c r="J18" s="4" t="str">
        <f>CONCATENATE(I18," ",Input!J10)</f>
        <v xml:space="preserve"> t913c4 t913c5 t913c8</v>
      </c>
      <c r="K18" s="4" t="str">
        <f>CONCATENATE(J18," ",Input!K10)</f>
        <v xml:space="preserve"> t913c4 t913c5 t913c8 t913c9</v>
      </c>
      <c r="M18" s="4" t="str">
        <f>CONCATENATE(L18," ",Input!M10)</f>
        <v xml:space="preserve"> t935c2</v>
      </c>
      <c r="N18" s="4" t="str">
        <f>CONCATENATE(M18," ",Input!N10)</f>
        <v xml:space="preserve"> t935c2 t935c3</v>
      </c>
      <c r="O18" s="4" t="str">
        <f>CONCATENATE(N18," ",Input!O10)</f>
        <v xml:space="preserve"> t935c2 t935c3 t935c4</v>
      </c>
      <c r="P18" s="4" t="str">
        <f>CONCATENATE(O18," ",Input!P10)</f>
        <v xml:space="preserve"> t935c2 t935c3 t935c4 t935c5</v>
      </c>
      <c r="Q18" s="4" t="str">
        <f>CONCATENATE(P18," ",Input!Q10)</f>
        <v xml:space="preserve"> t935c2 t935c3 t935c4 t935c5 t935c6</v>
      </c>
      <c r="R18" s="4" t="str">
        <f>CONCATENATE(Q18," ",Input!R10)</f>
        <v xml:space="preserve"> t935c2 t935c3 t935c4 t935c5 t935c6 t935c7</v>
      </c>
      <c r="S18" s="4" t="str">
        <f>CONCATENATE(R18," ",Input!S10)</f>
        <v xml:space="preserve"> t935c2 t935c3 t935c4 t935c5 t935c6 t935c7 t935c10</v>
      </c>
      <c r="T18" s="4" t="str">
        <f>CONCATENATE(S18," ",Input!T10)</f>
        <v xml:space="preserve"> t935c2 t935c3 t935c4 t935c5 t935c6 t935c7 t935c10 t935c11</v>
      </c>
      <c r="U18" s="4" t="str">
        <f>CONCATENATE(T18," ",Input!U10)</f>
        <v xml:space="preserve"> t935c2 t935c3 t935c4 t935c5 t935c6 t935c7 t935c10 t935c11 t935c12</v>
      </c>
      <c r="V18" s="4" t="str">
        <f>CONCATENATE(U18," ",Input!V10)</f>
        <v xml:space="preserve"> t935c2 t935c3 t935c4 t935c5 t935c6 t935c7 t935c10 t935c11 t935c12 t935c13</v>
      </c>
      <c r="W18" s="4" t="str">
        <f>CONCATENATE(V18," ",Input!W10)</f>
        <v xml:space="preserve"> t935c2 t935c3 t935c4 t935c5 t935c6 t935c7 t935c10 t935c11 t935c12 t935c13 t935c14</v>
      </c>
      <c r="X18" s="4" t="str">
        <f>CONCATENATE(W18," ",Input!X10)</f>
        <v xml:space="preserve"> t935c2 t935c3 t935c4 t935c5 t935c6 t935c7 t935c10 t935c11 t935c12 t935c13 t935c14 t935c15</v>
      </c>
      <c r="Y18" s="4" t="str">
        <f>CONCATENATE(X18," ",Input!Y10)</f>
        <v xml:space="preserve"> t935c2 t935c3 t935c4 t935c5 t935c6 t935c7 t935c10 t935c11 t935c12 t935c13 t935c14 t935c15 t935c16</v>
      </c>
      <c r="Z18" s="4" t="str">
        <f>CONCATENATE(Y18," ",Input!Z10)</f>
        <v xml:space="preserve"> t935c2 t935c3 t935c4 t935c5 t935c6 t935c7 t935c10 t935c11 t935c12 t935c13 t935c14 t935c15 t935c16 t935c17</v>
      </c>
      <c r="AA18" s="4" t="str">
        <f>CONCATENATE(Z18," ",Input!AA10)</f>
        <v xml:space="preserve"> t935c2 t935c3 t935c4 t935c5 t935c6 t935c7 t935c10 t935c11 t935c12 t935c13 t935c14 t935c15 t935c16 t935c17 t935c19</v>
      </c>
      <c r="AB18" s="4" t="str">
        <f>CONCATENATE(AA18," ",Input!AB10)</f>
        <v xml:space="preserve"> t935c2 t935c3 t935c4 t935c5 t935c6 t935c7 t935c10 t935c11 t935c12 t935c13 t935c14 t935c15 t935c16 t935c17 t935c19 t935c21</v>
      </c>
      <c r="AC18" s="4" t="str">
        <f>CONCATENATE(AB18," ",Input!AC10)</f>
        <v xml:space="preserve"> t935c2 t935c3 t935c4 t935c5 t935c6 t935c7 t935c10 t935c11 t935c12 t935c13 t935c14 t935c15 t935c16 t935c17 t935c19 t935c21 t935c22</v>
      </c>
      <c r="AD18" s="4" t="str">
        <f>CONCATENATE(AC18," ",Input!AD10)</f>
        <v xml:space="preserve"> t935c2 t935c3 t935c4 t935c5 t935c6 t935c7 t935c10 t935c11 t935c12 t935c13 t935c14 t935c15 t935c16 t935c17 t935c19 t935c21 t935c22 t935c24</v>
      </c>
      <c r="AE18" s="4" t="str">
        <f>CONCATENATE(AD18," ",Input!AE10)</f>
        <v xml:space="preserve"> t935c2 t935c3 t935c4 t935c5 t935c6 t935c7 t935c10 t935c11 t935c12 t935c13 t935c14 t935c15 t935c16 t935c17 t935c19 t935c21 t935c22 t935c24 t935c25</v>
      </c>
      <c r="AF18" s="4" t="str">
        <f>CONCATENATE(AE18," ",Input!AF10)</f>
        <v xml:space="preserve"> t935c2 t935c3 t935c4 t935c5 t935c6 t935c7 t935c10 t935c11 t935c12 t935c13 t935c14 t935c15 t935c16 t935c17 t935c19 t935c21 t935c22 t935c24 t935c25 t935dcp189</v>
      </c>
    </row>
    <row r="19" spans="1:32">
      <c r="B19" s="4" t="str">
        <f>CONCATENATE(A19,Input!B11,", ")</f>
        <v xml:space="preserve">0, </v>
      </c>
      <c r="C19" s="4" t="str">
        <f>CONCATENATE(B19,Input!C11,", ")</f>
        <v xml:space="preserve">0, -2500000, </v>
      </c>
      <c r="D19" s="4" t="str">
        <f>CONCATENATE(C19,Input!D11,", ")</f>
        <v xml:space="preserve">0, -2500000, -1500000, </v>
      </c>
      <c r="E19" s="4" t="str">
        <f>CONCATENATE(D19,Input!E11,", ")</f>
        <v xml:space="preserve">0, -2500000, -1500000, 0, </v>
      </c>
      <c r="F19" s="4" t="str">
        <f>CONCATENATE(E19,Input!F11,", ")</f>
        <v xml:space="preserve">0, -2500000, -1500000, 0, -1500000, </v>
      </c>
      <c r="H19" s="4" t="str">
        <f>CONCATENATE(G19,Input!H11,", ")</f>
        <v xml:space="preserve">-10, </v>
      </c>
      <c r="I19" s="4" t="str">
        <f>CONCATENATE(H19,Input!I11,", ")</f>
        <v xml:space="preserve">-10, -10, </v>
      </c>
      <c r="J19" s="4" t="str">
        <f>CONCATENATE(I19,Input!J11,", ")</f>
        <v xml:space="preserve">-10, -10, -1000000, </v>
      </c>
      <c r="K19" s="4" t="str">
        <f>CONCATENATE(J19,Input!K11,", ")</f>
        <v xml:space="preserve">-10, -10, -1000000, -1000000, </v>
      </c>
      <c r="M19" s="4" t="str">
        <f>CONCATENATE(L19,Input!M11,", ")</f>
        <v xml:space="preserve">100, </v>
      </c>
      <c r="N19" s="4" t="str">
        <f>CONCATENATE(M19,Input!N11,", ")</f>
        <v xml:space="preserve">100, 100, </v>
      </c>
      <c r="O19" s="4" t="str">
        <f>CONCATENATE(N19,Input!O11,", ")</f>
        <v xml:space="preserve">100, 100, 100, </v>
      </c>
      <c r="P19" s="4" t="str">
        <f>CONCATENATE(O19,Input!P11,", ")</f>
        <v xml:space="preserve">100, 100, 100, 100, </v>
      </c>
      <c r="Q19" s="4" t="str">
        <f>CONCATENATE(P19,Input!Q11,", ")</f>
        <v xml:space="preserve">100, 100, 100, 100, 100, </v>
      </c>
      <c r="R19" s="4" t="str">
        <f>CONCATENATE(Q19,Input!R11,", ")</f>
        <v xml:space="preserve">100, 100, 100, 100, 100, 0, </v>
      </c>
      <c r="S19" s="4" t="str">
        <f>CONCATENATE(R19,Input!S11,", ")</f>
        <v xml:space="preserve">100, 100, 100, 100, 100, 0, 0, </v>
      </c>
      <c r="T19" s="4" t="str">
        <f>CONCATENATE(S19,Input!T11,", ")</f>
        <v xml:space="preserve">100, 100, 100, 100, 100, 0, 0, 0, </v>
      </c>
      <c r="U19" s="4" t="str">
        <f>CONCATENATE(T19,Input!U11,", ")</f>
        <v xml:space="preserve">100, 100, 100, 100, 100, 0, 0, 0, 0, </v>
      </c>
      <c r="V19" s="4" t="str">
        <f>CONCATENATE(U19,Input!V11,", ")</f>
        <v xml:space="preserve">100, 100, 100, 100, 100, 0, 0, 0, 0, 0, </v>
      </c>
      <c r="W19" s="4" t="str">
        <f>CONCATENATE(V19,Input!W11,", ")</f>
        <v xml:space="preserve">100, 100, 100, 100, 100, 0, 0, 0, 0, 0, 0, </v>
      </c>
      <c r="X19" s="4" t="str">
        <f>CONCATENATE(W19,Input!X11,", ")</f>
        <v xml:space="preserve">100, 100, 100, 100, 100, 0, 0, 0, 0, 0, 0, 0, </v>
      </c>
      <c r="Y19" s="4" t="str">
        <f>CONCATENATE(X19,Input!Y11,", ")</f>
        <v xml:space="preserve">100, 100, 100, 100, 100, 0, 0, 0, 0, 0, 0, 0, -1, </v>
      </c>
      <c r="Z19" s="4" t="str">
        <f>CONCATENATE(Y19,Input!Z11,", ")</f>
        <v xml:space="preserve">100, 100, 100, 100, 100, 0, 0, 0, 0, 0, 0, 0, -1, 1, </v>
      </c>
      <c r="AA19" s="4" t="str">
        <f>CONCATENATE(Z19,Input!AA11,", ")</f>
        <v xml:space="preserve">100, 100, 100, 100, 100, 0, 0, 0, 0, 0, 0, 0, -1, 1, 0, </v>
      </c>
      <c r="AB19" s="4" t="str">
        <f>CONCATENATE(AA19,Input!AB11,", ")</f>
        <v xml:space="preserve">100, 100, 100, 100, 100, 0, 0, 0, 0, 0, 0, 0, -1, 1, 0, 0, </v>
      </c>
      <c r="AC19" s="4" t="str">
        <f>CONCATENATE(AB19,Input!AC11,", ")</f>
        <v xml:space="preserve">100, 100, 100, 100, 100, 0, 0, 0, 0, 0, 0, 0, -1, 1, 0, 0, 0, </v>
      </c>
      <c r="AD19" s="4" t="str">
        <f>CONCATENATE(AC19,Input!AD11,", ")</f>
        <v xml:space="preserve">100, 100, 100, 100, 100, 0, 0, 0, 0, 0, 0, 0, -1, 1, 0, 0, 0, -10, </v>
      </c>
      <c r="AE19" s="4" t="str">
        <f>CONCATENATE(AD19,Input!AE11,", ")</f>
        <v xml:space="preserve">100, 100, 100, 100, 100, 0, 0, 0, 0, 0, 0, 0, -1, 1, 0, 0, 0, -10, -10, </v>
      </c>
      <c r="AF19" s="4" t="str">
        <f>CONCATENATE(AE19,Input!AF11,", ")</f>
        <v xml:space="preserve">100, 100, 100, 100, 100, 0, 0, 0, 0, 0, 0, 0, -1, 1, 0, 0, 0, -10, -10, 0, </v>
      </c>
    </row>
    <row r="20" spans="1:32">
      <c r="B20" s="4" t="str">
        <f>CONCATENATE(A20,Input!B12,", ")</f>
        <v xml:space="preserve">90, </v>
      </c>
      <c r="C20" s="4" t="str">
        <f>CONCATENATE(B20,Input!C12,", ")</f>
        <v xml:space="preserve">90, 0, </v>
      </c>
      <c r="D20" s="4" t="str">
        <f>CONCATENATE(C20,Input!D12,", ")</f>
        <v xml:space="preserve">90, 0, 1500000, </v>
      </c>
      <c r="E20" s="4" t="str">
        <f>CONCATENATE(D20,Input!E12,", ")</f>
        <v xml:space="preserve">90, 0, 1500000, 2500000, </v>
      </c>
      <c r="F20" s="4" t="str">
        <f>CONCATENATE(E20,Input!F12,", ")</f>
        <v xml:space="preserve">90, 0, 1500000, 2500000, 1500000, </v>
      </c>
      <c r="H20" s="4" t="str">
        <f>CONCATENATE(G20,Input!H12,", ")</f>
        <v xml:space="preserve">100, </v>
      </c>
      <c r="I20" s="4" t="str">
        <f>CONCATENATE(H20,Input!I12,", ")</f>
        <v xml:space="preserve">100, 100, </v>
      </c>
      <c r="J20" s="4" t="str">
        <f>CONCATENATE(I20,Input!J12,", ")</f>
        <v xml:space="preserve">100, 100, 1000000, </v>
      </c>
      <c r="K20" s="4" t="str">
        <f>CONCATENATE(J20,Input!K12,", ")</f>
        <v xml:space="preserve">100, 100, 1000000, 1000000, </v>
      </c>
      <c r="M20" s="4" t="str">
        <f>CONCATENATE(L20,Input!M12,", ")</f>
        <v xml:space="preserve">200000, </v>
      </c>
      <c r="N20" s="4" t="str">
        <f>CONCATENATE(M20,Input!N12,", ")</f>
        <v xml:space="preserve">200000, 200000, </v>
      </c>
      <c r="O20" s="4" t="str">
        <f>CONCATENATE(N20,Input!O12,", ")</f>
        <v xml:space="preserve">200000, 200000, 200000, </v>
      </c>
      <c r="P20" s="4" t="str">
        <f>CONCATENATE(O20,Input!P12,", ")</f>
        <v xml:space="preserve">200000, 200000, 200000, 200000, </v>
      </c>
      <c r="Q20" s="4" t="str">
        <f>CONCATENATE(P20,Input!Q12,", ")</f>
        <v xml:space="preserve">200000, 200000, 200000, 200000, 200000, </v>
      </c>
      <c r="R20" s="4" t="str">
        <f>CONCATENATE(Q20,Input!R12,", ")</f>
        <v xml:space="preserve">200000, 200000, 200000, 200000, 200000, 100000000, </v>
      </c>
      <c r="S20" s="4" t="str">
        <f>CONCATENATE(R20,Input!S12,", ")</f>
        <v xml:space="preserve">200000, 200000, 200000, 200000, 200000, 100000000, 20, </v>
      </c>
      <c r="T20" s="4" t="str">
        <f>CONCATENATE(S20,Input!T12,", ")</f>
        <v xml:space="preserve">200000, 200000, 200000, 200000, 200000, 100000000, 20, 20, </v>
      </c>
      <c r="U20" s="4" t="str">
        <f>CONCATENATE(T20,Input!U12,", ")</f>
        <v xml:space="preserve">200000, 200000, 200000, 200000, 200000, 100000000, 20, 20, 20, </v>
      </c>
      <c r="V20" s="4" t="str">
        <f>CONCATENATE(U20,Input!V12,", ")</f>
        <v xml:space="preserve">200000, 200000, 200000, 200000, 200000, 100000000, 20, 20, 20, 20, </v>
      </c>
      <c r="W20" s="4" t="str">
        <f>CONCATENATE(V20,Input!W12,", ")</f>
        <v xml:space="preserve">200000, 200000, 200000, 200000, 200000, 100000000, 20, 20, 20, 20, 20, </v>
      </c>
      <c r="X20" s="4" t="str">
        <f>CONCATENATE(W20,Input!X12,", ")</f>
        <v xml:space="preserve">200000, 200000, 200000, 200000, 200000, 100000000, 20, 20, 20, 20, 20, 1.15, </v>
      </c>
      <c r="Y20" s="4" t="str">
        <f>CONCATENATE(X20,Input!Y12,", ")</f>
        <v xml:space="preserve">200000, 200000, 200000, 200000, 200000, 100000000, 20, 20, 20, 20, 20, 1.15, 1, </v>
      </c>
      <c r="Z20" s="4" t="str">
        <f>CONCATENATE(Y20,Input!Z12,", ")</f>
        <v xml:space="preserve">200000, 200000, 200000, 200000, 200000, 100000000, 20, 20, 20, 20, 20, 1.15, 1, 1, </v>
      </c>
      <c r="AA20" s="4" t="str">
        <f>CONCATENATE(Z20,Input!AA12,", ")</f>
        <v xml:space="preserve">200000, 200000, 200000, 200000, 200000, 100000000, 20, 20, 20, 20, 20, 1.15, 1, 1, 10000000, </v>
      </c>
      <c r="AB20" s="4" t="str">
        <f>CONCATENATE(AA20,Input!AB12,", ")</f>
        <v xml:space="preserve">200000, 200000, 200000, 200000, 200000, 100000000, 20, 20, 20, 20, 20, 1.15, 1, 1, 10000000, 1, </v>
      </c>
      <c r="AC20" s="4" t="str">
        <f>CONCATENATE(AB20,Input!AC12,", ")</f>
        <v xml:space="preserve">200000, 200000, 200000, 200000, 200000, 100000000, 20, 20, 20, 20, 20, 1.15, 1, 1, 10000000, 1, 365, </v>
      </c>
      <c r="AD20" s="4" t="str">
        <f>CONCATENATE(AC20,Input!AD12,", ")</f>
        <v xml:space="preserve">200000, 200000, 200000, 200000, 200000, 100000000, 20, 20, 20, 20, 20, 1.15, 1, 1, 10000000, 1, 365, 10, </v>
      </c>
      <c r="AE20" s="4" t="str">
        <f>CONCATENATE(AD20,Input!AE12,", ")</f>
        <v xml:space="preserve">200000, 200000, 200000, 200000, 200000, 100000000, 20, 20, 20, 20, 20, 1.15, 1, 1, 10000000, 1, 365, 10, 10, </v>
      </c>
      <c r="AF20" s="4" t="str">
        <f>CONCATENATE(AE20,Input!AF12,", ")</f>
        <v xml:space="preserve">200000, 200000, 200000, 200000, 200000, 100000000, 20, 20, 20, 20, 20, 1.15, 1, 1, 10000000, 1, 365, 10, 10, 1, </v>
      </c>
    </row>
    <row r="21" spans="1:32">
      <c r="B21" s="4" t="str">
        <f>CONCATENATE(A21,Input!B13,", ")</f>
        <v xml:space="preserve">0, </v>
      </c>
      <c r="C21" s="4" t="str">
        <f>CONCATENATE(B21,Input!C13,", ")</f>
        <v xml:space="preserve">0, 0, </v>
      </c>
      <c r="D21" s="4" t="str">
        <f>CONCATENATE(C21,Input!D13,", ")</f>
        <v xml:space="preserve">0, 0, 0, </v>
      </c>
      <c r="E21" s="4" t="str">
        <f>CONCATENATE(D21,Input!E13,", ")</f>
        <v xml:space="preserve">0, 0, 0, 0, </v>
      </c>
      <c r="F21" s="4" t="str">
        <f>CONCATENATE(E21,Input!F13,", ")</f>
        <v xml:space="preserve">0, 0, 0, 0, 0, </v>
      </c>
      <c r="H21" s="4" t="str">
        <f>CONCATENATE(G21,Input!H13,", ")</f>
        <v xml:space="preserve">0, </v>
      </c>
      <c r="I21" s="4" t="str">
        <f>CONCATENATE(H21,Input!I13,", ")</f>
        <v xml:space="preserve">0, 0, </v>
      </c>
      <c r="J21" s="4" t="str">
        <f>CONCATENATE(I21,Input!J13,", ")</f>
        <v xml:space="preserve">0, 0, 0, </v>
      </c>
      <c r="K21" s="4" t="str">
        <f>CONCATENATE(J21,Input!K13,", ")</f>
        <v xml:space="preserve">0, 0, 0, 0, </v>
      </c>
      <c r="M21" s="4" t="str">
        <f>CONCATENATE(L21,Input!M13,", ")</f>
        <v xml:space="preserve">., </v>
      </c>
      <c r="N21" s="4" t="str">
        <f>CONCATENATE(M21,Input!N13,", ")</f>
        <v xml:space="preserve">., ., </v>
      </c>
      <c r="O21" s="4" t="str">
        <f>CONCATENATE(N21,Input!O13,", ")</f>
        <v xml:space="preserve">., ., ., </v>
      </c>
      <c r="P21" s="4" t="str">
        <f>CONCATENATE(O21,Input!P13,", ")</f>
        <v xml:space="preserve">., ., ., ., </v>
      </c>
      <c r="Q21" s="4" t="str">
        <f>CONCATENATE(P21,Input!Q13,", ")</f>
        <v xml:space="preserve">., ., ., ., ., </v>
      </c>
      <c r="R21" s="4" t="str">
        <f>CONCATENATE(Q21,Input!R13,", ")</f>
        <v xml:space="preserve">., ., ., ., ., 0, </v>
      </c>
      <c r="S21" s="4" t="str">
        <f>CONCATENATE(R21,Input!S13,", ")</f>
        <v xml:space="preserve">., ., ., ., ., 0, 0, </v>
      </c>
      <c r="T21" s="4" t="str">
        <f>CONCATENATE(S21,Input!T13,", ")</f>
        <v xml:space="preserve">., ., ., ., ., 0, 0, 0, </v>
      </c>
      <c r="U21" s="4" t="str">
        <f>CONCATENATE(T21,Input!U13,", ")</f>
        <v xml:space="preserve">., ., ., ., ., 0, 0, 0, 0, </v>
      </c>
      <c r="V21" s="4" t="str">
        <f>CONCATENATE(U21,Input!V13,", ")</f>
        <v xml:space="preserve">., ., ., ., ., 0, 0, 0, 0, 0, </v>
      </c>
      <c r="W21" s="4" t="str">
        <f>CONCATENATE(V21,Input!W13,", ")</f>
        <v xml:space="preserve">., ., ., ., ., 0, 0, 0, 0, 0, 0, </v>
      </c>
      <c r="X21" s="4" t="str">
        <f>CONCATENATE(W21,Input!X13,", ")</f>
        <v xml:space="preserve">., ., ., ., ., 0, 0, 0, 0, 0, 0, 0, </v>
      </c>
      <c r="Y21" s="4" t="str">
        <f>CONCATENATE(X21,Input!Y13,", ")</f>
        <v xml:space="preserve">., ., ., ., ., 0, 0, 0, 0, 0, 0, 0, 0, </v>
      </c>
      <c r="Z21" s="4" t="str">
        <f>CONCATENATE(Y21,Input!Z13,", ")</f>
        <v xml:space="preserve">., ., ., ., ., 0, 0, 0, 0, 0, 0, 0, 0, 0.5, </v>
      </c>
      <c r="AA21" s="4" t="str">
        <f>CONCATENATE(Z21,Input!AA13,", ")</f>
        <v xml:space="preserve">., ., ., ., ., 0, 0, 0, 0, 0, 0, 0, 0, 0.5, 0, </v>
      </c>
      <c r="AB21" s="4" t="str">
        <f>CONCATENATE(AA21,Input!AB13,", ")</f>
        <v xml:space="preserve">., ., ., ., ., 0, 0, 0, 0, 0, 0, 0, 0, 0.5, 0, 0, </v>
      </c>
      <c r="AC21" s="4" t="str">
        <f>CONCATENATE(AB21,Input!AC13,", ")</f>
        <v xml:space="preserve">., ., ., ., ., 0, 0, 0, 0, 0, 0, 0, 0, 0.5, 0, 0, 0, </v>
      </c>
      <c r="AD21" s="4" t="str">
        <f>CONCATENATE(AC21,Input!AD13,", ")</f>
        <v xml:space="preserve">., ., ., ., ., 0, 0, 0, 0, 0, 0, 0, 0, 0.5, 0, 0, 0, 0, </v>
      </c>
      <c r="AE21" s="4" t="str">
        <f>CONCATENATE(AD21,Input!AE13,", ")</f>
        <v xml:space="preserve">., ., ., ., ., 0, 0, 0, 0, 0, 0, 0, 0, 0.5, 0, 0, 0, 0, 0, </v>
      </c>
      <c r="AF21" s="4" t="str">
        <f>CONCATENATE(AE21,Input!AF13,", ")</f>
        <v xml:space="preserve">., ., ., ., ., 0, 0, 0, 0, 0, 0, 0, 0, 0.5, 0, 0, 0, 0, 0, 0, </v>
      </c>
    </row>
    <row r="22" spans="1:32">
      <c r="B22" s="4" t="str">
        <f>CONCATENATE(A22,Input!B14,", ")</f>
        <v xml:space="preserve">0.5, </v>
      </c>
      <c r="C22" s="4" t="str">
        <f>CONCATENATE(B22,Input!C14,", ")</f>
        <v xml:space="preserve">0.5, 0.1, </v>
      </c>
      <c r="D22" s="4" t="str">
        <f>CONCATENATE(C22,Input!D14,", ")</f>
        <v xml:space="preserve">0.5, 0.1, 0.1, </v>
      </c>
      <c r="E22" s="4" t="str">
        <f>CONCATENATE(D22,Input!E14,", ")</f>
        <v xml:space="preserve">0.5, 0.1, 0.1, 0.1, </v>
      </c>
      <c r="F22" s="4" t="str">
        <f>CONCATENATE(E22,Input!F14,", ")</f>
        <v xml:space="preserve">0.5, 0.1, 0.1, 0.1, 0.25, </v>
      </c>
      <c r="H22" s="4" t="str">
        <f>CONCATENATE(G22,Input!H14,", ")</f>
        <v xml:space="preserve">0.05, </v>
      </c>
      <c r="I22" s="4" t="str">
        <f>CONCATENATE(H22,Input!I14,", ")</f>
        <v xml:space="preserve">0.05, 0.05, </v>
      </c>
      <c r="J22" s="4" t="str">
        <f>CONCATENATE(I22,Input!J14,", ")</f>
        <v xml:space="preserve">0.05, 0.05, 0.05, </v>
      </c>
      <c r="K22" s="4" t="str">
        <f>CONCATENATE(J22,Input!K14,", ")</f>
        <v xml:space="preserve">0.05, 0.05, 0.05, 0.05, </v>
      </c>
      <c r="M22" s="4" t="str">
        <f>CONCATENATE(L22,Input!M14,", ")</f>
        <v xml:space="preserve">0.4, </v>
      </c>
      <c r="N22" s="4" t="str">
        <f>CONCATENATE(M22,Input!N14,", ")</f>
        <v xml:space="preserve">0.4, 0.6, </v>
      </c>
      <c r="O22" s="4" t="str">
        <f>CONCATENATE(N22,Input!O14,", ")</f>
        <v xml:space="preserve">0.4, 0.6, 0.6, </v>
      </c>
      <c r="P22" s="4" t="str">
        <f>CONCATENATE(O22,Input!P14,", ")</f>
        <v xml:space="preserve">0.4, 0.6, 0.6, 0.6, </v>
      </c>
      <c r="Q22" s="4" t="str">
        <f>CONCATENATE(P22,Input!Q14,", ")</f>
        <v xml:space="preserve">0.4, 0.6, 0.6, 0.6, 0.6, </v>
      </c>
      <c r="R22" s="4" t="str">
        <f>CONCATENATE(Q22,Input!R14,", ")</f>
        <v xml:space="preserve">0.4, 0.6, 0.6, 0.6, 0.6, 0.1, </v>
      </c>
      <c r="S22" s="4" t="str">
        <f>CONCATENATE(R22,Input!S14,", ")</f>
        <v xml:space="preserve">0.4, 0.6, 0.6, 0.6, 0.6, 0.1, 0.1, </v>
      </c>
      <c r="T22" s="4" t="str">
        <f>CONCATENATE(S22,Input!T14,", ")</f>
        <v xml:space="preserve">0.4, 0.6, 0.6, 0.6, 0.6, 0.1, 0.1, 0.1, </v>
      </c>
      <c r="U22" s="4" t="str">
        <f>CONCATENATE(T22,Input!U14,", ")</f>
        <v xml:space="preserve">0.4, 0.6, 0.6, 0.6, 0.6, 0.1, 0.1, 0.1, 0.1, </v>
      </c>
      <c r="V22" s="4" t="str">
        <f>CONCATENATE(U22,Input!V14,", ")</f>
        <v xml:space="preserve">0.4, 0.6, 0.6, 0.6, 0.6, 0.1, 0.1, 0.1, 0.1, 0.1, </v>
      </c>
      <c r="W22" s="4" t="str">
        <f>CONCATENATE(V22,Input!W14,", ")</f>
        <v xml:space="preserve">0.4, 0.6, 0.6, 0.6, 0.6, 0.1, 0.1, 0.1, 0.1, 0.1, 0.1, </v>
      </c>
      <c r="X22" s="4" t="str">
        <f>CONCATENATE(W22,Input!X14,", ")</f>
        <v xml:space="preserve">0.4, 0.6, 0.6, 0.6, 0.6, 0.1, 0.1, 0.1, 0.1, 0.1, 0.1, 0.3, </v>
      </c>
      <c r="Y22" s="4" t="str">
        <f>CONCATENATE(X22,Input!Y14,", ")</f>
        <v xml:space="preserve">0.4, 0.6, 0.6, 0.6, 0.6, 0.1, 0.1, 0.1, 0.1, 0.1, 0.1, 0.3, 0, </v>
      </c>
      <c r="Z22" s="4" t="str">
        <f>CONCATENATE(Y22,Input!Z14,", ")</f>
        <v xml:space="preserve">0.4, 0.6, 0.6, 0.6, 0.6, 0.1, 0.1, 0.1, 0.1, 0.1, 0.1, 0.3, 0, 0.2, </v>
      </c>
      <c r="AA22" s="4" t="str">
        <f>CONCATENATE(Z22,Input!AA14,", ")</f>
        <v xml:space="preserve">0.4, 0.6, 0.6, 0.6, 0.6, 0.1, 0.1, 0.1, 0.1, 0.1, 0.1, 0.3, 0, 0.2, 0.5, </v>
      </c>
      <c r="AB22" s="4" t="str">
        <f>CONCATENATE(AA22,Input!AB14,", ")</f>
        <v xml:space="preserve">0.4, 0.6, 0.6, 0.6, 0.6, 0.1, 0.1, 0.1, 0.1, 0.1, 0.1, 0.3, 0, 0.2, 0.5, 0.8, </v>
      </c>
      <c r="AC22" s="4" t="str">
        <f>CONCATENATE(AB22,Input!AC14,", ")</f>
        <v xml:space="preserve">0.4, 0.6, 0.6, 0.6, 0.6, 0.1, 0.1, 0.1, 0.1, 0.1, 0.1, 0.3, 0, 0.2, 0.5, 0.8, 0.8, </v>
      </c>
      <c r="AD22" s="4" t="str">
        <f>CONCATENATE(AC22,Input!AD14,", ")</f>
        <v xml:space="preserve">0.4, 0.6, 0.6, 0.6, 0.6, 0.1, 0.1, 0.1, 0.1, 0.1, 0.1, 0.3, 0, 0.2, 0.5, 0.8, 0.8, 0, </v>
      </c>
      <c r="AE22" s="4" t="str">
        <f>CONCATENATE(AD22,Input!AE14,", ")</f>
        <v xml:space="preserve">0.4, 0.6, 0.6, 0.6, 0.6, 0.1, 0.1, 0.1, 0.1, 0.1, 0.1, 0.3, 0, 0.2, 0.5, 0.8, 0.8, 0, 0, </v>
      </c>
      <c r="AF22" s="4" t="str">
        <f>CONCATENATE(AE22,Input!AF14,", ")</f>
        <v xml:space="preserve">0.4, 0.6, 0.6, 0.6, 0.6, 0.1, 0.1, 0.1, 0.1, 0.1, 0.1, 0.3, 0, 0.2, 0.5, 0.8, 0.8, 0, 0, 0.75, </v>
      </c>
    </row>
    <row r="24" spans="1:32" s="3" customFormat="1">
      <c r="A24" s="3">
        <v>911</v>
      </c>
    </row>
    <row r="25" spans="1:32">
      <c r="A25" s="4" t="s">
        <v>33</v>
      </c>
      <c r="B25" s="4" t="str">
        <f>CONCATENATE(CHAR(34),LEFT('Intermediate steps'!F18,LEN('Intermediate steps'!F18)),CHAR(34))</f>
        <v>" t911c4 t911c6 t911c7 t911c8 t911c9"</v>
      </c>
    </row>
    <row r="26" spans="1:32">
      <c r="A26" s="4" t="s">
        <v>9</v>
      </c>
      <c r="B26" s="4" t="str">
        <f>CONCATENATE("(",LEFT('Intermediate steps'!F19,LEN('Intermediate steps'!F19)-2),")")</f>
        <v>(0, -2500000, -1500000, 0, -1500000)</v>
      </c>
    </row>
    <row r="27" spans="1:32">
      <c r="A27" s="4" t="s">
        <v>10</v>
      </c>
      <c r="B27" s="4" t="str">
        <f>CONCATENATE("(",LEFT('Intermediate steps'!F20,LEN('Intermediate steps'!F20)-2),")")</f>
        <v>(90, 0, 1500000, 2500000, 1500000)</v>
      </c>
    </row>
    <row r="28" spans="1:32">
      <c r="A28" s="4" t="s">
        <v>11</v>
      </c>
      <c r="B28" s="4" t="str">
        <f>CONCATENATE("(",LEFT('Intermediate steps'!F21,LEN('Intermediate steps'!F21)-2),")")</f>
        <v>(0, 0, 0, 0, 0)</v>
      </c>
    </row>
    <row r="29" spans="1:32">
      <c r="A29" s="4" t="s">
        <v>12</v>
      </c>
      <c r="B29" s="4" t="str">
        <f>CONCATENATE("(",LEFT('Intermediate steps'!F22,LEN('Intermediate steps'!F22)-2),")")</f>
        <v>(0.5, 0.1, 0.1, 0.1, 0.25)</v>
      </c>
    </row>
    <row r="32" spans="1:32" s="3" customFormat="1">
      <c r="A32" s="3">
        <v>913</v>
      </c>
    </row>
    <row r="33" spans="1:2">
      <c r="A33" s="4" t="s">
        <v>33</v>
      </c>
      <c r="B33" s="4" t="str">
        <f>CONCATENATE(CHAR(34),LEFT('Intermediate steps'!K18,LEN('Intermediate steps'!K18)),CHAR(34))</f>
        <v>" t913c4 t913c5 t913c8 t913c9"</v>
      </c>
    </row>
    <row r="34" spans="1:2">
      <c r="A34" s="4" t="s">
        <v>9</v>
      </c>
      <c r="B34" s="4" t="str">
        <f>CONCATENATE("(",LEFT('Intermediate steps'!K19,LEN('Intermediate steps'!K19)-2),")")</f>
        <v>(-10, -10, -1000000, -1000000)</v>
      </c>
    </row>
    <row r="35" spans="1:2">
      <c r="A35" s="4" t="s">
        <v>10</v>
      </c>
      <c r="B35" s="4" t="str">
        <f>CONCATENATE("(",LEFT('Intermediate steps'!K20,LEN('Intermediate steps'!K20)-2),")")</f>
        <v>(100, 100, 1000000, 1000000)</v>
      </c>
    </row>
    <row r="36" spans="1:2">
      <c r="A36" s="4" t="s">
        <v>11</v>
      </c>
      <c r="B36" s="4" t="str">
        <f>CONCATENATE("(",LEFT('Intermediate steps'!K21,LEN('Intermediate steps'!K21)-2),")")</f>
        <v>(0, 0, 0, 0)</v>
      </c>
    </row>
    <row r="37" spans="1:2">
      <c r="A37" s="4" t="s">
        <v>12</v>
      </c>
      <c r="B37" s="4" t="str">
        <f>CONCATENATE("(",LEFT('Intermediate steps'!K22,LEN('Intermediate steps'!K22)-2),")")</f>
        <v>(0.05, 0.05, 0.05, 0.05)</v>
      </c>
    </row>
    <row r="40" spans="1:2" s="3" customFormat="1">
      <c r="A40" s="3">
        <v>935</v>
      </c>
    </row>
    <row r="41" spans="1:2">
      <c r="A41" s="4" t="s">
        <v>33</v>
      </c>
      <c r="B41" s="4" t="str">
        <f>CONCATENATE(CHAR(34),LEFT('Intermediate steps'!AF18,LEN('Intermediate steps'!AF18)),CHAR(34))</f>
        <v>" t935c2 t935c3 t935c4 t935c5 t935c6 t935c7 t935c10 t935c11 t935c12 t935c13 t935c14 t935c15 t935c16 t935c17 t935c19 t935c21 t935c22 t935c24 t935c25 t935dcp189"</v>
      </c>
    </row>
    <row r="42" spans="1:2">
      <c r="A42" s="4" t="s">
        <v>9</v>
      </c>
      <c r="B42" s="4" t="str">
        <f>CONCATENATE("(",LEFT('Intermediate steps'!AF19,LEN('Intermediate steps'!AF19)-2),")")</f>
        <v>(100, 100, 100, 100, 100, 0, 0, 0, 0, 0, 0, 0, -1, 1, 0, 0, 0, -10, -10, 0)</v>
      </c>
    </row>
    <row r="43" spans="1:2">
      <c r="A43" s="4" t="s">
        <v>10</v>
      </c>
      <c r="B43" s="4" t="str">
        <f>CONCATENATE("(",LEFT('Intermediate steps'!AF20,LEN('Intermediate steps'!AF20)-2),")")</f>
        <v>(200000, 200000, 200000, 200000, 200000, 100000000, 20, 20, 20, 20, 20, 1.15, 1, 1, 10000000, 1, 365, 10, 10, 1)</v>
      </c>
    </row>
    <row r="44" spans="1:2">
      <c r="A44" s="4" t="s">
        <v>11</v>
      </c>
      <c r="B44" s="4" t="str">
        <f>CONCATENATE("(",LEFT('Intermediate steps'!AF21,LEN('Intermediate steps'!AF21)-2),")")</f>
        <v>(., ., ., ., ., 0, 0, 0, 0, 0, 0, 0, 0, 0.5, 0, 0, 0, 0, 0, 0)</v>
      </c>
    </row>
    <row r="45" spans="1:2">
      <c r="A45" s="4" t="s">
        <v>12</v>
      </c>
      <c r="B45" s="4" t="str">
        <f>CONCATENATE("(",LEFT('Intermediate steps'!AF22,LEN('Intermediate steps'!AF22)-2),")")</f>
        <v>(0.4, 0.6, 0.6, 0.6, 0.6, 0.1, 0.1, 0.1, 0.1, 0.1, 0.1, 0.3, 0, 0.2, 0.5, 0.8, 0.8, 0, 0, 0.75)</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workbookViewId="0">
      <selection activeCell="A36" sqref="A1:A36"/>
    </sheetView>
  </sheetViews>
  <sheetFormatPr baseColWidth="10" defaultColWidth="9.1640625" defaultRowHeight="12" x14ac:dyDescent="0"/>
  <cols>
    <col min="1" max="1" width="59.5" style="1" bestFit="1" customWidth="1"/>
    <col min="2" max="16384" width="9.1640625" style="1"/>
  </cols>
  <sheetData>
    <row r="1" spans="1:1">
      <c r="A1" s="1" t="s">
        <v>94</v>
      </c>
    </row>
    <row r="2" spans="1:1">
      <c r="A2" s="2"/>
    </row>
    <row r="3" spans="1:1">
      <c r="A3" s="1" t="s">
        <v>91</v>
      </c>
    </row>
    <row r="5" spans="1:1">
      <c r="A5" s="1" t="s">
        <v>34</v>
      </c>
    </row>
    <row r="7" spans="1:1">
      <c r="A7" s="1" t="str">
        <f>CONCATENATE("local Variables11 ",'Intermediate steps'!B11)</f>
        <v>local Variables11 " t1105c1 t1105c2 t1105c3 t1105c4 t1105c5 t1105c6 t1113c1 t1113c2 t1113c3 t1113c4 t1113c5 t1113c6 t1113c7 t1113c8 t1113c9 t1113c10 t1113c11 t1113c12 t1122c1 t1122c2 t1122c3 t1122c4 t1122c5 t1122c6 t1131c1 t1131c2 t1131c3 t1131c4 t1131c5 t1131c6 t1131c7 t1131c8 t1131c9 t1131c10 t1131c11 t1132c1 t1133c1 t1133c2 t1133c3 t1133c4 t1133c5 t1133c6 t1134c1 t1134c2 t1134c3 t1134c4 t1134c5 t1134c6 t1135c1 t1135c2 t1135c3 t1135c4 t1135c5 t1135c6"</v>
      </c>
    </row>
    <row r="8" spans="1:1">
      <c r="A8" s="1" t="str">
        <f>CONCATENATE("matrix input t11min = ",'Intermediate steps'!B12)</f>
        <v>matrix input t11min = (0.01, 0.01, 0.01, 0.05, 0.05, 0.028195, 365, 0.2, 258, 338000000, 15500000, 23000000, 94600000, 14700000, -10000, 283816.1, 0, 0, 2444632, 2432161, 2413469, 2388167, 2368141, 0, 0, 724000000, 60700000, 627000000, 110000000, 0, 924000000, 314000000, 158000000, 610000000, 9671516, 0, 0, 2.246, 1.558, 3.29, 2.38, 2.768, 0, 0.273, 0.677, 0.332, 0.631, 0.697, 1, 1.002, 1.009, 1.013, 1.027777, 1.027777)</v>
      </c>
    </row>
    <row r="9" spans="1:1">
      <c r="A9" s="1" t="str">
        <f>CONCATENATE("matrix input t11max = ",'Intermediate steps'!B13)</f>
        <v>matrix input t11max = (0.025, 0.15, 0.15, 0.75, 0.75, 0.1275, 365, 0.2, 258, 485000000, 34100000, 53400000, 142000000, 37700000, 15060.65, 750000, 169931.5, 119256.8, 6371715, 6358997, 5414669, 5393288, 5116179, 832866.3, 0, 1600000000, 246000000, 1340000000, 222000000, 57600000, 1710000000, 866000000, 1470000000, 2150000000, 34400000, 200, 0, 2.246, 1.558, 3.29, 2.38, 2.768, 0, 0.273, 0.677, 0.332, 0.631, 0.697, 1, 1.005128, 1.012912, 1.019158, 1.062, 1.062)</v>
      </c>
    </row>
    <row r="10" spans="1:1">
      <c r="A10" s="1" t="str">
        <f>CONCATENATE("matrix input t11modval = ",'Intermediate steps'!B14)</f>
        <v>matrix input t11modval = (0, 0, 0, 0, 0, 0, 0, 0, 0, 0, 0, 0, 0, 0, 0, 0, 0, 0, 0, 0, 0, 0, 0, 0, 0, 0, 0, 0, 0, 0, 0, 0, 0, 0, 0, 0, 0, 0, 0, 0, 0, 0, 0, 0, 0, 0, 0, 0, 0, 0, 0, 0, 0, 0)</v>
      </c>
    </row>
    <row r="11" spans="1:1">
      <c r="A11" s="1" t="str">
        <f>CONCATENATE("matrix input t11modshare = ",'Intermediate steps'!B15)</f>
        <v>matrix input t11modshare = (0, 0, 0, 0, 0, 0, 0, 0, 0, 0, 0, 0, 0, 0, 0, 0, 0, 0, 0, 0, 0, 0, 0, 0, 0, 0, 0, 0, 0, 0, 0, 0, 0, 0, 0, 0.8, 0, 0, 0, 0, 0, 0, 0, 0, 0, 0, 0, 0, 0, 0, 0, 0, 0, 0)</v>
      </c>
    </row>
    <row r="14" spans="1:1">
      <c r="A14" s="1" t="str">
        <f>CONCATENATE("local Variables911 ",'Intermediate steps'!B25)</f>
        <v>local Variables911 " t911c4 t911c6 t911c7 t911c8 t911c9"</v>
      </c>
    </row>
    <row r="15" spans="1:1">
      <c r="A15" s="1" t="str">
        <f>CONCATENATE("matrix input t911min = ",'Intermediate steps'!B26)</f>
        <v>matrix input t911min = (0, -2500000, -1500000, 0, -1500000)</v>
      </c>
    </row>
    <row r="16" spans="1:1">
      <c r="A16" s="1" t="str">
        <f>CONCATENATE("matrix input t911max = ",'Intermediate steps'!B27)</f>
        <v>matrix input t911max = (90, 0, 1500000, 2500000, 1500000)</v>
      </c>
    </row>
    <row r="17" spans="1:1">
      <c r="A17" s="1" t="str">
        <f>CONCATENATE("matrix input t911modval = ",'Intermediate steps'!B28)</f>
        <v>matrix input t911modval = (0, 0, 0, 0, 0)</v>
      </c>
    </row>
    <row r="18" spans="1:1">
      <c r="A18" s="1" t="str">
        <f>CONCATENATE("matrix input t911modshare = ",'Intermediate steps'!B29)</f>
        <v>matrix input t911modshare = (0.5, 0.1, 0.1, 0.1, 0.25)</v>
      </c>
    </row>
    <row r="21" spans="1:1">
      <c r="A21" s="1" t="str">
        <f>CONCATENATE("local Variables913 ",'Intermediate steps'!B33)</f>
        <v>local Variables913 " t913c4 t913c5 t913c8 t913c9"</v>
      </c>
    </row>
    <row r="22" spans="1:1">
      <c r="A22" s="1" t="str">
        <f>CONCATENATE("matrix input t913min = ",'Intermediate steps'!B34)</f>
        <v>matrix input t913min = (-10, -10, -1000000, -1000000)</v>
      </c>
    </row>
    <row r="23" spans="1:1">
      <c r="A23" s="1" t="str">
        <f>CONCATENATE("matrix input t913max = ",'Intermediate steps'!B35)</f>
        <v>matrix input t913max = (100, 100, 1000000, 1000000)</v>
      </c>
    </row>
    <row r="24" spans="1:1">
      <c r="A24" s="1" t="str">
        <f>CONCATENATE("matrix input t913modval = ",'Intermediate steps'!B36)</f>
        <v>matrix input t913modval = (0, 0, 0, 0)</v>
      </c>
    </row>
    <row r="25" spans="1:1">
      <c r="A25" s="1" t="str">
        <f>CONCATENATE("matrix input t913modshare = ",'Intermediate steps'!B37)</f>
        <v>matrix input t913modshare = (0.05, 0.05, 0.05, 0.05)</v>
      </c>
    </row>
    <row r="28" spans="1:1">
      <c r="A28" s="1" t="str">
        <f>CONCATENATE("local Variables935 ",'Intermediate steps'!B41)</f>
        <v>local Variables935 " t935c2 t935c3 t935c4 t935c5 t935c6 t935c7 t935c10 t935c11 t935c12 t935c13 t935c14 t935c15 t935c16 t935c17 t935c19 t935c21 t935c22 t935c24 t935c25 t935dcp189"</v>
      </c>
    </row>
    <row r="29" spans="1:1">
      <c r="A29" s="1" t="str">
        <f>CONCATENATE("matrix input t935min = ",'Intermediate steps'!B42)</f>
        <v>matrix input t935min = (100, 100, 100, 100, 100, 0, 0, 0, 0, 0, 0, 0, -1, 1, 0, 0, 0, -10, -10, 0)</v>
      </c>
    </row>
    <row r="30" spans="1:1">
      <c r="A30" s="1" t="str">
        <f>CONCATENATE("matrix input t935max = ",'Intermediate steps'!B43)</f>
        <v>matrix input t935max = (200000, 200000, 200000, 200000, 200000, 100000000, 20, 20, 20, 20, 20, 1.15, 1, 1, 10000000, 1, 365, 10, 10, 1)</v>
      </c>
    </row>
    <row r="31" spans="1:1">
      <c r="A31" s="1" t="str">
        <f>CONCATENATE("matrix input t935modval = ",'Intermediate steps'!B44)</f>
        <v>matrix input t935modval = (., ., ., ., ., 0, 0, 0, 0, 0, 0, 0, 0, 0.5, 0, 0, 0, 0, 0, 0)</v>
      </c>
    </row>
    <row r="32" spans="1:1">
      <c r="A32" s="1" t="str">
        <f>CONCATENATE("matrix input t935modshare = ",'Intermediate steps'!B45)</f>
        <v>matrix input t935modshare = (0.4, 0.6, 0.6, 0.6, 0.6, 0.1, 0.1, 0.1, 0.1, 0.1, 0.1, 0.3, 0, 0.2, 0.5, 0.8, 0.8, 0, 0, 0.75)</v>
      </c>
    </row>
    <row r="35" spans="1:1">
      <c r="A35" s="1" t="s">
        <v>95</v>
      </c>
    </row>
  </sheetData>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Input</vt:lpstr>
      <vt:lpstr>Intermediate steps</vt:lpstr>
      <vt:lpstr>Script for Stata</vt:lpstr>
    </vt:vector>
  </TitlesOfParts>
  <Company>Reckon LLP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Fernandes (Reckon)</dc:creator>
  <cp:lastModifiedBy>Franck Latrémolière (Reckon)</cp:lastModifiedBy>
  <dcterms:created xsi:type="dcterms:W3CDTF">2014-07-18T15:08:37Z</dcterms:created>
  <dcterms:modified xsi:type="dcterms:W3CDTF">2015-12-30T05:30:59Z</dcterms:modified>
</cp:coreProperties>
</file>