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Pedro Fernandes\Stata test\power-models\Stata\Random generator\"/>
    </mc:Choice>
  </mc:AlternateContent>
  <bookViews>
    <workbookView xWindow="360" yWindow="135" windowWidth="26295" windowHeight="13695" activeTab="2"/>
  </bookViews>
  <sheets>
    <sheet name="Input" sheetId="1" r:id="rId1"/>
    <sheet name="Intermediate steps" sheetId="4" r:id="rId2"/>
    <sheet name="Script for Stata" sheetId="2" r:id="rId3"/>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M22" i="4" l="1"/>
  <c r="N22" i="4"/>
  <c r="O22" i="4"/>
  <c r="P22" i="4"/>
  <c r="Q22" i="4" s="1"/>
  <c r="R22" i="4" s="1"/>
  <c r="S22" i="4" s="1"/>
  <c r="T22" i="4" s="1"/>
  <c r="U22" i="4" s="1"/>
  <c r="V22" i="4" s="1"/>
  <c r="W22" i="4" s="1"/>
  <c r="X22" i="4" s="1"/>
  <c r="Y22" i="4" s="1"/>
  <c r="Z22" i="4" s="1"/>
  <c r="AA22" i="4" s="1"/>
  <c r="AB22" i="4" s="1"/>
  <c r="AC22" i="4" s="1"/>
  <c r="AD22" i="4" s="1"/>
  <c r="AE22" i="4" s="1"/>
  <c r="AF22" i="4" s="1"/>
  <c r="B45" i="4" s="1"/>
  <c r="A32" i="2" s="1"/>
  <c r="M21" i="4"/>
  <c r="N21" i="4"/>
  <c r="O21" i="4"/>
  <c r="P21" i="4" s="1"/>
  <c r="Q21" i="4"/>
  <c r="R21" i="4" s="1"/>
  <c r="S21" i="4" s="1"/>
  <c r="T21" i="4" s="1"/>
  <c r="U21" i="4" s="1"/>
  <c r="V21" i="4"/>
  <c r="W21" i="4" s="1"/>
  <c r="X21" i="4" s="1"/>
  <c r="Y21" i="4" s="1"/>
  <c r="Z21" i="4" s="1"/>
  <c r="AA21" i="4" s="1"/>
  <c r="AB21" i="4" s="1"/>
  <c r="AC21" i="4" s="1"/>
  <c r="AD21" i="4" s="1"/>
  <c r="AE21" i="4" s="1"/>
  <c r="AF21" i="4" s="1"/>
  <c r="B44" i="4" s="1"/>
  <c r="A31" i="2" s="1"/>
  <c r="M20" i="4"/>
  <c r="N20" i="4"/>
  <c r="O20" i="4" s="1"/>
  <c r="P20" i="4"/>
  <c r="Q20" i="4"/>
  <c r="R20" i="4" s="1"/>
  <c r="S20" i="4" s="1"/>
  <c r="T20" i="4" s="1"/>
  <c r="U20" i="4" s="1"/>
  <c r="V20" i="4"/>
  <c r="W20" i="4" s="1"/>
  <c r="X20" i="4" s="1"/>
  <c r="Y20" i="4" s="1"/>
  <c r="Z20" i="4" s="1"/>
  <c r="AA20" i="4" s="1"/>
  <c r="AB20" i="4"/>
  <c r="AC20" i="4" s="1"/>
  <c r="AD20" i="4" s="1"/>
  <c r="AE20" i="4" s="1"/>
  <c r="AF20" i="4" s="1"/>
  <c r="B43" i="4" s="1"/>
  <c r="A30" i="2" s="1"/>
  <c r="M19" i="4"/>
  <c r="N19" i="4" s="1"/>
  <c r="O19" i="4"/>
  <c r="P19" i="4"/>
  <c r="Q19" i="4"/>
  <c r="R19" i="4" s="1"/>
  <c r="S19" i="4" s="1"/>
  <c r="T19" i="4" s="1"/>
  <c r="U19" i="4"/>
  <c r="V19" i="4" s="1"/>
  <c r="W19" i="4"/>
  <c r="X19" i="4" s="1"/>
  <c r="Y19" i="4" s="1"/>
  <c r="Z19" i="4" s="1"/>
  <c r="AA19" i="4" s="1"/>
  <c r="AB19" i="4" s="1"/>
  <c r="AC19" i="4" s="1"/>
  <c r="AD19" i="4" s="1"/>
  <c r="AE19" i="4" s="1"/>
  <c r="AF19" i="4" s="1"/>
  <c r="B42" i="4" s="1"/>
  <c r="A29" i="2" s="1"/>
  <c r="M18" i="4"/>
  <c r="N18" i="4"/>
  <c r="O18" i="4"/>
  <c r="P18" i="4"/>
  <c r="Q18" i="4" s="1"/>
  <c r="R18" i="4" s="1"/>
  <c r="S18" i="4" s="1"/>
  <c r="T18" i="4" s="1"/>
  <c r="U18" i="4" s="1"/>
  <c r="V18" i="4" s="1"/>
  <c r="W18" i="4" s="1"/>
  <c r="X18" i="4" s="1"/>
  <c r="Y18" i="4" s="1"/>
  <c r="Z18" i="4" s="1"/>
  <c r="AA18" i="4" s="1"/>
  <c r="AB18" i="4" s="1"/>
  <c r="AC18" i="4" s="1"/>
  <c r="AD18" i="4" s="1"/>
  <c r="AE18" i="4" s="1"/>
  <c r="AF18" i="4" s="1"/>
  <c r="B41" i="4" s="1"/>
  <c r="A28" i="2" s="1"/>
  <c r="H22" i="4"/>
  <c r="I22" i="4"/>
  <c r="J22" i="4"/>
  <c r="K22" i="4" s="1"/>
  <c r="B22" i="4"/>
  <c r="C22" i="4" s="1"/>
  <c r="D22" i="4" s="1"/>
  <c r="E22" i="4" s="1"/>
  <c r="F22" i="4"/>
  <c r="B29" i="4" s="1"/>
  <c r="H21" i="4"/>
  <c r="I21" i="4" s="1"/>
  <c r="J21" i="4" s="1"/>
  <c r="K21" i="4" s="1"/>
  <c r="B36" i="4" s="1"/>
  <c r="A24" i="2" s="1"/>
  <c r="B21" i="4"/>
  <c r="C21" i="4"/>
  <c r="D21" i="4" s="1"/>
  <c r="E21" i="4" s="1"/>
  <c r="F21" i="4" s="1"/>
  <c r="B28" i="4" s="1"/>
  <c r="H20" i="4"/>
  <c r="I20" i="4" s="1"/>
  <c r="J20" i="4"/>
  <c r="K20" i="4" s="1"/>
  <c r="B35" i="4" s="1"/>
  <c r="A23" i="2" s="1"/>
  <c r="B20" i="4"/>
  <c r="C20" i="4" s="1"/>
  <c r="D20" i="4"/>
  <c r="E20" i="4"/>
  <c r="F20" i="4" s="1"/>
  <c r="H19" i="4"/>
  <c r="I19" i="4"/>
  <c r="J19" i="4"/>
  <c r="K19" i="4" s="1"/>
  <c r="B34" i="4" s="1"/>
  <c r="A22" i="2" s="1"/>
  <c r="B19" i="4"/>
  <c r="C19" i="4"/>
  <c r="D19" i="4" s="1"/>
  <c r="E19" i="4" s="1"/>
  <c r="F19" i="4" s="1"/>
  <c r="B26" i="4" s="1"/>
  <c r="A15" i="2" s="1"/>
  <c r="H18" i="4"/>
  <c r="I18" i="4"/>
  <c r="J18" i="4"/>
  <c r="K18" i="4" s="1"/>
  <c r="B33" i="4" s="1"/>
  <c r="A21" i="2" s="1"/>
  <c r="B18" i="4"/>
  <c r="C18" i="4"/>
  <c r="D18" i="4"/>
  <c r="E18" i="4" s="1"/>
  <c r="F18" i="4"/>
  <c r="B25" i="4" s="1"/>
  <c r="A14" i="2" s="1"/>
  <c r="B8" i="4"/>
  <c r="C8" i="4"/>
  <c r="D8" i="4" s="1"/>
  <c r="E8" i="4"/>
  <c r="F8" i="4"/>
  <c r="G8" i="4" s="1"/>
  <c r="H8" i="4" s="1"/>
  <c r="I8" i="4" s="1"/>
  <c r="J8" i="4" s="1"/>
  <c r="K8" i="4" s="1"/>
  <c r="L8" i="4" s="1"/>
  <c r="M8" i="4" s="1"/>
  <c r="N8" i="4" s="1"/>
  <c r="O8" i="4" s="1"/>
  <c r="P8" i="4" s="1"/>
  <c r="Q8" i="4" s="1"/>
  <c r="R8" i="4" s="1"/>
  <c r="S8" i="4" s="1"/>
  <c r="T8" i="4" s="1"/>
  <c r="U8" i="4" s="1"/>
  <c r="V8" i="4" s="1"/>
  <c r="W8" i="4" s="1"/>
  <c r="X8" i="4" s="1"/>
  <c r="Y8" i="4" s="1"/>
  <c r="Z8" i="4" s="1"/>
  <c r="AA8" i="4" s="1"/>
  <c r="AB8" i="4" s="1"/>
  <c r="AC8" i="4" s="1"/>
  <c r="AD8" i="4" s="1"/>
  <c r="AE8" i="4" s="1"/>
  <c r="AF8" i="4" s="1"/>
  <c r="AG8" i="4" s="1"/>
  <c r="AH8" i="4" s="1"/>
  <c r="AI8" i="4" s="1"/>
  <c r="AJ8" i="4" s="1"/>
  <c r="AK8" i="4" s="1"/>
  <c r="AL8" i="4" s="1"/>
  <c r="AM8" i="4" s="1"/>
  <c r="AN8" i="4" s="1"/>
  <c r="AO8" i="4" s="1"/>
  <c r="AP8" i="4" s="1"/>
  <c r="AQ8" i="4" s="1"/>
  <c r="AR8" i="4" s="1"/>
  <c r="AS8" i="4" s="1"/>
  <c r="AT8" i="4" s="1"/>
  <c r="AU8" i="4" s="1"/>
  <c r="AV8" i="4" s="1"/>
  <c r="AW8" i="4" s="1"/>
  <c r="AX8" i="4" s="1"/>
  <c r="AY8" i="4" s="1"/>
  <c r="AZ8" i="4" s="1"/>
  <c r="BA8" i="4" s="1"/>
  <c r="BB8" i="4" s="1"/>
  <c r="BC8" i="4" s="1"/>
  <c r="B15" i="4" s="1"/>
  <c r="A11" i="2" s="1"/>
  <c r="B7" i="4"/>
  <c r="C7" i="4"/>
  <c r="D7" i="4" s="1"/>
  <c r="E7" i="4" s="1"/>
  <c r="F7" i="4" s="1"/>
  <c r="G7" i="4" s="1"/>
  <c r="H7" i="4" s="1"/>
  <c r="I7" i="4" s="1"/>
  <c r="J7" i="4" s="1"/>
  <c r="K7" i="4" s="1"/>
  <c r="L7" i="4" s="1"/>
  <c r="M7" i="4" s="1"/>
  <c r="N7" i="4" s="1"/>
  <c r="O7" i="4" s="1"/>
  <c r="P7" i="4" s="1"/>
  <c r="Q7" i="4" s="1"/>
  <c r="R7" i="4" s="1"/>
  <c r="S7" i="4" s="1"/>
  <c r="T7" i="4" s="1"/>
  <c r="U7" i="4" s="1"/>
  <c r="V7" i="4" s="1"/>
  <c r="W7" i="4" s="1"/>
  <c r="X7" i="4" s="1"/>
  <c r="Y7" i="4" s="1"/>
  <c r="Z7" i="4" s="1"/>
  <c r="AA7" i="4" s="1"/>
  <c r="AB7" i="4" s="1"/>
  <c r="AC7" i="4" s="1"/>
  <c r="AD7" i="4" s="1"/>
  <c r="AE7" i="4" s="1"/>
  <c r="AF7" i="4" s="1"/>
  <c r="AG7" i="4" s="1"/>
  <c r="AH7" i="4" s="1"/>
  <c r="AI7" i="4" s="1"/>
  <c r="AJ7" i="4" s="1"/>
  <c r="AK7" i="4" s="1"/>
  <c r="AL7" i="4" s="1"/>
  <c r="AM7" i="4" s="1"/>
  <c r="AN7" i="4" s="1"/>
  <c r="AO7" i="4" s="1"/>
  <c r="AP7" i="4" s="1"/>
  <c r="AQ7" i="4" s="1"/>
  <c r="AR7" i="4" s="1"/>
  <c r="AS7" i="4" s="1"/>
  <c r="AT7" i="4" s="1"/>
  <c r="AU7" i="4" s="1"/>
  <c r="AV7" i="4" s="1"/>
  <c r="AW7" i="4" s="1"/>
  <c r="AX7" i="4" s="1"/>
  <c r="AY7" i="4" s="1"/>
  <c r="AZ7" i="4" s="1"/>
  <c r="BA7" i="4" s="1"/>
  <c r="BB7" i="4" s="1"/>
  <c r="BC7" i="4" s="1"/>
  <c r="B14" i="4" s="1"/>
  <c r="A10" i="2" s="1"/>
  <c r="B6" i="4"/>
  <c r="C6" i="4" s="1"/>
  <c r="D6" i="4" s="1"/>
  <c r="E6" i="4" s="1"/>
  <c r="F6" i="4" s="1"/>
  <c r="G6" i="4" s="1"/>
  <c r="H6" i="4" s="1"/>
  <c r="I6" i="4" s="1"/>
  <c r="J6" i="4" s="1"/>
  <c r="K6" i="4" s="1"/>
  <c r="L6" i="4" s="1"/>
  <c r="M6" i="4" s="1"/>
  <c r="N6" i="4" s="1"/>
  <c r="O6" i="4" s="1"/>
  <c r="P6" i="4" s="1"/>
  <c r="Q6" i="4" s="1"/>
  <c r="R6" i="4" s="1"/>
  <c r="S6" i="4" s="1"/>
  <c r="T6" i="4" s="1"/>
  <c r="U6" i="4" s="1"/>
  <c r="V6" i="4" s="1"/>
  <c r="W6" i="4" s="1"/>
  <c r="X6" i="4" s="1"/>
  <c r="Y6" i="4" s="1"/>
  <c r="Z6" i="4" s="1"/>
  <c r="AA6" i="4" s="1"/>
  <c r="AB6" i="4" s="1"/>
  <c r="AC6" i="4" s="1"/>
  <c r="AD6" i="4" s="1"/>
  <c r="AE6" i="4" s="1"/>
  <c r="AF6" i="4" s="1"/>
  <c r="AG6" i="4" s="1"/>
  <c r="AH6" i="4" s="1"/>
  <c r="AI6" i="4" s="1"/>
  <c r="AJ6" i="4" s="1"/>
  <c r="AK6" i="4" s="1"/>
  <c r="AL6" i="4" s="1"/>
  <c r="AM6" i="4" s="1"/>
  <c r="AN6" i="4" s="1"/>
  <c r="AO6" i="4" s="1"/>
  <c r="AP6" i="4" s="1"/>
  <c r="AQ6" i="4" s="1"/>
  <c r="AR6" i="4" s="1"/>
  <c r="AS6" i="4" s="1"/>
  <c r="AT6" i="4" s="1"/>
  <c r="AU6" i="4" s="1"/>
  <c r="AV6" i="4" s="1"/>
  <c r="AW6" i="4" s="1"/>
  <c r="AX6" i="4" s="1"/>
  <c r="AY6" i="4" s="1"/>
  <c r="AZ6" i="4" s="1"/>
  <c r="BA6" i="4" s="1"/>
  <c r="BB6" i="4" s="1"/>
  <c r="BC6" i="4" s="1"/>
  <c r="B13" i="4" s="1"/>
  <c r="A9" i="2" s="1"/>
  <c r="B5" i="4"/>
  <c r="C5" i="4"/>
  <c r="D5" i="4"/>
  <c r="E5" i="4"/>
  <c r="F5" i="4" s="1"/>
  <c r="G5" i="4" s="1"/>
  <c r="H5" i="4" s="1"/>
  <c r="I5" i="4" s="1"/>
  <c r="J5" i="4" s="1"/>
  <c r="K5" i="4" s="1"/>
  <c r="L5" i="4" s="1"/>
  <c r="M5" i="4" s="1"/>
  <c r="N5" i="4" s="1"/>
  <c r="O5" i="4" s="1"/>
  <c r="P5" i="4" s="1"/>
  <c r="Q5" i="4" s="1"/>
  <c r="R5" i="4" s="1"/>
  <c r="S5" i="4" s="1"/>
  <c r="T5" i="4" s="1"/>
  <c r="U5" i="4" s="1"/>
  <c r="V5" i="4" s="1"/>
  <c r="W5" i="4" s="1"/>
  <c r="X5" i="4" s="1"/>
  <c r="Y5" i="4" s="1"/>
  <c r="Z5" i="4" s="1"/>
  <c r="AA5" i="4" s="1"/>
  <c r="AB5" i="4" s="1"/>
  <c r="AC5" i="4" s="1"/>
  <c r="AD5" i="4" s="1"/>
  <c r="AE5" i="4" s="1"/>
  <c r="AF5" i="4" s="1"/>
  <c r="AG5" i="4" s="1"/>
  <c r="AH5" i="4" s="1"/>
  <c r="AI5" i="4" s="1"/>
  <c r="AJ5" i="4" s="1"/>
  <c r="AK5" i="4" s="1"/>
  <c r="AL5" i="4" s="1"/>
  <c r="AM5" i="4" s="1"/>
  <c r="AN5" i="4" s="1"/>
  <c r="AO5" i="4" s="1"/>
  <c r="AP5" i="4" s="1"/>
  <c r="AQ5" i="4" s="1"/>
  <c r="AR5" i="4" s="1"/>
  <c r="AS5" i="4" s="1"/>
  <c r="AT5" i="4" s="1"/>
  <c r="AU5" i="4" s="1"/>
  <c r="AV5" i="4" s="1"/>
  <c r="AW5" i="4" s="1"/>
  <c r="AX5" i="4" s="1"/>
  <c r="AY5" i="4" s="1"/>
  <c r="AZ5" i="4" s="1"/>
  <c r="BA5" i="4" s="1"/>
  <c r="BB5" i="4" s="1"/>
  <c r="BC5" i="4" s="1"/>
  <c r="B12" i="4" s="1"/>
  <c r="A8" i="2" s="1"/>
  <c r="B4" i="4"/>
  <c r="C4" i="4"/>
  <c r="D4" i="4"/>
  <c r="E4" i="4" s="1"/>
  <c r="F4" i="4" s="1"/>
  <c r="G4" i="4"/>
  <c r="H4" i="4"/>
  <c r="I4" i="4" s="1"/>
  <c r="J4" i="4" s="1"/>
  <c r="K4" i="4" s="1"/>
  <c r="L4" i="4" s="1"/>
  <c r="M4" i="4" s="1"/>
  <c r="N4" i="4" s="1"/>
  <c r="O4" i="4" s="1"/>
  <c r="P4" i="4" s="1"/>
  <c r="Q4" i="4" s="1"/>
  <c r="R4" i="4" s="1"/>
  <c r="S4" i="4" s="1"/>
  <c r="T4" i="4" s="1"/>
  <c r="U4" i="4" s="1"/>
  <c r="V4" i="4" s="1"/>
  <c r="W4" i="4" s="1"/>
  <c r="X4" i="4" s="1"/>
  <c r="Y4" i="4" s="1"/>
  <c r="Z4" i="4" s="1"/>
  <c r="AA4" i="4" s="1"/>
  <c r="AB4" i="4" s="1"/>
  <c r="AC4" i="4" s="1"/>
  <c r="AD4" i="4" s="1"/>
  <c r="AE4" i="4" s="1"/>
  <c r="AF4" i="4" s="1"/>
  <c r="AG4" i="4" s="1"/>
  <c r="AH4" i="4" s="1"/>
  <c r="AI4" i="4" s="1"/>
  <c r="AJ4" i="4" s="1"/>
  <c r="AK4" i="4" s="1"/>
  <c r="AL4" i="4" s="1"/>
  <c r="AM4" i="4" s="1"/>
  <c r="AN4" i="4" s="1"/>
  <c r="AO4" i="4" s="1"/>
  <c r="AP4" i="4" s="1"/>
  <c r="AQ4" i="4" s="1"/>
  <c r="AR4" i="4" s="1"/>
  <c r="AS4" i="4" s="1"/>
  <c r="AT4" i="4" s="1"/>
  <c r="AU4" i="4" s="1"/>
  <c r="AV4" i="4" s="1"/>
  <c r="AW4" i="4" s="1"/>
  <c r="AX4" i="4" s="1"/>
  <c r="AY4" i="4" s="1"/>
  <c r="AZ4" i="4" s="1"/>
  <c r="BA4" i="4" s="1"/>
  <c r="BB4" i="4" s="1"/>
  <c r="BC4" i="4" s="1"/>
  <c r="B11" i="4" s="1"/>
  <c r="A7" i="2" s="1"/>
  <c r="B37" i="4"/>
  <c r="A25" i="2" s="1"/>
  <c r="B27" i="4"/>
  <c r="A16" i="2" s="1"/>
  <c r="A18" i="2"/>
  <c r="A17" i="2"/>
</calcChain>
</file>

<file path=xl/sharedStrings.xml><?xml version="1.0" encoding="utf-8"?>
<sst xmlns="http://schemas.openxmlformats.org/spreadsheetml/2006/main" count="125" uniqueCount="96">
  <si>
    <t>t911c4</t>
  </si>
  <si>
    <t>t911c6</t>
  </si>
  <si>
    <t>t911c7</t>
  </si>
  <si>
    <t>t911c8</t>
  </si>
  <si>
    <t>t911c9</t>
  </si>
  <si>
    <t>t913c4</t>
  </si>
  <si>
    <t>t913c5</t>
  </si>
  <si>
    <t>t913c8</t>
  </si>
  <si>
    <t>t913c9</t>
  </si>
  <si>
    <t>min</t>
  </si>
  <si>
    <t>max</t>
  </si>
  <si>
    <t>mode</t>
  </si>
  <si>
    <t>modeshare</t>
  </si>
  <si>
    <t>t935c2</t>
  </si>
  <si>
    <t>.</t>
  </si>
  <si>
    <t>t935c3</t>
  </si>
  <si>
    <t>t935c4</t>
  </si>
  <si>
    <t>t935c5</t>
  </si>
  <si>
    <t>t935c6</t>
  </si>
  <si>
    <t>t935c7</t>
  </si>
  <si>
    <t>t935c10</t>
  </si>
  <si>
    <t>t935c11</t>
  </si>
  <si>
    <t>t935c12</t>
  </si>
  <si>
    <t>t935c13</t>
  </si>
  <si>
    <t>t935c14</t>
  </si>
  <si>
    <t>t935c15</t>
  </si>
  <si>
    <t>t935c16</t>
  </si>
  <si>
    <t>t935c17</t>
  </si>
  <si>
    <t>t935c19</t>
  </si>
  <si>
    <t>t935c21</t>
  </si>
  <si>
    <t>t935c22</t>
  </si>
  <si>
    <t>t935c24</t>
  </si>
  <si>
    <t>t935c25</t>
  </si>
  <si>
    <t>variables</t>
  </si>
  <si>
    <t>local DatasetGroup "11 911 913 935"</t>
  </si>
  <si>
    <t>t1105c1</t>
  </si>
  <si>
    <t>t1105c2</t>
  </si>
  <si>
    <t>t1105c3</t>
  </si>
  <si>
    <t>t1105c4</t>
  </si>
  <si>
    <t>t1105c5</t>
  </si>
  <si>
    <t>t1105c6</t>
  </si>
  <si>
    <t>t1113c1</t>
  </si>
  <si>
    <t>t1113c2</t>
  </si>
  <si>
    <t>t1113c3</t>
  </si>
  <si>
    <t>t1113c4</t>
  </si>
  <si>
    <t>t1113c5</t>
  </si>
  <si>
    <t>t1113c6</t>
  </si>
  <si>
    <t>t1113c7</t>
  </si>
  <si>
    <t>t1113c8</t>
  </si>
  <si>
    <t>t1113c9</t>
  </si>
  <si>
    <t>t1113c10</t>
  </si>
  <si>
    <t>t1113c11</t>
  </si>
  <si>
    <t>t1113c12</t>
  </si>
  <si>
    <t>t1122c1</t>
  </si>
  <si>
    <t>t1122c2</t>
  </si>
  <si>
    <t>t1122c3</t>
  </si>
  <si>
    <t>t1122c4</t>
  </si>
  <si>
    <t>t1122c5</t>
  </si>
  <si>
    <t>t1122c6</t>
  </si>
  <si>
    <t>t1131c1</t>
  </si>
  <si>
    <t>t1131c2</t>
  </si>
  <si>
    <t>t1131c3</t>
  </si>
  <si>
    <t>t1131c4</t>
  </si>
  <si>
    <t>t1131c5</t>
  </si>
  <si>
    <t>t1131c6</t>
  </si>
  <si>
    <t>t1131c7</t>
  </si>
  <si>
    <t>t1131c8</t>
  </si>
  <si>
    <t>t1131c9</t>
  </si>
  <si>
    <t>t1131c10</t>
  </si>
  <si>
    <t>t1131c11</t>
  </si>
  <si>
    <t>t1132c1</t>
  </si>
  <si>
    <t>t1133c1</t>
  </si>
  <si>
    <t>t1133c2</t>
  </si>
  <si>
    <t>t1133c3</t>
  </si>
  <si>
    <t>t1133c4</t>
  </si>
  <si>
    <t>t1133c5</t>
  </si>
  <si>
    <t>t1133c6</t>
  </si>
  <si>
    <t>t1134c1</t>
  </si>
  <si>
    <t>t1134c2</t>
  </si>
  <si>
    <t>t1134c3</t>
  </si>
  <si>
    <t>t1134c4</t>
  </si>
  <si>
    <t>t1134c5</t>
  </si>
  <si>
    <t>t1134c6</t>
  </si>
  <si>
    <t>t1135c1</t>
  </si>
  <si>
    <t>t1135c2</t>
  </si>
  <si>
    <t>t1135c3</t>
  </si>
  <si>
    <t>t1135c4</t>
  </si>
  <si>
    <t>t1135c5</t>
  </si>
  <si>
    <t>t1135c6</t>
  </si>
  <si>
    <t>Table 11</t>
  </si>
  <si>
    <t>Tables 911, 913 and 935</t>
  </si>
  <si>
    <t>*Defining variables and their parameters</t>
  </si>
  <si>
    <t>Intermediate calculations</t>
  </si>
  <si>
    <t>t935dcp189</t>
  </si>
  <si>
    <t>* Start of Stata code generated by Ranges.xlsx</t>
  </si>
  <si>
    <t>* End of Stata code generated by Ranges.xlsx</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</si>
</sst>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name val="Arial"/>
    </font>
    <font>
      <sz val="8"/>
      <name val="Arial"/>
    </font>
    <font>
      <b/>
      <sz val="9"/>
      <name val="Helvetica"/>
    </font>
    <font>
      <sz val="9"/>
      <name val="Helvetica"/>
    </font>
    <font>
      <u/>
      <sz val="10"/>
      <color theme="10"/>
      <name val="Arial"/>
    </font>
    <font>
      <u/>
      <sz val="10"/>
      <color theme="11"/>
      <name val="Arial"/>
    </font>
  </fonts>
  <fills count="3">
    <fill>
      <patternFill patternType="none"/>
    </fill>
    <fill>
      <patternFill patternType="gray125"/>
    </fill>
    <fill>
      <patternFill patternType="solid">
        <fgColor indexed="9"/>
        <bgColor indexed="64"/>
      </patternFill>
    </fill>
  </fills>
  <borders count="9">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4">
    <xf numFmtId="0" fontId="0" fillId="0" borderId="0" xfId="0"/>
    <xf numFmtId="0" fontId="0" fillId="2" borderId="0" xfId="0" applyFill="1"/>
    <xf numFmtId="0" fontId="0" fillId="2" borderId="0" xfId="0" quotePrefix="1" applyFill="1"/>
    <xf numFmtId="0" fontId="2" fillId="0" borderId="0" xfId="0" applyFont="1"/>
    <xf numFmtId="0" fontId="3"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0"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C14"/>
  <sheetViews>
    <sheetView showGridLines="0" topLeftCell="Q1" workbookViewId="0">
      <selection activeCell="AF11" sqref="AF11"/>
    </sheetView>
  </sheetViews>
  <sheetFormatPr defaultColWidth="8.85546875" defaultRowHeight="12" x14ac:dyDescent="0.2"/>
  <cols>
    <col min="1" max="1" width="12.7109375" style="4" customWidth="1"/>
    <col min="2" max="10" width="9" style="4" bestFit="1" customWidth="1"/>
    <col min="11" max="11" width="10.140625" style="4" bestFit="1" customWidth="1"/>
    <col min="12" max="13" width="9.140625" style="4" bestFit="1" customWidth="1"/>
    <col min="14" max="14" width="10.140625" style="4" bestFit="1" customWidth="1"/>
    <col min="15" max="15" width="9.140625" style="4" bestFit="1" customWidth="1"/>
    <col min="16" max="17" width="9" style="4" bestFit="1" customWidth="1"/>
    <col min="18" max="18" width="10.140625" style="4" bestFit="1" customWidth="1"/>
    <col min="19" max="26" width="9" style="4" bestFit="1" customWidth="1"/>
    <col min="27" max="27" width="11.140625" style="4" bestFit="1" customWidth="1"/>
    <col min="28" max="28" width="10.140625" style="4" bestFit="1" customWidth="1"/>
    <col min="29" max="29" width="11.140625" style="4" bestFit="1" customWidth="1"/>
    <col min="30" max="30" width="10.140625" style="4" bestFit="1" customWidth="1"/>
    <col min="31" max="31" width="9.140625" style="4" bestFit="1" customWidth="1"/>
    <col min="32" max="32" width="11.140625" style="4" bestFit="1" customWidth="1"/>
    <col min="33" max="33" width="10.140625" style="4" bestFit="1" customWidth="1"/>
    <col min="34" max="35" width="11.140625" style="4" bestFit="1" customWidth="1"/>
    <col min="36" max="36" width="9.140625" style="4" bestFit="1" customWidth="1"/>
    <col min="37" max="55" width="9" style="4" bestFit="1" customWidth="1"/>
    <col min="56" max="16384" width="8.85546875" style="4"/>
  </cols>
  <sheetData>
    <row r="2" spans="1:55" x14ac:dyDescent="0.2">
      <c r="A2" s="3" t="s">
        <v>89</v>
      </c>
    </row>
    <row r="3" spans="1:55" x14ac:dyDescent="0.2">
      <c r="A3" s="5"/>
      <c r="B3" s="6" t="s">
        <v>35</v>
      </c>
      <c r="C3" s="6" t="s">
        <v>36</v>
      </c>
      <c r="D3" s="6" t="s">
        <v>37</v>
      </c>
      <c r="E3" s="6" t="s">
        <v>38</v>
      </c>
      <c r="F3" s="6" t="s">
        <v>39</v>
      </c>
      <c r="G3" s="6" t="s">
        <v>40</v>
      </c>
      <c r="H3" s="6" t="s">
        <v>41</v>
      </c>
      <c r="I3" s="6" t="s">
        <v>42</v>
      </c>
      <c r="J3" s="6" t="s">
        <v>43</v>
      </c>
      <c r="K3" s="6" t="s">
        <v>44</v>
      </c>
      <c r="L3" s="6" t="s">
        <v>45</v>
      </c>
      <c r="M3" s="6" t="s">
        <v>46</v>
      </c>
      <c r="N3" s="6" t="s">
        <v>47</v>
      </c>
      <c r="O3" s="6" t="s">
        <v>48</v>
      </c>
      <c r="P3" s="6" t="s">
        <v>49</v>
      </c>
      <c r="Q3" s="6" t="s">
        <v>50</v>
      </c>
      <c r="R3" s="6" t="s">
        <v>51</v>
      </c>
      <c r="S3" s="6" t="s">
        <v>52</v>
      </c>
      <c r="T3" s="6" t="s">
        <v>53</v>
      </c>
      <c r="U3" s="6" t="s">
        <v>54</v>
      </c>
      <c r="V3" s="6" t="s">
        <v>55</v>
      </c>
      <c r="W3" s="6" t="s">
        <v>56</v>
      </c>
      <c r="X3" s="6" t="s">
        <v>57</v>
      </c>
      <c r="Y3" s="6" t="s">
        <v>58</v>
      </c>
      <c r="Z3" s="6" t="s">
        <v>59</v>
      </c>
      <c r="AA3" s="6" t="s">
        <v>60</v>
      </c>
      <c r="AB3" s="6" t="s">
        <v>61</v>
      </c>
      <c r="AC3" s="6" t="s">
        <v>62</v>
      </c>
      <c r="AD3" s="6" t="s">
        <v>63</v>
      </c>
      <c r="AE3" s="6" t="s">
        <v>64</v>
      </c>
      <c r="AF3" s="6" t="s">
        <v>65</v>
      </c>
      <c r="AG3" s="6" t="s">
        <v>66</v>
      </c>
      <c r="AH3" s="6" t="s">
        <v>67</v>
      </c>
      <c r="AI3" s="6" t="s">
        <v>68</v>
      </c>
      <c r="AJ3" s="6" t="s">
        <v>69</v>
      </c>
      <c r="AK3" s="6" t="s">
        <v>70</v>
      </c>
      <c r="AL3" s="6" t="s">
        <v>71</v>
      </c>
      <c r="AM3" s="6" t="s">
        <v>72</v>
      </c>
      <c r="AN3" s="6" t="s">
        <v>73</v>
      </c>
      <c r="AO3" s="6" t="s">
        <v>74</v>
      </c>
      <c r="AP3" s="6" t="s">
        <v>75</v>
      </c>
      <c r="AQ3" s="6" t="s">
        <v>76</v>
      </c>
      <c r="AR3" s="6" t="s">
        <v>77</v>
      </c>
      <c r="AS3" s="6" t="s">
        <v>78</v>
      </c>
      <c r="AT3" s="6" t="s">
        <v>79</v>
      </c>
      <c r="AU3" s="6" t="s">
        <v>80</v>
      </c>
      <c r="AV3" s="6" t="s">
        <v>81</v>
      </c>
      <c r="AW3" s="6" t="s">
        <v>82</v>
      </c>
      <c r="AX3" s="6" t="s">
        <v>83</v>
      </c>
      <c r="AY3" s="6" t="s">
        <v>84</v>
      </c>
      <c r="AZ3" s="6" t="s">
        <v>85</v>
      </c>
      <c r="BA3" s="6" t="s">
        <v>86</v>
      </c>
      <c r="BB3" s="6" t="s">
        <v>87</v>
      </c>
      <c r="BC3" s="7" t="s">
        <v>88</v>
      </c>
    </row>
    <row r="4" spans="1:55" x14ac:dyDescent="0.2">
      <c r="A4" s="8" t="s">
        <v>9</v>
      </c>
      <c r="B4" s="9">
        <v>0.01</v>
      </c>
      <c r="C4" s="9">
        <v>0.01</v>
      </c>
      <c r="D4" s="9">
        <v>0.01</v>
      </c>
      <c r="E4" s="9">
        <v>0.05</v>
      </c>
      <c r="F4" s="9">
        <v>0.05</v>
      </c>
      <c r="G4" s="9">
        <v>2.8195000000000001E-2</v>
      </c>
      <c r="H4" s="9">
        <v>365</v>
      </c>
      <c r="I4" s="9">
        <v>0.2</v>
      </c>
      <c r="J4" s="9">
        <v>258</v>
      </c>
      <c r="K4" s="9">
        <v>338000000</v>
      </c>
      <c r="L4" s="9">
        <v>15500000</v>
      </c>
      <c r="M4" s="9">
        <v>23000000</v>
      </c>
      <c r="N4" s="9">
        <v>94600000</v>
      </c>
      <c r="O4" s="9">
        <v>14700000</v>
      </c>
      <c r="P4" s="9">
        <v>-10000</v>
      </c>
      <c r="Q4" s="9">
        <v>283816.09999999998</v>
      </c>
      <c r="R4" s="9">
        <v>0</v>
      </c>
      <c r="S4" s="9">
        <v>0</v>
      </c>
      <c r="T4" s="9">
        <v>2444632</v>
      </c>
      <c r="U4" s="9">
        <v>2432161</v>
      </c>
      <c r="V4" s="9">
        <v>2413469</v>
      </c>
      <c r="W4" s="9">
        <v>2388167</v>
      </c>
      <c r="X4" s="9">
        <v>2368141</v>
      </c>
      <c r="Y4" s="9">
        <v>0</v>
      </c>
      <c r="Z4" s="9">
        <v>0</v>
      </c>
      <c r="AA4" s="9">
        <v>724000000</v>
      </c>
      <c r="AB4" s="9">
        <v>60700000</v>
      </c>
      <c r="AC4" s="9">
        <v>627000000</v>
      </c>
      <c r="AD4" s="9">
        <v>110000000</v>
      </c>
      <c r="AE4" s="9">
        <v>0</v>
      </c>
      <c r="AF4" s="9">
        <v>924000000</v>
      </c>
      <c r="AG4" s="9">
        <v>314000000</v>
      </c>
      <c r="AH4" s="9">
        <v>158000000</v>
      </c>
      <c r="AI4" s="9">
        <v>610000000</v>
      </c>
      <c r="AJ4" s="9">
        <v>9671516</v>
      </c>
      <c r="AK4" s="9">
        <v>0</v>
      </c>
      <c r="AL4" s="9">
        <v>0</v>
      </c>
      <c r="AM4" s="9">
        <v>2.246</v>
      </c>
      <c r="AN4" s="9">
        <v>1.5580000000000001</v>
      </c>
      <c r="AO4" s="9">
        <v>3.29</v>
      </c>
      <c r="AP4" s="9">
        <v>2.38</v>
      </c>
      <c r="AQ4" s="9">
        <v>2.7679999999999998</v>
      </c>
      <c r="AR4" s="9">
        <v>0</v>
      </c>
      <c r="AS4" s="9">
        <v>0.27300000000000002</v>
      </c>
      <c r="AT4" s="9">
        <v>0.67700000000000005</v>
      </c>
      <c r="AU4" s="9">
        <v>0.33200000000000002</v>
      </c>
      <c r="AV4" s="9">
        <v>0.63100000000000001</v>
      </c>
      <c r="AW4" s="9">
        <v>0.69699999999999995</v>
      </c>
      <c r="AX4" s="9">
        <v>1</v>
      </c>
      <c r="AY4" s="9">
        <v>1.002</v>
      </c>
      <c r="AZ4" s="9">
        <v>1.0089999999999999</v>
      </c>
      <c r="BA4" s="9">
        <v>1.0129999999999999</v>
      </c>
      <c r="BB4" s="9">
        <v>1.0277769999999999</v>
      </c>
      <c r="BC4" s="10">
        <v>1.0277769999999999</v>
      </c>
    </row>
    <row r="5" spans="1:55" x14ac:dyDescent="0.2">
      <c r="A5" s="8" t="s">
        <v>10</v>
      </c>
      <c r="B5" s="9">
        <v>2.5000000000000001E-2</v>
      </c>
      <c r="C5" s="9">
        <v>0.15</v>
      </c>
      <c r="D5" s="9">
        <v>0.15</v>
      </c>
      <c r="E5" s="9">
        <v>0.75</v>
      </c>
      <c r="F5" s="9">
        <v>0.75</v>
      </c>
      <c r="G5" s="9">
        <v>0.1275</v>
      </c>
      <c r="H5" s="9">
        <v>365</v>
      </c>
      <c r="I5" s="9">
        <v>0.2</v>
      </c>
      <c r="J5" s="9">
        <v>258</v>
      </c>
      <c r="K5" s="9">
        <v>485000000</v>
      </c>
      <c r="L5" s="9">
        <v>34100000</v>
      </c>
      <c r="M5" s="9">
        <v>53400000</v>
      </c>
      <c r="N5" s="9">
        <v>142000000</v>
      </c>
      <c r="O5" s="9">
        <v>37700000</v>
      </c>
      <c r="P5" s="9">
        <v>15060.65</v>
      </c>
      <c r="Q5" s="9">
        <v>750000</v>
      </c>
      <c r="R5" s="9">
        <v>169931.5</v>
      </c>
      <c r="S5" s="9">
        <v>119256.8</v>
      </c>
      <c r="T5" s="9">
        <v>6371715</v>
      </c>
      <c r="U5" s="9">
        <v>6358997</v>
      </c>
      <c r="V5" s="9">
        <v>5414669</v>
      </c>
      <c r="W5" s="9">
        <v>5393288</v>
      </c>
      <c r="X5" s="9">
        <v>5116179</v>
      </c>
      <c r="Y5" s="9">
        <v>832866.3</v>
      </c>
      <c r="Z5" s="9">
        <v>0</v>
      </c>
      <c r="AA5" s="9">
        <v>1600000000</v>
      </c>
      <c r="AB5" s="9">
        <v>246000000</v>
      </c>
      <c r="AC5" s="9">
        <v>1340000000</v>
      </c>
      <c r="AD5" s="9">
        <v>222000000</v>
      </c>
      <c r="AE5" s="9">
        <v>57600000</v>
      </c>
      <c r="AF5" s="9">
        <v>1710000000</v>
      </c>
      <c r="AG5" s="9">
        <v>866000000</v>
      </c>
      <c r="AH5" s="9">
        <v>1470000000</v>
      </c>
      <c r="AI5" s="9">
        <v>2150000000</v>
      </c>
      <c r="AJ5" s="9">
        <v>34400000</v>
      </c>
      <c r="AK5" s="9">
        <v>200</v>
      </c>
      <c r="AL5" s="9">
        <v>0</v>
      </c>
      <c r="AM5" s="9">
        <v>2.246</v>
      </c>
      <c r="AN5" s="9">
        <v>1.5580000000000001</v>
      </c>
      <c r="AO5" s="9">
        <v>3.29</v>
      </c>
      <c r="AP5" s="9">
        <v>2.38</v>
      </c>
      <c r="AQ5" s="9">
        <v>2.7679999999999998</v>
      </c>
      <c r="AR5" s="9">
        <v>0</v>
      </c>
      <c r="AS5" s="9">
        <v>0.27300000000000002</v>
      </c>
      <c r="AT5" s="9">
        <v>0.67700000000000005</v>
      </c>
      <c r="AU5" s="9">
        <v>0.33200000000000002</v>
      </c>
      <c r="AV5" s="9">
        <v>0.63100000000000001</v>
      </c>
      <c r="AW5" s="9">
        <v>0.69699999999999995</v>
      </c>
      <c r="AX5" s="9">
        <v>1</v>
      </c>
      <c r="AY5" s="9">
        <v>1.005128</v>
      </c>
      <c r="AZ5" s="9">
        <v>1.012912</v>
      </c>
      <c r="BA5" s="9">
        <v>1.019158</v>
      </c>
      <c r="BB5" s="9">
        <v>1.0620000000000001</v>
      </c>
      <c r="BC5" s="10">
        <v>1.0620000000000001</v>
      </c>
    </row>
    <row r="6" spans="1:55" x14ac:dyDescent="0.2">
      <c r="A6" s="8" t="s">
        <v>11</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c r="AH6" s="9">
        <v>0</v>
      </c>
      <c r="AI6" s="9">
        <v>0</v>
      </c>
      <c r="AJ6" s="9">
        <v>0</v>
      </c>
      <c r="AK6" s="9">
        <v>0</v>
      </c>
      <c r="AL6" s="9">
        <v>0</v>
      </c>
      <c r="AM6" s="9">
        <v>0</v>
      </c>
      <c r="AN6" s="9">
        <v>0</v>
      </c>
      <c r="AO6" s="9">
        <v>0</v>
      </c>
      <c r="AP6" s="9">
        <v>0</v>
      </c>
      <c r="AQ6" s="9">
        <v>0</v>
      </c>
      <c r="AR6" s="9">
        <v>0</v>
      </c>
      <c r="AS6" s="9">
        <v>0</v>
      </c>
      <c r="AT6" s="9">
        <v>0</v>
      </c>
      <c r="AU6" s="9">
        <v>0</v>
      </c>
      <c r="AV6" s="9">
        <v>0</v>
      </c>
      <c r="AW6" s="9">
        <v>0</v>
      </c>
      <c r="AX6" s="9">
        <v>0</v>
      </c>
      <c r="AY6" s="9">
        <v>0</v>
      </c>
      <c r="AZ6" s="9">
        <v>0</v>
      </c>
      <c r="BA6" s="9">
        <v>0</v>
      </c>
      <c r="BB6" s="9">
        <v>0</v>
      </c>
      <c r="BC6" s="10">
        <v>0</v>
      </c>
    </row>
    <row r="7" spans="1:55" x14ac:dyDescent="0.2">
      <c r="A7" s="11" t="s">
        <v>12</v>
      </c>
      <c r="B7" s="12">
        <v>0</v>
      </c>
      <c r="C7" s="12">
        <v>0</v>
      </c>
      <c r="D7" s="12">
        <v>0</v>
      </c>
      <c r="E7" s="12">
        <v>0</v>
      </c>
      <c r="F7" s="12">
        <v>0</v>
      </c>
      <c r="G7" s="12">
        <v>0</v>
      </c>
      <c r="H7" s="12">
        <v>0</v>
      </c>
      <c r="I7" s="12">
        <v>0</v>
      </c>
      <c r="J7" s="12">
        <v>0</v>
      </c>
      <c r="K7" s="12">
        <v>0</v>
      </c>
      <c r="L7" s="12">
        <v>0</v>
      </c>
      <c r="M7" s="12">
        <v>0</v>
      </c>
      <c r="N7" s="12">
        <v>0</v>
      </c>
      <c r="O7" s="12">
        <v>0</v>
      </c>
      <c r="P7" s="12">
        <v>0</v>
      </c>
      <c r="Q7" s="12">
        <v>0</v>
      </c>
      <c r="R7" s="12">
        <v>0</v>
      </c>
      <c r="S7" s="12">
        <v>0</v>
      </c>
      <c r="T7" s="12">
        <v>0</v>
      </c>
      <c r="U7" s="12">
        <v>0</v>
      </c>
      <c r="V7" s="12">
        <v>0</v>
      </c>
      <c r="W7" s="12">
        <v>0</v>
      </c>
      <c r="X7" s="12">
        <v>0</v>
      </c>
      <c r="Y7" s="12">
        <v>0</v>
      </c>
      <c r="Z7" s="12">
        <v>0</v>
      </c>
      <c r="AA7" s="12">
        <v>0</v>
      </c>
      <c r="AB7" s="12">
        <v>0</v>
      </c>
      <c r="AC7" s="12">
        <v>0</v>
      </c>
      <c r="AD7" s="12">
        <v>0</v>
      </c>
      <c r="AE7" s="12">
        <v>0</v>
      </c>
      <c r="AF7" s="12">
        <v>0</v>
      </c>
      <c r="AG7" s="12">
        <v>0</v>
      </c>
      <c r="AH7" s="12">
        <v>0</v>
      </c>
      <c r="AI7" s="12">
        <v>0</v>
      </c>
      <c r="AJ7" s="12">
        <v>0</v>
      </c>
      <c r="AK7" s="12">
        <v>0.8</v>
      </c>
      <c r="AL7" s="12">
        <v>0</v>
      </c>
      <c r="AM7" s="12">
        <v>0</v>
      </c>
      <c r="AN7" s="12">
        <v>0</v>
      </c>
      <c r="AO7" s="12">
        <v>0</v>
      </c>
      <c r="AP7" s="12">
        <v>0</v>
      </c>
      <c r="AQ7" s="12">
        <v>0</v>
      </c>
      <c r="AR7" s="12">
        <v>0</v>
      </c>
      <c r="AS7" s="12">
        <v>0</v>
      </c>
      <c r="AT7" s="12">
        <v>0</v>
      </c>
      <c r="AU7" s="12">
        <v>0</v>
      </c>
      <c r="AV7" s="12">
        <v>0</v>
      </c>
      <c r="AW7" s="12">
        <v>0</v>
      </c>
      <c r="AX7" s="12">
        <v>0</v>
      </c>
      <c r="AY7" s="12">
        <v>0</v>
      </c>
      <c r="AZ7" s="12">
        <v>0</v>
      </c>
      <c r="BA7" s="12">
        <v>0</v>
      </c>
      <c r="BB7" s="12">
        <v>0</v>
      </c>
      <c r="BC7" s="13">
        <v>0</v>
      </c>
    </row>
    <row r="9" spans="1:55" x14ac:dyDescent="0.2">
      <c r="A9" s="3" t="s">
        <v>90</v>
      </c>
    </row>
    <row r="10" spans="1:55" x14ac:dyDescent="0.2">
      <c r="B10" s="5" t="s">
        <v>0</v>
      </c>
      <c r="C10" s="6" t="s">
        <v>1</v>
      </c>
      <c r="D10" s="6" t="s">
        <v>2</v>
      </c>
      <c r="E10" s="6" t="s">
        <v>3</v>
      </c>
      <c r="F10" s="7" t="s">
        <v>4</v>
      </c>
      <c r="H10" s="5" t="s">
        <v>5</v>
      </c>
      <c r="I10" s="6" t="s">
        <v>6</v>
      </c>
      <c r="J10" s="6" t="s">
        <v>7</v>
      </c>
      <c r="K10" s="7" t="s">
        <v>8</v>
      </c>
      <c r="M10" s="5" t="s">
        <v>13</v>
      </c>
      <c r="N10" s="6" t="s">
        <v>15</v>
      </c>
      <c r="O10" s="6" t="s">
        <v>16</v>
      </c>
      <c r="P10" s="6" t="s">
        <v>17</v>
      </c>
      <c r="Q10" s="6" t="s">
        <v>18</v>
      </c>
      <c r="R10" s="6" t="s">
        <v>19</v>
      </c>
      <c r="S10" s="6" t="s">
        <v>20</v>
      </c>
      <c r="T10" s="6" t="s">
        <v>21</v>
      </c>
      <c r="U10" s="6" t="s">
        <v>22</v>
      </c>
      <c r="V10" s="6" t="s">
        <v>23</v>
      </c>
      <c r="W10" s="6" t="s">
        <v>24</v>
      </c>
      <c r="X10" s="6" t="s">
        <v>25</v>
      </c>
      <c r="Y10" s="6" t="s">
        <v>26</v>
      </c>
      <c r="Z10" s="6" t="s">
        <v>27</v>
      </c>
      <c r="AA10" s="6" t="s">
        <v>28</v>
      </c>
      <c r="AB10" s="6" t="s">
        <v>29</v>
      </c>
      <c r="AC10" s="6" t="s">
        <v>30</v>
      </c>
      <c r="AD10" s="6" t="s">
        <v>31</v>
      </c>
      <c r="AE10" s="6" t="s">
        <v>32</v>
      </c>
      <c r="AF10" s="7" t="s">
        <v>93</v>
      </c>
    </row>
    <row r="11" spans="1:55" x14ac:dyDescent="0.2">
      <c r="A11" s="4" t="s">
        <v>9</v>
      </c>
      <c r="B11" s="8">
        <v>0</v>
      </c>
      <c r="C11" s="9">
        <v>-2500000</v>
      </c>
      <c r="D11" s="9">
        <v>-1500000</v>
      </c>
      <c r="E11" s="9">
        <v>0</v>
      </c>
      <c r="F11" s="10">
        <v>-1500000</v>
      </c>
      <c r="H11" s="8">
        <v>-10</v>
      </c>
      <c r="I11" s="9">
        <v>-10</v>
      </c>
      <c r="J11" s="9">
        <v>-1000000</v>
      </c>
      <c r="K11" s="10">
        <v>-1000000</v>
      </c>
      <c r="M11" s="8">
        <v>100</v>
      </c>
      <c r="N11" s="9">
        <v>100</v>
      </c>
      <c r="O11" s="9">
        <v>100</v>
      </c>
      <c r="P11" s="9">
        <v>100</v>
      </c>
      <c r="Q11" s="9">
        <v>100</v>
      </c>
      <c r="R11" s="9">
        <v>0</v>
      </c>
      <c r="S11" s="9">
        <v>0</v>
      </c>
      <c r="T11" s="9">
        <v>0</v>
      </c>
      <c r="U11" s="9">
        <v>0</v>
      </c>
      <c r="V11" s="9">
        <v>0</v>
      </c>
      <c r="W11" s="9">
        <v>0</v>
      </c>
      <c r="X11" s="9">
        <v>0</v>
      </c>
      <c r="Y11" s="9">
        <v>-1</v>
      </c>
      <c r="Z11" s="9">
        <v>1</v>
      </c>
      <c r="AA11" s="9">
        <v>0</v>
      </c>
      <c r="AB11" s="9">
        <v>0</v>
      </c>
      <c r="AC11" s="9">
        <v>0</v>
      </c>
      <c r="AD11" s="9">
        <v>-10</v>
      </c>
      <c r="AE11" s="9">
        <v>-10</v>
      </c>
      <c r="AF11" s="10">
        <v>0</v>
      </c>
    </row>
    <row r="12" spans="1:55" x14ac:dyDescent="0.2">
      <c r="A12" s="4" t="s">
        <v>10</v>
      </c>
      <c r="B12" s="8">
        <v>90</v>
      </c>
      <c r="C12" s="9">
        <v>0</v>
      </c>
      <c r="D12" s="9">
        <v>1500000</v>
      </c>
      <c r="E12" s="9">
        <v>2500000</v>
      </c>
      <c r="F12" s="10">
        <v>1500000</v>
      </c>
      <c r="H12" s="8">
        <v>100</v>
      </c>
      <c r="I12" s="9">
        <v>100</v>
      </c>
      <c r="J12" s="9">
        <v>1000000</v>
      </c>
      <c r="K12" s="10">
        <v>1000000</v>
      </c>
      <c r="M12" s="8">
        <v>200000</v>
      </c>
      <c r="N12" s="9">
        <v>200000</v>
      </c>
      <c r="O12" s="9">
        <v>200000</v>
      </c>
      <c r="P12" s="9">
        <v>200000</v>
      </c>
      <c r="Q12" s="9">
        <v>200000</v>
      </c>
      <c r="R12" s="9">
        <v>100000000</v>
      </c>
      <c r="S12" s="9">
        <v>20</v>
      </c>
      <c r="T12" s="9">
        <v>20</v>
      </c>
      <c r="U12" s="9">
        <v>20</v>
      </c>
      <c r="V12" s="9">
        <v>20</v>
      </c>
      <c r="W12" s="9">
        <v>20</v>
      </c>
      <c r="X12" s="9">
        <v>1.1499999999999999</v>
      </c>
      <c r="Y12" s="9">
        <v>1</v>
      </c>
      <c r="Z12" s="9">
        <v>1</v>
      </c>
      <c r="AA12" s="9">
        <v>10000000</v>
      </c>
      <c r="AB12" s="9">
        <v>1</v>
      </c>
      <c r="AC12" s="9">
        <v>365</v>
      </c>
      <c r="AD12" s="9">
        <v>10</v>
      </c>
      <c r="AE12" s="9">
        <v>10</v>
      </c>
      <c r="AF12" s="10">
        <v>1</v>
      </c>
    </row>
    <row r="13" spans="1:55" x14ac:dyDescent="0.2">
      <c r="A13" s="4" t="s">
        <v>11</v>
      </c>
      <c r="B13" s="8">
        <v>0</v>
      </c>
      <c r="C13" s="9">
        <v>0</v>
      </c>
      <c r="D13" s="9">
        <v>0</v>
      </c>
      <c r="E13" s="9">
        <v>0</v>
      </c>
      <c r="F13" s="10">
        <v>0</v>
      </c>
      <c r="H13" s="8">
        <v>0</v>
      </c>
      <c r="I13" s="9">
        <v>0</v>
      </c>
      <c r="J13" s="9">
        <v>0</v>
      </c>
      <c r="K13" s="10">
        <v>0</v>
      </c>
      <c r="M13" s="8" t="s">
        <v>14</v>
      </c>
      <c r="N13" s="9" t="s">
        <v>14</v>
      </c>
      <c r="O13" s="9" t="s">
        <v>14</v>
      </c>
      <c r="P13" s="9" t="s">
        <v>14</v>
      </c>
      <c r="Q13" s="9" t="s">
        <v>14</v>
      </c>
      <c r="R13" s="9">
        <v>0</v>
      </c>
      <c r="S13" s="9">
        <v>0</v>
      </c>
      <c r="T13" s="9">
        <v>0</v>
      </c>
      <c r="U13" s="9">
        <v>0</v>
      </c>
      <c r="V13" s="9">
        <v>0</v>
      </c>
      <c r="W13" s="9">
        <v>0</v>
      </c>
      <c r="X13" s="9">
        <v>0</v>
      </c>
      <c r="Y13" s="9">
        <v>0</v>
      </c>
      <c r="Z13" s="9">
        <v>0.5</v>
      </c>
      <c r="AA13" s="9">
        <v>0</v>
      </c>
      <c r="AB13" s="9">
        <v>0</v>
      </c>
      <c r="AC13" s="9">
        <v>0</v>
      </c>
      <c r="AD13" s="9">
        <v>0</v>
      </c>
      <c r="AE13" s="9">
        <v>0</v>
      </c>
      <c r="AF13" s="10">
        <v>0</v>
      </c>
    </row>
    <row r="14" spans="1:55" x14ac:dyDescent="0.2">
      <c r="A14" s="4" t="s">
        <v>12</v>
      </c>
      <c r="B14" s="11">
        <v>0.5</v>
      </c>
      <c r="C14" s="12">
        <v>0.1</v>
      </c>
      <c r="D14" s="12">
        <v>0.1</v>
      </c>
      <c r="E14" s="12">
        <v>0.1</v>
      </c>
      <c r="F14" s="13">
        <v>0.25</v>
      </c>
      <c r="H14" s="11">
        <v>0.05</v>
      </c>
      <c r="I14" s="12">
        <v>0.05</v>
      </c>
      <c r="J14" s="12">
        <v>0.05</v>
      </c>
      <c r="K14" s="13">
        <v>0.05</v>
      </c>
      <c r="M14" s="11">
        <v>0.4</v>
      </c>
      <c r="N14" s="12">
        <v>0.6</v>
      </c>
      <c r="O14" s="12">
        <v>0.6</v>
      </c>
      <c r="P14" s="12">
        <v>0.6</v>
      </c>
      <c r="Q14" s="12">
        <v>0.6</v>
      </c>
      <c r="R14" s="12">
        <v>0.1</v>
      </c>
      <c r="S14" s="12">
        <v>0.1</v>
      </c>
      <c r="T14" s="12">
        <v>0.1</v>
      </c>
      <c r="U14" s="12">
        <v>0.1</v>
      </c>
      <c r="V14" s="12">
        <v>0.1</v>
      </c>
      <c r="W14" s="12">
        <v>0.1</v>
      </c>
      <c r="X14" s="12">
        <v>0.3</v>
      </c>
      <c r="Y14" s="12">
        <v>0</v>
      </c>
      <c r="Z14" s="12">
        <v>0.2</v>
      </c>
      <c r="AA14" s="12">
        <v>0.5</v>
      </c>
      <c r="AB14" s="12">
        <v>0.8</v>
      </c>
      <c r="AC14" s="12">
        <v>0.8</v>
      </c>
      <c r="AD14" s="12">
        <v>0</v>
      </c>
      <c r="AE14" s="12">
        <v>0</v>
      </c>
      <c r="AF14" s="13">
        <v>0.75</v>
      </c>
    </row>
  </sheetData>
  <phoneticPr fontId="1" type="noConversion"/>
  <pageMargins left="0.75" right="0.75" top="1" bottom="1" header="0.5" footer="0.5"/>
  <pageSetup paperSize="9" orientation="portrait"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45"/>
  <sheetViews>
    <sheetView showGridLines="0" workbookViewId="0">
      <selection activeCell="F19" sqref="F19"/>
    </sheetView>
  </sheetViews>
  <sheetFormatPr defaultColWidth="10.85546875" defaultRowHeight="12" x14ac:dyDescent="0.2"/>
  <cols>
    <col min="1" max="16384" width="10.85546875" style="4"/>
  </cols>
  <sheetData>
    <row r="1" spans="1:55" x14ac:dyDescent="0.2">
      <c r="A1" s="3" t="s">
        <v>92</v>
      </c>
    </row>
    <row r="3" spans="1:55" s="3" customFormat="1" x14ac:dyDescent="0.2">
      <c r="A3" s="3" t="s">
        <v>89</v>
      </c>
    </row>
    <row r="4" spans="1:55" x14ac:dyDescent="0.2">
      <c r="B4" s="4" t="str">
        <f>CONCATENATE(A4," ", Input!B3)</f>
        <v xml:space="preserve"> t1105c1</v>
      </c>
      <c r="C4" s="4" t="str">
        <f>CONCATENATE(B4," ", Input!C3)</f>
        <v xml:space="preserve"> t1105c1 t1105c2</v>
      </c>
      <c r="D4" s="4" t="str">
        <f>CONCATENATE(C4," ", Input!D3)</f>
        <v xml:space="preserve"> t1105c1 t1105c2 t1105c3</v>
      </c>
      <c r="E4" s="4" t="str">
        <f>CONCATENATE(D4," ", Input!E3)</f>
        <v xml:space="preserve"> t1105c1 t1105c2 t1105c3 t1105c4</v>
      </c>
      <c r="F4" s="4" t="str">
        <f>CONCATENATE(E4," ", Input!F3)</f>
        <v xml:space="preserve"> t1105c1 t1105c2 t1105c3 t1105c4 t1105c5</v>
      </c>
      <c r="G4" s="4" t="str">
        <f>CONCATENATE(F4," ", Input!G3)</f>
        <v xml:space="preserve"> t1105c1 t1105c2 t1105c3 t1105c4 t1105c5 t1105c6</v>
      </c>
      <c r="H4" s="4" t="str">
        <f>CONCATENATE(G4," ", Input!H3)</f>
        <v xml:space="preserve"> t1105c1 t1105c2 t1105c3 t1105c4 t1105c5 t1105c6 t1113c1</v>
      </c>
      <c r="I4" s="4" t="str">
        <f>CONCATENATE(H4," ", Input!I3)</f>
        <v xml:space="preserve"> t1105c1 t1105c2 t1105c3 t1105c4 t1105c5 t1105c6 t1113c1 t1113c2</v>
      </c>
      <c r="J4" s="4" t="str">
        <f>CONCATENATE(I4," ", Input!J3)</f>
        <v xml:space="preserve"> t1105c1 t1105c2 t1105c3 t1105c4 t1105c5 t1105c6 t1113c1 t1113c2 t1113c3</v>
      </c>
      <c r="K4" s="4" t="str">
        <f>CONCATENATE(J4," ", Input!K3)</f>
        <v xml:space="preserve"> t1105c1 t1105c2 t1105c3 t1105c4 t1105c5 t1105c6 t1113c1 t1113c2 t1113c3 t1113c4</v>
      </c>
      <c r="L4" s="4" t="str">
        <f>CONCATENATE(K4," ", Input!L3)</f>
        <v xml:space="preserve"> t1105c1 t1105c2 t1105c3 t1105c4 t1105c5 t1105c6 t1113c1 t1113c2 t1113c3 t1113c4 t1113c5</v>
      </c>
      <c r="M4" s="4" t="str">
        <f>CONCATENATE(L4," ", Input!M3)</f>
        <v xml:space="preserve"> t1105c1 t1105c2 t1105c3 t1105c4 t1105c5 t1105c6 t1113c1 t1113c2 t1113c3 t1113c4 t1113c5 t1113c6</v>
      </c>
      <c r="N4" s="4" t="str">
        <f>CONCATENATE(M4," ", Input!N3)</f>
        <v xml:space="preserve"> t1105c1 t1105c2 t1105c3 t1105c4 t1105c5 t1105c6 t1113c1 t1113c2 t1113c3 t1113c4 t1113c5 t1113c6 t1113c7</v>
      </c>
      <c r="O4" s="4" t="str">
        <f>CONCATENATE(N4," ", Input!O3)</f>
        <v xml:space="preserve"> t1105c1 t1105c2 t1105c3 t1105c4 t1105c5 t1105c6 t1113c1 t1113c2 t1113c3 t1113c4 t1113c5 t1113c6 t1113c7 t1113c8</v>
      </c>
      <c r="P4" s="4" t="str">
        <f>CONCATENATE(O4," ", Input!P3)</f>
        <v xml:space="preserve"> t1105c1 t1105c2 t1105c3 t1105c4 t1105c5 t1105c6 t1113c1 t1113c2 t1113c3 t1113c4 t1113c5 t1113c6 t1113c7 t1113c8 t1113c9</v>
      </c>
      <c r="Q4" s="4" t="str">
        <f>CONCATENATE(P4," ", Input!Q3)</f>
        <v xml:space="preserve"> t1105c1 t1105c2 t1105c3 t1105c4 t1105c5 t1105c6 t1113c1 t1113c2 t1113c3 t1113c4 t1113c5 t1113c6 t1113c7 t1113c8 t1113c9 t1113c10</v>
      </c>
      <c r="R4" s="4" t="str">
        <f>CONCATENATE(Q4," ", Input!R3)</f>
        <v xml:space="preserve"> t1105c1 t1105c2 t1105c3 t1105c4 t1105c5 t1105c6 t1113c1 t1113c2 t1113c3 t1113c4 t1113c5 t1113c6 t1113c7 t1113c8 t1113c9 t1113c10 t1113c11</v>
      </c>
      <c r="S4" s="4" t="str">
        <f>CONCATENATE(R4," ", Input!S3)</f>
        <v xml:space="preserve"> t1105c1 t1105c2 t1105c3 t1105c4 t1105c5 t1105c6 t1113c1 t1113c2 t1113c3 t1113c4 t1113c5 t1113c6 t1113c7 t1113c8 t1113c9 t1113c10 t1113c11 t1113c12</v>
      </c>
      <c r="T4" s="4" t="str">
        <f>CONCATENATE(S4," ", Input!T3)</f>
        <v xml:space="preserve"> t1105c1 t1105c2 t1105c3 t1105c4 t1105c5 t1105c6 t1113c1 t1113c2 t1113c3 t1113c4 t1113c5 t1113c6 t1113c7 t1113c8 t1113c9 t1113c10 t1113c11 t1113c12 t1122c1</v>
      </c>
      <c r="U4" s="4" t="str">
        <f>CONCATENATE(T4," ", Input!U3)</f>
        <v xml:space="preserve"> t1105c1 t1105c2 t1105c3 t1105c4 t1105c5 t1105c6 t1113c1 t1113c2 t1113c3 t1113c4 t1113c5 t1113c6 t1113c7 t1113c8 t1113c9 t1113c10 t1113c11 t1113c12 t1122c1 t1122c2</v>
      </c>
      <c r="V4" s="4" t="str">
        <f>CONCATENATE(U4," ", Input!V3)</f>
        <v xml:space="preserve"> t1105c1 t1105c2 t1105c3 t1105c4 t1105c5 t1105c6 t1113c1 t1113c2 t1113c3 t1113c4 t1113c5 t1113c6 t1113c7 t1113c8 t1113c9 t1113c10 t1113c11 t1113c12 t1122c1 t1122c2 t1122c3</v>
      </c>
      <c r="W4" s="4" t="str">
        <f>CONCATENATE(V4," ", Input!W3)</f>
        <v xml:space="preserve"> t1105c1 t1105c2 t1105c3 t1105c4 t1105c5 t1105c6 t1113c1 t1113c2 t1113c3 t1113c4 t1113c5 t1113c6 t1113c7 t1113c8 t1113c9 t1113c10 t1113c11 t1113c12 t1122c1 t1122c2 t1122c3 t1122c4</v>
      </c>
      <c r="X4" s="4" t="str">
        <f>CONCATENATE(W4," ", Input!X3)</f>
        <v xml:space="preserve"> t1105c1 t1105c2 t1105c3 t1105c4 t1105c5 t1105c6 t1113c1 t1113c2 t1113c3 t1113c4 t1113c5 t1113c6 t1113c7 t1113c8 t1113c9 t1113c10 t1113c11 t1113c12 t1122c1 t1122c2 t1122c3 t1122c4 t1122c5</v>
      </c>
      <c r="Y4" s="4" t="str">
        <f>CONCATENATE(X4," ", Input!Y3)</f>
        <v xml:space="preserve"> t1105c1 t1105c2 t1105c3 t1105c4 t1105c5 t1105c6 t1113c1 t1113c2 t1113c3 t1113c4 t1113c5 t1113c6 t1113c7 t1113c8 t1113c9 t1113c10 t1113c11 t1113c12 t1122c1 t1122c2 t1122c3 t1122c4 t1122c5 t1122c6</v>
      </c>
      <c r="Z4" s="4" t="str">
        <f>CONCATENATE(Y4," ", Input!Z3)</f>
        <v xml:space="preserve"> t1105c1 t1105c2 t1105c3 t1105c4 t1105c5 t1105c6 t1113c1 t1113c2 t1113c3 t1113c4 t1113c5 t1113c6 t1113c7 t1113c8 t1113c9 t1113c10 t1113c11 t1113c12 t1122c1 t1122c2 t1122c3 t1122c4 t1122c5 t1122c6 t1131c1</v>
      </c>
      <c r="AA4" s="4" t="str">
        <f>CONCATENATE(Z4," ", Input!AA3)</f>
        <v xml:space="preserve"> t1105c1 t1105c2 t1105c3 t1105c4 t1105c5 t1105c6 t1113c1 t1113c2 t1113c3 t1113c4 t1113c5 t1113c6 t1113c7 t1113c8 t1113c9 t1113c10 t1113c11 t1113c12 t1122c1 t1122c2 t1122c3 t1122c4 t1122c5 t1122c6 t1131c1 t1131c2</v>
      </c>
      <c r="AB4" s="4" t="str">
        <f>CONCATENATE(AA4," ", Input!AB3)</f>
        <v xml:space="preserve"> t1105c1 t1105c2 t1105c3 t1105c4 t1105c5 t1105c6 t1113c1 t1113c2 t1113c3 t1113c4 t1113c5 t1113c6 t1113c7 t1113c8 t1113c9 t1113c10 t1113c11 t1113c12 t1122c1 t1122c2 t1122c3 t1122c4 t1122c5 t1122c6 t1131c1 t1131c2 t1131c3</v>
      </c>
      <c r="AC4" s="4" t="str">
        <f>CONCATENATE(AB4," ", Input!AC3)</f>
        <v xml:space="preserve"> t1105c1 t1105c2 t1105c3 t1105c4 t1105c5 t1105c6 t1113c1 t1113c2 t1113c3 t1113c4 t1113c5 t1113c6 t1113c7 t1113c8 t1113c9 t1113c10 t1113c11 t1113c12 t1122c1 t1122c2 t1122c3 t1122c4 t1122c5 t1122c6 t1131c1 t1131c2 t1131c3 t1131c4</v>
      </c>
      <c r="AD4" s="4" t="str">
        <f>CONCATENATE(AC4," ", Input!AD3)</f>
        <v xml:space="preserve"> t1105c1 t1105c2 t1105c3 t1105c4 t1105c5 t1105c6 t1113c1 t1113c2 t1113c3 t1113c4 t1113c5 t1113c6 t1113c7 t1113c8 t1113c9 t1113c10 t1113c11 t1113c12 t1122c1 t1122c2 t1122c3 t1122c4 t1122c5 t1122c6 t1131c1 t1131c2 t1131c3 t1131c4 t1131c5</v>
      </c>
      <c r="AE4" s="4" t="str">
        <f>CONCATENATE(AD4," ", Input!AE3)</f>
        <v xml:space="preserve"> t1105c1 t1105c2 t1105c3 t1105c4 t1105c5 t1105c6 t1113c1 t1113c2 t1113c3 t1113c4 t1113c5 t1113c6 t1113c7 t1113c8 t1113c9 t1113c10 t1113c11 t1113c12 t1122c1 t1122c2 t1122c3 t1122c4 t1122c5 t1122c6 t1131c1 t1131c2 t1131c3 t1131c4 t1131c5 t1131c6</v>
      </c>
      <c r="AF4" s="4" t="str">
        <f>CONCATENATE(AE4," ", Input!AF3)</f>
        <v xml:space="preserve"> t1105c1 t1105c2 t1105c3 t1105c4 t1105c5 t1105c6 t1113c1 t1113c2 t1113c3 t1113c4 t1113c5 t1113c6 t1113c7 t1113c8 t1113c9 t1113c10 t1113c11 t1113c12 t1122c1 t1122c2 t1122c3 t1122c4 t1122c5 t1122c6 t1131c1 t1131c2 t1131c3 t1131c4 t1131c5 t1131c6 t1131c7</v>
      </c>
      <c r="AG4" s="4" t="str">
        <f>CONCATENATE(AF4," ", Input!AG3)</f>
        <v xml:space="preserve"> t1105c1 t1105c2 t1105c3 t1105c4 t1105c5 t1105c6 t1113c1 t1113c2 t1113c3 t1113c4 t1113c5 t1113c6 t1113c7 t1113c8 t1113c9 t1113c10 t1113c11 t1113c12 t1122c1 t1122c2 t1122c3 t1122c4 t1122c5 t1122c6 t1131c1 t1131c2 t1131c3 t1131c4 t1131c5 t1131c6 t1131c7 t1131c8</v>
      </c>
      <c r="AH4" s="4" t="str">
        <f>CONCATENATE(AG4," ", Input!AH3)</f>
        <v xml:space="preserve"> t1105c1 t1105c2 t1105c3 t1105c4 t1105c5 t1105c6 t1113c1 t1113c2 t1113c3 t1113c4 t1113c5 t1113c6 t1113c7 t1113c8 t1113c9 t1113c10 t1113c11 t1113c12 t1122c1 t1122c2 t1122c3 t1122c4 t1122c5 t1122c6 t1131c1 t1131c2 t1131c3 t1131c4 t1131c5 t1131c6 t1131c7 t1131c8 t1131c9</v>
      </c>
      <c r="AI4" s="4" t="str">
        <f>CONCATENATE(AH4," ", Input!AI3)</f>
        <v xml:space="preserve"> t1105c1 t1105c2 t1105c3 t1105c4 t1105c5 t1105c6 t1113c1 t1113c2 t1113c3 t1113c4 t1113c5 t1113c6 t1113c7 t1113c8 t1113c9 t1113c10 t1113c11 t1113c12 t1122c1 t1122c2 t1122c3 t1122c4 t1122c5 t1122c6 t1131c1 t1131c2 t1131c3 t1131c4 t1131c5 t1131c6 t1131c7 t1131c8 t1131c9 t1131c10</v>
      </c>
      <c r="AJ4" s="4" t="str">
        <f>CONCATENATE(AI4," ", Input!AJ3)</f>
        <v xml:space="preserve"> t1105c1 t1105c2 t1105c3 t1105c4 t1105c5 t1105c6 t1113c1 t1113c2 t1113c3 t1113c4 t1113c5 t1113c6 t1113c7 t1113c8 t1113c9 t1113c10 t1113c11 t1113c12 t1122c1 t1122c2 t1122c3 t1122c4 t1122c5 t1122c6 t1131c1 t1131c2 t1131c3 t1131c4 t1131c5 t1131c6 t1131c7 t1131c8 t1131c9 t1131c10 t1131c11</v>
      </c>
      <c r="AK4" s="4" t="str">
        <f>CONCATENATE(AJ4," ", Input!AK3)</f>
        <v xml:space="preserve"> t1105c1 t1105c2 t1105c3 t1105c4 t1105c5 t1105c6 t1113c1 t1113c2 t1113c3 t1113c4 t1113c5 t1113c6 t1113c7 t1113c8 t1113c9 t1113c10 t1113c11 t1113c12 t1122c1 t1122c2 t1122c3 t1122c4 t1122c5 t1122c6 t1131c1 t1131c2 t1131c3 t1131c4 t1131c5 t1131c6 t1131c7 t1131c8 t1131c9 t1131c10 t1131c11 t1132c1</v>
      </c>
      <c r="AL4" s="4" t="str">
        <f>CONCATENATE(AK4," ", Input!AL3)</f>
        <v xml:space="preserve"> t1105c1 t1105c2 t1105c3 t1105c4 t1105c5 t1105c6 t1113c1 t1113c2 t1113c3 t1113c4 t1113c5 t1113c6 t1113c7 t1113c8 t1113c9 t1113c10 t1113c11 t1113c12 t1122c1 t1122c2 t1122c3 t1122c4 t1122c5 t1122c6 t1131c1 t1131c2 t1131c3 t1131c4 t1131c5 t1131c6 t1131c7 t1131c8 t1131c9 t1131c10 t1131c11 t1132c1 t1133c1</v>
      </c>
      <c r="AM4" s="4" t="str">
        <f>CONCATENATE(AL4," ", Input!AM3)</f>
        <v xml:space="preserve"> t1105c1 t1105c2 t1105c3 t1105c4 t1105c5 t1105c6 t1113c1 t1113c2 t1113c3 t1113c4 t1113c5 t1113c6 t1113c7 t1113c8 t1113c9 t1113c10 t1113c11 t1113c12 t1122c1 t1122c2 t1122c3 t1122c4 t1122c5 t1122c6 t1131c1 t1131c2 t1131c3 t1131c4 t1131c5 t1131c6 t1131c7 t1131c8 t1131c9 t1131c10 t1131c11 t1132c1 t1133c1 t1133c2</v>
      </c>
      <c r="AN4" s="4" t="str">
        <f>CONCATENATE(AM4," ", Input!AN3)</f>
        <v xml:space="preserve"> t1105c1 t1105c2 t1105c3 t1105c4 t1105c5 t1105c6 t1113c1 t1113c2 t1113c3 t1113c4 t1113c5 t1113c6 t1113c7 t1113c8 t1113c9 t1113c10 t1113c11 t1113c12 t1122c1 t1122c2 t1122c3 t1122c4 t1122c5 t1122c6 t1131c1 t1131c2 t1131c3 t1131c4 t1131c5 t1131c6 t1131c7 t1131c8 t1131c9 t1131c10 t1131c11 t1132c1 t1133c1 t1133c2 t1133c3</v>
      </c>
      <c r="AO4" s="4" t="str">
        <f>CONCATENATE(AN4," ", Input!AO3)</f>
        <v xml:space="preserve"> t1105c1 t1105c2 t1105c3 t1105c4 t1105c5 t1105c6 t1113c1 t1113c2 t1113c3 t1113c4 t1113c5 t1113c6 t1113c7 t1113c8 t1113c9 t1113c10 t1113c11 t1113c12 t1122c1 t1122c2 t1122c3 t1122c4 t1122c5 t1122c6 t1131c1 t1131c2 t1131c3 t1131c4 t1131c5 t1131c6 t1131c7 t1131c8 t1131c9 t1131c10 t1131c11 t1132c1 t1133c1 t1133c2 t1133c3 t1133c4</v>
      </c>
      <c r="AP4" s="4" t="str">
        <f>CONCATENATE(AO4," ", Input!AP3)</f>
        <v xml:space="preserve"> t1105c1 t1105c2 t1105c3 t1105c4 t1105c5 t1105c6 t1113c1 t1113c2 t1113c3 t1113c4 t1113c5 t1113c6 t1113c7 t1113c8 t1113c9 t1113c10 t1113c11 t1113c12 t1122c1 t1122c2 t1122c3 t1122c4 t1122c5 t1122c6 t1131c1 t1131c2 t1131c3 t1131c4 t1131c5 t1131c6 t1131c7 t1131c8 t1131c9 t1131c10 t1131c11 t1132c1 t1133c1 t1133c2 t1133c3 t1133c4 t1133c5</v>
      </c>
      <c r="AQ4" s="4" t="str">
        <f>CONCATENATE(AP4," ", Input!AQ3)</f>
        <v xml:space="preserve"> t1105c1 t1105c2 t1105c3 t1105c4 t1105c5 t1105c6 t1113c1 t1113c2 t1113c3 t1113c4 t1113c5 t1113c6 t1113c7 t1113c8 t1113c9 t1113c10 t1113c11 t1113c12 t1122c1 t1122c2 t1122c3 t1122c4 t1122c5 t1122c6 t1131c1 t1131c2 t1131c3 t1131c4 t1131c5 t1131c6 t1131c7 t1131c8 t1131c9 t1131c10 t1131c11 t1132c1 t1133c1 t1133c2 t1133c3 t1133c4 t1133c5 t1133c6</v>
      </c>
      <c r="AR4" s="4" t="str">
        <f>CONCATENATE(AQ4," ", Input!AR3)</f>
        <v xml:space="preserve"> t1105c1 t1105c2 t1105c3 t1105c4 t1105c5 t1105c6 t1113c1 t1113c2 t1113c3 t1113c4 t1113c5 t1113c6 t1113c7 t1113c8 t1113c9 t1113c10 t1113c11 t1113c12 t1122c1 t1122c2 t1122c3 t1122c4 t1122c5 t1122c6 t1131c1 t1131c2 t1131c3 t1131c4 t1131c5 t1131c6 t1131c7 t1131c8 t1131c9 t1131c10 t1131c11 t1132c1 t1133c1 t1133c2 t1133c3 t1133c4 t1133c5 t1133c6 t1134c1</v>
      </c>
      <c r="AS4" s="4" t="str">
        <f>CONCATENATE(AR4," ", Input!AS3)</f>
        <v xml:space="preserve"> t1105c1 t1105c2 t1105c3 t1105c4 t1105c5 t1105c6 t1113c1 t1113c2 t1113c3 t1113c4 t1113c5 t1113c6 t1113c7 t1113c8 t1113c9 t1113c10 t1113c11 t1113c12 t1122c1 t1122c2 t1122c3 t1122c4 t1122c5 t1122c6 t1131c1 t1131c2 t1131c3 t1131c4 t1131c5 t1131c6 t1131c7 t1131c8 t1131c9 t1131c10 t1131c11 t1132c1 t1133c1 t1133c2 t1133c3 t1133c4 t1133c5 t1133c6 t1134c1 t1134c2</v>
      </c>
      <c r="AT4" s="4" t="str">
        <f>CONCATENATE(AS4," ", Input!AT3)</f>
        <v xml:space="preserve"> t1105c1 t1105c2 t1105c3 t1105c4 t1105c5 t1105c6 t1113c1 t1113c2 t1113c3 t1113c4 t1113c5 t1113c6 t1113c7 t1113c8 t1113c9 t1113c10 t1113c11 t1113c12 t1122c1 t1122c2 t1122c3 t1122c4 t1122c5 t1122c6 t1131c1 t1131c2 t1131c3 t1131c4 t1131c5 t1131c6 t1131c7 t1131c8 t1131c9 t1131c10 t1131c11 t1132c1 t1133c1 t1133c2 t1133c3 t1133c4 t1133c5 t1133c6 t1134c1 t1134c2 t1134c3</v>
      </c>
      <c r="AU4" s="4" t="str">
        <f>CONCATENATE(AT4," ", Input!AU3)</f>
        <v xml:space="preserve"> t1105c1 t1105c2 t1105c3 t1105c4 t1105c5 t1105c6 t1113c1 t1113c2 t1113c3 t1113c4 t1113c5 t1113c6 t1113c7 t1113c8 t1113c9 t1113c10 t1113c11 t1113c12 t1122c1 t1122c2 t1122c3 t1122c4 t1122c5 t1122c6 t1131c1 t1131c2 t1131c3 t1131c4 t1131c5 t1131c6 t1131c7 t1131c8 t1131c9 t1131c10 t1131c11 t1132c1 t1133c1 t1133c2 t1133c3 t1133c4 t1133c5 t1133c6 t1134c1 t1134c2 t1134c3 t1134c4</v>
      </c>
      <c r="AV4" s="4" t="str">
        <f>CONCATENATE(AU4," ", Input!AV3)</f>
        <v xml:space="preserve"> t1105c1 t1105c2 t1105c3 t1105c4 t1105c5 t1105c6 t1113c1 t1113c2 t1113c3 t1113c4 t1113c5 t1113c6 t1113c7 t1113c8 t1113c9 t1113c10 t1113c11 t1113c12 t1122c1 t1122c2 t1122c3 t1122c4 t1122c5 t1122c6 t1131c1 t1131c2 t1131c3 t1131c4 t1131c5 t1131c6 t1131c7 t1131c8 t1131c9 t1131c10 t1131c11 t1132c1 t1133c1 t1133c2 t1133c3 t1133c4 t1133c5 t1133c6 t1134c1 t1134c2 t1134c3 t1134c4 t1134c5</v>
      </c>
      <c r="AW4" s="4" t="str">
        <f>CONCATENATE(AV4," ", Input!AW3)</f>
        <v xml:space="preserve"> t1105c1 t1105c2 t1105c3 t1105c4 t1105c5 t1105c6 t1113c1 t1113c2 t1113c3 t1113c4 t1113c5 t1113c6 t1113c7 t1113c8 t1113c9 t1113c10 t1113c11 t1113c12 t1122c1 t1122c2 t1122c3 t1122c4 t1122c5 t1122c6 t1131c1 t1131c2 t1131c3 t1131c4 t1131c5 t1131c6 t1131c7 t1131c8 t1131c9 t1131c10 t1131c11 t1132c1 t1133c1 t1133c2 t1133c3 t1133c4 t1133c5 t1133c6 t1134c1 t1134c2 t1134c3 t1134c4 t1134c5 t1134c6</v>
      </c>
      <c r="AX4" s="4" t="str">
        <f>CONCATENATE(AW4," ", Input!AX3)</f>
        <v xml:space="preserve"> t1105c1 t1105c2 t1105c3 t1105c4 t1105c5 t1105c6 t1113c1 t1113c2 t1113c3 t1113c4 t1113c5 t1113c6 t1113c7 t1113c8 t1113c9 t1113c10 t1113c11 t1113c12 t1122c1 t1122c2 t1122c3 t1122c4 t1122c5 t1122c6 t1131c1 t1131c2 t1131c3 t1131c4 t1131c5 t1131c6 t1131c7 t1131c8 t1131c9 t1131c10 t1131c11 t1132c1 t1133c1 t1133c2 t1133c3 t1133c4 t1133c5 t1133c6 t1134c1 t1134c2 t1134c3 t1134c4 t1134c5 t1134c6 t1135c1</v>
      </c>
      <c r="AY4" s="4" t="str">
        <f>CONCATENATE(AX4," ", Input!AY3)</f>
        <v xml:space="preserve"> t1105c1 t1105c2 t1105c3 t1105c4 t1105c5 t1105c6 t1113c1 t1113c2 t1113c3 t1113c4 t1113c5 t1113c6 t1113c7 t1113c8 t1113c9 t1113c10 t1113c11 t1113c12 t1122c1 t1122c2 t1122c3 t1122c4 t1122c5 t1122c6 t1131c1 t1131c2 t1131c3 t1131c4 t1131c5 t1131c6 t1131c7 t1131c8 t1131c9 t1131c10 t1131c11 t1132c1 t1133c1 t1133c2 t1133c3 t1133c4 t1133c5 t1133c6 t1134c1 t1134c2 t1134c3 t1134c4 t1134c5 t1134c6 t1135c1 t1135c2</v>
      </c>
      <c r="AZ4" s="4" t="str">
        <f>CONCATENATE(AY4," ", Input!AZ3)</f>
        <v xml:space="preserve"> t1105c1 t1105c2 t1105c3 t1105c4 t1105c5 t1105c6 t1113c1 t1113c2 t1113c3 t1113c4 t1113c5 t1113c6 t1113c7 t1113c8 t1113c9 t1113c10 t1113c11 t1113c12 t1122c1 t1122c2 t1122c3 t1122c4 t1122c5 t1122c6 t1131c1 t1131c2 t1131c3 t1131c4 t1131c5 t1131c6 t1131c7 t1131c8 t1131c9 t1131c10 t1131c11 t1132c1 t1133c1 t1133c2 t1133c3 t1133c4 t1133c5 t1133c6 t1134c1 t1134c2 t1134c3 t1134c4 t1134c5 t1134c6 t1135c1 t1135c2 t1135c3</v>
      </c>
      <c r="BA4" s="4" t="str">
        <f>CONCATENATE(AZ4," ", Input!BA3)</f>
        <v xml:space="preserve"> t1105c1 t1105c2 t1105c3 t1105c4 t1105c5 t1105c6 t1113c1 t1113c2 t1113c3 t1113c4 t1113c5 t1113c6 t1113c7 t1113c8 t1113c9 t1113c10 t1113c11 t1113c12 t1122c1 t1122c2 t1122c3 t1122c4 t1122c5 t1122c6 t1131c1 t1131c2 t1131c3 t1131c4 t1131c5 t1131c6 t1131c7 t1131c8 t1131c9 t1131c10 t1131c11 t1132c1 t1133c1 t1133c2 t1133c3 t1133c4 t1133c5 t1133c6 t1134c1 t1134c2 t1134c3 t1134c4 t1134c5 t1134c6 t1135c1 t1135c2 t1135c3 t1135c4</v>
      </c>
      <c r="BB4" s="4" t="str">
        <f>CONCATENATE(BA4," ", Input!BB3)</f>
        <v xml:space="preserve"> t1105c1 t1105c2 t1105c3 t1105c4 t1105c5 t1105c6 t1113c1 t1113c2 t1113c3 t1113c4 t1113c5 t1113c6 t1113c7 t1113c8 t1113c9 t1113c10 t1113c11 t1113c12 t1122c1 t1122c2 t1122c3 t1122c4 t1122c5 t1122c6 t1131c1 t1131c2 t1131c3 t1131c4 t1131c5 t1131c6 t1131c7 t1131c8 t1131c9 t1131c10 t1131c11 t1132c1 t1133c1 t1133c2 t1133c3 t1133c4 t1133c5 t1133c6 t1134c1 t1134c2 t1134c3 t1134c4 t1134c5 t1134c6 t1135c1 t1135c2 t1135c3 t1135c4 t1135c5</v>
      </c>
      <c r="BC4" s="4" t="str">
        <f>CONCATENATE(BB4," ", Input!BC3)</f>
        <v xml:space="preserve"> t1105c1 t1105c2 t1105c3 t1105c4 t1105c5 t1105c6 t1113c1 t1113c2 t1113c3 t1113c4 t1113c5 t1113c6 t1113c7 t1113c8 t1113c9 t1113c10 t1113c11 t1113c12 t1122c1 t1122c2 t1122c3 t1122c4 t1122c5 t1122c6 t1131c1 t1131c2 t1131c3 t1131c4 t1131c5 t1131c6 t1131c7 t1131c8 t1131c9 t1131c10 t1131c11 t1132c1 t1133c1 t1133c2 t1133c3 t1133c4 t1133c5 t1133c6 t1134c1 t1134c2 t1134c3 t1134c4 t1134c5 t1134c6 t1135c1 t1135c2 t1135c3 t1135c4 t1135c5 t1135c6</v>
      </c>
    </row>
    <row r="5" spans="1:55" x14ac:dyDescent="0.2">
      <c r="B5" s="4" t="str">
        <f>CONCATENATE(A5,Input!B4,", ")</f>
        <v xml:space="preserve">0.01, </v>
      </c>
      <c r="C5" s="4" t="str">
        <f>CONCATENATE(B5,Input!C4,", ")</f>
        <v xml:space="preserve">0.01, 0.01, </v>
      </c>
      <c r="D5" s="4" t="str">
        <f>CONCATENATE(C5,Input!D4,", ")</f>
        <v xml:space="preserve">0.01, 0.01, 0.01, </v>
      </c>
      <c r="E5" s="4" t="str">
        <f>CONCATENATE(D5,Input!E4,", ")</f>
        <v xml:space="preserve">0.01, 0.01, 0.01, 0.05, </v>
      </c>
      <c r="F5" s="4" t="str">
        <f>CONCATENATE(E5,Input!F4,", ")</f>
        <v xml:space="preserve">0.01, 0.01, 0.01, 0.05, 0.05, </v>
      </c>
      <c r="G5" s="4" t="str">
        <f>CONCATENATE(F5,Input!G4,", ")</f>
        <v xml:space="preserve">0.01, 0.01, 0.01, 0.05, 0.05, 0.028195, </v>
      </c>
      <c r="H5" s="4" t="str">
        <f>CONCATENATE(G5,Input!H4,", ")</f>
        <v xml:space="preserve">0.01, 0.01, 0.01, 0.05, 0.05, 0.028195, 365, </v>
      </c>
      <c r="I5" s="4" t="str">
        <f>CONCATENATE(H5,Input!I4,", ")</f>
        <v xml:space="preserve">0.01, 0.01, 0.01, 0.05, 0.05, 0.028195, 365, 0.2, </v>
      </c>
      <c r="J5" s="4" t="str">
        <f>CONCATENATE(I5,Input!J4,", ")</f>
        <v xml:space="preserve">0.01, 0.01, 0.01, 0.05, 0.05, 0.028195, 365, 0.2, 258, </v>
      </c>
      <c r="K5" s="4" t="str">
        <f>CONCATENATE(J5,Input!K4,", ")</f>
        <v xml:space="preserve">0.01, 0.01, 0.01, 0.05, 0.05, 0.028195, 365, 0.2, 258, 338000000, </v>
      </c>
      <c r="L5" s="4" t="str">
        <f>CONCATENATE(K5,Input!L4,", ")</f>
        <v xml:space="preserve">0.01, 0.01, 0.01, 0.05, 0.05, 0.028195, 365, 0.2, 258, 338000000, 15500000, </v>
      </c>
      <c r="M5" s="4" t="str">
        <f>CONCATENATE(L5,Input!M4,", ")</f>
        <v xml:space="preserve">0.01, 0.01, 0.01, 0.05, 0.05, 0.028195, 365, 0.2, 258, 338000000, 15500000, 23000000, </v>
      </c>
      <c r="N5" s="4" t="str">
        <f>CONCATENATE(M5,Input!N4,", ")</f>
        <v xml:space="preserve">0.01, 0.01, 0.01, 0.05, 0.05, 0.028195, 365, 0.2, 258, 338000000, 15500000, 23000000, 94600000, </v>
      </c>
      <c r="O5" s="4" t="str">
        <f>CONCATENATE(N5,Input!O4,", ")</f>
        <v xml:space="preserve">0.01, 0.01, 0.01, 0.05, 0.05, 0.028195, 365, 0.2, 258, 338000000, 15500000, 23000000, 94600000, 14700000, </v>
      </c>
      <c r="P5" s="4" t="str">
        <f>CONCATENATE(O5,Input!P4,", ")</f>
        <v xml:space="preserve">0.01, 0.01, 0.01, 0.05, 0.05, 0.028195, 365, 0.2, 258, 338000000, 15500000, 23000000, 94600000, 14700000, -10000, </v>
      </c>
      <c r="Q5" s="4" t="str">
        <f>CONCATENATE(P5,Input!Q4,", ")</f>
        <v xml:space="preserve">0.01, 0.01, 0.01, 0.05, 0.05, 0.028195, 365, 0.2, 258, 338000000, 15500000, 23000000, 94600000, 14700000, -10000, 283816.1, </v>
      </c>
      <c r="R5" s="4" t="str">
        <f>CONCATENATE(Q5,Input!R4,", ")</f>
        <v xml:space="preserve">0.01, 0.01, 0.01, 0.05, 0.05, 0.028195, 365, 0.2, 258, 338000000, 15500000, 23000000, 94600000, 14700000, -10000, 283816.1, 0, </v>
      </c>
      <c r="S5" s="4" t="str">
        <f>CONCATENATE(R5,Input!S4,", ")</f>
        <v xml:space="preserve">0.01, 0.01, 0.01, 0.05, 0.05, 0.028195, 365, 0.2, 258, 338000000, 15500000, 23000000, 94600000, 14700000, -10000, 283816.1, 0, 0, </v>
      </c>
      <c r="T5" s="4" t="str">
        <f>CONCATENATE(S5,Input!T4,", ")</f>
        <v xml:space="preserve">0.01, 0.01, 0.01, 0.05, 0.05, 0.028195, 365, 0.2, 258, 338000000, 15500000, 23000000, 94600000, 14700000, -10000, 283816.1, 0, 0, 2444632, </v>
      </c>
      <c r="U5" s="4" t="str">
        <f>CONCATENATE(T5,Input!U4,", ")</f>
        <v xml:space="preserve">0.01, 0.01, 0.01, 0.05, 0.05, 0.028195, 365, 0.2, 258, 338000000, 15500000, 23000000, 94600000, 14700000, -10000, 283816.1, 0, 0, 2444632, 2432161, </v>
      </c>
      <c r="V5" s="4" t="str">
        <f>CONCATENATE(U5,Input!V4,", ")</f>
        <v xml:space="preserve">0.01, 0.01, 0.01, 0.05, 0.05, 0.028195, 365, 0.2, 258, 338000000, 15500000, 23000000, 94600000, 14700000, -10000, 283816.1, 0, 0, 2444632, 2432161, 2413469, </v>
      </c>
      <c r="W5" s="4" t="str">
        <f>CONCATENATE(V5,Input!W4,", ")</f>
        <v xml:space="preserve">0.01, 0.01, 0.01, 0.05, 0.05, 0.028195, 365, 0.2, 258, 338000000, 15500000, 23000000, 94600000, 14700000, -10000, 283816.1, 0, 0, 2444632, 2432161, 2413469, 2388167, </v>
      </c>
      <c r="X5" s="4" t="str">
        <f>CONCATENATE(W5,Input!X4,", ")</f>
        <v xml:space="preserve">0.01, 0.01, 0.01, 0.05, 0.05, 0.028195, 365, 0.2, 258, 338000000, 15500000, 23000000, 94600000, 14700000, -10000, 283816.1, 0, 0, 2444632, 2432161, 2413469, 2388167, 2368141, </v>
      </c>
      <c r="Y5" s="4" t="str">
        <f>CONCATENATE(X5,Input!Y4,", ")</f>
        <v xml:space="preserve">0.01, 0.01, 0.01, 0.05, 0.05, 0.028195, 365, 0.2, 258, 338000000, 15500000, 23000000, 94600000, 14700000, -10000, 283816.1, 0, 0, 2444632, 2432161, 2413469, 2388167, 2368141, 0, </v>
      </c>
      <c r="Z5" s="4" t="str">
        <f>CONCATENATE(Y5,Input!Z4,", ")</f>
        <v xml:space="preserve">0.01, 0.01, 0.01, 0.05, 0.05, 0.028195, 365, 0.2, 258, 338000000, 15500000, 23000000, 94600000, 14700000, -10000, 283816.1, 0, 0, 2444632, 2432161, 2413469, 2388167, 2368141, 0, 0, </v>
      </c>
      <c r="AA5" s="4" t="str">
        <f>CONCATENATE(Z5,Input!AA4,", ")</f>
        <v xml:space="preserve">0.01, 0.01, 0.01, 0.05, 0.05, 0.028195, 365, 0.2, 258, 338000000, 15500000, 23000000, 94600000, 14700000, -10000, 283816.1, 0, 0, 2444632, 2432161, 2413469, 2388167, 2368141, 0, 0, 724000000, </v>
      </c>
      <c r="AB5" s="4" t="str">
        <f>CONCATENATE(AA5,Input!AB4,", ")</f>
        <v xml:space="preserve">0.01, 0.01, 0.01, 0.05, 0.05, 0.028195, 365, 0.2, 258, 338000000, 15500000, 23000000, 94600000, 14700000, -10000, 283816.1, 0, 0, 2444632, 2432161, 2413469, 2388167, 2368141, 0, 0, 724000000, 60700000, </v>
      </c>
      <c r="AC5" s="4" t="str">
        <f>CONCATENATE(AB5,Input!AC4,", ")</f>
        <v xml:space="preserve">0.01, 0.01, 0.01, 0.05, 0.05, 0.028195, 365, 0.2, 258, 338000000, 15500000, 23000000, 94600000, 14700000, -10000, 283816.1, 0, 0, 2444632, 2432161, 2413469, 2388167, 2368141, 0, 0, 724000000, 60700000, 627000000, </v>
      </c>
      <c r="AD5" s="4" t="str">
        <f>CONCATENATE(AC5,Input!AD4,", ")</f>
        <v xml:space="preserve">0.01, 0.01, 0.01, 0.05, 0.05, 0.028195, 365, 0.2, 258, 338000000, 15500000, 23000000, 94600000, 14700000, -10000, 283816.1, 0, 0, 2444632, 2432161, 2413469, 2388167, 2368141, 0, 0, 724000000, 60700000, 627000000, 110000000, </v>
      </c>
      <c r="AE5" s="4" t="str">
        <f>CONCATENATE(AD5,Input!AE4,", ")</f>
        <v xml:space="preserve">0.01, 0.01, 0.01, 0.05, 0.05, 0.028195, 365, 0.2, 258, 338000000, 15500000, 23000000, 94600000, 14700000, -10000, 283816.1, 0, 0, 2444632, 2432161, 2413469, 2388167, 2368141, 0, 0, 724000000, 60700000, 627000000, 110000000, 0, </v>
      </c>
      <c r="AF5" s="4" t="str">
        <f>CONCATENATE(AE5,Input!AF4,", ")</f>
        <v xml:space="preserve">0.01, 0.01, 0.01, 0.05, 0.05, 0.028195, 365, 0.2, 258, 338000000, 15500000, 23000000, 94600000, 14700000, -10000, 283816.1, 0, 0, 2444632, 2432161, 2413469, 2388167, 2368141, 0, 0, 724000000, 60700000, 627000000, 110000000, 0, 924000000, </v>
      </c>
      <c r="AG5" s="4" t="str">
        <f>CONCATENATE(AF5,Input!AG4,", ")</f>
        <v xml:space="preserve">0.01, 0.01, 0.01, 0.05, 0.05, 0.028195, 365, 0.2, 258, 338000000, 15500000, 23000000, 94600000, 14700000, -10000, 283816.1, 0, 0, 2444632, 2432161, 2413469, 2388167, 2368141, 0, 0, 724000000, 60700000, 627000000, 110000000, 0, 924000000, 314000000, </v>
      </c>
      <c r="AH5" s="4" t="str">
        <f>CONCATENATE(AG5,Input!AH4,", ")</f>
        <v xml:space="preserve">0.01, 0.01, 0.01, 0.05, 0.05, 0.028195, 365, 0.2, 258, 338000000, 15500000, 23000000, 94600000, 14700000, -10000, 283816.1, 0, 0, 2444632, 2432161, 2413469, 2388167, 2368141, 0, 0, 724000000, 60700000, 627000000, 110000000, 0, 924000000, 314000000, 158000000, </v>
      </c>
      <c r="AI5" s="4" t="str">
        <f>CONCATENATE(AH5,Input!AI4,", ")</f>
        <v xml:space="preserve">0.01, 0.01, 0.01, 0.05, 0.05, 0.028195, 365, 0.2, 258, 338000000, 15500000, 23000000, 94600000, 14700000, -10000, 283816.1, 0, 0, 2444632, 2432161, 2413469, 2388167, 2368141, 0, 0, 724000000, 60700000, 627000000, 110000000, 0, 924000000, 314000000, 158000000, 610000000, </v>
      </c>
      <c r="AJ5" s="4" t="str">
        <f>CONCATENATE(AI5,Input!AJ4,", ")</f>
        <v xml:space="preserve">0.01, 0.01, 0.01, 0.05, 0.05, 0.028195, 365, 0.2, 258, 338000000, 15500000, 23000000, 94600000, 14700000, -10000, 283816.1, 0, 0, 2444632, 2432161, 2413469, 2388167, 2368141, 0, 0, 724000000, 60700000, 627000000, 110000000, 0, 924000000, 314000000, 158000000, 610000000, 9671516, </v>
      </c>
      <c r="AK5" s="4" t="str">
        <f>CONCATENATE(AJ5,Input!AK4,", ")</f>
        <v xml:space="preserve">0.01, 0.01, 0.01, 0.05, 0.05, 0.028195, 365, 0.2, 258, 338000000, 15500000, 23000000, 94600000, 14700000, -10000, 283816.1, 0, 0, 2444632, 2432161, 2413469, 2388167, 2368141, 0, 0, 724000000, 60700000, 627000000, 110000000, 0, 924000000, 314000000, 158000000, 610000000, 9671516, 0, </v>
      </c>
      <c r="AL5" s="4" t="str">
        <f>CONCATENATE(AK5,Input!AL4,", ")</f>
        <v xml:space="preserve">0.01, 0.01, 0.01, 0.05, 0.05, 0.028195, 365, 0.2, 258, 338000000, 15500000, 23000000, 94600000, 14700000, -10000, 283816.1, 0, 0, 2444632, 2432161, 2413469, 2388167, 2368141, 0, 0, 724000000, 60700000, 627000000, 110000000, 0, 924000000, 314000000, 158000000, 610000000, 9671516, 0, 0, </v>
      </c>
      <c r="AM5" s="4" t="str">
        <f>CONCATENATE(AL5,Input!AM4,", ")</f>
        <v xml:space="preserve">0.01, 0.01, 0.01, 0.05, 0.05, 0.028195, 365, 0.2, 258, 338000000, 15500000, 23000000, 94600000, 14700000, -10000, 283816.1, 0, 0, 2444632, 2432161, 2413469, 2388167, 2368141, 0, 0, 724000000, 60700000, 627000000, 110000000, 0, 924000000, 314000000, 158000000, 610000000, 9671516, 0, 0, 2.246, </v>
      </c>
      <c r="AN5" s="4" t="str">
        <f>CONCATENATE(AM5,Input!AN4,", ")</f>
        <v xml:space="preserve">0.01, 0.01, 0.01, 0.05, 0.05, 0.028195, 365, 0.2, 258, 338000000, 15500000, 23000000, 94600000, 14700000, -10000, 283816.1, 0, 0, 2444632, 2432161, 2413469, 2388167, 2368141, 0, 0, 724000000, 60700000, 627000000, 110000000, 0, 924000000, 314000000, 158000000, 610000000, 9671516, 0, 0, 2.246, 1.558, </v>
      </c>
      <c r="AO5" s="4" t="str">
        <f>CONCATENATE(AN5,Input!AO4,", ")</f>
        <v xml:space="preserve">0.01, 0.01, 0.01, 0.05, 0.05, 0.028195, 365, 0.2, 258, 338000000, 15500000, 23000000, 94600000, 14700000, -10000, 283816.1, 0, 0, 2444632, 2432161, 2413469, 2388167, 2368141, 0, 0, 724000000, 60700000, 627000000, 110000000, 0, 924000000, 314000000, 158000000, 610000000, 9671516, 0, 0, 2.246, 1.558, 3.29, </v>
      </c>
      <c r="AP5" s="4" t="str">
        <f>CONCATENATE(AO5,Input!AP4,", ")</f>
        <v xml:space="preserve">0.01, 0.01, 0.01, 0.05, 0.05, 0.028195, 365, 0.2, 258, 338000000, 15500000, 23000000, 94600000, 14700000, -10000, 283816.1, 0, 0, 2444632, 2432161, 2413469, 2388167, 2368141, 0, 0, 724000000, 60700000, 627000000, 110000000, 0, 924000000, 314000000, 158000000, 610000000, 9671516, 0, 0, 2.246, 1.558, 3.29, 2.38, </v>
      </c>
      <c r="AQ5" s="4" t="str">
        <f>CONCATENATE(AP5,Input!AQ4,", ")</f>
        <v xml:space="preserve">0.01, 0.01, 0.01, 0.05, 0.05, 0.028195, 365, 0.2, 258, 338000000, 15500000, 23000000, 94600000, 14700000, -10000, 283816.1, 0, 0, 2444632, 2432161, 2413469, 2388167, 2368141, 0, 0, 724000000, 60700000, 627000000, 110000000, 0, 924000000, 314000000, 158000000, 610000000, 9671516, 0, 0, 2.246, 1.558, 3.29, 2.38, 2.768, </v>
      </c>
      <c r="AR5" s="4" t="str">
        <f>CONCATENATE(AQ5,Input!AR4,", ")</f>
        <v xml:space="preserve">0.01, 0.01, 0.01, 0.05, 0.05, 0.028195, 365, 0.2, 258, 338000000, 15500000, 23000000, 94600000, 14700000, -10000, 283816.1, 0, 0, 2444632, 2432161, 2413469, 2388167, 2368141, 0, 0, 724000000, 60700000, 627000000, 110000000, 0, 924000000, 314000000, 158000000, 610000000, 9671516, 0, 0, 2.246, 1.558, 3.29, 2.38, 2.768, 0, </v>
      </c>
      <c r="AS5" s="4" t="str">
        <f>CONCATENATE(AR5,Input!AS4,", ")</f>
        <v xml:space="preserve">0.01, 0.01, 0.01, 0.05, 0.05, 0.028195, 365, 0.2, 258, 338000000, 15500000, 23000000, 94600000, 14700000, -10000, 283816.1, 0, 0, 2444632, 2432161, 2413469, 2388167, 2368141, 0, 0, 724000000, 60700000, 627000000, 110000000, 0, 924000000, 314000000, 158000000, 610000000, 9671516, 0, 0, 2.246, 1.558, 3.29, 2.38, 2.768, 0, 0.273, </v>
      </c>
      <c r="AT5" s="4" t="str">
        <f>CONCATENATE(AS5,Input!AT4,", ")</f>
        <v xml:space="preserve">0.01, 0.01, 0.01, 0.05, 0.05, 0.028195, 365, 0.2, 258, 338000000, 15500000, 23000000, 94600000, 14700000, -10000, 283816.1, 0, 0, 2444632, 2432161, 2413469, 2388167, 2368141, 0, 0, 724000000, 60700000, 627000000, 110000000, 0, 924000000, 314000000, 158000000, 610000000, 9671516, 0, 0, 2.246, 1.558, 3.29, 2.38, 2.768, 0, 0.273, 0.677, </v>
      </c>
      <c r="AU5" s="4" t="str">
        <f>CONCATENATE(AT5,Input!AU4,", ")</f>
        <v xml:space="preserve">0.01, 0.01, 0.01, 0.05, 0.05, 0.028195, 365, 0.2, 258, 338000000, 15500000, 23000000, 94600000, 14700000, -10000, 283816.1, 0, 0, 2444632, 2432161, 2413469, 2388167, 2368141, 0, 0, 724000000, 60700000, 627000000, 110000000, 0, 924000000, 314000000, 158000000, 610000000, 9671516, 0, 0, 2.246, 1.558, 3.29, 2.38, 2.768, 0, 0.273, 0.677, 0.332, </v>
      </c>
      <c r="AV5" s="4" t="str">
        <f>CONCATENATE(AU5,Input!AV4,", ")</f>
        <v xml:space="preserve">0.01, 0.01, 0.01, 0.05, 0.05, 0.028195, 365, 0.2, 258, 338000000, 15500000, 23000000, 94600000, 14700000, -10000, 283816.1, 0, 0, 2444632, 2432161, 2413469, 2388167, 2368141, 0, 0, 724000000, 60700000, 627000000, 110000000, 0, 924000000, 314000000, 158000000, 610000000, 9671516, 0, 0, 2.246, 1.558, 3.29, 2.38, 2.768, 0, 0.273, 0.677, 0.332, 0.631, </v>
      </c>
      <c r="AW5" s="4" t="str">
        <f>CONCATENATE(AV5,Input!AW4,", ")</f>
        <v xml:space="preserve">0.01, 0.01, 0.01, 0.05, 0.05, 0.028195, 365, 0.2, 258, 338000000, 15500000, 23000000, 94600000, 14700000, -10000, 283816.1, 0, 0, 2444632, 2432161, 2413469, 2388167, 2368141, 0, 0, 724000000, 60700000, 627000000, 110000000, 0, 924000000, 314000000, 158000000, 610000000, 9671516, 0, 0, 2.246, 1.558, 3.29, 2.38, 2.768, 0, 0.273, 0.677, 0.332, 0.631, 0.697, </v>
      </c>
      <c r="AX5" s="4" t="str">
        <f>CONCATENATE(AW5,Input!AX4,", ")</f>
        <v xml:space="preserve">0.01, 0.01, 0.01, 0.05, 0.05, 0.028195, 365, 0.2, 258, 338000000, 15500000, 23000000, 94600000, 14700000, -10000, 283816.1, 0, 0, 2444632, 2432161, 2413469, 2388167, 2368141, 0, 0, 724000000, 60700000, 627000000, 110000000, 0, 924000000, 314000000, 158000000, 610000000, 9671516, 0, 0, 2.246, 1.558, 3.29, 2.38, 2.768, 0, 0.273, 0.677, 0.332, 0.631, 0.697, 1, </v>
      </c>
      <c r="AY5" s="4" t="str">
        <f>CONCATENATE(AX5,Input!AY4,", ")</f>
        <v xml:space="preserve">0.01, 0.01, 0.01, 0.05, 0.05, 0.028195, 365, 0.2, 258, 338000000, 15500000, 23000000, 94600000, 14700000, -10000, 283816.1, 0, 0, 2444632, 2432161, 2413469, 2388167, 2368141, 0, 0, 724000000, 60700000, 627000000, 110000000, 0, 924000000, 314000000, 158000000, 610000000, 9671516, 0, 0, 2.246, 1.558, 3.29, 2.38, 2.768, 0, 0.273, 0.677, 0.332, 0.631, 0.697, 1, 1.002, </v>
      </c>
      <c r="AZ5" s="4" t="str">
        <f>CONCATENATE(AY5,Input!AZ4,", ")</f>
        <v xml:space="preserve">0.01, 0.01, 0.01, 0.05, 0.05, 0.028195, 365, 0.2, 258, 338000000, 15500000, 23000000, 94600000, 14700000, -10000, 283816.1, 0, 0, 2444632, 2432161, 2413469, 2388167, 2368141, 0, 0, 724000000, 60700000, 627000000, 110000000, 0, 924000000, 314000000, 158000000, 610000000, 9671516, 0, 0, 2.246, 1.558, 3.29, 2.38, 2.768, 0, 0.273, 0.677, 0.332, 0.631, 0.697, 1, 1.002, 1.009, </v>
      </c>
      <c r="BA5" s="4" t="str">
        <f>CONCATENATE(AZ5,Input!BA4,", ")</f>
        <v xml:space="preserve">0.01, 0.01, 0.01, 0.05, 0.05, 0.028195, 365, 0.2, 258, 338000000, 15500000, 23000000, 94600000, 14700000, -10000, 283816.1, 0, 0, 2444632, 2432161, 2413469, 2388167, 2368141, 0, 0, 724000000, 60700000, 627000000, 110000000, 0, 924000000, 314000000, 158000000, 610000000, 9671516, 0, 0, 2.246, 1.558, 3.29, 2.38, 2.768, 0, 0.273, 0.677, 0.332, 0.631, 0.697, 1, 1.002, 1.009, 1.013, </v>
      </c>
      <c r="BB5" s="4" t="str">
        <f>CONCATENATE(BA5,Input!BB4,", ")</f>
        <v xml:space="preserve">0.01, 0.01, 0.01, 0.05, 0.05, 0.028195, 365, 0.2, 258, 338000000, 15500000, 23000000, 94600000, 14700000, -10000, 283816.1, 0, 0, 2444632, 2432161, 2413469, 2388167, 2368141, 0, 0, 724000000, 60700000, 627000000, 110000000, 0, 924000000, 314000000, 158000000, 610000000, 9671516, 0, 0, 2.246, 1.558, 3.29, 2.38, 2.768, 0, 0.273, 0.677, 0.332, 0.631, 0.697, 1, 1.002, 1.009, 1.013, 1.027777, </v>
      </c>
      <c r="BC5" s="4" t="str">
        <f>CONCATENATE(BB5,Input!BC4,", ")</f>
        <v xml:space="preserve">0.01, 0.01, 0.01, 0.05, 0.05, 0.028195, 365, 0.2, 258, 338000000, 15500000, 23000000, 94600000, 14700000, -10000, 283816.1, 0, 0, 2444632, 2432161, 2413469, 2388167, 2368141, 0, 0, 724000000, 60700000, 627000000, 110000000, 0, 924000000, 314000000, 158000000, 610000000, 9671516, 0, 0, 2.246, 1.558, 3.29, 2.38, 2.768, 0, 0.273, 0.677, 0.332, 0.631, 0.697, 1, 1.002, 1.009, 1.013, 1.027777, 1.027777, </v>
      </c>
    </row>
    <row r="6" spans="1:55" x14ac:dyDescent="0.2">
      <c r="B6" s="4" t="str">
        <f>CONCATENATE(A6,Input!B5,", ")</f>
        <v xml:space="preserve">0.025, </v>
      </c>
      <c r="C6" s="4" t="str">
        <f>CONCATENATE(B6,Input!C5,", ")</f>
        <v xml:space="preserve">0.025, 0.15, </v>
      </c>
      <c r="D6" s="4" t="str">
        <f>CONCATENATE(C6,Input!D5,", ")</f>
        <v xml:space="preserve">0.025, 0.15, 0.15, </v>
      </c>
      <c r="E6" s="4" t="str">
        <f>CONCATENATE(D6,Input!E5,", ")</f>
        <v xml:space="preserve">0.025, 0.15, 0.15, 0.75, </v>
      </c>
      <c r="F6" s="4" t="str">
        <f>CONCATENATE(E6,Input!F5,", ")</f>
        <v xml:space="preserve">0.025, 0.15, 0.15, 0.75, 0.75, </v>
      </c>
      <c r="G6" s="4" t="str">
        <f>CONCATENATE(F6,Input!G5,", ")</f>
        <v xml:space="preserve">0.025, 0.15, 0.15, 0.75, 0.75, 0.1275, </v>
      </c>
      <c r="H6" s="4" t="str">
        <f>CONCATENATE(G6,Input!H5,", ")</f>
        <v xml:space="preserve">0.025, 0.15, 0.15, 0.75, 0.75, 0.1275, 365, </v>
      </c>
      <c r="I6" s="4" t="str">
        <f>CONCATENATE(H6,Input!I5,", ")</f>
        <v xml:space="preserve">0.025, 0.15, 0.15, 0.75, 0.75, 0.1275, 365, 0.2, </v>
      </c>
      <c r="J6" s="4" t="str">
        <f>CONCATENATE(I6,Input!J5,", ")</f>
        <v xml:space="preserve">0.025, 0.15, 0.15, 0.75, 0.75, 0.1275, 365, 0.2, 258, </v>
      </c>
      <c r="K6" s="4" t="str">
        <f>CONCATENATE(J6,Input!K5,", ")</f>
        <v xml:space="preserve">0.025, 0.15, 0.15, 0.75, 0.75, 0.1275, 365, 0.2, 258, 485000000, </v>
      </c>
      <c r="L6" s="4" t="str">
        <f>CONCATENATE(K6,Input!L5,", ")</f>
        <v xml:space="preserve">0.025, 0.15, 0.15, 0.75, 0.75, 0.1275, 365, 0.2, 258, 485000000, 34100000, </v>
      </c>
      <c r="M6" s="4" t="str">
        <f>CONCATENATE(L6,Input!M5,", ")</f>
        <v xml:space="preserve">0.025, 0.15, 0.15, 0.75, 0.75, 0.1275, 365, 0.2, 258, 485000000, 34100000, 53400000, </v>
      </c>
      <c r="N6" s="4" t="str">
        <f>CONCATENATE(M6,Input!N5,", ")</f>
        <v xml:space="preserve">0.025, 0.15, 0.15, 0.75, 0.75, 0.1275, 365, 0.2, 258, 485000000, 34100000, 53400000, 142000000, </v>
      </c>
      <c r="O6" s="4" t="str">
        <f>CONCATENATE(N6,Input!O5,", ")</f>
        <v xml:space="preserve">0.025, 0.15, 0.15, 0.75, 0.75, 0.1275, 365, 0.2, 258, 485000000, 34100000, 53400000, 142000000, 37700000, </v>
      </c>
      <c r="P6" s="4" t="str">
        <f>CONCATENATE(O6,Input!P5,", ")</f>
        <v xml:space="preserve">0.025, 0.15, 0.15, 0.75, 0.75, 0.1275, 365, 0.2, 258, 485000000, 34100000, 53400000, 142000000, 37700000, 15060.65, </v>
      </c>
      <c r="Q6" s="4" t="str">
        <f>CONCATENATE(P6,Input!Q5,", ")</f>
        <v xml:space="preserve">0.025, 0.15, 0.15, 0.75, 0.75, 0.1275, 365, 0.2, 258, 485000000, 34100000, 53400000, 142000000, 37700000, 15060.65, 750000, </v>
      </c>
      <c r="R6" s="4" t="str">
        <f>CONCATENATE(Q6,Input!R5,", ")</f>
        <v xml:space="preserve">0.025, 0.15, 0.15, 0.75, 0.75, 0.1275, 365, 0.2, 258, 485000000, 34100000, 53400000, 142000000, 37700000, 15060.65, 750000, 169931.5, </v>
      </c>
      <c r="S6" s="4" t="str">
        <f>CONCATENATE(R6,Input!S5,", ")</f>
        <v xml:space="preserve">0.025, 0.15, 0.15, 0.75, 0.75, 0.1275, 365, 0.2, 258, 485000000, 34100000, 53400000, 142000000, 37700000, 15060.65, 750000, 169931.5, 119256.8, </v>
      </c>
      <c r="T6" s="4" t="str">
        <f>CONCATENATE(S6,Input!T5,", ")</f>
        <v xml:space="preserve">0.025, 0.15, 0.15, 0.75, 0.75, 0.1275, 365, 0.2, 258, 485000000, 34100000, 53400000, 142000000, 37700000, 15060.65, 750000, 169931.5, 119256.8, 6371715, </v>
      </c>
      <c r="U6" s="4" t="str">
        <f>CONCATENATE(T6,Input!U5,", ")</f>
        <v xml:space="preserve">0.025, 0.15, 0.15, 0.75, 0.75, 0.1275, 365, 0.2, 258, 485000000, 34100000, 53400000, 142000000, 37700000, 15060.65, 750000, 169931.5, 119256.8, 6371715, 6358997, </v>
      </c>
      <c r="V6" s="4" t="str">
        <f>CONCATENATE(U6,Input!V5,", ")</f>
        <v xml:space="preserve">0.025, 0.15, 0.15, 0.75, 0.75, 0.1275, 365, 0.2, 258, 485000000, 34100000, 53400000, 142000000, 37700000, 15060.65, 750000, 169931.5, 119256.8, 6371715, 6358997, 5414669, </v>
      </c>
      <c r="W6" s="4" t="str">
        <f>CONCATENATE(V6,Input!W5,", ")</f>
        <v xml:space="preserve">0.025, 0.15, 0.15, 0.75, 0.75, 0.1275, 365, 0.2, 258, 485000000, 34100000, 53400000, 142000000, 37700000, 15060.65, 750000, 169931.5, 119256.8, 6371715, 6358997, 5414669, 5393288, </v>
      </c>
      <c r="X6" s="4" t="str">
        <f>CONCATENATE(W6,Input!X5,", ")</f>
        <v xml:space="preserve">0.025, 0.15, 0.15, 0.75, 0.75, 0.1275, 365, 0.2, 258, 485000000, 34100000, 53400000, 142000000, 37700000, 15060.65, 750000, 169931.5, 119256.8, 6371715, 6358997, 5414669, 5393288, 5116179, </v>
      </c>
      <c r="Y6" s="4" t="str">
        <f>CONCATENATE(X6,Input!Y5,", ")</f>
        <v xml:space="preserve">0.025, 0.15, 0.15, 0.75, 0.75, 0.1275, 365, 0.2, 258, 485000000, 34100000, 53400000, 142000000, 37700000, 15060.65, 750000, 169931.5, 119256.8, 6371715, 6358997, 5414669, 5393288, 5116179, 832866.3, </v>
      </c>
      <c r="Z6" s="4" t="str">
        <f>CONCATENATE(Y6,Input!Z5,", ")</f>
        <v xml:space="preserve">0.025, 0.15, 0.15, 0.75, 0.75, 0.1275, 365, 0.2, 258, 485000000, 34100000, 53400000, 142000000, 37700000, 15060.65, 750000, 169931.5, 119256.8, 6371715, 6358997, 5414669, 5393288, 5116179, 832866.3, 0, </v>
      </c>
      <c r="AA6" s="4" t="str">
        <f>CONCATENATE(Z6,Input!AA5,", ")</f>
        <v xml:space="preserve">0.025, 0.15, 0.15, 0.75, 0.75, 0.1275, 365, 0.2, 258, 485000000, 34100000, 53400000, 142000000, 37700000, 15060.65, 750000, 169931.5, 119256.8, 6371715, 6358997, 5414669, 5393288, 5116179, 832866.3, 0, 1600000000, </v>
      </c>
      <c r="AB6" s="4" t="str">
        <f>CONCATENATE(AA6,Input!AB5,", ")</f>
        <v xml:space="preserve">0.025, 0.15, 0.15, 0.75, 0.75, 0.1275, 365, 0.2, 258, 485000000, 34100000, 53400000, 142000000, 37700000, 15060.65, 750000, 169931.5, 119256.8, 6371715, 6358997, 5414669, 5393288, 5116179, 832866.3, 0, 1600000000, 246000000, </v>
      </c>
      <c r="AC6" s="4" t="str">
        <f>CONCATENATE(AB6,Input!AC5,", ")</f>
        <v xml:space="preserve">0.025, 0.15, 0.15, 0.75, 0.75, 0.1275, 365, 0.2, 258, 485000000, 34100000, 53400000, 142000000, 37700000, 15060.65, 750000, 169931.5, 119256.8, 6371715, 6358997, 5414669, 5393288, 5116179, 832866.3, 0, 1600000000, 246000000, 1340000000, </v>
      </c>
      <c r="AD6" s="4" t="str">
        <f>CONCATENATE(AC6,Input!AD5,", ")</f>
        <v xml:space="preserve">0.025, 0.15, 0.15, 0.75, 0.75, 0.1275, 365, 0.2, 258, 485000000, 34100000, 53400000, 142000000, 37700000, 15060.65, 750000, 169931.5, 119256.8, 6371715, 6358997, 5414669, 5393288, 5116179, 832866.3, 0, 1600000000, 246000000, 1340000000, 222000000, </v>
      </c>
      <c r="AE6" s="4" t="str">
        <f>CONCATENATE(AD6,Input!AE5,", ")</f>
        <v xml:space="preserve">0.025, 0.15, 0.15, 0.75, 0.75, 0.1275, 365, 0.2, 258, 485000000, 34100000, 53400000, 142000000, 37700000, 15060.65, 750000, 169931.5, 119256.8, 6371715, 6358997, 5414669, 5393288, 5116179, 832866.3, 0, 1600000000, 246000000, 1340000000, 222000000, 57600000, </v>
      </c>
      <c r="AF6" s="4" t="str">
        <f>CONCATENATE(AE6,Input!AF5,", ")</f>
        <v xml:space="preserve">0.025, 0.15, 0.15, 0.75, 0.75, 0.1275, 365, 0.2, 258, 485000000, 34100000, 53400000, 142000000, 37700000, 15060.65, 750000, 169931.5, 119256.8, 6371715, 6358997, 5414669, 5393288, 5116179, 832866.3, 0, 1600000000, 246000000, 1340000000, 222000000, 57600000, 1710000000, </v>
      </c>
      <c r="AG6" s="4" t="str">
        <f>CONCATENATE(AF6,Input!AG5,", ")</f>
        <v xml:space="preserve">0.025, 0.15, 0.15, 0.75, 0.75, 0.1275, 365, 0.2, 258, 485000000, 34100000, 53400000, 142000000, 37700000, 15060.65, 750000, 169931.5, 119256.8, 6371715, 6358997, 5414669, 5393288, 5116179, 832866.3, 0, 1600000000, 246000000, 1340000000, 222000000, 57600000, 1710000000, 866000000, </v>
      </c>
      <c r="AH6" s="4" t="str">
        <f>CONCATENATE(AG6,Input!AH5,", ")</f>
        <v xml:space="preserve">0.025, 0.15, 0.15, 0.75, 0.75, 0.1275, 365, 0.2, 258, 485000000, 34100000, 53400000, 142000000, 37700000, 15060.65, 750000, 169931.5, 119256.8, 6371715, 6358997, 5414669, 5393288, 5116179, 832866.3, 0, 1600000000, 246000000, 1340000000, 222000000, 57600000, 1710000000, 866000000, 1470000000, </v>
      </c>
      <c r="AI6" s="4" t="str">
        <f>CONCATENATE(AH6,Input!AI5,", ")</f>
        <v xml:space="preserve">0.025, 0.15, 0.15, 0.75, 0.75, 0.1275, 365, 0.2, 258, 485000000, 34100000, 53400000, 142000000, 37700000, 15060.65, 750000, 169931.5, 119256.8, 6371715, 6358997, 5414669, 5393288, 5116179, 832866.3, 0, 1600000000, 246000000, 1340000000, 222000000, 57600000, 1710000000, 866000000, 1470000000, 2150000000, </v>
      </c>
      <c r="AJ6" s="4" t="str">
        <f>CONCATENATE(AI6,Input!AJ5,", ")</f>
        <v xml:space="preserve">0.025, 0.15, 0.15, 0.75, 0.75, 0.1275, 365, 0.2, 258, 485000000, 34100000, 53400000, 142000000, 37700000, 15060.65, 750000, 169931.5, 119256.8, 6371715, 6358997, 5414669, 5393288, 5116179, 832866.3, 0, 1600000000, 246000000, 1340000000, 222000000, 57600000, 1710000000, 866000000, 1470000000, 2150000000, 34400000, </v>
      </c>
      <c r="AK6" s="4" t="str">
        <f>CONCATENATE(AJ6,Input!AK5,", ")</f>
        <v xml:space="preserve">0.025, 0.15, 0.15, 0.75, 0.75, 0.1275, 365, 0.2, 258, 485000000, 34100000, 53400000, 142000000, 37700000, 15060.65, 750000, 169931.5, 119256.8, 6371715, 6358997, 5414669, 5393288, 5116179, 832866.3, 0, 1600000000, 246000000, 1340000000, 222000000, 57600000, 1710000000, 866000000, 1470000000, 2150000000, 34400000, 200, </v>
      </c>
      <c r="AL6" s="4" t="str">
        <f>CONCATENATE(AK6,Input!AL5,", ")</f>
        <v xml:space="preserve">0.025, 0.15, 0.15, 0.75, 0.75, 0.1275, 365, 0.2, 258, 485000000, 34100000, 53400000, 142000000, 37700000, 15060.65, 750000, 169931.5, 119256.8, 6371715, 6358997, 5414669, 5393288, 5116179, 832866.3, 0, 1600000000, 246000000, 1340000000, 222000000, 57600000, 1710000000, 866000000, 1470000000, 2150000000, 34400000, 200, 0, </v>
      </c>
      <c r="AM6" s="4" t="str">
        <f>CONCATENATE(AL6,Input!AM5,", ")</f>
        <v xml:space="preserve">0.025, 0.15, 0.15, 0.75, 0.75, 0.1275, 365, 0.2, 258, 485000000, 34100000, 53400000, 142000000, 37700000, 15060.65, 750000, 169931.5, 119256.8, 6371715, 6358997, 5414669, 5393288, 5116179, 832866.3, 0, 1600000000, 246000000, 1340000000, 222000000, 57600000, 1710000000, 866000000, 1470000000, 2150000000, 34400000, 200, 0, 2.246, </v>
      </c>
      <c r="AN6" s="4" t="str">
        <f>CONCATENATE(AM6,Input!AN5,", ")</f>
        <v xml:space="preserve">0.025, 0.15, 0.15, 0.75, 0.75, 0.1275, 365, 0.2, 258, 485000000, 34100000, 53400000, 142000000, 37700000, 15060.65, 750000, 169931.5, 119256.8, 6371715, 6358997, 5414669, 5393288, 5116179, 832866.3, 0, 1600000000, 246000000, 1340000000, 222000000, 57600000, 1710000000, 866000000, 1470000000, 2150000000, 34400000, 200, 0, 2.246, 1.558, </v>
      </c>
      <c r="AO6" s="4" t="str">
        <f>CONCATENATE(AN6,Input!AO5,", ")</f>
        <v xml:space="preserve">0.025, 0.15, 0.15, 0.75, 0.75, 0.1275, 365, 0.2, 258, 485000000, 34100000, 53400000, 142000000, 37700000, 15060.65, 750000, 169931.5, 119256.8, 6371715, 6358997, 5414669, 5393288, 5116179, 832866.3, 0, 1600000000, 246000000, 1340000000, 222000000, 57600000, 1710000000, 866000000, 1470000000, 2150000000, 34400000, 200, 0, 2.246, 1.558, 3.29, </v>
      </c>
      <c r="AP6" s="4" t="str">
        <f>CONCATENATE(AO6,Input!AP5,", ")</f>
        <v xml:space="preserve">0.025, 0.15, 0.15, 0.75, 0.75, 0.1275, 365, 0.2, 258, 485000000, 34100000, 53400000, 142000000, 37700000, 15060.65, 750000, 169931.5, 119256.8, 6371715, 6358997, 5414669, 5393288, 5116179, 832866.3, 0, 1600000000, 246000000, 1340000000, 222000000, 57600000, 1710000000, 866000000, 1470000000, 2150000000, 34400000, 200, 0, 2.246, 1.558, 3.29, 2.38, </v>
      </c>
      <c r="AQ6" s="4" t="str">
        <f>CONCATENATE(AP6,Input!AQ5,", ")</f>
        <v xml:space="preserve">0.025, 0.15, 0.15, 0.75, 0.75, 0.1275, 365, 0.2, 258, 485000000, 34100000, 53400000, 142000000, 37700000, 15060.65, 750000, 169931.5, 119256.8, 6371715, 6358997, 5414669, 5393288, 5116179, 832866.3, 0, 1600000000, 246000000, 1340000000, 222000000, 57600000, 1710000000, 866000000, 1470000000, 2150000000, 34400000, 200, 0, 2.246, 1.558, 3.29, 2.38, 2.768, </v>
      </c>
      <c r="AR6" s="4" t="str">
        <f>CONCATENATE(AQ6,Input!AR5,", ")</f>
        <v xml:space="preserve">0.025, 0.15, 0.15, 0.75, 0.75, 0.1275, 365, 0.2, 258, 485000000, 34100000, 53400000, 142000000, 37700000, 15060.65, 750000, 169931.5, 119256.8, 6371715, 6358997, 5414669, 5393288, 5116179, 832866.3, 0, 1600000000, 246000000, 1340000000, 222000000, 57600000, 1710000000, 866000000, 1470000000, 2150000000, 34400000, 200, 0, 2.246, 1.558, 3.29, 2.38, 2.768, 0, </v>
      </c>
      <c r="AS6" s="4" t="str">
        <f>CONCATENATE(AR6,Input!AS5,", ")</f>
        <v xml:space="preserve">0.025, 0.15, 0.15, 0.75, 0.75, 0.1275, 365, 0.2, 258, 485000000, 34100000, 53400000, 142000000, 37700000, 15060.65, 750000, 169931.5, 119256.8, 6371715, 6358997, 5414669, 5393288, 5116179, 832866.3, 0, 1600000000, 246000000, 1340000000, 222000000, 57600000, 1710000000, 866000000, 1470000000, 2150000000, 34400000, 200, 0, 2.246, 1.558, 3.29, 2.38, 2.768, 0, 0.273, </v>
      </c>
      <c r="AT6" s="4" t="str">
        <f>CONCATENATE(AS6,Input!AT5,", ")</f>
        <v xml:space="preserve">0.025, 0.15, 0.15, 0.75, 0.75, 0.1275, 365, 0.2, 258, 485000000, 34100000, 53400000, 142000000, 37700000, 15060.65, 750000, 169931.5, 119256.8, 6371715, 6358997, 5414669, 5393288, 5116179, 832866.3, 0, 1600000000, 246000000, 1340000000, 222000000, 57600000, 1710000000, 866000000, 1470000000, 2150000000, 34400000, 200, 0, 2.246, 1.558, 3.29, 2.38, 2.768, 0, 0.273, 0.677, </v>
      </c>
      <c r="AU6" s="4" t="str">
        <f>CONCATENATE(AT6,Input!AU5,", ")</f>
        <v xml:space="preserve">0.025, 0.15, 0.15, 0.75, 0.75, 0.1275, 365, 0.2, 258, 485000000, 34100000, 53400000, 142000000, 37700000, 15060.65, 750000, 169931.5, 119256.8, 6371715, 6358997, 5414669, 5393288, 5116179, 832866.3, 0, 1600000000, 246000000, 1340000000, 222000000, 57600000, 1710000000, 866000000, 1470000000, 2150000000, 34400000, 200, 0, 2.246, 1.558, 3.29, 2.38, 2.768, 0, 0.273, 0.677, 0.332, </v>
      </c>
      <c r="AV6" s="4" t="str">
        <f>CONCATENATE(AU6,Input!AV5,", ")</f>
        <v xml:space="preserve">0.025, 0.15, 0.15, 0.75, 0.75, 0.1275, 365, 0.2, 258, 485000000, 34100000, 53400000, 142000000, 37700000, 15060.65, 750000, 169931.5, 119256.8, 6371715, 6358997, 5414669, 5393288, 5116179, 832866.3, 0, 1600000000, 246000000, 1340000000, 222000000, 57600000, 1710000000, 866000000, 1470000000, 2150000000, 34400000, 200, 0, 2.246, 1.558, 3.29, 2.38, 2.768, 0, 0.273, 0.677, 0.332, 0.631, </v>
      </c>
      <c r="AW6" s="4" t="str">
        <f>CONCATENATE(AV6,Input!AW5,", ")</f>
        <v xml:space="preserve">0.025, 0.15, 0.15, 0.75, 0.75, 0.1275, 365, 0.2, 258, 485000000, 34100000, 53400000, 142000000, 37700000, 15060.65, 750000, 169931.5, 119256.8, 6371715, 6358997, 5414669, 5393288, 5116179, 832866.3, 0, 1600000000, 246000000, 1340000000, 222000000, 57600000, 1710000000, 866000000, 1470000000, 2150000000, 34400000, 200, 0, 2.246, 1.558, 3.29, 2.38, 2.768, 0, 0.273, 0.677, 0.332, 0.631, 0.697, </v>
      </c>
      <c r="AX6" s="4" t="str">
        <f>CONCATENATE(AW6,Input!AX5,", ")</f>
        <v xml:space="preserve">0.025, 0.15, 0.15, 0.75, 0.75, 0.1275, 365, 0.2, 258, 485000000, 34100000, 53400000, 142000000, 37700000, 15060.65, 750000, 169931.5, 119256.8, 6371715, 6358997, 5414669, 5393288, 5116179, 832866.3, 0, 1600000000, 246000000, 1340000000, 222000000, 57600000, 1710000000, 866000000, 1470000000, 2150000000, 34400000, 200, 0, 2.246, 1.558, 3.29, 2.38, 2.768, 0, 0.273, 0.677, 0.332, 0.631, 0.697, 1, </v>
      </c>
      <c r="AY6" s="4" t="str">
        <f>CONCATENATE(AX6,Input!AY5,", ")</f>
        <v xml:space="preserve">0.025, 0.15, 0.15, 0.75, 0.75, 0.1275, 365, 0.2, 258, 485000000, 34100000, 53400000, 142000000, 37700000, 15060.65, 750000, 169931.5, 119256.8, 6371715, 6358997, 5414669, 5393288, 5116179, 832866.3, 0, 1600000000, 246000000, 1340000000, 222000000, 57600000, 1710000000, 866000000, 1470000000, 2150000000, 34400000, 200, 0, 2.246, 1.558, 3.29, 2.38, 2.768, 0, 0.273, 0.677, 0.332, 0.631, 0.697, 1, 1.005128, </v>
      </c>
      <c r="AZ6" s="4" t="str">
        <f>CONCATENATE(AY6,Input!AZ5,", ")</f>
        <v xml:space="preserve">0.025, 0.15, 0.15, 0.75, 0.75, 0.1275, 365, 0.2, 258, 485000000, 34100000, 53400000, 142000000, 37700000, 15060.65, 750000, 169931.5, 119256.8, 6371715, 6358997, 5414669, 5393288, 5116179, 832866.3, 0, 1600000000, 246000000, 1340000000, 222000000, 57600000, 1710000000, 866000000, 1470000000, 2150000000, 34400000, 200, 0, 2.246, 1.558, 3.29, 2.38, 2.768, 0, 0.273, 0.677, 0.332, 0.631, 0.697, 1, 1.005128, 1.012912, </v>
      </c>
      <c r="BA6" s="4" t="str">
        <f>CONCATENATE(AZ6,Input!BA5,", ")</f>
        <v xml:space="preserve">0.025, 0.15, 0.15, 0.75, 0.75, 0.1275, 365, 0.2, 258, 485000000, 34100000, 53400000, 142000000, 37700000, 15060.65, 750000, 169931.5, 119256.8, 6371715, 6358997, 5414669, 5393288, 5116179, 832866.3, 0, 1600000000, 246000000, 1340000000, 222000000, 57600000, 1710000000, 866000000, 1470000000, 2150000000, 34400000, 200, 0, 2.246, 1.558, 3.29, 2.38, 2.768, 0, 0.273, 0.677, 0.332, 0.631, 0.697, 1, 1.005128, 1.012912, 1.019158, </v>
      </c>
      <c r="BB6" s="4" t="str">
        <f>CONCATENATE(BA6,Input!BB5,", ")</f>
        <v xml:space="preserve">0.025, 0.15, 0.15, 0.75, 0.75, 0.1275, 365, 0.2, 258, 485000000, 34100000, 53400000, 142000000, 37700000, 15060.65, 750000, 169931.5, 119256.8, 6371715, 6358997, 5414669, 5393288, 5116179, 832866.3, 0, 1600000000, 246000000, 1340000000, 222000000, 57600000, 1710000000, 866000000, 1470000000, 2150000000, 34400000, 200, 0, 2.246, 1.558, 3.29, 2.38, 2.768, 0, 0.273, 0.677, 0.332, 0.631, 0.697, 1, 1.005128, 1.012912, 1.019158, 1.062, </v>
      </c>
      <c r="BC6" s="4" t="str">
        <f>CONCATENATE(BB6,Input!BC5,", ")</f>
        <v xml:space="preserve">0.025, 0.15, 0.15, 0.75, 0.75, 0.1275, 365, 0.2, 258, 485000000, 34100000, 53400000, 142000000, 37700000, 15060.65, 750000, 169931.5, 119256.8, 6371715, 6358997, 5414669, 5393288, 5116179, 832866.3, 0, 1600000000, 246000000, 1340000000, 222000000, 57600000, 1710000000, 866000000, 1470000000, 2150000000, 34400000, 200, 0, 2.246, 1.558, 3.29, 2.38, 2.768, 0, 0.273, 0.677, 0.332, 0.631, 0.697, 1, 1.005128, 1.012912, 1.019158, 1.062, 1.062, </v>
      </c>
    </row>
    <row r="7" spans="1:55" x14ac:dyDescent="0.2">
      <c r="B7" s="4" t="str">
        <f>CONCATENATE(A7,Input!B6,", ")</f>
        <v xml:space="preserve">0, </v>
      </c>
      <c r="C7" s="4" t="str">
        <f>CONCATENATE(B7,Input!C6,", ")</f>
        <v xml:space="preserve">0, 0, </v>
      </c>
      <c r="D7" s="4" t="str">
        <f>CONCATENATE(C7,Input!D6,", ")</f>
        <v xml:space="preserve">0, 0, 0, </v>
      </c>
      <c r="E7" s="4" t="str">
        <f>CONCATENATE(D7,Input!E6,", ")</f>
        <v xml:space="preserve">0, 0, 0, 0, </v>
      </c>
      <c r="F7" s="4" t="str">
        <f>CONCATENATE(E7,Input!F6,", ")</f>
        <v xml:space="preserve">0, 0, 0, 0, 0, </v>
      </c>
      <c r="G7" s="4" t="str">
        <f>CONCATENATE(F7,Input!G6,", ")</f>
        <v xml:space="preserve">0, 0, 0, 0, 0, 0, </v>
      </c>
      <c r="H7" s="4" t="str">
        <f>CONCATENATE(G7,Input!H6,", ")</f>
        <v xml:space="preserve">0, 0, 0, 0, 0, 0, 0, </v>
      </c>
      <c r="I7" s="4" t="str">
        <f>CONCATENATE(H7,Input!I6,", ")</f>
        <v xml:space="preserve">0, 0, 0, 0, 0, 0, 0, 0, </v>
      </c>
      <c r="J7" s="4" t="str">
        <f>CONCATENATE(I7,Input!J6,", ")</f>
        <v xml:space="preserve">0, 0, 0, 0, 0, 0, 0, 0, 0, </v>
      </c>
      <c r="K7" s="4" t="str">
        <f>CONCATENATE(J7,Input!K6,", ")</f>
        <v xml:space="preserve">0, 0, 0, 0, 0, 0, 0, 0, 0, 0, </v>
      </c>
      <c r="L7" s="4" t="str">
        <f>CONCATENATE(K7,Input!L6,", ")</f>
        <v xml:space="preserve">0, 0, 0, 0, 0, 0, 0, 0, 0, 0, 0, </v>
      </c>
      <c r="M7" s="4" t="str">
        <f>CONCATENATE(L7,Input!M6,", ")</f>
        <v xml:space="preserve">0, 0, 0, 0, 0, 0, 0, 0, 0, 0, 0, 0, </v>
      </c>
      <c r="N7" s="4" t="str">
        <f>CONCATENATE(M7,Input!N6,", ")</f>
        <v xml:space="preserve">0, 0, 0, 0, 0, 0, 0, 0, 0, 0, 0, 0, 0, </v>
      </c>
      <c r="O7" s="4" t="str">
        <f>CONCATENATE(N7,Input!O6,", ")</f>
        <v xml:space="preserve">0, 0, 0, 0, 0, 0, 0, 0, 0, 0, 0, 0, 0, 0, </v>
      </c>
      <c r="P7" s="4" t="str">
        <f>CONCATENATE(O7,Input!P6,", ")</f>
        <v xml:space="preserve">0, 0, 0, 0, 0, 0, 0, 0, 0, 0, 0, 0, 0, 0, 0, </v>
      </c>
      <c r="Q7" s="4" t="str">
        <f>CONCATENATE(P7,Input!Q6,", ")</f>
        <v xml:space="preserve">0, 0, 0, 0, 0, 0, 0, 0, 0, 0, 0, 0, 0, 0, 0, 0, </v>
      </c>
      <c r="R7" s="4" t="str">
        <f>CONCATENATE(Q7,Input!R6,", ")</f>
        <v xml:space="preserve">0, 0, 0, 0, 0, 0, 0, 0, 0, 0, 0, 0, 0, 0, 0, 0, 0, </v>
      </c>
      <c r="S7" s="4" t="str">
        <f>CONCATENATE(R7,Input!S6,", ")</f>
        <v xml:space="preserve">0, 0, 0, 0, 0, 0, 0, 0, 0, 0, 0, 0, 0, 0, 0, 0, 0, 0, </v>
      </c>
      <c r="T7" s="4" t="str">
        <f>CONCATENATE(S7,Input!T6,", ")</f>
        <v xml:space="preserve">0, 0, 0, 0, 0, 0, 0, 0, 0, 0, 0, 0, 0, 0, 0, 0, 0, 0, 0, </v>
      </c>
      <c r="U7" s="4" t="str">
        <f>CONCATENATE(T7,Input!U6,", ")</f>
        <v xml:space="preserve">0, 0, 0, 0, 0, 0, 0, 0, 0, 0, 0, 0, 0, 0, 0, 0, 0, 0, 0, 0, </v>
      </c>
      <c r="V7" s="4" t="str">
        <f>CONCATENATE(U7,Input!V6,", ")</f>
        <v xml:space="preserve">0, 0, 0, 0, 0, 0, 0, 0, 0, 0, 0, 0, 0, 0, 0, 0, 0, 0, 0, 0, 0, </v>
      </c>
      <c r="W7" s="4" t="str">
        <f>CONCATENATE(V7,Input!W6,", ")</f>
        <v xml:space="preserve">0, 0, 0, 0, 0, 0, 0, 0, 0, 0, 0, 0, 0, 0, 0, 0, 0, 0, 0, 0, 0, 0, </v>
      </c>
      <c r="X7" s="4" t="str">
        <f>CONCATENATE(W7,Input!X6,", ")</f>
        <v xml:space="preserve">0, 0, 0, 0, 0, 0, 0, 0, 0, 0, 0, 0, 0, 0, 0, 0, 0, 0, 0, 0, 0, 0, 0, </v>
      </c>
      <c r="Y7" s="4" t="str">
        <f>CONCATENATE(X7,Input!Y6,", ")</f>
        <v xml:space="preserve">0, 0, 0, 0, 0, 0, 0, 0, 0, 0, 0, 0, 0, 0, 0, 0, 0, 0, 0, 0, 0, 0, 0, 0, </v>
      </c>
      <c r="Z7" s="4" t="str">
        <f>CONCATENATE(Y7,Input!Z6,", ")</f>
        <v xml:space="preserve">0, 0, 0, 0, 0, 0, 0, 0, 0, 0, 0, 0, 0, 0, 0, 0, 0, 0, 0, 0, 0, 0, 0, 0, 0, </v>
      </c>
      <c r="AA7" s="4" t="str">
        <f>CONCATENATE(Z7,Input!AA6,", ")</f>
        <v xml:space="preserve">0, 0, 0, 0, 0, 0, 0, 0, 0, 0, 0, 0, 0, 0, 0, 0, 0, 0, 0, 0, 0, 0, 0, 0, 0, 0, </v>
      </c>
      <c r="AB7" s="4" t="str">
        <f>CONCATENATE(AA7,Input!AB6,", ")</f>
        <v xml:space="preserve">0, 0, 0, 0, 0, 0, 0, 0, 0, 0, 0, 0, 0, 0, 0, 0, 0, 0, 0, 0, 0, 0, 0, 0, 0, 0, 0, </v>
      </c>
      <c r="AC7" s="4" t="str">
        <f>CONCATENATE(AB7,Input!AC6,", ")</f>
        <v xml:space="preserve">0, 0, 0, 0, 0, 0, 0, 0, 0, 0, 0, 0, 0, 0, 0, 0, 0, 0, 0, 0, 0, 0, 0, 0, 0, 0, 0, 0, </v>
      </c>
      <c r="AD7" s="4" t="str">
        <f>CONCATENATE(AC7,Input!AD6,", ")</f>
        <v xml:space="preserve">0, 0, 0, 0, 0, 0, 0, 0, 0, 0, 0, 0, 0, 0, 0, 0, 0, 0, 0, 0, 0, 0, 0, 0, 0, 0, 0, 0, 0, </v>
      </c>
      <c r="AE7" s="4" t="str">
        <f>CONCATENATE(AD7,Input!AE6,", ")</f>
        <v xml:space="preserve">0, 0, 0, 0, 0, 0, 0, 0, 0, 0, 0, 0, 0, 0, 0, 0, 0, 0, 0, 0, 0, 0, 0, 0, 0, 0, 0, 0, 0, 0, </v>
      </c>
      <c r="AF7" s="4" t="str">
        <f>CONCATENATE(AE7,Input!AF6,", ")</f>
        <v xml:space="preserve">0, 0, 0, 0, 0, 0, 0, 0, 0, 0, 0, 0, 0, 0, 0, 0, 0, 0, 0, 0, 0, 0, 0, 0, 0, 0, 0, 0, 0, 0, 0, </v>
      </c>
      <c r="AG7" s="4" t="str">
        <f>CONCATENATE(AF7,Input!AG6,", ")</f>
        <v xml:space="preserve">0, 0, 0, 0, 0, 0, 0, 0, 0, 0, 0, 0, 0, 0, 0, 0, 0, 0, 0, 0, 0, 0, 0, 0, 0, 0, 0, 0, 0, 0, 0, 0, </v>
      </c>
      <c r="AH7" s="4" t="str">
        <f>CONCATENATE(AG7,Input!AH6,", ")</f>
        <v xml:space="preserve">0, 0, 0, 0, 0, 0, 0, 0, 0, 0, 0, 0, 0, 0, 0, 0, 0, 0, 0, 0, 0, 0, 0, 0, 0, 0, 0, 0, 0, 0, 0, 0, 0, </v>
      </c>
      <c r="AI7" s="4" t="str">
        <f>CONCATENATE(AH7,Input!AI6,", ")</f>
        <v xml:space="preserve">0, 0, 0, 0, 0, 0, 0, 0, 0, 0, 0, 0, 0, 0, 0, 0, 0, 0, 0, 0, 0, 0, 0, 0, 0, 0, 0, 0, 0, 0, 0, 0, 0, 0, </v>
      </c>
      <c r="AJ7" s="4" t="str">
        <f>CONCATENATE(AI7,Input!AJ6,", ")</f>
        <v xml:space="preserve">0, 0, 0, 0, 0, 0, 0, 0, 0, 0, 0, 0, 0, 0, 0, 0, 0, 0, 0, 0, 0, 0, 0, 0, 0, 0, 0, 0, 0, 0, 0, 0, 0, 0, 0, </v>
      </c>
      <c r="AK7" s="4" t="str">
        <f>CONCATENATE(AJ7,Input!AK6,", ")</f>
        <v xml:space="preserve">0, 0, 0, 0, 0, 0, 0, 0, 0, 0, 0, 0, 0, 0, 0, 0, 0, 0, 0, 0, 0, 0, 0, 0, 0, 0, 0, 0, 0, 0, 0, 0, 0, 0, 0, 0, </v>
      </c>
      <c r="AL7" s="4" t="str">
        <f>CONCATENATE(AK7,Input!AL6,", ")</f>
        <v xml:space="preserve">0, 0, 0, 0, 0, 0, 0, 0, 0, 0, 0, 0, 0, 0, 0, 0, 0, 0, 0, 0, 0, 0, 0, 0, 0, 0, 0, 0, 0, 0, 0, 0, 0, 0, 0, 0, 0, </v>
      </c>
      <c r="AM7" s="4" t="str">
        <f>CONCATENATE(AL7,Input!AM6,", ")</f>
        <v xml:space="preserve">0, 0, 0, 0, 0, 0, 0, 0, 0, 0, 0, 0, 0, 0, 0, 0, 0, 0, 0, 0, 0, 0, 0, 0, 0, 0, 0, 0, 0, 0, 0, 0, 0, 0, 0, 0, 0, 0, </v>
      </c>
      <c r="AN7" s="4" t="str">
        <f>CONCATENATE(AM7,Input!AN6,", ")</f>
        <v xml:space="preserve">0, 0, 0, 0, 0, 0, 0, 0, 0, 0, 0, 0, 0, 0, 0, 0, 0, 0, 0, 0, 0, 0, 0, 0, 0, 0, 0, 0, 0, 0, 0, 0, 0, 0, 0, 0, 0, 0, 0, </v>
      </c>
      <c r="AO7" s="4" t="str">
        <f>CONCATENATE(AN7,Input!AO6,", ")</f>
        <v xml:space="preserve">0, 0, 0, 0, 0, 0, 0, 0, 0, 0, 0, 0, 0, 0, 0, 0, 0, 0, 0, 0, 0, 0, 0, 0, 0, 0, 0, 0, 0, 0, 0, 0, 0, 0, 0, 0, 0, 0, 0, 0, </v>
      </c>
      <c r="AP7" s="4" t="str">
        <f>CONCATENATE(AO7,Input!AP6,", ")</f>
        <v xml:space="preserve">0, 0, 0, 0, 0, 0, 0, 0, 0, 0, 0, 0, 0, 0, 0, 0, 0, 0, 0, 0, 0, 0, 0, 0, 0, 0, 0, 0, 0, 0, 0, 0, 0, 0, 0, 0, 0, 0, 0, 0, 0, </v>
      </c>
      <c r="AQ7" s="4" t="str">
        <f>CONCATENATE(AP7,Input!AQ6,", ")</f>
        <v xml:space="preserve">0, 0, 0, 0, 0, 0, 0, 0, 0, 0, 0, 0, 0, 0, 0, 0, 0, 0, 0, 0, 0, 0, 0, 0, 0, 0, 0, 0, 0, 0, 0, 0, 0, 0, 0, 0, 0, 0, 0, 0, 0, 0, </v>
      </c>
      <c r="AR7" s="4" t="str">
        <f>CONCATENATE(AQ7,Input!AR6,", ")</f>
        <v xml:space="preserve">0, 0, 0, 0, 0, 0, 0, 0, 0, 0, 0, 0, 0, 0, 0, 0, 0, 0, 0, 0, 0, 0, 0, 0, 0, 0, 0, 0, 0, 0, 0, 0, 0, 0, 0, 0, 0, 0, 0, 0, 0, 0, 0, </v>
      </c>
      <c r="AS7" s="4" t="str">
        <f>CONCATENATE(AR7,Input!AS6,", ")</f>
        <v xml:space="preserve">0, 0, 0, 0, 0, 0, 0, 0, 0, 0, 0, 0, 0, 0, 0, 0, 0, 0, 0, 0, 0, 0, 0, 0, 0, 0, 0, 0, 0, 0, 0, 0, 0, 0, 0, 0, 0, 0, 0, 0, 0, 0, 0, 0, </v>
      </c>
      <c r="AT7" s="4" t="str">
        <f>CONCATENATE(AS7,Input!AT6,", ")</f>
        <v xml:space="preserve">0, 0, 0, 0, 0, 0, 0, 0, 0, 0, 0, 0, 0, 0, 0, 0, 0, 0, 0, 0, 0, 0, 0, 0, 0, 0, 0, 0, 0, 0, 0, 0, 0, 0, 0, 0, 0, 0, 0, 0, 0, 0, 0, 0, 0, </v>
      </c>
      <c r="AU7" s="4" t="str">
        <f>CONCATENATE(AT7,Input!AU6,", ")</f>
        <v xml:space="preserve">0, 0, 0, 0, 0, 0, 0, 0, 0, 0, 0, 0, 0, 0, 0, 0, 0, 0, 0, 0, 0, 0, 0, 0, 0, 0, 0, 0, 0, 0, 0, 0, 0, 0, 0, 0, 0, 0, 0, 0, 0, 0, 0, 0, 0, 0, </v>
      </c>
      <c r="AV7" s="4" t="str">
        <f>CONCATENATE(AU7,Input!AV6,", ")</f>
        <v xml:space="preserve">0, 0, 0, 0, 0, 0, 0, 0, 0, 0, 0, 0, 0, 0, 0, 0, 0, 0, 0, 0, 0, 0, 0, 0, 0, 0, 0, 0, 0, 0, 0, 0, 0, 0, 0, 0, 0, 0, 0, 0, 0, 0, 0, 0, 0, 0, 0, </v>
      </c>
      <c r="AW7" s="4" t="str">
        <f>CONCATENATE(AV7,Input!AW6,", ")</f>
        <v xml:space="preserve">0, 0, 0, 0, 0, 0, 0, 0, 0, 0, 0, 0, 0, 0, 0, 0, 0, 0, 0, 0, 0, 0, 0, 0, 0, 0, 0, 0, 0, 0, 0, 0, 0, 0, 0, 0, 0, 0, 0, 0, 0, 0, 0, 0, 0, 0, 0, 0, </v>
      </c>
      <c r="AX7" s="4" t="str">
        <f>CONCATENATE(AW7,Input!AX6,", ")</f>
        <v xml:space="preserve">0, 0, 0, 0, 0, 0, 0, 0, 0, 0, 0, 0, 0, 0, 0, 0, 0, 0, 0, 0, 0, 0, 0, 0, 0, 0, 0, 0, 0, 0, 0, 0, 0, 0, 0, 0, 0, 0, 0, 0, 0, 0, 0, 0, 0, 0, 0, 0, 0, </v>
      </c>
      <c r="AY7" s="4" t="str">
        <f>CONCATENATE(AX7,Input!AY6,", ")</f>
        <v xml:space="preserve">0, 0, 0, 0, 0, 0, 0, 0, 0, 0, 0, 0, 0, 0, 0, 0, 0, 0, 0, 0, 0, 0, 0, 0, 0, 0, 0, 0, 0, 0, 0, 0, 0, 0, 0, 0, 0, 0, 0, 0, 0, 0, 0, 0, 0, 0, 0, 0, 0, 0, </v>
      </c>
      <c r="AZ7" s="4" t="str">
        <f>CONCATENATE(AY7,Input!AZ6,", ")</f>
        <v xml:space="preserve">0, 0, 0, 0, 0, 0, 0, 0, 0, 0, 0, 0, 0, 0, 0, 0, 0, 0, 0, 0, 0, 0, 0, 0, 0, 0, 0, 0, 0, 0, 0, 0, 0, 0, 0, 0, 0, 0, 0, 0, 0, 0, 0, 0, 0, 0, 0, 0, 0, 0, 0, </v>
      </c>
      <c r="BA7" s="4" t="str">
        <f>CONCATENATE(AZ7,Input!BA6,", ")</f>
        <v xml:space="preserve">0, 0, 0, 0, 0, 0, 0, 0, 0, 0, 0, 0, 0, 0, 0, 0, 0, 0, 0, 0, 0, 0, 0, 0, 0, 0, 0, 0, 0, 0, 0, 0, 0, 0, 0, 0, 0, 0, 0, 0, 0, 0, 0, 0, 0, 0, 0, 0, 0, 0, 0, 0, </v>
      </c>
      <c r="BB7" s="4" t="str">
        <f>CONCATENATE(BA7,Input!BB6,", ")</f>
        <v xml:space="preserve">0, 0, 0, 0, 0, 0, 0, 0, 0, 0, 0, 0, 0, 0, 0, 0, 0, 0, 0, 0, 0, 0, 0, 0, 0, 0, 0, 0, 0, 0, 0, 0, 0, 0, 0, 0, 0, 0, 0, 0, 0, 0, 0, 0, 0, 0, 0, 0, 0, 0, 0, 0, 0, </v>
      </c>
      <c r="BC7" s="4" t="str">
        <f>CONCATENATE(BB7,Input!BC6,", ")</f>
        <v xml:space="preserve">0, 0, 0, 0, 0, 0, 0, 0, 0, 0, 0, 0, 0, 0, 0, 0, 0, 0, 0, 0, 0, 0, 0, 0, 0, 0, 0, 0, 0, 0, 0, 0, 0, 0, 0, 0, 0, 0, 0, 0, 0, 0, 0, 0, 0, 0, 0, 0, 0, 0, 0, 0, 0, 0, </v>
      </c>
    </row>
    <row r="8" spans="1:55" x14ac:dyDescent="0.2">
      <c r="B8" s="4" t="str">
        <f>CONCATENATE(A8,Input!B7,", ")</f>
        <v xml:space="preserve">0, </v>
      </c>
      <c r="C8" s="4" t="str">
        <f>CONCATENATE(B8,Input!C7,", ")</f>
        <v xml:space="preserve">0, 0, </v>
      </c>
      <c r="D8" s="4" t="str">
        <f>CONCATENATE(C8,Input!D7,", ")</f>
        <v xml:space="preserve">0, 0, 0, </v>
      </c>
      <c r="E8" s="4" t="str">
        <f>CONCATENATE(D8,Input!E7,", ")</f>
        <v xml:space="preserve">0, 0, 0, 0, </v>
      </c>
      <c r="F8" s="4" t="str">
        <f>CONCATENATE(E8,Input!F7,", ")</f>
        <v xml:space="preserve">0, 0, 0, 0, 0, </v>
      </c>
      <c r="G8" s="4" t="str">
        <f>CONCATENATE(F8,Input!G7,", ")</f>
        <v xml:space="preserve">0, 0, 0, 0, 0, 0, </v>
      </c>
      <c r="H8" s="4" t="str">
        <f>CONCATENATE(G8,Input!H7,", ")</f>
        <v xml:space="preserve">0, 0, 0, 0, 0, 0, 0, </v>
      </c>
      <c r="I8" s="4" t="str">
        <f>CONCATENATE(H8,Input!I7,", ")</f>
        <v xml:space="preserve">0, 0, 0, 0, 0, 0, 0, 0, </v>
      </c>
      <c r="J8" s="4" t="str">
        <f>CONCATENATE(I8,Input!J7,", ")</f>
        <v xml:space="preserve">0, 0, 0, 0, 0, 0, 0, 0, 0, </v>
      </c>
      <c r="K8" s="4" t="str">
        <f>CONCATENATE(J8,Input!K7,", ")</f>
        <v xml:space="preserve">0, 0, 0, 0, 0, 0, 0, 0, 0, 0, </v>
      </c>
      <c r="L8" s="4" t="str">
        <f>CONCATENATE(K8,Input!L7,", ")</f>
        <v xml:space="preserve">0, 0, 0, 0, 0, 0, 0, 0, 0, 0, 0, </v>
      </c>
      <c r="M8" s="4" t="str">
        <f>CONCATENATE(L8,Input!M7,", ")</f>
        <v xml:space="preserve">0, 0, 0, 0, 0, 0, 0, 0, 0, 0, 0, 0, </v>
      </c>
      <c r="N8" s="4" t="str">
        <f>CONCATENATE(M8,Input!N7,", ")</f>
        <v xml:space="preserve">0, 0, 0, 0, 0, 0, 0, 0, 0, 0, 0, 0, 0, </v>
      </c>
      <c r="O8" s="4" t="str">
        <f>CONCATENATE(N8,Input!O7,", ")</f>
        <v xml:space="preserve">0, 0, 0, 0, 0, 0, 0, 0, 0, 0, 0, 0, 0, 0, </v>
      </c>
      <c r="P8" s="4" t="str">
        <f>CONCATENATE(O8,Input!P7,", ")</f>
        <v xml:space="preserve">0, 0, 0, 0, 0, 0, 0, 0, 0, 0, 0, 0, 0, 0, 0, </v>
      </c>
      <c r="Q8" s="4" t="str">
        <f>CONCATENATE(P8,Input!Q7,", ")</f>
        <v xml:space="preserve">0, 0, 0, 0, 0, 0, 0, 0, 0, 0, 0, 0, 0, 0, 0, 0, </v>
      </c>
      <c r="R8" s="4" t="str">
        <f>CONCATENATE(Q8,Input!R7,", ")</f>
        <v xml:space="preserve">0, 0, 0, 0, 0, 0, 0, 0, 0, 0, 0, 0, 0, 0, 0, 0, 0, </v>
      </c>
      <c r="S8" s="4" t="str">
        <f>CONCATENATE(R8,Input!S7,", ")</f>
        <v xml:space="preserve">0, 0, 0, 0, 0, 0, 0, 0, 0, 0, 0, 0, 0, 0, 0, 0, 0, 0, </v>
      </c>
      <c r="T8" s="4" t="str">
        <f>CONCATENATE(S8,Input!T7,", ")</f>
        <v xml:space="preserve">0, 0, 0, 0, 0, 0, 0, 0, 0, 0, 0, 0, 0, 0, 0, 0, 0, 0, 0, </v>
      </c>
      <c r="U8" s="4" t="str">
        <f>CONCATENATE(T8,Input!U7,", ")</f>
        <v xml:space="preserve">0, 0, 0, 0, 0, 0, 0, 0, 0, 0, 0, 0, 0, 0, 0, 0, 0, 0, 0, 0, </v>
      </c>
      <c r="V8" s="4" t="str">
        <f>CONCATENATE(U8,Input!V7,", ")</f>
        <v xml:space="preserve">0, 0, 0, 0, 0, 0, 0, 0, 0, 0, 0, 0, 0, 0, 0, 0, 0, 0, 0, 0, 0, </v>
      </c>
      <c r="W8" s="4" t="str">
        <f>CONCATENATE(V8,Input!W7,", ")</f>
        <v xml:space="preserve">0, 0, 0, 0, 0, 0, 0, 0, 0, 0, 0, 0, 0, 0, 0, 0, 0, 0, 0, 0, 0, 0, </v>
      </c>
      <c r="X8" s="4" t="str">
        <f>CONCATENATE(W8,Input!X7,", ")</f>
        <v xml:space="preserve">0, 0, 0, 0, 0, 0, 0, 0, 0, 0, 0, 0, 0, 0, 0, 0, 0, 0, 0, 0, 0, 0, 0, </v>
      </c>
      <c r="Y8" s="4" t="str">
        <f>CONCATENATE(X8,Input!Y7,", ")</f>
        <v xml:space="preserve">0, 0, 0, 0, 0, 0, 0, 0, 0, 0, 0, 0, 0, 0, 0, 0, 0, 0, 0, 0, 0, 0, 0, 0, </v>
      </c>
      <c r="Z8" s="4" t="str">
        <f>CONCATENATE(Y8,Input!Z7,", ")</f>
        <v xml:space="preserve">0, 0, 0, 0, 0, 0, 0, 0, 0, 0, 0, 0, 0, 0, 0, 0, 0, 0, 0, 0, 0, 0, 0, 0, 0, </v>
      </c>
      <c r="AA8" s="4" t="str">
        <f>CONCATENATE(Z8,Input!AA7,", ")</f>
        <v xml:space="preserve">0, 0, 0, 0, 0, 0, 0, 0, 0, 0, 0, 0, 0, 0, 0, 0, 0, 0, 0, 0, 0, 0, 0, 0, 0, 0, </v>
      </c>
      <c r="AB8" s="4" t="str">
        <f>CONCATENATE(AA8,Input!AB7,", ")</f>
        <v xml:space="preserve">0, 0, 0, 0, 0, 0, 0, 0, 0, 0, 0, 0, 0, 0, 0, 0, 0, 0, 0, 0, 0, 0, 0, 0, 0, 0, 0, </v>
      </c>
      <c r="AC8" s="4" t="str">
        <f>CONCATENATE(AB8,Input!AC7,", ")</f>
        <v xml:space="preserve">0, 0, 0, 0, 0, 0, 0, 0, 0, 0, 0, 0, 0, 0, 0, 0, 0, 0, 0, 0, 0, 0, 0, 0, 0, 0, 0, 0, </v>
      </c>
      <c r="AD8" s="4" t="str">
        <f>CONCATENATE(AC8,Input!AD7,", ")</f>
        <v xml:space="preserve">0, 0, 0, 0, 0, 0, 0, 0, 0, 0, 0, 0, 0, 0, 0, 0, 0, 0, 0, 0, 0, 0, 0, 0, 0, 0, 0, 0, 0, </v>
      </c>
      <c r="AE8" s="4" t="str">
        <f>CONCATENATE(AD8,Input!AE7,", ")</f>
        <v xml:space="preserve">0, 0, 0, 0, 0, 0, 0, 0, 0, 0, 0, 0, 0, 0, 0, 0, 0, 0, 0, 0, 0, 0, 0, 0, 0, 0, 0, 0, 0, 0, </v>
      </c>
      <c r="AF8" s="4" t="str">
        <f>CONCATENATE(AE8,Input!AF7,", ")</f>
        <v xml:space="preserve">0, 0, 0, 0, 0, 0, 0, 0, 0, 0, 0, 0, 0, 0, 0, 0, 0, 0, 0, 0, 0, 0, 0, 0, 0, 0, 0, 0, 0, 0, 0, </v>
      </c>
      <c r="AG8" s="4" t="str">
        <f>CONCATENATE(AF8,Input!AG7,", ")</f>
        <v xml:space="preserve">0, 0, 0, 0, 0, 0, 0, 0, 0, 0, 0, 0, 0, 0, 0, 0, 0, 0, 0, 0, 0, 0, 0, 0, 0, 0, 0, 0, 0, 0, 0, 0, </v>
      </c>
      <c r="AH8" s="4" t="str">
        <f>CONCATENATE(AG8,Input!AH7,", ")</f>
        <v xml:space="preserve">0, 0, 0, 0, 0, 0, 0, 0, 0, 0, 0, 0, 0, 0, 0, 0, 0, 0, 0, 0, 0, 0, 0, 0, 0, 0, 0, 0, 0, 0, 0, 0, 0, </v>
      </c>
      <c r="AI8" s="4" t="str">
        <f>CONCATENATE(AH8,Input!AI7,", ")</f>
        <v xml:space="preserve">0, 0, 0, 0, 0, 0, 0, 0, 0, 0, 0, 0, 0, 0, 0, 0, 0, 0, 0, 0, 0, 0, 0, 0, 0, 0, 0, 0, 0, 0, 0, 0, 0, 0, </v>
      </c>
      <c r="AJ8" s="4" t="str">
        <f>CONCATENATE(AI8,Input!AJ7,", ")</f>
        <v xml:space="preserve">0, 0, 0, 0, 0, 0, 0, 0, 0, 0, 0, 0, 0, 0, 0, 0, 0, 0, 0, 0, 0, 0, 0, 0, 0, 0, 0, 0, 0, 0, 0, 0, 0, 0, 0, </v>
      </c>
      <c r="AK8" s="4" t="str">
        <f>CONCATENATE(AJ8,Input!AK7,", ")</f>
        <v xml:space="preserve">0, 0, 0, 0, 0, 0, 0, 0, 0, 0, 0, 0, 0, 0, 0, 0, 0, 0, 0, 0, 0, 0, 0, 0, 0, 0, 0, 0, 0, 0, 0, 0, 0, 0, 0, 0.8, </v>
      </c>
      <c r="AL8" s="4" t="str">
        <f>CONCATENATE(AK8,Input!AL7,", ")</f>
        <v xml:space="preserve">0, 0, 0, 0, 0, 0, 0, 0, 0, 0, 0, 0, 0, 0, 0, 0, 0, 0, 0, 0, 0, 0, 0, 0, 0, 0, 0, 0, 0, 0, 0, 0, 0, 0, 0, 0.8, 0, </v>
      </c>
      <c r="AM8" s="4" t="str">
        <f>CONCATENATE(AL8,Input!AM7,", ")</f>
        <v xml:space="preserve">0, 0, 0, 0, 0, 0, 0, 0, 0, 0, 0, 0, 0, 0, 0, 0, 0, 0, 0, 0, 0, 0, 0, 0, 0, 0, 0, 0, 0, 0, 0, 0, 0, 0, 0, 0.8, 0, 0, </v>
      </c>
      <c r="AN8" s="4" t="str">
        <f>CONCATENATE(AM8,Input!AN7,", ")</f>
        <v xml:space="preserve">0, 0, 0, 0, 0, 0, 0, 0, 0, 0, 0, 0, 0, 0, 0, 0, 0, 0, 0, 0, 0, 0, 0, 0, 0, 0, 0, 0, 0, 0, 0, 0, 0, 0, 0, 0.8, 0, 0, 0, </v>
      </c>
      <c r="AO8" s="4" t="str">
        <f>CONCATENATE(AN8,Input!AO7,", ")</f>
        <v xml:space="preserve">0, 0, 0, 0, 0, 0, 0, 0, 0, 0, 0, 0, 0, 0, 0, 0, 0, 0, 0, 0, 0, 0, 0, 0, 0, 0, 0, 0, 0, 0, 0, 0, 0, 0, 0, 0.8, 0, 0, 0, 0, </v>
      </c>
      <c r="AP8" s="4" t="str">
        <f>CONCATENATE(AO8,Input!AP7,", ")</f>
        <v xml:space="preserve">0, 0, 0, 0, 0, 0, 0, 0, 0, 0, 0, 0, 0, 0, 0, 0, 0, 0, 0, 0, 0, 0, 0, 0, 0, 0, 0, 0, 0, 0, 0, 0, 0, 0, 0, 0.8, 0, 0, 0, 0, 0, </v>
      </c>
      <c r="AQ8" s="4" t="str">
        <f>CONCATENATE(AP8,Input!AQ7,", ")</f>
        <v xml:space="preserve">0, 0, 0, 0, 0, 0, 0, 0, 0, 0, 0, 0, 0, 0, 0, 0, 0, 0, 0, 0, 0, 0, 0, 0, 0, 0, 0, 0, 0, 0, 0, 0, 0, 0, 0, 0.8, 0, 0, 0, 0, 0, 0, </v>
      </c>
      <c r="AR8" s="4" t="str">
        <f>CONCATENATE(AQ8,Input!AR7,", ")</f>
        <v xml:space="preserve">0, 0, 0, 0, 0, 0, 0, 0, 0, 0, 0, 0, 0, 0, 0, 0, 0, 0, 0, 0, 0, 0, 0, 0, 0, 0, 0, 0, 0, 0, 0, 0, 0, 0, 0, 0.8, 0, 0, 0, 0, 0, 0, 0, </v>
      </c>
      <c r="AS8" s="4" t="str">
        <f>CONCATENATE(AR8,Input!AS7,", ")</f>
        <v xml:space="preserve">0, 0, 0, 0, 0, 0, 0, 0, 0, 0, 0, 0, 0, 0, 0, 0, 0, 0, 0, 0, 0, 0, 0, 0, 0, 0, 0, 0, 0, 0, 0, 0, 0, 0, 0, 0.8, 0, 0, 0, 0, 0, 0, 0, 0, </v>
      </c>
      <c r="AT8" s="4" t="str">
        <f>CONCATENATE(AS8,Input!AT7,", ")</f>
        <v xml:space="preserve">0, 0, 0, 0, 0, 0, 0, 0, 0, 0, 0, 0, 0, 0, 0, 0, 0, 0, 0, 0, 0, 0, 0, 0, 0, 0, 0, 0, 0, 0, 0, 0, 0, 0, 0, 0.8, 0, 0, 0, 0, 0, 0, 0, 0, 0, </v>
      </c>
      <c r="AU8" s="4" t="str">
        <f>CONCATENATE(AT8,Input!AU7,", ")</f>
        <v xml:space="preserve">0, 0, 0, 0, 0, 0, 0, 0, 0, 0, 0, 0, 0, 0, 0, 0, 0, 0, 0, 0, 0, 0, 0, 0, 0, 0, 0, 0, 0, 0, 0, 0, 0, 0, 0, 0.8, 0, 0, 0, 0, 0, 0, 0, 0, 0, 0, </v>
      </c>
      <c r="AV8" s="4" t="str">
        <f>CONCATENATE(AU8,Input!AV7,", ")</f>
        <v xml:space="preserve">0, 0, 0, 0, 0, 0, 0, 0, 0, 0, 0, 0, 0, 0, 0, 0, 0, 0, 0, 0, 0, 0, 0, 0, 0, 0, 0, 0, 0, 0, 0, 0, 0, 0, 0, 0.8, 0, 0, 0, 0, 0, 0, 0, 0, 0, 0, 0, </v>
      </c>
      <c r="AW8" s="4" t="str">
        <f>CONCATENATE(AV8,Input!AW7,", ")</f>
        <v xml:space="preserve">0, 0, 0, 0, 0, 0, 0, 0, 0, 0, 0, 0, 0, 0, 0, 0, 0, 0, 0, 0, 0, 0, 0, 0, 0, 0, 0, 0, 0, 0, 0, 0, 0, 0, 0, 0.8, 0, 0, 0, 0, 0, 0, 0, 0, 0, 0, 0, 0, </v>
      </c>
      <c r="AX8" s="4" t="str">
        <f>CONCATENATE(AW8,Input!AX7,", ")</f>
        <v xml:space="preserve">0, 0, 0, 0, 0, 0, 0, 0, 0, 0, 0, 0, 0, 0, 0, 0, 0, 0, 0, 0, 0, 0, 0, 0, 0, 0, 0, 0, 0, 0, 0, 0, 0, 0, 0, 0.8, 0, 0, 0, 0, 0, 0, 0, 0, 0, 0, 0, 0, 0, </v>
      </c>
      <c r="AY8" s="4" t="str">
        <f>CONCATENATE(AX8,Input!AY7,", ")</f>
        <v xml:space="preserve">0, 0, 0, 0, 0, 0, 0, 0, 0, 0, 0, 0, 0, 0, 0, 0, 0, 0, 0, 0, 0, 0, 0, 0, 0, 0, 0, 0, 0, 0, 0, 0, 0, 0, 0, 0.8, 0, 0, 0, 0, 0, 0, 0, 0, 0, 0, 0, 0, 0, 0, </v>
      </c>
      <c r="AZ8" s="4" t="str">
        <f>CONCATENATE(AY8,Input!AZ7,", ")</f>
        <v xml:space="preserve">0, 0, 0, 0, 0, 0, 0, 0, 0, 0, 0, 0, 0, 0, 0, 0, 0, 0, 0, 0, 0, 0, 0, 0, 0, 0, 0, 0, 0, 0, 0, 0, 0, 0, 0, 0.8, 0, 0, 0, 0, 0, 0, 0, 0, 0, 0, 0, 0, 0, 0, 0, </v>
      </c>
      <c r="BA8" s="4" t="str">
        <f>CONCATENATE(AZ8,Input!BA7,", ")</f>
        <v xml:space="preserve">0, 0, 0, 0, 0, 0, 0, 0, 0, 0, 0, 0, 0, 0, 0, 0, 0, 0, 0, 0, 0, 0, 0, 0, 0, 0, 0, 0, 0, 0, 0, 0, 0, 0, 0, 0.8, 0, 0, 0, 0, 0, 0, 0, 0, 0, 0, 0, 0, 0, 0, 0, 0, </v>
      </c>
      <c r="BB8" s="4" t="str">
        <f>CONCATENATE(BA8,Input!BB7,", ")</f>
        <v xml:space="preserve">0, 0, 0, 0, 0, 0, 0, 0, 0, 0, 0, 0, 0, 0, 0, 0, 0, 0, 0, 0, 0, 0, 0, 0, 0, 0, 0, 0, 0, 0, 0, 0, 0, 0, 0, 0.8, 0, 0, 0, 0, 0, 0, 0, 0, 0, 0, 0, 0, 0, 0, 0, 0, 0, </v>
      </c>
      <c r="BC8" s="4" t="str">
        <f>CONCATENATE(BB8,Input!BC7,", ")</f>
        <v xml:space="preserve">0, 0, 0, 0, 0, 0, 0, 0, 0, 0, 0, 0, 0, 0, 0, 0, 0, 0, 0, 0, 0, 0, 0, 0, 0, 0, 0, 0, 0, 0, 0, 0, 0, 0, 0, 0.8, 0, 0, 0, 0, 0, 0, 0, 0, 0, 0, 0, 0, 0, 0, 0, 0, 0, 0, </v>
      </c>
    </row>
    <row r="10" spans="1:55" s="3" customFormat="1" x14ac:dyDescent="0.2">
      <c r="A10" s="3">
        <v>11</v>
      </c>
    </row>
    <row r="11" spans="1:55" x14ac:dyDescent="0.2">
      <c r="A11" s="4" t="s">
        <v>33</v>
      </c>
      <c r="B11" s="4" t="str">
        <f>CONCATENATE(CHAR(34),LEFT('Intermediate steps'!BC4,LEN('Intermediate steps'!BC4)),CHAR(34))</f>
        <v>" t1105c1 t1105c2 t1105c3 t1105c4 t1105c5 t1105c6 t1113c1 t1113c2 t1113c3 t1113c4 t1113c5 t1113c6 t1113c7 t1113c8 t1113c9 t1113c10 t1113c11 t1113c12 t1122c1 t1122c2 t1122c3 t1122c4 t1122c5 t1122c6 t1131c1 t1131c2 t1131c3 t1131c4 t1131c5 t1131c6 t1131c7 t1131c8 t1131c9 t1131c10 t1131c11 t1132c1 t1133c1 t1133c2 t1133c3 t1133c4 t1133c5 t1133c6 t1134c1 t1134c2 t1134c3 t1134c4 t1134c5 t1134c6 t1135c1 t1135c2 t1135c3 t1135c4 t1135c5 t1135c6"</v>
      </c>
    </row>
    <row r="12" spans="1:55" x14ac:dyDescent="0.2">
      <c r="A12" s="4" t="s">
        <v>9</v>
      </c>
      <c r="B12" s="4" t="str">
        <f>CONCATENATE("(",LEFT('Intermediate steps'!BC5,LEN('Intermediate steps'!BC5)-2),")")</f>
        <v>(0.01, 0.01, 0.01, 0.05, 0.05, 0.028195, 365, 0.2, 258, 338000000, 15500000, 23000000, 94600000, 14700000, -10000, 283816.1, 0, 0, 2444632, 2432161, 2413469, 2388167, 2368141, 0, 0, 724000000, 60700000, 627000000, 110000000, 0, 924000000, 314000000, 158000000, 610000000, 9671516, 0, 0, 2.246, 1.558, 3.29, 2.38, 2.768, 0, 0.273, 0.677, 0.332, 0.631, 0.697, 1, 1.002, 1.009, 1.013, 1.027777, 1.027777)</v>
      </c>
    </row>
    <row r="13" spans="1:55" x14ac:dyDescent="0.2">
      <c r="A13" s="4" t="s">
        <v>10</v>
      </c>
      <c r="B13" s="4" t="str">
        <f>CONCATENATE("(",LEFT('Intermediate steps'!BC6,LEN('Intermediate steps'!BC6)-2),")")</f>
        <v>(0.025, 0.15, 0.15, 0.75, 0.75, 0.1275, 365, 0.2, 258, 485000000, 34100000, 53400000, 142000000, 37700000, 15060.65, 750000, 169931.5, 119256.8, 6371715, 6358997, 5414669, 5393288, 5116179, 832866.3, 0, 1600000000, 246000000, 1340000000, 222000000, 57600000, 1710000000, 866000000, 1470000000, 2150000000, 34400000, 200, 0, 2.246, 1.558, 3.29, 2.38, 2.768, 0, 0.273, 0.677, 0.332, 0.631, 0.697, 1, 1.005128, 1.012912, 1.019158, 1.062, 1.062)</v>
      </c>
    </row>
    <row r="14" spans="1:55" x14ac:dyDescent="0.2">
      <c r="A14" s="4" t="s">
        <v>11</v>
      </c>
      <c r="B14" s="4" t="str">
        <f>CONCATENATE("(",LEFT('Intermediate steps'!BC7,LEN('Intermediate steps'!BC7)-2),")")</f>
        <v>(0, 0, 0, 0, 0, 0, 0, 0, 0, 0, 0, 0, 0, 0, 0, 0, 0, 0, 0, 0, 0, 0, 0, 0, 0, 0, 0, 0, 0, 0, 0, 0, 0, 0, 0, 0, 0, 0, 0, 0, 0, 0, 0, 0, 0, 0, 0, 0, 0, 0, 0, 0, 0, 0)</v>
      </c>
    </row>
    <row r="15" spans="1:55" x14ac:dyDescent="0.2">
      <c r="A15" s="4" t="s">
        <v>12</v>
      </c>
      <c r="B15" s="4" t="str">
        <f>CONCATENATE("(",LEFT('Intermediate steps'!BC8,LEN('Intermediate steps'!BC8)-2),")")</f>
        <v>(0, 0, 0, 0, 0, 0, 0, 0, 0, 0, 0, 0, 0, 0, 0, 0, 0, 0, 0, 0, 0, 0, 0, 0, 0, 0, 0, 0, 0, 0, 0, 0, 0, 0, 0, 0.8, 0, 0, 0, 0, 0, 0, 0, 0, 0, 0, 0, 0, 0, 0, 0, 0, 0, 0)</v>
      </c>
    </row>
    <row r="17" spans="1:32" s="3" customFormat="1" x14ac:dyDescent="0.2">
      <c r="A17" s="3" t="s">
        <v>90</v>
      </c>
    </row>
    <row r="18" spans="1:32" x14ac:dyDescent="0.2">
      <c r="B18" s="4" t="str">
        <f>CONCATENATE(A18," ",Input!B10)</f>
        <v xml:space="preserve"> t911c4</v>
      </c>
      <c r="C18" s="4" t="str">
        <f>CONCATENATE(B18," ",Input!C10)</f>
        <v xml:space="preserve"> t911c4 t911c6</v>
      </c>
      <c r="D18" s="4" t="str">
        <f>CONCATENATE(C18," ",Input!D10)</f>
        <v xml:space="preserve"> t911c4 t911c6 t911c7</v>
      </c>
      <c r="E18" s="4" t="str">
        <f>CONCATENATE(D18," ",Input!E10)</f>
        <v xml:space="preserve"> t911c4 t911c6 t911c7 t911c8</v>
      </c>
      <c r="F18" s="4" t="str">
        <f>CONCATENATE(E18," ",Input!F10)</f>
        <v xml:space="preserve"> t911c4 t911c6 t911c7 t911c8 t911c9</v>
      </c>
      <c r="H18" s="4" t="str">
        <f>CONCATENATE(G18," ",Input!H10)</f>
        <v xml:space="preserve"> t913c4</v>
      </c>
      <c r="I18" s="4" t="str">
        <f>CONCATENATE(H18," ",Input!I10)</f>
        <v xml:space="preserve"> t913c4 t913c5</v>
      </c>
      <c r="J18" s="4" t="str">
        <f>CONCATENATE(I18," ",Input!J10)</f>
        <v xml:space="preserve"> t913c4 t913c5 t913c8</v>
      </c>
      <c r="K18" s="4" t="str">
        <f>CONCATENATE(J18," ",Input!K10)</f>
        <v xml:space="preserve"> t913c4 t913c5 t913c8 t913c9</v>
      </c>
      <c r="M18" s="4" t="str">
        <f>CONCATENATE(L18," ",Input!M10)</f>
        <v xml:space="preserve"> t935c2</v>
      </c>
      <c r="N18" s="4" t="str">
        <f>CONCATENATE(M18," ",Input!N10)</f>
        <v xml:space="preserve"> t935c2 t935c3</v>
      </c>
      <c r="O18" s="4" t="str">
        <f>CONCATENATE(N18," ",Input!O10)</f>
        <v xml:space="preserve"> t935c2 t935c3 t935c4</v>
      </c>
      <c r="P18" s="4" t="str">
        <f>CONCATENATE(O18," ",Input!P10)</f>
        <v xml:space="preserve"> t935c2 t935c3 t935c4 t935c5</v>
      </c>
      <c r="Q18" s="4" t="str">
        <f>CONCATENATE(P18," ",Input!Q10)</f>
        <v xml:space="preserve"> t935c2 t935c3 t935c4 t935c5 t935c6</v>
      </c>
      <c r="R18" s="4" t="str">
        <f>CONCATENATE(Q18," ",Input!R10)</f>
        <v xml:space="preserve"> t935c2 t935c3 t935c4 t935c5 t935c6 t935c7</v>
      </c>
      <c r="S18" s="4" t="str">
        <f>CONCATENATE(R18," ",Input!S10)</f>
        <v xml:space="preserve"> t935c2 t935c3 t935c4 t935c5 t935c6 t935c7 t935c10</v>
      </c>
      <c r="T18" s="4" t="str">
        <f>CONCATENATE(S18," ",Input!T10)</f>
        <v xml:space="preserve"> t935c2 t935c3 t935c4 t935c5 t935c6 t935c7 t935c10 t935c11</v>
      </c>
      <c r="U18" s="4" t="str">
        <f>CONCATENATE(T18," ",Input!U10)</f>
        <v xml:space="preserve"> t935c2 t935c3 t935c4 t935c5 t935c6 t935c7 t935c10 t935c11 t935c12</v>
      </c>
      <c r="V18" s="4" t="str">
        <f>CONCATENATE(U18," ",Input!V10)</f>
        <v xml:space="preserve"> t935c2 t935c3 t935c4 t935c5 t935c6 t935c7 t935c10 t935c11 t935c12 t935c13</v>
      </c>
      <c r="W18" s="4" t="str">
        <f>CONCATENATE(V18," ",Input!W10)</f>
        <v xml:space="preserve"> t935c2 t935c3 t935c4 t935c5 t935c6 t935c7 t935c10 t935c11 t935c12 t935c13 t935c14</v>
      </c>
      <c r="X18" s="4" t="str">
        <f>CONCATENATE(W18," ",Input!X10)</f>
        <v xml:space="preserve"> t935c2 t935c3 t935c4 t935c5 t935c6 t935c7 t935c10 t935c11 t935c12 t935c13 t935c14 t935c15</v>
      </c>
      <c r="Y18" s="4" t="str">
        <f>CONCATENATE(X18," ",Input!Y10)</f>
        <v xml:space="preserve"> t935c2 t935c3 t935c4 t935c5 t935c6 t935c7 t935c10 t935c11 t935c12 t935c13 t935c14 t935c15 t935c16</v>
      </c>
      <c r="Z18" s="4" t="str">
        <f>CONCATENATE(Y18," ",Input!Z10)</f>
        <v xml:space="preserve"> t935c2 t935c3 t935c4 t935c5 t935c6 t935c7 t935c10 t935c11 t935c12 t935c13 t935c14 t935c15 t935c16 t935c17</v>
      </c>
      <c r="AA18" s="4" t="str">
        <f>CONCATENATE(Z18," ",Input!AA10)</f>
        <v xml:space="preserve"> t935c2 t935c3 t935c4 t935c5 t935c6 t935c7 t935c10 t935c11 t935c12 t935c13 t935c14 t935c15 t935c16 t935c17 t935c19</v>
      </c>
      <c r="AB18" s="4" t="str">
        <f>CONCATENATE(AA18," ",Input!AB10)</f>
        <v xml:space="preserve"> t935c2 t935c3 t935c4 t935c5 t935c6 t935c7 t935c10 t935c11 t935c12 t935c13 t935c14 t935c15 t935c16 t935c17 t935c19 t935c21</v>
      </c>
      <c r="AC18" s="4" t="str">
        <f>CONCATENATE(AB18," ",Input!AC10)</f>
        <v xml:space="preserve"> t935c2 t935c3 t935c4 t935c5 t935c6 t935c7 t935c10 t935c11 t935c12 t935c13 t935c14 t935c15 t935c16 t935c17 t935c19 t935c21 t935c22</v>
      </c>
      <c r="AD18" s="4" t="str">
        <f>CONCATENATE(AC18," ",Input!AD10)</f>
        <v xml:space="preserve"> t935c2 t935c3 t935c4 t935c5 t935c6 t935c7 t935c10 t935c11 t935c12 t935c13 t935c14 t935c15 t935c16 t935c17 t935c19 t935c21 t935c22 t935c24</v>
      </c>
      <c r="AE18" s="4" t="str">
        <f>CONCATENATE(AD18," ",Input!AE10)</f>
        <v xml:space="preserve"> t935c2 t935c3 t935c4 t935c5 t935c6 t935c7 t935c10 t935c11 t935c12 t935c13 t935c14 t935c15 t935c16 t935c17 t935c19 t935c21 t935c22 t935c24 t935c25</v>
      </c>
      <c r="AF18" s="4" t="str">
        <f>CONCATENATE(AE18," ",Input!AF10)</f>
        <v xml:space="preserve"> t935c2 t935c3 t935c4 t935c5 t935c6 t935c7 t935c10 t935c11 t935c12 t935c13 t935c14 t935c15 t935c16 t935c17 t935c19 t935c21 t935c22 t935c24 t935c25 t935dcp189</v>
      </c>
    </row>
    <row r="19" spans="1:32" x14ac:dyDescent="0.2">
      <c r="B19" s="4" t="str">
        <f>CONCATENATE(A19,Input!B11,", ")</f>
        <v xml:space="preserve">0, </v>
      </c>
      <c r="C19" s="4" t="str">
        <f>CONCATENATE(B19,Input!C11,", ")</f>
        <v xml:space="preserve">0, -2500000, </v>
      </c>
      <c r="D19" s="4" t="str">
        <f>CONCATENATE(C19,Input!D11,", ")</f>
        <v xml:space="preserve">0, -2500000, -1500000, </v>
      </c>
      <c r="E19" s="4" t="str">
        <f>CONCATENATE(D19,Input!E11,", ")</f>
        <v xml:space="preserve">0, -2500000, -1500000, 0, </v>
      </c>
      <c r="F19" s="4" t="str">
        <f>CONCATENATE(E19,Input!F11,", ")</f>
        <v xml:space="preserve">0, -2500000, -1500000, 0, -1500000, </v>
      </c>
      <c r="H19" s="4" t="str">
        <f>CONCATENATE(G19,Input!H11,", ")</f>
        <v xml:space="preserve">-10, </v>
      </c>
      <c r="I19" s="4" t="str">
        <f>CONCATENATE(H19,Input!I11,", ")</f>
        <v xml:space="preserve">-10, -10, </v>
      </c>
      <c r="J19" s="4" t="str">
        <f>CONCATENATE(I19,Input!J11,", ")</f>
        <v xml:space="preserve">-10, -10, -1000000, </v>
      </c>
      <c r="K19" s="4" t="str">
        <f>CONCATENATE(J19,Input!K11,", ")</f>
        <v xml:space="preserve">-10, -10, -1000000, -1000000, </v>
      </c>
      <c r="M19" s="4" t="str">
        <f>CONCATENATE(L19,Input!M11,", ")</f>
        <v xml:space="preserve">100, </v>
      </c>
      <c r="N19" s="4" t="str">
        <f>CONCATENATE(M19,Input!N11,", ")</f>
        <v xml:space="preserve">100, 100, </v>
      </c>
      <c r="O19" s="4" t="str">
        <f>CONCATENATE(N19,Input!O11,", ")</f>
        <v xml:space="preserve">100, 100, 100, </v>
      </c>
      <c r="P19" s="4" t="str">
        <f>CONCATENATE(O19,Input!P11,", ")</f>
        <v xml:space="preserve">100, 100, 100, 100, </v>
      </c>
      <c r="Q19" s="4" t="str">
        <f>CONCATENATE(P19,Input!Q11,", ")</f>
        <v xml:space="preserve">100, 100, 100, 100, 100, </v>
      </c>
      <c r="R19" s="4" t="str">
        <f>CONCATENATE(Q19,Input!R11,", ")</f>
        <v xml:space="preserve">100, 100, 100, 100, 100, 0, </v>
      </c>
      <c r="S19" s="4" t="str">
        <f>CONCATENATE(R19,Input!S11,", ")</f>
        <v xml:space="preserve">100, 100, 100, 100, 100, 0, 0, </v>
      </c>
      <c r="T19" s="4" t="str">
        <f>CONCATENATE(S19,Input!T11,", ")</f>
        <v xml:space="preserve">100, 100, 100, 100, 100, 0, 0, 0, </v>
      </c>
      <c r="U19" s="4" t="str">
        <f>CONCATENATE(T19,Input!U11,", ")</f>
        <v xml:space="preserve">100, 100, 100, 100, 100, 0, 0, 0, 0, </v>
      </c>
      <c r="V19" s="4" t="str">
        <f>CONCATENATE(U19,Input!V11,", ")</f>
        <v xml:space="preserve">100, 100, 100, 100, 100, 0, 0, 0, 0, 0, </v>
      </c>
      <c r="W19" s="4" t="str">
        <f>CONCATENATE(V19,Input!W11,", ")</f>
        <v xml:space="preserve">100, 100, 100, 100, 100, 0, 0, 0, 0, 0, 0, </v>
      </c>
      <c r="X19" s="4" t="str">
        <f>CONCATENATE(W19,Input!X11,", ")</f>
        <v xml:space="preserve">100, 100, 100, 100, 100, 0, 0, 0, 0, 0, 0, 0, </v>
      </c>
      <c r="Y19" s="4" t="str">
        <f>CONCATENATE(X19,Input!Y11,", ")</f>
        <v xml:space="preserve">100, 100, 100, 100, 100, 0, 0, 0, 0, 0, 0, 0, -1, </v>
      </c>
      <c r="Z19" s="4" t="str">
        <f>CONCATENATE(Y19,Input!Z11,", ")</f>
        <v xml:space="preserve">100, 100, 100, 100, 100, 0, 0, 0, 0, 0, 0, 0, -1, 1, </v>
      </c>
      <c r="AA19" s="4" t="str">
        <f>CONCATENATE(Z19,Input!AA11,", ")</f>
        <v xml:space="preserve">100, 100, 100, 100, 100, 0, 0, 0, 0, 0, 0, 0, -1, 1, 0, </v>
      </c>
      <c r="AB19" s="4" t="str">
        <f>CONCATENATE(AA19,Input!AB11,", ")</f>
        <v xml:space="preserve">100, 100, 100, 100, 100, 0, 0, 0, 0, 0, 0, 0, -1, 1, 0, 0, </v>
      </c>
      <c r="AC19" s="4" t="str">
        <f>CONCATENATE(AB19,Input!AC11,", ")</f>
        <v xml:space="preserve">100, 100, 100, 100, 100, 0, 0, 0, 0, 0, 0, 0, -1, 1, 0, 0, 0, </v>
      </c>
      <c r="AD19" s="4" t="str">
        <f>CONCATENATE(AC19,Input!AD11,", ")</f>
        <v xml:space="preserve">100, 100, 100, 100, 100, 0, 0, 0, 0, 0, 0, 0, -1, 1, 0, 0, 0, -10, </v>
      </c>
      <c r="AE19" s="4" t="str">
        <f>CONCATENATE(AD19,Input!AE11,", ")</f>
        <v xml:space="preserve">100, 100, 100, 100, 100, 0, 0, 0, 0, 0, 0, 0, -1, 1, 0, 0, 0, -10, -10, </v>
      </c>
      <c r="AF19" s="4" t="str">
        <f>CONCATENATE(AE19,Input!AF11,", ")</f>
        <v xml:space="preserve">100, 100, 100, 100, 100, 0, 0, 0, 0, 0, 0, 0, -1, 1, 0, 0, 0, -10, -10, 0, </v>
      </c>
    </row>
    <row r="20" spans="1:32" x14ac:dyDescent="0.2">
      <c r="B20" s="4" t="str">
        <f>CONCATENATE(A20,Input!B12,", ")</f>
        <v xml:space="preserve">90, </v>
      </c>
      <c r="C20" s="4" t="str">
        <f>CONCATENATE(B20,Input!C12,", ")</f>
        <v xml:space="preserve">90, 0, </v>
      </c>
      <c r="D20" s="4" t="str">
        <f>CONCATENATE(C20,Input!D12,", ")</f>
        <v xml:space="preserve">90, 0, 1500000, </v>
      </c>
      <c r="E20" s="4" t="str">
        <f>CONCATENATE(D20,Input!E12,", ")</f>
        <v xml:space="preserve">90, 0, 1500000, 2500000, </v>
      </c>
      <c r="F20" s="4" t="str">
        <f>CONCATENATE(E20,Input!F12,", ")</f>
        <v xml:space="preserve">90, 0, 1500000, 2500000, 1500000, </v>
      </c>
      <c r="H20" s="4" t="str">
        <f>CONCATENATE(G20,Input!H12,", ")</f>
        <v xml:space="preserve">100, </v>
      </c>
      <c r="I20" s="4" t="str">
        <f>CONCATENATE(H20,Input!I12,", ")</f>
        <v xml:space="preserve">100, 100, </v>
      </c>
      <c r="J20" s="4" t="str">
        <f>CONCATENATE(I20,Input!J12,", ")</f>
        <v xml:space="preserve">100, 100, 1000000, </v>
      </c>
      <c r="K20" s="4" t="str">
        <f>CONCATENATE(J20,Input!K12,", ")</f>
        <v xml:space="preserve">100, 100, 1000000, 1000000, </v>
      </c>
      <c r="M20" s="4" t="str">
        <f>CONCATENATE(L20,Input!M12,", ")</f>
        <v xml:space="preserve">200000, </v>
      </c>
      <c r="N20" s="4" t="str">
        <f>CONCATENATE(M20,Input!N12,", ")</f>
        <v xml:space="preserve">200000, 200000, </v>
      </c>
      <c r="O20" s="4" t="str">
        <f>CONCATENATE(N20,Input!O12,", ")</f>
        <v xml:space="preserve">200000, 200000, 200000, </v>
      </c>
      <c r="P20" s="4" t="str">
        <f>CONCATENATE(O20,Input!P12,", ")</f>
        <v xml:space="preserve">200000, 200000, 200000, 200000, </v>
      </c>
      <c r="Q20" s="4" t="str">
        <f>CONCATENATE(P20,Input!Q12,", ")</f>
        <v xml:space="preserve">200000, 200000, 200000, 200000, 200000, </v>
      </c>
      <c r="R20" s="4" t="str">
        <f>CONCATENATE(Q20,Input!R12,", ")</f>
        <v xml:space="preserve">200000, 200000, 200000, 200000, 200000, 100000000, </v>
      </c>
      <c r="S20" s="4" t="str">
        <f>CONCATENATE(R20,Input!S12,", ")</f>
        <v xml:space="preserve">200000, 200000, 200000, 200000, 200000, 100000000, 20, </v>
      </c>
      <c r="T20" s="4" t="str">
        <f>CONCATENATE(S20,Input!T12,", ")</f>
        <v xml:space="preserve">200000, 200000, 200000, 200000, 200000, 100000000, 20, 20, </v>
      </c>
      <c r="U20" s="4" t="str">
        <f>CONCATENATE(T20,Input!U12,", ")</f>
        <v xml:space="preserve">200000, 200000, 200000, 200000, 200000, 100000000, 20, 20, 20, </v>
      </c>
      <c r="V20" s="4" t="str">
        <f>CONCATENATE(U20,Input!V12,", ")</f>
        <v xml:space="preserve">200000, 200000, 200000, 200000, 200000, 100000000, 20, 20, 20, 20, </v>
      </c>
      <c r="W20" s="4" t="str">
        <f>CONCATENATE(V20,Input!W12,", ")</f>
        <v xml:space="preserve">200000, 200000, 200000, 200000, 200000, 100000000, 20, 20, 20, 20, 20, </v>
      </c>
      <c r="X20" s="4" t="str">
        <f>CONCATENATE(W20,Input!X12,", ")</f>
        <v xml:space="preserve">200000, 200000, 200000, 200000, 200000, 100000000, 20, 20, 20, 20, 20, 1.15, </v>
      </c>
      <c r="Y20" s="4" t="str">
        <f>CONCATENATE(X20,Input!Y12,", ")</f>
        <v xml:space="preserve">200000, 200000, 200000, 200000, 200000, 100000000, 20, 20, 20, 20, 20, 1.15, 1, </v>
      </c>
      <c r="Z20" s="4" t="str">
        <f>CONCATENATE(Y20,Input!Z12,", ")</f>
        <v xml:space="preserve">200000, 200000, 200000, 200000, 200000, 100000000, 20, 20, 20, 20, 20, 1.15, 1, 1, </v>
      </c>
      <c r="AA20" s="4" t="str">
        <f>CONCATENATE(Z20,Input!AA12,", ")</f>
        <v xml:space="preserve">200000, 200000, 200000, 200000, 200000, 100000000, 20, 20, 20, 20, 20, 1.15, 1, 1, 10000000, </v>
      </c>
      <c r="AB20" s="4" t="str">
        <f>CONCATENATE(AA20,Input!AB12,", ")</f>
        <v xml:space="preserve">200000, 200000, 200000, 200000, 200000, 100000000, 20, 20, 20, 20, 20, 1.15, 1, 1, 10000000, 1, </v>
      </c>
      <c r="AC20" s="4" t="str">
        <f>CONCATENATE(AB20,Input!AC12,", ")</f>
        <v xml:space="preserve">200000, 200000, 200000, 200000, 200000, 100000000, 20, 20, 20, 20, 20, 1.15, 1, 1, 10000000, 1, 365, </v>
      </c>
      <c r="AD20" s="4" t="str">
        <f>CONCATENATE(AC20,Input!AD12,", ")</f>
        <v xml:space="preserve">200000, 200000, 200000, 200000, 200000, 100000000, 20, 20, 20, 20, 20, 1.15, 1, 1, 10000000, 1, 365, 10, </v>
      </c>
      <c r="AE20" s="4" t="str">
        <f>CONCATENATE(AD20,Input!AE12,", ")</f>
        <v xml:space="preserve">200000, 200000, 200000, 200000, 200000, 100000000, 20, 20, 20, 20, 20, 1.15, 1, 1, 10000000, 1, 365, 10, 10, </v>
      </c>
      <c r="AF20" s="4" t="str">
        <f>CONCATENATE(AE20,Input!AF12,", ")</f>
        <v xml:space="preserve">200000, 200000, 200000, 200000, 200000, 100000000, 20, 20, 20, 20, 20, 1.15, 1, 1, 10000000, 1, 365, 10, 10, 1, </v>
      </c>
    </row>
    <row r="21" spans="1:32" x14ac:dyDescent="0.2">
      <c r="B21" s="4" t="str">
        <f>CONCATENATE(A21,Input!B13,", ")</f>
        <v xml:space="preserve">0, </v>
      </c>
      <c r="C21" s="4" t="str">
        <f>CONCATENATE(B21,Input!C13,", ")</f>
        <v xml:space="preserve">0, 0, </v>
      </c>
      <c r="D21" s="4" t="str">
        <f>CONCATENATE(C21,Input!D13,", ")</f>
        <v xml:space="preserve">0, 0, 0, </v>
      </c>
      <c r="E21" s="4" t="str">
        <f>CONCATENATE(D21,Input!E13,", ")</f>
        <v xml:space="preserve">0, 0, 0, 0, </v>
      </c>
      <c r="F21" s="4" t="str">
        <f>CONCATENATE(E21,Input!F13,", ")</f>
        <v xml:space="preserve">0, 0, 0, 0, 0, </v>
      </c>
      <c r="H21" s="4" t="str">
        <f>CONCATENATE(G21,Input!H13,", ")</f>
        <v xml:space="preserve">0, </v>
      </c>
      <c r="I21" s="4" t="str">
        <f>CONCATENATE(H21,Input!I13,", ")</f>
        <v xml:space="preserve">0, 0, </v>
      </c>
      <c r="J21" s="4" t="str">
        <f>CONCATENATE(I21,Input!J13,", ")</f>
        <v xml:space="preserve">0, 0, 0, </v>
      </c>
      <c r="K21" s="4" t="str">
        <f>CONCATENATE(J21,Input!K13,", ")</f>
        <v xml:space="preserve">0, 0, 0, 0, </v>
      </c>
      <c r="M21" s="4" t="str">
        <f>CONCATENATE(L21,Input!M13,", ")</f>
        <v xml:space="preserve">., </v>
      </c>
      <c r="N21" s="4" t="str">
        <f>CONCATENATE(M21,Input!N13,", ")</f>
        <v xml:space="preserve">., ., </v>
      </c>
      <c r="O21" s="4" t="str">
        <f>CONCATENATE(N21,Input!O13,", ")</f>
        <v xml:space="preserve">., ., ., </v>
      </c>
      <c r="P21" s="4" t="str">
        <f>CONCATENATE(O21,Input!P13,", ")</f>
        <v xml:space="preserve">., ., ., ., </v>
      </c>
      <c r="Q21" s="4" t="str">
        <f>CONCATENATE(P21,Input!Q13,", ")</f>
        <v xml:space="preserve">., ., ., ., ., </v>
      </c>
      <c r="R21" s="4" t="str">
        <f>CONCATENATE(Q21,Input!R13,", ")</f>
        <v xml:space="preserve">., ., ., ., ., 0, </v>
      </c>
      <c r="S21" s="4" t="str">
        <f>CONCATENATE(R21,Input!S13,", ")</f>
        <v xml:space="preserve">., ., ., ., ., 0, 0, </v>
      </c>
      <c r="T21" s="4" t="str">
        <f>CONCATENATE(S21,Input!T13,", ")</f>
        <v xml:space="preserve">., ., ., ., ., 0, 0, 0, </v>
      </c>
      <c r="U21" s="4" t="str">
        <f>CONCATENATE(T21,Input!U13,", ")</f>
        <v xml:space="preserve">., ., ., ., ., 0, 0, 0, 0, </v>
      </c>
      <c r="V21" s="4" t="str">
        <f>CONCATENATE(U21,Input!V13,", ")</f>
        <v xml:space="preserve">., ., ., ., ., 0, 0, 0, 0, 0, </v>
      </c>
      <c r="W21" s="4" t="str">
        <f>CONCATENATE(V21,Input!W13,", ")</f>
        <v xml:space="preserve">., ., ., ., ., 0, 0, 0, 0, 0, 0, </v>
      </c>
      <c r="X21" s="4" t="str">
        <f>CONCATENATE(W21,Input!X13,", ")</f>
        <v xml:space="preserve">., ., ., ., ., 0, 0, 0, 0, 0, 0, 0, </v>
      </c>
      <c r="Y21" s="4" t="str">
        <f>CONCATENATE(X21,Input!Y13,", ")</f>
        <v xml:space="preserve">., ., ., ., ., 0, 0, 0, 0, 0, 0, 0, 0, </v>
      </c>
      <c r="Z21" s="4" t="str">
        <f>CONCATENATE(Y21,Input!Z13,", ")</f>
        <v xml:space="preserve">., ., ., ., ., 0, 0, 0, 0, 0, 0, 0, 0, 0.5, </v>
      </c>
      <c r="AA21" s="4" t="str">
        <f>CONCATENATE(Z21,Input!AA13,", ")</f>
        <v xml:space="preserve">., ., ., ., ., 0, 0, 0, 0, 0, 0, 0, 0, 0.5, 0, </v>
      </c>
      <c r="AB21" s="4" t="str">
        <f>CONCATENATE(AA21,Input!AB13,", ")</f>
        <v xml:space="preserve">., ., ., ., ., 0, 0, 0, 0, 0, 0, 0, 0, 0.5, 0, 0, </v>
      </c>
      <c r="AC21" s="4" t="str">
        <f>CONCATENATE(AB21,Input!AC13,", ")</f>
        <v xml:space="preserve">., ., ., ., ., 0, 0, 0, 0, 0, 0, 0, 0, 0.5, 0, 0, 0, </v>
      </c>
      <c r="AD21" s="4" t="str">
        <f>CONCATENATE(AC21,Input!AD13,", ")</f>
        <v xml:space="preserve">., ., ., ., ., 0, 0, 0, 0, 0, 0, 0, 0, 0.5, 0, 0, 0, 0, </v>
      </c>
      <c r="AE21" s="4" t="str">
        <f>CONCATENATE(AD21,Input!AE13,", ")</f>
        <v xml:space="preserve">., ., ., ., ., 0, 0, 0, 0, 0, 0, 0, 0, 0.5, 0, 0, 0, 0, 0, </v>
      </c>
      <c r="AF21" s="4" t="str">
        <f>CONCATENATE(AE21,Input!AF13,", ")</f>
        <v xml:space="preserve">., ., ., ., ., 0, 0, 0, 0, 0, 0, 0, 0, 0.5, 0, 0, 0, 0, 0, 0, </v>
      </c>
    </row>
    <row r="22" spans="1:32" x14ac:dyDescent="0.2">
      <c r="B22" s="4" t="str">
        <f>CONCATENATE(A22,Input!B14,", ")</f>
        <v xml:space="preserve">0.5, </v>
      </c>
      <c r="C22" s="4" t="str">
        <f>CONCATENATE(B22,Input!C14,", ")</f>
        <v xml:space="preserve">0.5, 0.1, </v>
      </c>
      <c r="D22" s="4" t="str">
        <f>CONCATENATE(C22,Input!D14,", ")</f>
        <v xml:space="preserve">0.5, 0.1, 0.1, </v>
      </c>
      <c r="E22" s="4" t="str">
        <f>CONCATENATE(D22,Input!E14,", ")</f>
        <v xml:space="preserve">0.5, 0.1, 0.1, 0.1, </v>
      </c>
      <c r="F22" s="4" t="str">
        <f>CONCATENATE(E22,Input!F14,", ")</f>
        <v xml:space="preserve">0.5, 0.1, 0.1, 0.1, 0.25, </v>
      </c>
      <c r="H22" s="4" t="str">
        <f>CONCATENATE(G22,Input!H14,", ")</f>
        <v xml:space="preserve">0.05, </v>
      </c>
      <c r="I22" s="4" t="str">
        <f>CONCATENATE(H22,Input!I14,", ")</f>
        <v xml:space="preserve">0.05, 0.05, </v>
      </c>
      <c r="J22" s="4" t="str">
        <f>CONCATENATE(I22,Input!J14,", ")</f>
        <v xml:space="preserve">0.05, 0.05, 0.05, </v>
      </c>
      <c r="K22" s="4" t="str">
        <f>CONCATENATE(J22,Input!K14,", ")</f>
        <v xml:space="preserve">0.05, 0.05, 0.05, 0.05, </v>
      </c>
      <c r="M22" s="4" t="str">
        <f>CONCATENATE(L22,Input!M14,", ")</f>
        <v xml:space="preserve">0.4, </v>
      </c>
      <c r="N22" s="4" t="str">
        <f>CONCATENATE(M22,Input!N14,", ")</f>
        <v xml:space="preserve">0.4, 0.6, </v>
      </c>
      <c r="O22" s="4" t="str">
        <f>CONCATENATE(N22,Input!O14,", ")</f>
        <v xml:space="preserve">0.4, 0.6, 0.6, </v>
      </c>
      <c r="P22" s="4" t="str">
        <f>CONCATENATE(O22,Input!P14,", ")</f>
        <v xml:space="preserve">0.4, 0.6, 0.6, 0.6, </v>
      </c>
      <c r="Q22" s="4" t="str">
        <f>CONCATENATE(P22,Input!Q14,", ")</f>
        <v xml:space="preserve">0.4, 0.6, 0.6, 0.6, 0.6, </v>
      </c>
      <c r="R22" s="4" t="str">
        <f>CONCATENATE(Q22,Input!R14,", ")</f>
        <v xml:space="preserve">0.4, 0.6, 0.6, 0.6, 0.6, 0.1, </v>
      </c>
      <c r="S22" s="4" t="str">
        <f>CONCATENATE(R22,Input!S14,", ")</f>
        <v xml:space="preserve">0.4, 0.6, 0.6, 0.6, 0.6, 0.1, 0.1, </v>
      </c>
      <c r="T22" s="4" t="str">
        <f>CONCATENATE(S22,Input!T14,", ")</f>
        <v xml:space="preserve">0.4, 0.6, 0.6, 0.6, 0.6, 0.1, 0.1, 0.1, </v>
      </c>
      <c r="U22" s="4" t="str">
        <f>CONCATENATE(T22,Input!U14,", ")</f>
        <v xml:space="preserve">0.4, 0.6, 0.6, 0.6, 0.6, 0.1, 0.1, 0.1, 0.1, </v>
      </c>
      <c r="V22" s="4" t="str">
        <f>CONCATENATE(U22,Input!V14,", ")</f>
        <v xml:space="preserve">0.4, 0.6, 0.6, 0.6, 0.6, 0.1, 0.1, 0.1, 0.1, 0.1, </v>
      </c>
      <c r="W22" s="4" t="str">
        <f>CONCATENATE(V22,Input!W14,", ")</f>
        <v xml:space="preserve">0.4, 0.6, 0.6, 0.6, 0.6, 0.1, 0.1, 0.1, 0.1, 0.1, 0.1, </v>
      </c>
      <c r="X22" s="4" t="str">
        <f>CONCATENATE(W22,Input!X14,", ")</f>
        <v xml:space="preserve">0.4, 0.6, 0.6, 0.6, 0.6, 0.1, 0.1, 0.1, 0.1, 0.1, 0.1, 0.3, </v>
      </c>
      <c r="Y22" s="4" t="str">
        <f>CONCATENATE(X22,Input!Y14,", ")</f>
        <v xml:space="preserve">0.4, 0.6, 0.6, 0.6, 0.6, 0.1, 0.1, 0.1, 0.1, 0.1, 0.1, 0.3, 0, </v>
      </c>
      <c r="Z22" s="4" t="str">
        <f>CONCATENATE(Y22,Input!Z14,", ")</f>
        <v xml:space="preserve">0.4, 0.6, 0.6, 0.6, 0.6, 0.1, 0.1, 0.1, 0.1, 0.1, 0.1, 0.3, 0, 0.2, </v>
      </c>
      <c r="AA22" s="4" t="str">
        <f>CONCATENATE(Z22,Input!AA14,", ")</f>
        <v xml:space="preserve">0.4, 0.6, 0.6, 0.6, 0.6, 0.1, 0.1, 0.1, 0.1, 0.1, 0.1, 0.3, 0, 0.2, 0.5, </v>
      </c>
      <c r="AB22" s="4" t="str">
        <f>CONCATENATE(AA22,Input!AB14,", ")</f>
        <v xml:space="preserve">0.4, 0.6, 0.6, 0.6, 0.6, 0.1, 0.1, 0.1, 0.1, 0.1, 0.1, 0.3, 0, 0.2, 0.5, 0.8, </v>
      </c>
      <c r="AC22" s="4" t="str">
        <f>CONCATENATE(AB22,Input!AC14,", ")</f>
        <v xml:space="preserve">0.4, 0.6, 0.6, 0.6, 0.6, 0.1, 0.1, 0.1, 0.1, 0.1, 0.1, 0.3, 0, 0.2, 0.5, 0.8, 0.8, </v>
      </c>
      <c r="AD22" s="4" t="str">
        <f>CONCATENATE(AC22,Input!AD14,", ")</f>
        <v xml:space="preserve">0.4, 0.6, 0.6, 0.6, 0.6, 0.1, 0.1, 0.1, 0.1, 0.1, 0.1, 0.3, 0, 0.2, 0.5, 0.8, 0.8, 0, </v>
      </c>
      <c r="AE22" s="4" t="str">
        <f>CONCATENATE(AD22,Input!AE14,", ")</f>
        <v xml:space="preserve">0.4, 0.6, 0.6, 0.6, 0.6, 0.1, 0.1, 0.1, 0.1, 0.1, 0.1, 0.3, 0, 0.2, 0.5, 0.8, 0.8, 0, 0, </v>
      </c>
      <c r="AF22" s="4" t="str">
        <f>CONCATENATE(AE22,Input!AF14,", ")</f>
        <v xml:space="preserve">0.4, 0.6, 0.6, 0.6, 0.6, 0.1, 0.1, 0.1, 0.1, 0.1, 0.1, 0.3, 0, 0.2, 0.5, 0.8, 0.8, 0, 0, 0.75, </v>
      </c>
    </row>
    <row r="24" spans="1:32" s="3" customFormat="1" x14ac:dyDescent="0.2">
      <c r="A24" s="3">
        <v>911</v>
      </c>
    </row>
    <row r="25" spans="1:32" x14ac:dyDescent="0.2">
      <c r="A25" s="4" t="s">
        <v>33</v>
      </c>
      <c r="B25" s="4" t="str">
        <f>CONCATENATE(CHAR(34),LEFT('Intermediate steps'!F18,LEN('Intermediate steps'!F18)),CHAR(34))</f>
        <v>" t911c4 t911c6 t911c7 t911c8 t911c9"</v>
      </c>
    </row>
    <row r="26" spans="1:32" x14ac:dyDescent="0.2">
      <c r="A26" s="4" t="s">
        <v>9</v>
      </c>
      <c r="B26" s="4" t="str">
        <f>CONCATENATE("(",LEFT('Intermediate steps'!F19,LEN('Intermediate steps'!F19)-2),")")</f>
        <v>(0, -2500000, -1500000, 0, -1500000)</v>
      </c>
    </row>
    <row r="27" spans="1:32" x14ac:dyDescent="0.2">
      <c r="A27" s="4" t="s">
        <v>10</v>
      </c>
      <c r="B27" s="4" t="str">
        <f>CONCATENATE("(",LEFT('Intermediate steps'!F20,LEN('Intermediate steps'!F20)-2),")")</f>
        <v>(90, 0, 1500000, 2500000, 1500000)</v>
      </c>
    </row>
    <row r="28" spans="1:32" x14ac:dyDescent="0.2">
      <c r="A28" s="4" t="s">
        <v>11</v>
      </c>
      <c r="B28" s="4" t="str">
        <f>CONCATENATE("(",LEFT('Intermediate steps'!F21,LEN('Intermediate steps'!F21)-2),")")</f>
        <v>(0, 0, 0, 0, 0)</v>
      </c>
    </row>
    <row r="29" spans="1:32" x14ac:dyDescent="0.2">
      <c r="A29" s="4" t="s">
        <v>12</v>
      </c>
      <c r="B29" s="4" t="str">
        <f>CONCATENATE("(",LEFT('Intermediate steps'!F22,LEN('Intermediate steps'!F22)-2),")")</f>
        <v>(0.5, 0.1, 0.1, 0.1, 0.25)</v>
      </c>
    </row>
    <row r="32" spans="1:32" s="3" customFormat="1" x14ac:dyDescent="0.2">
      <c r="A32" s="3">
        <v>913</v>
      </c>
    </row>
    <row r="33" spans="1:2" x14ac:dyDescent="0.2">
      <c r="A33" s="4" t="s">
        <v>33</v>
      </c>
      <c r="B33" s="4" t="str">
        <f>CONCATENATE(CHAR(34),LEFT('Intermediate steps'!K18,LEN('Intermediate steps'!K18)),CHAR(34))</f>
        <v>" t913c4 t913c5 t913c8 t913c9"</v>
      </c>
    </row>
    <row r="34" spans="1:2" x14ac:dyDescent="0.2">
      <c r="A34" s="4" t="s">
        <v>9</v>
      </c>
      <c r="B34" s="4" t="str">
        <f>CONCATENATE("(",LEFT('Intermediate steps'!K19,LEN('Intermediate steps'!K19)-2),")")</f>
        <v>(-10, -10, -1000000, -1000000)</v>
      </c>
    </row>
    <row r="35" spans="1:2" x14ac:dyDescent="0.2">
      <c r="A35" s="4" t="s">
        <v>10</v>
      </c>
      <c r="B35" s="4" t="str">
        <f>CONCATENATE("(",LEFT('Intermediate steps'!K20,LEN('Intermediate steps'!K20)-2),")")</f>
        <v>(100, 100, 1000000, 1000000)</v>
      </c>
    </row>
    <row r="36" spans="1:2" x14ac:dyDescent="0.2">
      <c r="A36" s="4" t="s">
        <v>11</v>
      </c>
      <c r="B36" s="4" t="str">
        <f>CONCATENATE("(",LEFT('Intermediate steps'!K21,LEN('Intermediate steps'!K21)-2),")")</f>
        <v>(0, 0, 0, 0)</v>
      </c>
    </row>
    <row r="37" spans="1:2" x14ac:dyDescent="0.2">
      <c r="A37" s="4" t="s">
        <v>12</v>
      </c>
      <c r="B37" s="4" t="str">
        <f>CONCATENATE("(",LEFT('Intermediate steps'!K22,LEN('Intermediate steps'!K22)-2),")")</f>
        <v>(0.05, 0.05, 0.05, 0.05)</v>
      </c>
    </row>
    <row r="40" spans="1:2" s="3" customFormat="1" x14ac:dyDescent="0.2">
      <c r="A40" s="3">
        <v>935</v>
      </c>
    </row>
    <row r="41" spans="1:2" x14ac:dyDescent="0.2">
      <c r="A41" s="4" t="s">
        <v>33</v>
      </c>
      <c r="B41" s="4" t="str">
        <f>CONCATENATE(CHAR(34),LEFT('Intermediate steps'!AF18,LEN('Intermediate steps'!AF18)),CHAR(34))</f>
        <v>" t935c2 t935c3 t935c4 t935c5 t935c6 t935c7 t935c10 t935c11 t935c12 t935c13 t935c14 t935c15 t935c16 t935c17 t935c19 t935c21 t935c22 t935c24 t935c25 t935dcp189"</v>
      </c>
    </row>
    <row r="42" spans="1:2" x14ac:dyDescent="0.2">
      <c r="A42" s="4" t="s">
        <v>9</v>
      </c>
      <c r="B42" s="4" t="str">
        <f>CONCATENATE("(",LEFT('Intermediate steps'!AF19,LEN('Intermediate steps'!AF19)-2),")")</f>
        <v>(100, 100, 100, 100, 100, 0, 0, 0, 0, 0, 0, 0, -1, 1, 0, 0, 0, -10, -10, 0)</v>
      </c>
    </row>
    <row r="43" spans="1:2" x14ac:dyDescent="0.2">
      <c r="A43" s="4" t="s">
        <v>10</v>
      </c>
      <c r="B43" s="4" t="str">
        <f>CONCATENATE("(",LEFT('Intermediate steps'!AF20,LEN('Intermediate steps'!AF20)-2),")")</f>
        <v>(200000, 200000, 200000, 200000, 200000, 100000000, 20, 20, 20, 20, 20, 1.15, 1, 1, 10000000, 1, 365, 10, 10, 1)</v>
      </c>
    </row>
    <row r="44" spans="1:2" x14ac:dyDescent="0.2">
      <c r="A44" s="4" t="s">
        <v>11</v>
      </c>
      <c r="B44" s="4" t="str">
        <f>CONCATENATE("(",LEFT('Intermediate steps'!AF21,LEN('Intermediate steps'!AF21)-2),")")</f>
        <v>(., ., ., ., ., 0, 0, 0, 0, 0, 0, 0, 0, 0.5, 0, 0, 0, 0, 0, 0)</v>
      </c>
    </row>
    <row r="45" spans="1:2" x14ac:dyDescent="0.2">
      <c r="A45" s="4" t="s">
        <v>12</v>
      </c>
      <c r="B45" s="4" t="str">
        <f>CONCATENATE("(",LEFT('Intermediate steps'!AF22,LEN('Intermediate steps'!AF22)-2),")")</f>
        <v>(0.4, 0.6, 0.6, 0.6, 0.6, 0.1, 0.1, 0.1, 0.1, 0.1, 0.1, 0.3, 0, 0.2, 0.5, 0.8, 0.8, 0, 0, 0.75)</v>
      </c>
    </row>
  </sheetData>
  <phoneticPr fontId="1" type="noConversion"/>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5"/>
  <sheetViews>
    <sheetView tabSelected="1" workbookViewId="0">
      <selection activeCell="D15" sqref="D15"/>
    </sheetView>
  </sheetViews>
  <sheetFormatPr defaultColWidth="9.140625" defaultRowHeight="12.75" x14ac:dyDescent="0.2"/>
  <cols>
    <col min="1" max="1" width="59.42578125" style="1" bestFit="1" customWidth="1"/>
    <col min="2" max="16384" width="9.140625" style="1"/>
  </cols>
  <sheetData>
    <row r="1" spans="1:1" x14ac:dyDescent="0.2">
      <c r="A1" s="1" t="s">
        <v>94</v>
      </c>
    </row>
    <row r="2" spans="1:1" x14ac:dyDescent="0.2">
      <c r="A2" s="2"/>
    </row>
    <row r="3" spans="1:1" x14ac:dyDescent="0.2">
      <c r="A3" s="1" t="s">
        <v>91</v>
      </c>
    </row>
    <row r="5" spans="1:1" x14ac:dyDescent="0.2">
      <c r="A5" s="1" t="s">
        <v>34</v>
      </c>
    </row>
    <row r="7" spans="1:1" x14ac:dyDescent="0.2">
      <c r="A7" s="1" t="str">
        <f>CONCATENATE("local Variables11 ",'Intermediate steps'!B11)</f>
        <v>local Variables11 " t1105c1 t1105c2 t1105c3 t1105c4 t1105c5 t1105c6 t1113c1 t1113c2 t1113c3 t1113c4 t1113c5 t1113c6 t1113c7 t1113c8 t1113c9 t1113c10 t1113c11 t1113c12 t1122c1 t1122c2 t1122c3 t1122c4 t1122c5 t1122c6 t1131c1 t1131c2 t1131c3 t1131c4 t1131c5 t1131c6 t1131c7 t1131c8 t1131c9 t1131c10 t1131c11 t1132c1 t1133c1 t1133c2 t1133c3 t1133c4 t1133c5 t1133c6 t1134c1 t1134c2 t1134c3 t1134c4 t1134c5 t1134c6 t1135c1 t1135c2 t1135c3 t1135c4 t1135c5 t1135c6"</v>
      </c>
    </row>
    <row r="8" spans="1:1" x14ac:dyDescent="0.2">
      <c r="A8" s="1" t="str">
        <f>CONCATENATE("matrix input t11min = ",'Intermediate steps'!B12)</f>
        <v>matrix input t11min = (0.01, 0.01, 0.01, 0.05, 0.05, 0.028195, 365, 0.2, 258, 338000000, 15500000, 23000000, 94600000, 14700000, -10000, 283816.1, 0, 0, 2444632, 2432161, 2413469, 2388167, 2368141, 0, 0, 724000000, 60700000, 627000000, 110000000, 0, 924000000, 314000000, 158000000, 610000000, 9671516, 0, 0, 2.246, 1.558, 3.29, 2.38, 2.768, 0, 0.273, 0.677, 0.332, 0.631, 0.697, 1, 1.002, 1.009, 1.013, 1.027777, 1.027777)</v>
      </c>
    </row>
    <row r="9" spans="1:1" x14ac:dyDescent="0.2">
      <c r="A9" s="1" t="str">
        <f>CONCATENATE("matrix input t11max = ",'Intermediate steps'!B13)</f>
        <v>matrix input t11max = (0.025, 0.15, 0.15, 0.75, 0.75, 0.1275, 365, 0.2, 258, 485000000, 34100000, 53400000, 142000000, 37700000, 15060.65, 750000, 169931.5, 119256.8, 6371715, 6358997, 5414669, 5393288, 5116179, 832866.3, 0, 1600000000, 246000000, 1340000000, 222000000, 57600000, 1710000000, 866000000, 1470000000, 2150000000, 34400000, 200, 0, 2.246, 1.558, 3.29, 2.38, 2.768, 0, 0.273, 0.677, 0.332, 0.631, 0.697, 1, 1.005128, 1.012912, 1.019158, 1.062, 1.062)</v>
      </c>
    </row>
    <row r="10" spans="1:1" x14ac:dyDescent="0.2">
      <c r="A10" s="1" t="str">
        <f>CONCATENATE("matrix input t11modval = ",'Intermediate steps'!B14)</f>
        <v>matrix input t11modval = (0, 0, 0, 0, 0, 0, 0, 0, 0, 0, 0, 0, 0, 0, 0, 0, 0, 0, 0, 0, 0, 0, 0, 0, 0, 0, 0, 0, 0, 0, 0, 0, 0, 0, 0, 0, 0, 0, 0, 0, 0, 0, 0, 0, 0, 0, 0, 0, 0, 0, 0, 0, 0, 0)</v>
      </c>
    </row>
    <row r="11" spans="1:1" x14ac:dyDescent="0.2">
      <c r="A11" s="1" t="str">
        <f>CONCATENATE("matrix input t11modshare = ",'Intermediate steps'!B15)</f>
        <v>matrix input t11modshare = (0, 0, 0, 0, 0, 0, 0, 0, 0, 0, 0, 0, 0, 0, 0, 0, 0, 0, 0, 0, 0, 0, 0, 0, 0, 0, 0, 0, 0, 0, 0, 0, 0, 0, 0, 0.8, 0, 0, 0, 0, 0, 0, 0, 0, 0, 0, 0, 0, 0, 0, 0, 0, 0, 0)</v>
      </c>
    </row>
    <row r="14" spans="1:1" x14ac:dyDescent="0.2">
      <c r="A14" s="1" t="str">
        <f>CONCATENATE("local Variables911 ",'Intermediate steps'!B25)</f>
        <v>local Variables911 " t911c4 t911c6 t911c7 t911c8 t911c9"</v>
      </c>
    </row>
    <row r="15" spans="1:1" x14ac:dyDescent="0.2">
      <c r="A15" s="1" t="str">
        <f>CONCATENATE("matrix input t911min = ",'Intermediate steps'!B26)</f>
        <v>matrix input t911min = (0, -2500000, -1500000, 0, -1500000)</v>
      </c>
    </row>
    <row r="16" spans="1:1" x14ac:dyDescent="0.2">
      <c r="A16" s="1" t="str">
        <f>CONCATENATE("matrix input t911max = ",'Intermediate steps'!B27)</f>
        <v>matrix input t911max = (90, 0, 1500000, 2500000, 1500000)</v>
      </c>
    </row>
    <row r="17" spans="1:1" x14ac:dyDescent="0.2">
      <c r="A17" s="1" t="str">
        <f>CONCATENATE("matrix input t911modval = ",'Intermediate steps'!B28)</f>
        <v>matrix input t911modval = (0, 0, 0, 0, 0)</v>
      </c>
    </row>
    <row r="18" spans="1:1" x14ac:dyDescent="0.2">
      <c r="A18" s="1" t="str">
        <f>CONCATENATE("matrix input t911modshare = ",'Intermediate steps'!B29)</f>
        <v>matrix input t911modshare = (0.5, 0.1, 0.1, 0.1, 0.25)</v>
      </c>
    </row>
    <row r="21" spans="1:1" x14ac:dyDescent="0.2">
      <c r="A21" s="1" t="str">
        <f>CONCATENATE("local Variables913 ",'Intermediate steps'!B33)</f>
        <v>local Variables913 " t913c4 t913c5 t913c8 t913c9"</v>
      </c>
    </row>
    <row r="22" spans="1:1" x14ac:dyDescent="0.2">
      <c r="A22" s="1" t="str">
        <f>CONCATENATE("matrix input t913min = ",'Intermediate steps'!B34)</f>
        <v>matrix input t913min = (-10, -10, -1000000, -1000000)</v>
      </c>
    </row>
    <row r="23" spans="1:1" x14ac:dyDescent="0.2">
      <c r="A23" s="1" t="str">
        <f>CONCATENATE("matrix input t913max = ",'Intermediate steps'!B35)</f>
        <v>matrix input t913max = (100, 100, 1000000, 1000000)</v>
      </c>
    </row>
    <row r="24" spans="1:1" x14ac:dyDescent="0.2">
      <c r="A24" s="1" t="str">
        <f>CONCATENATE("matrix input t913modval = ",'Intermediate steps'!B36)</f>
        <v>matrix input t913modval = (0, 0, 0, 0)</v>
      </c>
    </row>
    <row r="25" spans="1:1" x14ac:dyDescent="0.2">
      <c r="A25" s="1" t="str">
        <f>CONCATENATE("matrix input t913modshare = ",'Intermediate steps'!B37)</f>
        <v>matrix input t913modshare = (0.05, 0.05, 0.05, 0.05)</v>
      </c>
    </row>
    <row r="28" spans="1:1" x14ac:dyDescent="0.2">
      <c r="A28" s="1" t="str">
        <f>CONCATENATE("local Variables935 ",'Intermediate steps'!B41)</f>
        <v>local Variables935 " t935c2 t935c3 t935c4 t935c5 t935c6 t935c7 t935c10 t935c11 t935c12 t935c13 t935c14 t935c15 t935c16 t935c17 t935c19 t935c21 t935c22 t935c24 t935c25 t935dcp189"</v>
      </c>
    </row>
    <row r="29" spans="1:1" x14ac:dyDescent="0.2">
      <c r="A29" s="1" t="str">
        <f>CONCATENATE("matrix input t935min = ",'Intermediate steps'!B42)</f>
        <v>matrix input t935min = (100, 100, 100, 100, 100, 0, 0, 0, 0, 0, 0, 0, -1, 1, 0, 0, 0, -10, -10, 0)</v>
      </c>
    </row>
    <row r="30" spans="1:1" x14ac:dyDescent="0.2">
      <c r="A30" s="1" t="str">
        <f>CONCATENATE("matrix input t935max = ",'Intermediate steps'!B43)</f>
        <v>matrix input t935max = (200000, 200000, 200000, 200000, 200000, 100000000, 20, 20, 20, 20, 20, 1.15, 1, 1, 10000000, 1, 365, 10, 10, 1)</v>
      </c>
    </row>
    <row r="31" spans="1:1" x14ac:dyDescent="0.2">
      <c r="A31" s="1" t="str">
        <f>CONCATENATE("matrix input t935modval = ",'Intermediate steps'!B44)</f>
        <v>matrix input t935modval = (., ., ., ., ., 0, 0, 0, 0, 0, 0, 0, 0, 0.5, 0, 0, 0, 0, 0, 0)</v>
      </c>
    </row>
    <row r="32" spans="1:1" x14ac:dyDescent="0.2">
      <c r="A32" s="1" t="str">
        <f>CONCATENATE("matrix input t935modshare = ",'Intermediate steps'!B45)</f>
        <v>matrix input t935modshare = (0.4, 0.6, 0.6, 0.6, 0.6, 0.1, 0.1, 0.1, 0.1, 0.1, 0.1, 0.3, 0, 0.2, 0.5, 0.8, 0.8, 0, 0, 0.75)</v>
      </c>
    </row>
    <row r="35" spans="1:1" x14ac:dyDescent="0.2">
      <c r="A35" s="1" t="s">
        <v>95</v>
      </c>
    </row>
  </sheetData>
  <phoneticPr fontId="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Input</vt:lpstr>
      <vt:lpstr>Intermediate steps</vt:lpstr>
      <vt:lpstr>Script for Stata</vt:lpstr>
    </vt:vector>
  </TitlesOfParts>
  <Company>Reckon LLP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Fernandes (Reckon)</dc:creator>
  <cp:lastModifiedBy>Pedro Fernandes</cp:lastModifiedBy>
  <dcterms:created xsi:type="dcterms:W3CDTF">2014-07-18T15:08:37Z</dcterms:created>
  <dcterms:modified xsi:type="dcterms:W3CDTF">2017-06-09T17:32:05Z</dcterms:modified>
</cp:coreProperties>
</file>