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240" yWindow="105" windowWidth="14805" windowHeight="8010"/>
  </bookViews>
  <sheets>
    <sheet name="UI" sheetId="1" r:id="rId1"/>
    <sheet name="Data" sheetId="2" r:id="rId2"/>
    <sheet name="Values" sheetId="3" r:id="rId3"/>
    <sheet name="Charts" sheetId="4" r:id="rId4"/>
    <sheet name="Model" sheetId="5" r:id="rId5"/>
  </sheets>
  <definedNames>
    <definedName name="_xlnm._FilterDatabase" localSheetId="2" hidden="1">Values!$B$3:$H$380</definedName>
  </definedNames>
  <calcPr calcId="145621"/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D96" i="5" l="1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I4" i="1" l="1"/>
  <c r="C21" i="4"/>
  <c r="C20" i="4"/>
  <c r="C19" i="4"/>
  <c r="C18" i="4"/>
  <c r="C17" i="4"/>
  <c r="C16" i="4"/>
  <c r="D15" i="4"/>
  <c r="D21" i="4" s="1"/>
  <c r="D10" i="4"/>
  <c r="D12" i="4" s="1"/>
  <c r="D7" i="4"/>
  <c r="C13" i="4"/>
  <c r="C12" i="4"/>
  <c r="C11" i="4"/>
  <c r="C8" i="4"/>
  <c r="H5" i="1" s="1"/>
  <c r="F1" i="3"/>
  <c r="D8" i="4" l="1"/>
  <c r="I5" i="1" s="1"/>
  <c r="D19" i="4"/>
  <c r="D18" i="4"/>
  <c r="D16" i="4"/>
  <c r="D20" i="4"/>
  <c r="D17" i="4"/>
  <c r="D11" i="4"/>
  <c r="D13" i="4"/>
  <c r="F368" i="3"/>
  <c r="E97" i="5" s="1"/>
  <c r="F370" i="3"/>
  <c r="E99" i="5" s="1"/>
  <c r="F372" i="3"/>
  <c r="E101" i="5" s="1"/>
  <c r="F374" i="3"/>
  <c r="E103" i="5" s="1"/>
  <c r="F376" i="3"/>
  <c r="E105" i="5" s="1"/>
  <c r="F378" i="3"/>
  <c r="E107" i="5" s="1"/>
  <c r="F380" i="3"/>
  <c r="E109" i="5" s="1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368" i="3"/>
  <c r="G370" i="3"/>
  <c r="G372" i="3"/>
  <c r="F101" i="5" s="1"/>
  <c r="G374" i="3"/>
  <c r="F103" i="5" s="1"/>
  <c r="G376" i="3"/>
  <c r="G378" i="3"/>
  <c r="G380" i="3"/>
  <c r="F109" i="5" s="1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9" i="3"/>
  <c r="G263" i="3"/>
  <c r="G267" i="3"/>
  <c r="G271" i="3"/>
  <c r="G275" i="3"/>
  <c r="G279" i="3"/>
  <c r="G283" i="3"/>
  <c r="G287" i="3"/>
  <c r="G291" i="3"/>
  <c r="G295" i="3"/>
  <c r="G299" i="3"/>
  <c r="G303" i="3"/>
  <c r="G307" i="3"/>
  <c r="G311" i="3"/>
  <c r="G315" i="3"/>
  <c r="F369" i="3"/>
  <c r="E98" i="5" s="1"/>
  <c r="F371" i="3"/>
  <c r="E100" i="5" s="1"/>
  <c r="F373" i="3"/>
  <c r="E102" i="5" s="1"/>
  <c r="F375" i="3"/>
  <c r="E104" i="5" s="1"/>
  <c r="F377" i="3"/>
  <c r="E106" i="5" s="1"/>
  <c r="F379" i="3"/>
  <c r="E108" i="5" s="1"/>
  <c r="G367" i="3"/>
  <c r="F96" i="5" s="1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369" i="3"/>
  <c r="G371" i="3"/>
  <c r="G373" i="3"/>
  <c r="F102" i="5" s="1"/>
  <c r="G375" i="3"/>
  <c r="F104" i="5" s="1"/>
  <c r="G377" i="3"/>
  <c r="G379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301" i="3"/>
  <c r="G305" i="3"/>
  <c r="G309" i="3"/>
  <c r="G313" i="3"/>
  <c r="G317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302" i="3"/>
  <c r="G310" i="3"/>
  <c r="G318" i="3"/>
  <c r="G322" i="3"/>
  <c r="G326" i="3"/>
  <c r="G330" i="3"/>
  <c r="G334" i="3"/>
  <c r="G338" i="3"/>
  <c r="G342" i="3"/>
  <c r="G346" i="3"/>
  <c r="G350" i="3"/>
  <c r="G354" i="3"/>
  <c r="G358" i="3"/>
  <c r="G362" i="3"/>
  <c r="G366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19" i="3"/>
  <c r="G323" i="3"/>
  <c r="G327" i="3"/>
  <c r="G331" i="3"/>
  <c r="G335" i="3"/>
  <c r="G339" i="3"/>
  <c r="G343" i="3"/>
  <c r="G347" i="3"/>
  <c r="G351" i="3"/>
  <c r="G355" i="3"/>
  <c r="G359" i="3"/>
  <c r="G363" i="3"/>
  <c r="F367" i="3"/>
  <c r="E96" i="5" s="1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G186" i="3"/>
  <c r="G194" i="3"/>
  <c r="G202" i="3"/>
  <c r="H202" i="3" s="1"/>
  <c r="G210" i="3"/>
  <c r="G218" i="3"/>
  <c r="G226" i="3"/>
  <c r="G234" i="3"/>
  <c r="G242" i="3"/>
  <c r="G250" i="3"/>
  <c r="G258" i="3"/>
  <c r="G266" i="3"/>
  <c r="G274" i="3"/>
  <c r="G282" i="3"/>
  <c r="G290" i="3"/>
  <c r="G298" i="3"/>
  <c r="G306" i="3"/>
  <c r="G314" i="3"/>
  <c r="G320" i="3"/>
  <c r="G324" i="3"/>
  <c r="G328" i="3"/>
  <c r="G332" i="3"/>
  <c r="G336" i="3"/>
  <c r="G340" i="3"/>
  <c r="G344" i="3"/>
  <c r="G348" i="3"/>
  <c r="G352" i="3"/>
  <c r="G356" i="3"/>
  <c r="G360" i="3"/>
  <c r="G364" i="3"/>
  <c r="G4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1" i="3"/>
  <c r="G325" i="3"/>
  <c r="G329" i="3"/>
  <c r="G333" i="3"/>
  <c r="G337" i="3"/>
  <c r="G341" i="3"/>
  <c r="G345" i="3"/>
  <c r="G349" i="3"/>
  <c r="G353" i="3"/>
  <c r="G357" i="3"/>
  <c r="G361" i="3"/>
  <c r="G365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359" i="3"/>
  <c r="F351" i="3"/>
  <c r="F347" i="3"/>
  <c r="F339" i="3"/>
  <c r="F335" i="3"/>
  <c r="F327" i="3"/>
  <c r="F323" i="3"/>
  <c r="F315" i="3"/>
  <c r="F311" i="3"/>
  <c r="F303" i="3"/>
  <c r="F295" i="3"/>
  <c r="F291" i="3"/>
  <c r="F283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19" i="3"/>
  <c r="F211" i="3"/>
  <c r="F203" i="3"/>
  <c r="F195" i="3"/>
  <c r="F187" i="3"/>
  <c r="F179" i="3"/>
  <c r="F171" i="3"/>
  <c r="F163" i="3"/>
  <c r="F155" i="3"/>
  <c r="F147" i="3"/>
  <c r="F139" i="3"/>
  <c r="F131" i="3"/>
  <c r="F123" i="3"/>
  <c r="F115" i="3"/>
  <c r="F107" i="3"/>
  <c r="F99" i="3"/>
  <c r="F91" i="3"/>
  <c r="F83" i="3"/>
  <c r="F75" i="3"/>
  <c r="F361" i="3"/>
  <c r="F353" i="3"/>
  <c r="F341" i="3"/>
  <c r="F329" i="3"/>
  <c r="F317" i="3"/>
  <c r="F309" i="3"/>
  <c r="F297" i="3"/>
  <c r="F285" i="3"/>
  <c r="F281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17" i="3"/>
  <c r="F209" i="3"/>
  <c r="F201" i="3"/>
  <c r="F193" i="3"/>
  <c r="F185" i="3"/>
  <c r="F177" i="3"/>
  <c r="F169" i="3"/>
  <c r="F161" i="3"/>
  <c r="F153" i="3"/>
  <c r="F145" i="3"/>
  <c r="F137" i="3"/>
  <c r="F129" i="3"/>
  <c r="F121" i="3"/>
  <c r="F113" i="3"/>
  <c r="F105" i="3"/>
  <c r="F97" i="3"/>
  <c r="F89" i="3"/>
  <c r="F81" i="3"/>
  <c r="F73" i="3"/>
  <c r="F365" i="3"/>
  <c r="F357" i="3"/>
  <c r="F349" i="3"/>
  <c r="F345" i="3"/>
  <c r="F337" i="3"/>
  <c r="F333" i="3"/>
  <c r="F325" i="3"/>
  <c r="F321" i="3"/>
  <c r="F313" i="3"/>
  <c r="F305" i="3"/>
  <c r="F301" i="3"/>
  <c r="F293" i="3"/>
  <c r="F289" i="3"/>
  <c r="F277" i="3"/>
  <c r="F364" i="3"/>
  <c r="F360" i="3"/>
  <c r="F356" i="3"/>
  <c r="F352" i="3"/>
  <c r="F348" i="3"/>
  <c r="F344" i="3"/>
  <c r="F340" i="3"/>
  <c r="F336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40" i="3"/>
  <c r="F236" i="3"/>
  <c r="F232" i="3"/>
  <c r="F228" i="3"/>
  <c r="F223" i="3"/>
  <c r="F215" i="3"/>
  <c r="F207" i="3"/>
  <c r="F199" i="3"/>
  <c r="F191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363" i="3"/>
  <c r="F355" i="3"/>
  <c r="F343" i="3"/>
  <c r="F331" i="3"/>
  <c r="F319" i="3"/>
  <c r="F307" i="3"/>
  <c r="F299" i="3"/>
  <c r="F287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H357" i="3" l="1"/>
  <c r="H341" i="3"/>
  <c r="H325" i="3"/>
  <c r="H300" i="3"/>
  <c r="H268" i="3"/>
  <c r="H236" i="3"/>
  <c r="H204" i="3"/>
  <c r="H364" i="3"/>
  <c r="H348" i="3"/>
  <c r="H332" i="3"/>
  <c r="H314" i="3"/>
  <c r="H282" i="3"/>
  <c r="H250" i="3"/>
  <c r="H218" i="3"/>
  <c r="H186" i="3"/>
  <c r="H335" i="3"/>
  <c r="H319" i="3"/>
  <c r="H288" i="3"/>
  <c r="H256" i="3"/>
  <c r="H224" i="3"/>
  <c r="H192" i="3"/>
  <c r="H358" i="3"/>
  <c r="H342" i="3"/>
  <c r="H326" i="3"/>
  <c r="H206" i="3"/>
  <c r="H317" i="3"/>
  <c r="H301" i="3"/>
  <c r="H285" i="3"/>
  <c r="H269" i="3"/>
  <c r="H253" i="3"/>
  <c r="H237" i="3"/>
  <c r="H221" i="3"/>
  <c r="H205" i="3"/>
  <c r="H189" i="3"/>
  <c r="H173" i="3"/>
  <c r="H157" i="3"/>
  <c r="H141" i="3"/>
  <c r="H125" i="3"/>
  <c r="H109" i="3"/>
  <c r="H93" i="3"/>
  <c r="H77" i="3"/>
  <c r="H61" i="3"/>
  <c r="H45" i="3"/>
  <c r="H29" i="3"/>
  <c r="H13" i="3"/>
  <c r="F106" i="5"/>
  <c r="F98" i="5"/>
  <c r="H315" i="3"/>
  <c r="H299" i="3"/>
  <c r="H283" i="3"/>
  <c r="H203" i="3"/>
  <c r="H171" i="3"/>
  <c r="H139" i="3"/>
  <c r="H107" i="3"/>
  <c r="H75" i="3"/>
  <c r="H59" i="3"/>
  <c r="H43" i="3"/>
  <c r="H27" i="3"/>
  <c r="H11" i="3"/>
  <c r="F105" i="5"/>
  <c r="F97" i="5"/>
  <c r="H166" i="3"/>
  <c r="H150" i="3"/>
  <c r="H134" i="3"/>
  <c r="H118" i="3"/>
  <c r="H102" i="3"/>
  <c r="H86" i="3"/>
  <c r="H70" i="3"/>
  <c r="H54" i="3"/>
  <c r="H38" i="3"/>
  <c r="H22" i="3"/>
  <c r="H6" i="3"/>
  <c r="F108" i="5"/>
  <c r="F100" i="5"/>
  <c r="F107" i="5"/>
  <c r="F99" i="5"/>
  <c r="H361" i="3"/>
  <c r="H212" i="3"/>
  <c r="H4" i="3"/>
  <c r="H270" i="3"/>
  <c r="H136" i="3"/>
  <c r="H104" i="3"/>
  <c r="H56" i="3"/>
  <c r="H8" i="3"/>
  <c r="H251" i="3"/>
  <c r="H219" i="3"/>
  <c r="H187" i="3"/>
  <c r="H123" i="3"/>
  <c r="H353" i="3"/>
  <c r="H337" i="3"/>
  <c r="H321" i="3"/>
  <c r="H292" i="3"/>
  <c r="H260" i="3"/>
  <c r="H228" i="3"/>
  <c r="H196" i="3"/>
  <c r="H360" i="3"/>
  <c r="H344" i="3"/>
  <c r="H302" i="3"/>
  <c r="H152" i="3"/>
  <c r="H72" i="3"/>
  <c r="H365" i="3"/>
  <c r="H349" i="3"/>
  <c r="H333" i="3"/>
  <c r="H316" i="3"/>
  <c r="H284" i="3"/>
  <c r="H252" i="3"/>
  <c r="H220" i="3"/>
  <c r="H188" i="3"/>
  <c r="H356" i="3"/>
  <c r="H340" i="3"/>
  <c r="H351" i="3"/>
  <c r="H238" i="3"/>
  <c r="H168" i="3"/>
  <c r="H120" i="3"/>
  <c r="H88" i="3"/>
  <c r="H40" i="3"/>
  <c r="H24" i="3"/>
  <c r="H267" i="3"/>
  <c r="H235" i="3"/>
  <c r="H155" i="3"/>
  <c r="H91" i="3"/>
  <c r="H345" i="3"/>
  <c r="H329" i="3"/>
  <c r="H308" i="3"/>
  <c r="H276" i="3"/>
  <c r="H244" i="3"/>
  <c r="H352" i="3"/>
  <c r="H336" i="3"/>
  <c r="H320" i="3"/>
  <c r="H290" i="3"/>
  <c r="H258" i="3"/>
  <c r="H226" i="3"/>
  <c r="H194" i="3"/>
  <c r="H355" i="3"/>
  <c r="H339" i="3"/>
  <c r="H328" i="3"/>
  <c r="H306" i="3"/>
  <c r="H274" i="3"/>
  <c r="H242" i="3"/>
  <c r="H210" i="3"/>
  <c r="H363" i="3"/>
  <c r="H347" i="3"/>
  <c r="H331" i="3"/>
  <c r="H312" i="3"/>
  <c r="H280" i="3"/>
  <c r="H248" i="3"/>
  <c r="H216" i="3"/>
  <c r="H184" i="3"/>
  <c r="H354" i="3"/>
  <c r="H338" i="3"/>
  <c r="H322" i="3"/>
  <c r="H294" i="3"/>
  <c r="H262" i="3"/>
  <c r="H230" i="3"/>
  <c r="H198" i="3"/>
  <c r="H313" i="3"/>
  <c r="H297" i="3"/>
  <c r="H281" i="3"/>
  <c r="H265" i="3"/>
  <c r="H249" i="3"/>
  <c r="H233" i="3"/>
  <c r="H217" i="3"/>
  <c r="H201" i="3"/>
  <c r="H185" i="3"/>
  <c r="H169" i="3"/>
  <c r="H153" i="3"/>
  <c r="H137" i="3"/>
  <c r="H121" i="3"/>
  <c r="H105" i="3"/>
  <c r="H89" i="3"/>
  <c r="H73" i="3"/>
  <c r="H57" i="3"/>
  <c r="H41" i="3"/>
  <c r="H25" i="3"/>
  <c r="H9" i="3"/>
  <c r="H180" i="3"/>
  <c r="H164" i="3"/>
  <c r="H148" i="3"/>
  <c r="H132" i="3"/>
  <c r="H116" i="3"/>
  <c r="H100" i="3"/>
  <c r="H84" i="3"/>
  <c r="H68" i="3"/>
  <c r="H52" i="3"/>
  <c r="H36" i="3"/>
  <c r="H20" i="3"/>
  <c r="H311" i="3"/>
  <c r="H295" i="3"/>
  <c r="H279" i="3"/>
  <c r="H263" i="3"/>
  <c r="H247" i="3"/>
  <c r="H231" i="3"/>
  <c r="H215" i="3"/>
  <c r="H199" i="3"/>
  <c r="H183" i="3"/>
  <c r="H167" i="3"/>
  <c r="H151" i="3"/>
  <c r="H135" i="3"/>
  <c r="H119" i="3"/>
  <c r="H103" i="3"/>
  <c r="H87" i="3"/>
  <c r="H71" i="3"/>
  <c r="H55" i="3"/>
  <c r="H39" i="3"/>
  <c r="H23" i="3"/>
  <c r="H7" i="3"/>
  <c r="H178" i="3"/>
  <c r="H162" i="3"/>
  <c r="H146" i="3"/>
  <c r="H130" i="3"/>
  <c r="H114" i="3"/>
  <c r="H98" i="3"/>
  <c r="H82" i="3"/>
  <c r="H66" i="3"/>
  <c r="H50" i="3"/>
  <c r="H34" i="3"/>
  <c r="H18" i="3"/>
  <c r="H324" i="3"/>
  <c r="H298" i="3"/>
  <c r="H266" i="3"/>
  <c r="H234" i="3"/>
  <c r="H359" i="3"/>
  <c r="H343" i="3"/>
  <c r="H327" i="3"/>
  <c r="H304" i="3"/>
  <c r="H272" i="3"/>
  <c r="H240" i="3"/>
  <c r="H208" i="3"/>
  <c r="H366" i="3"/>
  <c r="H350" i="3"/>
  <c r="H334" i="3"/>
  <c r="H318" i="3"/>
  <c r="H286" i="3"/>
  <c r="H254" i="3"/>
  <c r="H222" i="3"/>
  <c r="H190" i="3"/>
  <c r="H309" i="3"/>
  <c r="H293" i="3"/>
  <c r="H277" i="3"/>
  <c r="H261" i="3"/>
  <c r="H245" i="3"/>
  <c r="H229" i="3"/>
  <c r="H213" i="3"/>
  <c r="H197" i="3"/>
  <c r="H181" i="3"/>
  <c r="H165" i="3"/>
  <c r="H149" i="3"/>
  <c r="H133" i="3"/>
  <c r="H117" i="3"/>
  <c r="H101" i="3"/>
  <c r="H85" i="3"/>
  <c r="H69" i="3"/>
  <c r="H53" i="3"/>
  <c r="H37" i="3"/>
  <c r="H21" i="3"/>
  <c r="H5" i="3"/>
  <c r="H176" i="3"/>
  <c r="H160" i="3"/>
  <c r="H144" i="3"/>
  <c r="H128" i="3"/>
  <c r="H112" i="3"/>
  <c r="H96" i="3"/>
  <c r="H80" i="3"/>
  <c r="H64" i="3"/>
  <c r="H48" i="3"/>
  <c r="H32" i="3"/>
  <c r="H16" i="3"/>
  <c r="H307" i="3"/>
  <c r="H291" i="3"/>
  <c r="H275" i="3"/>
  <c r="H259" i="3"/>
  <c r="H243" i="3"/>
  <c r="H227" i="3"/>
  <c r="H211" i="3"/>
  <c r="H195" i="3"/>
  <c r="H179" i="3"/>
  <c r="H163" i="3"/>
  <c r="H147" i="3"/>
  <c r="H131" i="3"/>
  <c r="H115" i="3"/>
  <c r="H99" i="3"/>
  <c r="H83" i="3"/>
  <c r="H67" i="3"/>
  <c r="H51" i="3"/>
  <c r="H35" i="3"/>
  <c r="H19" i="3"/>
  <c r="H174" i="3"/>
  <c r="H158" i="3"/>
  <c r="H142" i="3"/>
  <c r="H126" i="3"/>
  <c r="H110" i="3"/>
  <c r="H94" i="3"/>
  <c r="H78" i="3"/>
  <c r="H62" i="3"/>
  <c r="H46" i="3"/>
  <c r="H30" i="3"/>
  <c r="H14" i="3"/>
  <c r="H323" i="3"/>
  <c r="H296" i="3"/>
  <c r="H264" i="3"/>
  <c r="H232" i="3"/>
  <c r="H200" i="3"/>
  <c r="H362" i="3"/>
  <c r="H346" i="3"/>
  <c r="H330" i="3"/>
  <c r="H310" i="3"/>
  <c r="H278" i="3"/>
  <c r="H246" i="3"/>
  <c r="H214" i="3"/>
  <c r="H182" i="3"/>
  <c r="H305" i="3"/>
  <c r="H289" i="3"/>
  <c r="H273" i="3"/>
  <c r="H257" i="3"/>
  <c r="H241" i="3"/>
  <c r="H225" i="3"/>
  <c r="H209" i="3"/>
  <c r="H193" i="3"/>
  <c r="H177" i="3"/>
  <c r="H161" i="3"/>
  <c r="H145" i="3"/>
  <c r="H129" i="3"/>
  <c r="H113" i="3"/>
  <c r="H97" i="3"/>
  <c r="H81" i="3"/>
  <c r="H65" i="3"/>
  <c r="H49" i="3"/>
  <c r="H33" i="3"/>
  <c r="H17" i="3"/>
  <c r="H172" i="3"/>
  <c r="H156" i="3"/>
  <c r="H140" i="3"/>
  <c r="H124" i="3"/>
  <c r="H108" i="3"/>
  <c r="H92" i="3"/>
  <c r="H76" i="3"/>
  <c r="H60" i="3"/>
  <c r="H44" i="3"/>
  <c r="H28" i="3"/>
  <c r="H12" i="3"/>
  <c r="H303" i="3"/>
  <c r="H287" i="3"/>
  <c r="H271" i="3"/>
  <c r="H255" i="3"/>
  <c r="H239" i="3"/>
  <c r="H223" i="3"/>
  <c r="H207" i="3"/>
  <c r="H191" i="3"/>
  <c r="H175" i="3"/>
  <c r="H159" i="3"/>
  <c r="H143" i="3"/>
  <c r="H127" i="3"/>
  <c r="H111" i="3"/>
  <c r="H95" i="3"/>
  <c r="H79" i="3"/>
  <c r="H63" i="3"/>
  <c r="H47" i="3"/>
  <c r="H31" i="3"/>
  <c r="H15" i="3"/>
  <c r="H170" i="3"/>
  <c r="H154" i="3"/>
  <c r="H138" i="3"/>
  <c r="H122" i="3"/>
  <c r="H106" i="3"/>
  <c r="H90" i="3"/>
  <c r="H74" i="3"/>
  <c r="H58" i="3"/>
  <c r="H42" i="3"/>
  <c r="H26" i="3"/>
  <c r="H10" i="3"/>
</calcChain>
</file>

<file path=xl/sharedStrings.xml><?xml version="1.0" encoding="utf-8"?>
<sst xmlns="http://schemas.openxmlformats.org/spreadsheetml/2006/main" count="62" uniqueCount="40">
  <si>
    <t>Outputs</t>
  </si>
  <si>
    <t>Inputs</t>
  </si>
  <si>
    <t>Data</t>
  </si>
  <si>
    <t>date</t>
  </si>
  <si>
    <t>count</t>
  </si>
  <si>
    <t>vru_mean</t>
  </si>
  <si>
    <t>q_mean</t>
  </si>
  <si>
    <t>priority_0</t>
  </si>
  <si>
    <t>priority_1</t>
  </si>
  <si>
    <t>priority_2</t>
  </si>
  <si>
    <t>type_IN</t>
  </si>
  <si>
    <t>type_TT</t>
  </si>
  <si>
    <t>type_PE</t>
  </si>
  <si>
    <t>type_PS</t>
  </si>
  <si>
    <t>type_NE</t>
  </si>
  <si>
    <t>type_NW</t>
  </si>
  <si>
    <t>bad</t>
  </si>
  <si>
    <t>bad5</t>
  </si>
  <si>
    <t>fcst</t>
  </si>
  <si>
    <t>Lower</t>
  </si>
  <si>
    <t>Upper</t>
  </si>
  <si>
    <t>Outlier</t>
  </si>
  <si>
    <t>Date</t>
  </si>
  <si>
    <t>Charts</t>
  </si>
  <si>
    <t>Count</t>
  </si>
  <si>
    <t>Average</t>
  </si>
  <si>
    <t>Count of Calls</t>
  </si>
  <si>
    <t>95% CI</t>
  </si>
  <si>
    <t>----- Forecast (2 weeks)</t>
  </si>
  <si>
    <r>
      <rPr>
        <b/>
        <sz val="10"/>
        <color theme="9"/>
        <rFont val="Calibri"/>
        <family val="2"/>
      </rPr>
      <t>●</t>
    </r>
    <r>
      <rPr>
        <b/>
        <sz val="10"/>
        <color theme="9"/>
        <rFont val="Arial"/>
        <family val="2"/>
        <scheme val="minor"/>
      </rPr>
      <t xml:space="preserve"> Outlier</t>
    </r>
  </si>
  <si>
    <r>
      <rPr>
        <b/>
        <sz val="10"/>
        <color theme="1" tint="0.499984740745262"/>
        <rFont val="Calibri"/>
        <family val="2"/>
      </rPr>
      <t>●</t>
    </r>
    <r>
      <rPr>
        <b/>
        <sz val="10"/>
        <color theme="1" tint="0.499984740745262"/>
        <rFont val="Arial"/>
        <family val="2"/>
        <scheme val="minor"/>
      </rPr>
      <t xml:space="preserve"> Bad (Actual)</t>
    </r>
  </si>
  <si>
    <t>Values</t>
  </si>
  <si>
    <t>Model</t>
  </si>
  <si>
    <t>hist</t>
  </si>
  <si>
    <t>Q</t>
  </si>
  <si>
    <t>R</t>
  </si>
  <si>
    <t>1 week</t>
  </si>
  <si>
    <t>2 weeks</t>
  </si>
  <si>
    <t>3 weeks</t>
  </si>
  <si>
    <t>----- Bad (Kalman 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</si>
</sst>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4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5"/>
      <color indexed="8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5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0"/>
      <color theme="3"/>
      <name val="Arial"/>
      <family val="2"/>
      <scheme val="minor"/>
    </font>
    <font>
      <b/>
      <sz val="10"/>
      <color theme="1" tint="0.499984740745262"/>
      <name val="Arial"/>
      <family val="2"/>
      <scheme val="minor"/>
    </font>
    <font>
      <b/>
      <sz val="10"/>
      <color theme="9"/>
      <name val="Arial"/>
      <family val="2"/>
      <scheme val="minor"/>
    </font>
    <font>
      <b/>
      <sz val="10"/>
      <color theme="9"/>
      <name val="Calibri"/>
      <family val="2"/>
    </font>
    <font>
      <b/>
      <sz val="10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5" fontId="3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5" fontId="6" fillId="4" borderId="1" xfId="0" applyNumberFormat="1" applyFon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15" fontId="5" fillId="4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8" fillId="0" borderId="2" xfId="0" quotePrefix="1" applyNumberFormat="1" applyFont="1" applyBorder="1" applyAlignment="1">
      <alignment horizontal="center" vertical="center"/>
    </xf>
    <xf numFmtId="3" fontId="8" fillId="0" borderId="3" xfId="0" quotePrefix="1" applyNumberFormat="1" applyFont="1" applyBorder="1" applyAlignment="1">
      <alignment horizontal="center" vertical="center"/>
    </xf>
    <xf numFmtId="3" fontId="9" fillId="0" borderId="2" xfId="0" quotePrefix="1" applyNumberFormat="1" applyFont="1" applyBorder="1" applyAlignment="1">
      <alignment horizontal="center" vertical="center"/>
    </xf>
    <xf numFmtId="3" fontId="9" fillId="0" borderId="3" xfId="0" quotePrefix="1" applyNumberFormat="1" applyFont="1" applyBorder="1" applyAlignment="1">
      <alignment horizontal="center" vertical="center"/>
    </xf>
    <xf numFmtId="3" fontId="10" fillId="0" borderId="2" xfId="0" quotePrefix="1" applyNumberFormat="1" applyFont="1" applyBorder="1" applyAlignment="1">
      <alignment horizontal="center" vertical="center"/>
    </xf>
    <xf numFmtId="3" fontId="10" fillId="0" borderId="3" xfId="0" quotePrefix="1" applyNumberFormat="1" applyFont="1" applyBorder="1" applyAlignment="1">
      <alignment horizontal="center" vertical="center"/>
    </xf>
    <xf numFmtId="3" fontId="11" fillId="0" borderId="2" xfId="0" quotePrefix="1" applyNumberFormat="1" applyFont="1" applyBorder="1" applyAlignment="1">
      <alignment horizontal="center" vertical="center"/>
    </xf>
    <xf numFmtId="3" fontId="11" fillId="0" borderId="3" xfId="0" quotePrefix="1" applyNumberFormat="1" applyFont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Charts!$B$11:$B$13</c:f>
              <c:strCache>
                <c:ptCount val="3"/>
                <c:pt idx="0">
                  <c:v>priority_0</c:v>
                </c:pt>
                <c:pt idx="1">
                  <c:v>priority_1</c:v>
                </c:pt>
                <c:pt idx="2">
                  <c:v>priority_2</c:v>
                </c:pt>
              </c:strCache>
            </c:strRef>
          </c:cat>
          <c:val>
            <c:numRef>
              <c:f>Charts!$C$11:$C$13</c:f>
              <c:numCache>
                <c:formatCode>#,##0</c:formatCode>
                <c:ptCount val="3"/>
                <c:pt idx="0">
                  <c:v>647.78236914600552</c:v>
                </c:pt>
                <c:pt idx="1">
                  <c:v>197.87052341597797</c:v>
                </c:pt>
                <c:pt idx="2">
                  <c:v>378.65840220385672</c:v>
                </c:pt>
              </c:numCache>
            </c:numRef>
          </c:val>
        </c:ser>
        <c:ser>
          <c:idx val="1"/>
          <c:order val="1"/>
          <c:tx>
            <c:strRef>
              <c:f>Charts!$D$10</c:f>
              <c:strCache>
                <c:ptCount val="1"/>
                <c:pt idx="0">
                  <c:v>12-Dec-21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Charts!$B$11:$B$13</c:f>
              <c:strCache>
                <c:ptCount val="3"/>
                <c:pt idx="0">
                  <c:v>priority_0</c:v>
                </c:pt>
                <c:pt idx="1">
                  <c:v>priority_1</c:v>
                </c:pt>
                <c:pt idx="2">
                  <c:v>priority_2</c:v>
                </c:pt>
              </c:strCache>
            </c:strRef>
          </c:cat>
          <c:val>
            <c:numRef>
              <c:f>Charts!$D$11:$D$13</c:f>
              <c:numCache>
                <c:formatCode>#,##0</c:formatCode>
                <c:ptCount val="3"/>
                <c:pt idx="0">
                  <c:v>684</c:v>
                </c:pt>
                <c:pt idx="1">
                  <c:v>571</c:v>
                </c:pt>
                <c:pt idx="2">
                  <c:v>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469824"/>
        <c:axId val="141822784"/>
      </c:barChart>
      <c:catAx>
        <c:axId val="7234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22784"/>
        <c:crosses val="autoZero"/>
        <c:auto val="1"/>
        <c:lblAlgn val="ctr"/>
        <c:lblOffset val="100"/>
        <c:noMultiLvlLbl val="0"/>
      </c:catAx>
      <c:valAx>
        <c:axId val="1418227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723469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Charts!$B$16:$B$21</c:f>
              <c:strCache>
                <c:ptCount val="6"/>
                <c:pt idx="0">
                  <c:v>type_IN</c:v>
                </c:pt>
                <c:pt idx="1">
                  <c:v>type_TT</c:v>
                </c:pt>
                <c:pt idx="2">
                  <c:v>type_PE</c:v>
                </c:pt>
                <c:pt idx="3">
                  <c:v>type_PS</c:v>
                </c:pt>
                <c:pt idx="4">
                  <c:v>type_NE</c:v>
                </c:pt>
                <c:pt idx="5">
                  <c:v>type_NW</c:v>
                </c:pt>
              </c:strCache>
            </c:strRef>
          </c:cat>
          <c:val>
            <c:numRef>
              <c:f>Charts!$C$16:$C$21</c:f>
              <c:numCache>
                <c:formatCode>#,##0</c:formatCode>
                <c:ptCount val="6"/>
                <c:pt idx="0">
                  <c:v>57.099173553719005</c:v>
                </c:pt>
                <c:pt idx="1">
                  <c:v>33.840220385674932</c:v>
                </c:pt>
                <c:pt idx="2">
                  <c:v>5.0247933884297522</c:v>
                </c:pt>
                <c:pt idx="3">
                  <c:v>833.39118457300276</c:v>
                </c:pt>
                <c:pt idx="4">
                  <c:v>108.3801652892562</c:v>
                </c:pt>
                <c:pt idx="5">
                  <c:v>186.57575757575756</c:v>
                </c:pt>
              </c:numCache>
            </c:numRef>
          </c:val>
        </c:ser>
        <c:ser>
          <c:idx val="1"/>
          <c:order val="1"/>
          <c:tx>
            <c:strRef>
              <c:f>Charts!$D$10</c:f>
              <c:strCache>
                <c:ptCount val="1"/>
                <c:pt idx="0">
                  <c:v>12-Dec-21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Charts!$B$16:$B$21</c:f>
              <c:strCache>
                <c:ptCount val="6"/>
                <c:pt idx="0">
                  <c:v>type_IN</c:v>
                </c:pt>
                <c:pt idx="1">
                  <c:v>type_TT</c:v>
                </c:pt>
                <c:pt idx="2">
                  <c:v>type_PE</c:v>
                </c:pt>
                <c:pt idx="3">
                  <c:v>type_PS</c:v>
                </c:pt>
                <c:pt idx="4">
                  <c:v>type_NE</c:v>
                </c:pt>
                <c:pt idx="5">
                  <c:v>type_NW</c:v>
                </c:pt>
              </c:strCache>
            </c:strRef>
          </c:cat>
          <c:val>
            <c:numRef>
              <c:f>Charts!$D$16:$D$21</c:f>
              <c:numCache>
                <c:formatCode>#,##0</c:formatCode>
                <c:ptCount val="6"/>
                <c:pt idx="0">
                  <c:v>159</c:v>
                </c:pt>
                <c:pt idx="1">
                  <c:v>78</c:v>
                </c:pt>
                <c:pt idx="2">
                  <c:v>6</c:v>
                </c:pt>
                <c:pt idx="3">
                  <c:v>1528</c:v>
                </c:pt>
                <c:pt idx="4">
                  <c:v>202</c:v>
                </c:pt>
                <c:pt idx="5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470848"/>
        <c:axId val="141825088"/>
      </c:barChart>
      <c:catAx>
        <c:axId val="7234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25088"/>
        <c:crosses val="autoZero"/>
        <c:auto val="1"/>
        <c:lblAlgn val="ctr"/>
        <c:lblOffset val="100"/>
        <c:noMultiLvlLbl val="0"/>
      </c:catAx>
      <c:valAx>
        <c:axId val="14182508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723470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Values!$G$3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Values!$B$275:$B$380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Values!$G$275:$G$380</c:f>
              <c:numCache>
                <c:formatCode>#,##0.00</c:formatCode>
                <c:ptCount val="106"/>
                <c:pt idx="0">
                  <c:v>385.66270878489678</c:v>
                </c:pt>
                <c:pt idx="1">
                  <c:v>362.71729351577676</c:v>
                </c:pt>
                <c:pt idx="2">
                  <c:v>367.21063599560875</c:v>
                </c:pt>
                <c:pt idx="3">
                  <c:v>396.54513875093983</c:v>
                </c:pt>
                <c:pt idx="4">
                  <c:v>381.0105659688578</c:v>
                </c:pt>
                <c:pt idx="5">
                  <c:v>374.81098395298579</c:v>
                </c:pt>
                <c:pt idx="6">
                  <c:v>421.40722072959477</c:v>
                </c:pt>
                <c:pt idx="7">
                  <c:v>426.16987268046682</c:v>
                </c:pt>
                <c:pt idx="8">
                  <c:v>393.41420086339178</c:v>
                </c:pt>
                <c:pt idx="9">
                  <c:v>383.27445217680679</c:v>
                </c:pt>
                <c:pt idx="10">
                  <c:v>390.97676066549775</c:v>
                </c:pt>
                <c:pt idx="11">
                  <c:v>381.3298016674708</c:v>
                </c:pt>
                <c:pt idx="12">
                  <c:v>367.66578144831277</c:v>
                </c:pt>
                <c:pt idx="13">
                  <c:v>374.42791048122677</c:v>
                </c:pt>
                <c:pt idx="14">
                  <c:v>384.29898243161676</c:v>
                </c:pt>
                <c:pt idx="15">
                  <c:v>362.67201965485378</c:v>
                </c:pt>
                <c:pt idx="16">
                  <c:v>370.35006944680777</c:v>
                </c:pt>
                <c:pt idx="17">
                  <c:v>379.77895599562078</c:v>
                </c:pt>
                <c:pt idx="18">
                  <c:v>376.92693085693878</c:v>
                </c:pt>
                <c:pt idx="19">
                  <c:v>370.22263971836776</c:v>
                </c:pt>
                <c:pt idx="20">
                  <c:v>357.34741175216482</c:v>
                </c:pt>
                <c:pt idx="21">
                  <c:v>352.09747847480787</c:v>
                </c:pt>
                <c:pt idx="22">
                  <c:v>332.01697762458991</c:v>
                </c:pt>
                <c:pt idx="23">
                  <c:v>325.66441866837476</c:v>
                </c:pt>
                <c:pt idx="24">
                  <c:v>326.25516345586828</c:v>
                </c:pt>
                <c:pt idx="25">
                  <c:v>340.98430728010146</c:v>
                </c:pt>
                <c:pt idx="26">
                  <c:v>339.78388471988848</c:v>
                </c:pt>
                <c:pt idx="27">
                  <c:v>333.87299763741538</c:v>
                </c:pt>
                <c:pt idx="28">
                  <c:v>354.9465691793128</c:v>
                </c:pt>
                <c:pt idx="29">
                  <c:v>332.34370536223139</c:v>
                </c:pt>
                <c:pt idx="30">
                  <c:v>411.21752283379379</c:v>
                </c:pt>
                <c:pt idx="31">
                  <c:v>484.27613746162979</c:v>
                </c:pt>
                <c:pt idx="32">
                  <c:v>604.30886563584977</c:v>
                </c:pt>
                <c:pt idx="33">
                  <c:v>595.35422928066282</c:v>
                </c:pt>
                <c:pt idx="34">
                  <c:v>533.36999754284284</c:v>
                </c:pt>
                <c:pt idx="35">
                  <c:v>473.26851266862178</c:v>
                </c:pt>
                <c:pt idx="36">
                  <c:v>407.13923396204575</c:v>
                </c:pt>
                <c:pt idx="37">
                  <c:v>387.23212764378479</c:v>
                </c:pt>
                <c:pt idx="38">
                  <c:v>391.4095162105408</c:v>
                </c:pt>
                <c:pt idx="39">
                  <c:v>457.33055380951578</c:v>
                </c:pt>
                <c:pt idx="40">
                  <c:v>518.77669817699677</c:v>
                </c:pt>
                <c:pt idx="41">
                  <c:v>581.87566927271882</c:v>
                </c:pt>
                <c:pt idx="42">
                  <c:v>531.39334356701977</c:v>
                </c:pt>
                <c:pt idx="43">
                  <c:v>455.44475307206483</c:v>
                </c:pt>
                <c:pt idx="44">
                  <c:v>485.36426736444776</c:v>
                </c:pt>
                <c:pt idx="45">
                  <c:v>540.06032532245183</c:v>
                </c:pt>
                <c:pt idx="46">
                  <c:v>571.35418752138173</c:v>
                </c:pt>
                <c:pt idx="47">
                  <c:v>563.91157161684077</c:v>
                </c:pt>
                <c:pt idx="48">
                  <c:v>564.5129394888728</c:v>
                </c:pt>
                <c:pt idx="49">
                  <c:v>469.84617157877176</c:v>
                </c:pt>
                <c:pt idx="50">
                  <c:v>420.72375986642976</c:v>
                </c:pt>
                <c:pt idx="51">
                  <c:v>425.06548433491878</c:v>
                </c:pt>
                <c:pt idx="52">
                  <c:v>467.05126524952982</c:v>
                </c:pt>
                <c:pt idx="53">
                  <c:v>521.6885996691758</c:v>
                </c:pt>
                <c:pt idx="54">
                  <c:v>620.47310527252273</c:v>
                </c:pt>
                <c:pt idx="55">
                  <c:v>580.36559313291684</c:v>
                </c:pt>
                <c:pt idx="56">
                  <c:v>518.0597790158738</c:v>
                </c:pt>
                <c:pt idx="57">
                  <c:v>435.56964471037077</c:v>
                </c:pt>
                <c:pt idx="58">
                  <c:v>486.92545853094975</c:v>
                </c:pt>
                <c:pt idx="59">
                  <c:v>453.08856862698178</c:v>
                </c:pt>
                <c:pt idx="60">
                  <c:v>510.32419761121378</c:v>
                </c:pt>
                <c:pt idx="61">
                  <c:v>639.78020680516181</c:v>
                </c:pt>
                <c:pt idx="62">
                  <c:v>652.69539076252681</c:v>
                </c:pt>
                <c:pt idx="63">
                  <c:v>584.66414838832077</c:v>
                </c:pt>
                <c:pt idx="64">
                  <c:v>484.53960937533782</c:v>
                </c:pt>
                <c:pt idx="65">
                  <c:v>451.42831799228475</c:v>
                </c:pt>
                <c:pt idx="66">
                  <c:v>435.6310450336228</c:v>
                </c:pt>
                <c:pt idx="67">
                  <c:v>448.72476849637178</c:v>
                </c:pt>
                <c:pt idx="68">
                  <c:v>459.89957064490682</c:v>
                </c:pt>
                <c:pt idx="69">
                  <c:v>540.55104004129873</c:v>
                </c:pt>
                <c:pt idx="70">
                  <c:v>519.35229740595378</c:v>
                </c:pt>
                <c:pt idx="71">
                  <c:v>456.1347336794388</c:v>
                </c:pt>
                <c:pt idx="72">
                  <c:v>636.31136867454279</c:v>
                </c:pt>
                <c:pt idx="73">
                  <c:v>696.29217545096878</c:v>
                </c:pt>
                <c:pt idx="74">
                  <c:v>801.14517699021178</c:v>
                </c:pt>
                <c:pt idx="75">
                  <c:v>827.50170498699583</c:v>
                </c:pt>
                <c:pt idx="76">
                  <c:v>778.36791342747176</c:v>
                </c:pt>
                <c:pt idx="77">
                  <c:v>631.12787018292977</c:v>
                </c:pt>
                <c:pt idx="78">
                  <c:v>500.2569248434188</c:v>
                </c:pt>
                <c:pt idx="79">
                  <c:v>444.16601935346682</c:v>
                </c:pt>
                <c:pt idx="80">
                  <c:v>424.6250095907638</c:v>
                </c:pt>
                <c:pt idx="81">
                  <c:v>456.54239852254682</c:v>
                </c:pt>
                <c:pt idx="82">
                  <c:v>462.78906362963778</c:v>
                </c:pt>
                <c:pt idx="83">
                  <c:v>459.12539880729776</c:v>
                </c:pt>
                <c:pt idx="84">
                  <c:v>402.05346417639379</c:v>
                </c:pt>
                <c:pt idx="85">
                  <c:v>353.04613059112791</c:v>
                </c:pt>
                <c:pt idx="86">
                  <c:v>396.31217690613079</c:v>
                </c:pt>
                <c:pt idx="87">
                  <c:v>421.93693484257676</c:v>
                </c:pt>
                <c:pt idx="88">
                  <c:v>438.5617243148908</c:v>
                </c:pt>
                <c:pt idx="89">
                  <c:v>483.65080776643879</c:v>
                </c:pt>
                <c:pt idx="90">
                  <c:v>630.33398844064482</c:v>
                </c:pt>
                <c:pt idx="91">
                  <c:v>540.63990403716377</c:v>
                </c:pt>
                <c:pt idx="92">
                  <c:v>552.07975532688874</c:v>
                </c:pt>
                <c:pt idx="93">
                  <c:v>563.51960661661383</c:v>
                </c:pt>
                <c:pt idx="94">
                  <c:v>574.95945790633778</c:v>
                </c:pt>
                <c:pt idx="95">
                  <c:v>586.39930919606275</c:v>
                </c:pt>
                <c:pt idx="96">
                  <c:v>597.83916048578783</c:v>
                </c:pt>
                <c:pt idx="97">
                  <c:v>609.2790117755128</c:v>
                </c:pt>
                <c:pt idx="98">
                  <c:v>620.71886306523777</c:v>
                </c:pt>
                <c:pt idx="99">
                  <c:v>632.15871435496183</c:v>
                </c:pt>
                <c:pt idx="100">
                  <c:v>643.5985656446868</c:v>
                </c:pt>
                <c:pt idx="101">
                  <c:v>655.03841693441177</c:v>
                </c:pt>
                <c:pt idx="102">
                  <c:v>666.47826822413674</c:v>
                </c:pt>
                <c:pt idx="103">
                  <c:v>677.91811951386182</c:v>
                </c:pt>
                <c:pt idx="104">
                  <c:v>689.35797080358577</c:v>
                </c:pt>
                <c:pt idx="105">
                  <c:v>700.79782209331074</c:v>
                </c:pt>
              </c:numCache>
            </c:numRef>
          </c:val>
        </c:ser>
        <c:ser>
          <c:idx val="1"/>
          <c:order val="1"/>
          <c:tx>
            <c:strRef>
              <c:f>Values!$F$3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Values!$B$275:$B$380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Values!$F$275:$F$380</c:f>
              <c:numCache>
                <c:formatCode>#,##0.00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96.525523731270226</c:v>
                </c:pt>
                <c:pt idx="33">
                  <c:v>87.57088737608322</c:v>
                </c:pt>
                <c:pt idx="34">
                  <c:v>25.586655638263238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10.99335627241723</c:v>
                </c:pt>
                <c:pt idx="41">
                  <c:v>74.092327368139223</c:v>
                </c:pt>
                <c:pt idx="42">
                  <c:v>23.610001662440226</c:v>
                </c:pt>
                <c:pt idx="43">
                  <c:v>0</c:v>
                </c:pt>
                <c:pt idx="44">
                  <c:v>0</c:v>
                </c:pt>
                <c:pt idx="45">
                  <c:v>32.276983417872231</c:v>
                </c:pt>
                <c:pt idx="46">
                  <c:v>63.570845616802188</c:v>
                </c:pt>
                <c:pt idx="47">
                  <c:v>56.128229712261231</c:v>
                </c:pt>
                <c:pt idx="48">
                  <c:v>56.729597584293202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13.9052577645962</c:v>
                </c:pt>
                <c:pt idx="54">
                  <c:v>112.68976336794319</c:v>
                </c:pt>
                <c:pt idx="55">
                  <c:v>72.582251228337242</c:v>
                </c:pt>
                <c:pt idx="56">
                  <c:v>10.2764371112942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2.5408557066342325</c:v>
                </c:pt>
                <c:pt idx="61">
                  <c:v>131.99686490058221</c:v>
                </c:pt>
                <c:pt idx="62">
                  <c:v>144.91204885794721</c:v>
                </c:pt>
                <c:pt idx="63">
                  <c:v>76.880806483741225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32.76769813671919</c:v>
                </c:pt>
                <c:pt idx="70">
                  <c:v>11.568955501374234</c:v>
                </c:pt>
                <c:pt idx="71">
                  <c:v>0</c:v>
                </c:pt>
                <c:pt idx="72">
                  <c:v>128.52802676996319</c:v>
                </c:pt>
                <c:pt idx="73">
                  <c:v>188.50883354638924</c:v>
                </c:pt>
                <c:pt idx="74">
                  <c:v>293.36183508563215</c:v>
                </c:pt>
                <c:pt idx="75">
                  <c:v>319.7183630824162</c:v>
                </c:pt>
                <c:pt idx="76">
                  <c:v>270.58457152289213</c:v>
                </c:pt>
                <c:pt idx="77">
                  <c:v>123.34452827835023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122.55064653606522</c:v>
                </c:pt>
                <c:pt idx="91">
                  <c:v>32.85656213258423</c:v>
                </c:pt>
                <c:pt idx="92">
                  <c:v>44.2964134223092</c:v>
                </c:pt>
                <c:pt idx="93">
                  <c:v>55.736264712034227</c:v>
                </c:pt>
                <c:pt idx="94">
                  <c:v>67.176116001758231</c:v>
                </c:pt>
                <c:pt idx="95">
                  <c:v>78.615967291483202</c:v>
                </c:pt>
                <c:pt idx="96">
                  <c:v>90.055818581208229</c:v>
                </c:pt>
                <c:pt idx="97">
                  <c:v>101.4956698709332</c:v>
                </c:pt>
                <c:pt idx="98">
                  <c:v>112.93552116065823</c:v>
                </c:pt>
                <c:pt idx="99">
                  <c:v>124.37537245038223</c:v>
                </c:pt>
                <c:pt idx="100">
                  <c:v>135.8152237401072</c:v>
                </c:pt>
                <c:pt idx="101">
                  <c:v>147.25507502983223</c:v>
                </c:pt>
                <c:pt idx="102">
                  <c:v>158.6949263195572</c:v>
                </c:pt>
                <c:pt idx="103">
                  <c:v>170.13477760928222</c:v>
                </c:pt>
                <c:pt idx="104">
                  <c:v>181.57462889900623</c:v>
                </c:pt>
                <c:pt idx="105">
                  <c:v>193.0144801887312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68800"/>
        <c:axId val="141827392"/>
      </c:areaChart>
      <c:lineChart>
        <c:grouping val="standard"/>
        <c:varyColors val="0"/>
        <c:ser>
          <c:idx val="2"/>
          <c:order val="2"/>
          <c:tx>
            <c:strRef>
              <c:f>Values!$C$3</c:f>
              <c:strCache>
                <c:ptCount val="1"/>
                <c:pt idx="0">
                  <c:v>bad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val>
            <c:numRef>
              <c:f>Values!$C$275:$C$380</c:f>
              <c:numCache>
                <c:formatCode>#,##0</c:formatCode>
                <c:ptCount val="106"/>
                <c:pt idx="0">
                  <c:v>86</c:v>
                </c:pt>
                <c:pt idx="1">
                  <c:v>60</c:v>
                </c:pt>
                <c:pt idx="2">
                  <c:v>122</c:v>
                </c:pt>
                <c:pt idx="3">
                  <c:v>192</c:v>
                </c:pt>
                <c:pt idx="4">
                  <c:v>89</c:v>
                </c:pt>
                <c:pt idx="5">
                  <c:v>107</c:v>
                </c:pt>
                <c:pt idx="6">
                  <c:v>247</c:v>
                </c:pt>
                <c:pt idx="7">
                  <c:v>163</c:v>
                </c:pt>
                <c:pt idx="8">
                  <c:v>68</c:v>
                </c:pt>
                <c:pt idx="9">
                  <c:v>112</c:v>
                </c:pt>
                <c:pt idx="10">
                  <c:v>154</c:v>
                </c:pt>
                <c:pt idx="11">
                  <c:v>111</c:v>
                </c:pt>
                <c:pt idx="12">
                  <c:v>94</c:v>
                </c:pt>
                <c:pt idx="13">
                  <c:v>140</c:v>
                </c:pt>
                <c:pt idx="14">
                  <c:v>151</c:v>
                </c:pt>
                <c:pt idx="15">
                  <c:v>71</c:v>
                </c:pt>
                <c:pt idx="16">
                  <c:v>137</c:v>
                </c:pt>
                <c:pt idx="17">
                  <c:v>145</c:v>
                </c:pt>
                <c:pt idx="18">
                  <c:v>117</c:v>
                </c:pt>
                <c:pt idx="19">
                  <c:v>105</c:v>
                </c:pt>
                <c:pt idx="20">
                  <c:v>84</c:v>
                </c:pt>
                <c:pt idx="21">
                  <c:v>96</c:v>
                </c:pt>
                <c:pt idx="22">
                  <c:v>51</c:v>
                </c:pt>
                <c:pt idx="23">
                  <c:v>74</c:v>
                </c:pt>
                <c:pt idx="24">
                  <c:v>86</c:v>
                </c:pt>
                <c:pt idx="25">
                  <c:v>122</c:v>
                </c:pt>
                <c:pt idx="26">
                  <c:v>86</c:v>
                </c:pt>
                <c:pt idx="27">
                  <c:v>72</c:v>
                </c:pt>
                <c:pt idx="28">
                  <c:v>141</c:v>
                </c:pt>
                <c:pt idx="29">
                  <c:v>35</c:v>
                </c:pt>
                <c:pt idx="30">
                  <c:v>297</c:v>
                </c:pt>
                <c:pt idx="31">
                  <c:v>330</c:v>
                </c:pt>
                <c:pt idx="32">
                  <c:v>509</c:v>
                </c:pt>
                <c:pt idx="33">
                  <c:v>245</c:v>
                </c:pt>
                <c:pt idx="34">
                  <c:v>113</c:v>
                </c:pt>
                <c:pt idx="35">
                  <c:v>92</c:v>
                </c:pt>
                <c:pt idx="36">
                  <c:v>43</c:v>
                </c:pt>
                <c:pt idx="37">
                  <c:v>126</c:v>
                </c:pt>
                <c:pt idx="38">
                  <c:v>173</c:v>
                </c:pt>
                <c:pt idx="39">
                  <c:v>337</c:v>
                </c:pt>
                <c:pt idx="40">
                  <c:v>362</c:v>
                </c:pt>
                <c:pt idx="41">
                  <c:v>407</c:v>
                </c:pt>
                <c:pt idx="42">
                  <c:v>145</c:v>
                </c:pt>
                <c:pt idx="43">
                  <c:v>54</c:v>
                </c:pt>
                <c:pt idx="44">
                  <c:v>297</c:v>
                </c:pt>
                <c:pt idx="45">
                  <c:v>380</c:v>
                </c:pt>
                <c:pt idx="46">
                  <c:v>351</c:v>
                </c:pt>
                <c:pt idx="47">
                  <c:v>270</c:v>
                </c:pt>
                <c:pt idx="48">
                  <c:v>293</c:v>
                </c:pt>
                <c:pt idx="49">
                  <c:v>39</c:v>
                </c:pt>
                <c:pt idx="50">
                  <c:v>106</c:v>
                </c:pt>
                <c:pt idx="51">
                  <c:v>215</c:v>
                </c:pt>
                <c:pt idx="52">
                  <c:v>312</c:v>
                </c:pt>
                <c:pt idx="53">
                  <c:v>367</c:v>
                </c:pt>
                <c:pt idx="54">
                  <c:v>520</c:v>
                </c:pt>
                <c:pt idx="55">
                  <c:v>209</c:v>
                </c:pt>
                <c:pt idx="56">
                  <c:v>134</c:v>
                </c:pt>
                <c:pt idx="57">
                  <c:v>45</c:v>
                </c:pt>
                <c:pt idx="58">
                  <c:v>355</c:v>
                </c:pt>
                <c:pt idx="59">
                  <c:v>149</c:v>
                </c:pt>
                <c:pt idx="60">
                  <c:v>373</c:v>
                </c:pt>
                <c:pt idx="61">
                  <c:v>601</c:v>
                </c:pt>
                <c:pt idx="62">
                  <c:v>368</c:v>
                </c:pt>
                <c:pt idx="63">
                  <c:v>168</c:v>
                </c:pt>
                <c:pt idx="64">
                  <c:v>48</c:v>
                </c:pt>
                <c:pt idx="65">
                  <c:v>169</c:v>
                </c:pt>
                <c:pt idx="66">
                  <c:v>189</c:v>
                </c:pt>
                <c:pt idx="67">
                  <c:v>250</c:v>
                </c:pt>
                <c:pt idx="68">
                  <c:v>246</c:v>
                </c:pt>
                <c:pt idx="69">
                  <c:v>437</c:v>
                </c:pt>
                <c:pt idx="70">
                  <c:v>209</c:v>
                </c:pt>
                <c:pt idx="71">
                  <c:v>86</c:v>
                </c:pt>
                <c:pt idx="72">
                  <c:v>708</c:v>
                </c:pt>
                <c:pt idx="73">
                  <c:v>492</c:v>
                </c:pt>
                <c:pt idx="74">
                  <c:v>663</c:v>
                </c:pt>
                <c:pt idx="75">
                  <c:v>530</c:v>
                </c:pt>
                <c:pt idx="76">
                  <c:v>361</c:v>
                </c:pt>
                <c:pt idx="77">
                  <c:v>81</c:v>
                </c:pt>
                <c:pt idx="78">
                  <c:v>42</c:v>
                </c:pt>
                <c:pt idx="79">
                  <c:v>158</c:v>
                </c:pt>
                <c:pt idx="80">
                  <c:v>208</c:v>
                </c:pt>
                <c:pt idx="81">
                  <c:v>320</c:v>
                </c:pt>
                <c:pt idx="82">
                  <c:v>257</c:v>
                </c:pt>
                <c:pt idx="83">
                  <c:v>226</c:v>
                </c:pt>
                <c:pt idx="84">
                  <c:v>73</c:v>
                </c:pt>
                <c:pt idx="85">
                  <c:v>54</c:v>
                </c:pt>
                <c:pt idx="86">
                  <c:v>265</c:v>
                </c:pt>
                <c:pt idx="87">
                  <c:v>234</c:v>
                </c:pt>
                <c:pt idx="88">
                  <c:v>221</c:v>
                </c:pt>
                <c:pt idx="89">
                  <c:v>307</c:v>
                </c:pt>
                <c:pt idx="90">
                  <c:v>611</c:v>
                </c:pt>
                <c:pt idx="91">
                  <c:v>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Values!$D$3</c:f>
              <c:strCache>
                <c:ptCount val="1"/>
                <c:pt idx="0">
                  <c:v>hist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Values!$D$275:$D$380</c:f>
              <c:numCache>
                <c:formatCode>#,##0</c:formatCode>
                <c:ptCount val="106"/>
                <c:pt idx="0">
                  <c:v>131.77103783260699</c:v>
                </c:pt>
                <c:pt idx="1">
                  <c:v>108.825622563487</c:v>
                </c:pt>
                <c:pt idx="2">
                  <c:v>113.318965043319</c:v>
                </c:pt>
                <c:pt idx="3">
                  <c:v>142.65346779865001</c:v>
                </c:pt>
                <c:pt idx="4">
                  <c:v>127.118895016568</c:v>
                </c:pt>
                <c:pt idx="5">
                  <c:v>120.91931300069599</c:v>
                </c:pt>
                <c:pt idx="6">
                  <c:v>167.51554977730501</c:v>
                </c:pt>
                <c:pt idx="7">
                  <c:v>172.27820172817701</c:v>
                </c:pt>
                <c:pt idx="8">
                  <c:v>139.522529911102</c:v>
                </c:pt>
                <c:pt idx="9">
                  <c:v>129.382781224517</c:v>
                </c:pt>
                <c:pt idx="10">
                  <c:v>137.08508971320799</c:v>
                </c:pt>
                <c:pt idx="11">
                  <c:v>127.438130715181</c:v>
                </c:pt>
                <c:pt idx="12">
                  <c:v>113.774110496023</c:v>
                </c:pt>
                <c:pt idx="13">
                  <c:v>120.536239528937</c:v>
                </c:pt>
                <c:pt idx="14">
                  <c:v>130.40731147932701</c:v>
                </c:pt>
                <c:pt idx="15">
                  <c:v>108.780348702564</c:v>
                </c:pt>
                <c:pt idx="16">
                  <c:v>116.45839849451799</c:v>
                </c:pt>
                <c:pt idx="17">
                  <c:v>125.887285043331</c:v>
                </c:pt>
                <c:pt idx="18">
                  <c:v>123.035259904649</c:v>
                </c:pt>
                <c:pt idx="19">
                  <c:v>116.330968766078</c:v>
                </c:pt>
                <c:pt idx="20">
                  <c:v>103.455740799875</c:v>
                </c:pt>
                <c:pt idx="21">
                  <c:v>98.2058075225181</c:v>
                </c:pt>
                <c:pt idx="22">
                  <c:v>78.125306672300098</c:v>
                </c:pt>
                <c:pt idx="23">
                  <c:v>71.772747716084993</c:v>
                </c:pt>
                <c:pt idx="24">
                  <c:v>72.363492503578499</c:v>
                </c:pt>
                <c:pt idx="25">
                  <c:v>87.092636327811704</c:v>
                </c:pt>
                <c:pt idx="26">
                  <c:v>85.892213767598705</c:v>
                </c:pt>
                <c:pt idx="27">
                  <c:v>79.981326685125595</c:v>
                </c:pt>
                <c:pt idx="28">
                  <c:v>101.054898227023</c:v>
                </c:pt>
                <c:pt idx="29">
                  <c:v>78.452034409941604</c:v>
                </c:pt>
                <c:pt idx="30">
                  <c:v>157.32585188150401</c:v>
                </c:pt>
                <c:pt idx="31">
                  <c:v>230.38446650934</c:v>
                </c:pt>
                <c:pt idx="32">
                  <c:v>350.41719468356001</c:v>
                </c:pt>
                <c:pt idx="33">
                  <c:v>341.46255832837301</c:v>
                </c:pt>
                <c:pt idx="34">
                  <c:v>279.47832659055302</c:v>
                </c:pt>
                <c:pt idx="35">
                  <c:v>219.376841716332</c:v>
                </c:pt>
                <c:pt idx="36">
                  <c:v>153.24756300975599</c:v>
                </c:pt>
                <c:pt idx="37">
                  <c:v>133.34045669149501</c:v>
                </c:pt>
                <c:pt idx="38">
                  <c:v>137.51784525825099</c:v>
                </c:pt>
                <c:pt idx="39">
                  <c:v>203.43888285722599</c:v>
                </c:pt>
                <c:pt idx="40">
                  <c:v>264.88502722470702</c:v>
                </c:pt>
                <c:pt idx="41">
                  <c:v>327.98399832042901</c:v>
                </c:pt>
                <c:pt idx="42">
                  <c:v>277.50167261473001</c:v>
                </c:pt>
                <c:pt idx="43">
                  <c:v>201.55308211977501</c:v>
                </c:pt>
                <c:pt idx="44">
                  <c:v>231.472596412158</c:v>
                </c:pt>
                <c:pt idx="45">
                  <c:v>286.16865437016202</c:v>
                </c:pt>
                <c:pt idx="46">
                  <c:v>317.46251656909197</c:v>
                </c:pt>
                <c:pt idx="47">
                  <c:v>310.01990066455102</c:v>
                </c:pt>
                <c:pt idx="48">
                  <c:v>310.62126853658299</c:v>
                </c:pt>
                <c:pt idx="49">
                  <c:v>215.954500626482</c:v>
                </c:pt>
                <c:pt idx="50">
                  <c:v>166.83208891414</c:v>
                </c:pt>
                <c:pt idx="51">
                  <c:v>171.17381338262899</c:v>
                </c:pt>
                <c:pt idx="52">
                  <c:v>213.15959429724001</c:v>
                </c:pt>
                <c:pt idx="53">
                  <c:v>267.79692871688599</c:v>
                </c:pt>
                <c:pt idx="54">
                  <c:v>366.58143432023297</c:v>
                </c:pt>
                <c:pt idx="55">
                  <c:v>326.47392218062703</c:v>
                </c:pt>
                <c:pt idx="56">
                  <c:v>264.16810806358399</c:v>
                </c:pt>
                <c:pt idx="57">
                  <c:v>181.67797375808101</c:v>
                </c:pt>
                <c:pt idx="58">
                  <c:v>233.03378757866</c:v>
                </c:pt>
                <c:pt idx="59">
                  <c:v>199.196897674692</c:v>
                </c:pt>
                <c:pt idx="60">
                  <c:v>256.43252665892402</c:v>
                </c:pt>
                <c:pt idx="61">
                  <c:v>385.888535852872</c:v>
                </c:pt>
                <c:pt idx="62">
                  <c:v>398.803719810237</c:v>
                </c:pt>
                <c:pt idx="63">
                  <c:v>330.77247743603101</c:v>
                </c:pt>
                <c:pt idx="64">
                  <c:v>230.647938423048</c:v>
                </c:pt>
                <c:pt idx="65">
                  <c:v>197.53664703999499</c:v>
                </c:pt>
                <c:pt idx="66">
                  <c:v>181.73937408133301</c:v>
                </c:pt>
                <c:pt idx="67">
                  <c:v>194.83309754408199</c:v>
                </c:pt>
                <c:pt idx="68">
                  <c:v>206.007899692617</c:v>
                </c:pt>
                <c:pt idx="69">
                  <c:v>286.65936908900898</c:v>
                </c:pt>
                <c:pt idx="70">
                  <c:v>265.46062645366402</c:v>
                </c:pt>
                <c:pt idx="71">
                  <c:v>202.24306272714901</c:v>
                </c:pt>
                <c:pt idx="72">
                  <c:v>382.41969772225298</c:v>
                </c:pt>
                <c:pt idx="73">
                  <c:v>442.40050449867903</c:v>
                </c:pt>
                <c:pt idx="74">
                  <c:v>547.25350603792197</c:v>
                </c:pt>
                <c:pt idx="75">
                  <c:v>573.61003403470602</c:v>
                </c:pt>
                <c:pt idx="76">
                  <c:v>524.47624247518195</c:v>
                </c:pt>
                <c:pt idx="77">
                  <c:v>377.23619923064001</c:v>
                </c:pt>
                <c:pt idx="78">
                  <c:v>246.36525389112899</c:v>
                </c:pt>
                <c:pt idx="79">
                  <c:v>190.27434840117701</c:v>
                </c:pt>
                <c:pt idx="80">
                  <c:v>170.73333863847401</c:v>
                </c:pt>
                <c:pt idx="81">
                  <c:v>202.650727570257</c:v>
                </c:pt>
                <c:pt idx="82">
                  <c:v>208.89739267734799</c:v>
                </c:pt>
                <c:pt idx="83">
                  <c:v>205.233727855008</c:v>
                </c:pt>
                <c:pt idx="84">
                  <c:v>148.161793224104</c:v>
                </c:pt>
                <c:pt idx="85">
                  <c:v>99.154459638838105</c:v>
                </c:pt>
                <c:pt idx="86">
                  <c:v>142.420505953841</c:v>
                </c:pt>
                <c:pt idx="87">
                  <c:v>168.045263890287</c:v>
                </c:pt>
                <c:pt idx="88">
                  <c:v>184.67005336260101</c:v>
                </c:pt>
                <c:pt idx="89">
                  <c:v>229.759136814149</c:v>
                </c:pt>
                <c:pt idx="90">
                  <c:v>376.442317488355</c:v>
                </c:pt>
                <c:pt idx="91">
                  <c:v>286.74823308487402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Values!$E$3</c:f>
              <c:strCache>
                <c:ptCount val="1"/>
                <c:pt idx="0">
                  <c:v>fcst</c:v>
                </c:pt>
              </c:strCache>
            </c:strRef>
          </c:tx>
          <c:spPr>
            <a:ln w="31750">
              <a:solidFill>
                <a:schemeClr val="tx2"/>
              </a:solidFill>
              <a:prstDash val="sysDash"/>
            </a:ln>
          </c:spPr>
          <c:marker>
            <c:symbol val="none"/>
          </c:marker>
          <c:val>
            <c:numRef>
              <c:f>Values!$E$275:$E$380</c:f>
              <c:numCache>
                <c:formatCode>#,##0</c:formatCode>
                <c:ptCount val="106"/>
                <c:pt idx="92">
                  <c:v>298.18808437459899</c:v>
                </c:pt>
                <c:pt idx="93">
                  <c:v>309.62793566432401</c:v>
                </c:pt>
                <c:pt idx="94">
                  <c:v>321.06778695404802</c:v>
                </c:pt>
                <c:pt idx="95">
                  <c:v>332.50763824377299</c:v>
                </c:pt>
                <c:pt idx="96">
                  <c:v>343.94748953349801</c:v>
                </c:pt>
                <c:pt idx="97">
                  <c:v>355.38734082322298</c:v>
                </c:pt>
                <c:pt idx="98">
                  <c:v>366.82719211294801</c:v>
                </c:pt>
                <c:pt idx="99">
                  <c:v>378.26704340267202</c:v>
                </c:pt>
                <c:pt idx="100">
                  <c:v>389.70689469239699</c:v>
                </c:pt>
                <c:pt idx="101">
                  <c:v>401.14674598212201</c:v>
                </c:pt>
                <c:pt idx="102">
                  <c:v>412.58659727184698</c:v>
                </c:pt>
                <c:pt idx="103">
                  <c:v>424.02644856157201</c:v>
                </c:pt>
                <c:pt idx="104">
                  <c:v>435.46629985129601</c:v>
                </c:pt>
                <c:pt idx="105">
                  <c:v>446.90615114102098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Values!$H$3</c:f>
              <c:strCache>
                <c:ptCount val="1"/>
                <c:pt idx="0">
                  <c:v>Outlier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val>
            <c:numRef>
              <c:f>Values!$H$275:$H$380</c:f>
              <c:numCache>
                <c:formatCode>#,##0</c:formatCode>
                <c:ptCount val="10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708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81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468800"/>
        <c:axId val="141827392"/>
      </c:lineChart>
      <c:dateAx>
        <c:axId val="7234688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1827392"/>
        <c:crosses val="autoZero"/>
        <c:auto val="1"/>
        <c:lblOffset val="100"/>
        <c:baseTimeUnit val="days"/>
      </c:dateAx>
      <c:valAx>
        <c:axId val="141827392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723468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Values!$C$3</c:f>
              <c:strCache>
                <c:ptCount val="1"/>
                <c:pt idx="0">
                  <c:v>bad</c:v>
                </c:pt>
              </c:strCache>
            </c:strRef>
          </c:tx>
          <c:spPr>
            <a:ln>
              <a:solidFill>
                <a:schemeClr val="bg2"/>
              </a:solidFill>
            </a:ln>
          </c:spPr>
          <c:marker>
            <c:symbol val="none"/>
          </c:marker>
          <c:cat>
            <c:numRef>
              <c:f>Values!$B$4:$B$366</c:f>
              <c:numCache>
                <c:formatCode>d\-mmm\-yy</c:formatCode>
                <c:ptCount val="36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44216</c:v>
                </c:pt>
                <c:pt idx="18">
                  <c:v>44217</c:v>
                </c:pt>
                <c:pt idx="19">
                  <c:v>44218</c:v>
                </c:pt>
                <c:pt idx="20">
                  <c:v>44219</c:v>
                </c:pt>
                <c:pt idx="21">
                  <c:v>44220</c:v>
                </c:pt>
                <c:pt idx="22">
                  <c:v>44221</c:v>
                </c:pt>
                <c:pt idx="23">
                  <c:v>44222</c:v>
                </c:pt>
                <c:pt idx="24">
                  <c:v>44223</c:v>
                </c:pt>
                <c:pt idx="25">
                  <c:v>44224</c:v>
                </c:pt>
                <c:pt idx="26">
                  <c:v>44225</c:v>
                </c:pt>
                <c:pt idx="27">
                  <c:v>44226</c:v>
                </c:pt>
                <c:pt idx="28">
                  <c:v>44227</c:v>
                </c:pt>
                <c:pt idx="29">
                  <c:v>44228</c:v>
                </c:pt>
                <c:pt idx="30">
                  <c:v>44229</c:v>
                </c:pt>
                <c:pt idx="31">
                  <c:v>44230</c:v>
                </c:pt>
                <c:pt idx="32">
                  <c:v>44231</c:v>
                </c:pt>
                <c:pt idx="33">
                  <c:v>44232</c:v>
                </c:pt>
                <c:pt idx="34">
                  <c:v>44233</c:v>
                </c:pt>
                <c:pt idx="35">
                  <c:v>44234</c:v>
                </c:pt>
                <c:pt idx="36">
                  <c:v>44235</c:v>
                </c:pt>
                <c:pt idx="37">
                  <c:v>44236</c:v>
                </c:pt>
                <c:pt idx="38">
                  <c:v>44237</c:v>
                </c:pt>
                <c:pt idx="39">
                  <c:v>44238</c:v>
                </c:pt>
                <c:pt idx="40">
                  <c:v>44239</c:v>
                </c:pt>
                <c:pt idx="41">
                  <c:v>44240</c:v>
                </c:pt>
                <c:pt idx="42">
                  <c:v>44241</c:v>
                </c:pt>
                <c:pt idx="43">
                  <c:v>44242</c:v>
                </c:pt>
                <c:pt idx="44">
                  <c:v>44243</c:v>
                </c:pt>
                <c:pt idx="45">
                  <c:v>44244</c:v>
                </c:pt>
                <c:pt idx="46">
                  <c:v>44245</c:v>
                </c:pt>
                <c:pt idx="47">
                  <c:v>44246</c:v>
                </c:pt>
                <c:pt idx="48">
                  <c:v>44247</c:v>
                </c:pt>
                <c:pt idx="49">
                  <c:v>44248</c:v>
                </c:pt>
                <c:pt idx="50">
                  <c:v>44249</c:v>
                </c:pt>
                <c:pt idx="51">
                  <c:v>44250</c:v>
                </c:pt>
                <c:pt idx="52">
                  <c:v>44251</c:v>
                </c:pt>
                <c:pt idx="53">
                  <c:v>44252</c:v>
                </c:pt>
                <c:pt idx="54">
                  <c:v>44253</c:v>
                </c:pt>
                <c:pt idx="55">
                  <c:v>44254</c:v>
                </c:pt>
                <c:pt idx="56">
                  <c:v>44255</c:v>
                </c:pt>
                <c:pt idx="57">
                  <c:v>44256</c:v>
                </c:pt>
                <c:pt idx="58">
                  <c:v>44257</c:v>
                </c:pt>
                <c:pt idx="59">
                  <c:v>44258</c:v>
                </c:pt>
                <c:pt idx="60">
                  <c:v>44259</c:v>
                </c:pt>
                <c:pt idx="61">
                  <c:v>44260</c:v>
                </c:pt>
                <c:pt idx="62">
                  <c:v>44261</c:v>
                </c:pt>
                <c:pt idx="63">
                  <c:v>44262</c:v>
                </c:pt>
                <c:pt idx="64">
                  <c:v>44263</c:v>
                </c:pt>
                <c:pt idx="65">
                  <c:v>44264</c:v>
                </c:pt>
                <c:pt idx="66">
                  <c:v>44265</c:v>
                </c:pt>
                <c:pt idx="67">
                  <c:v>44266</c:v>
                </c:pt>
                <c:pt idx="68">
                  <c:v>44267</c:v>
                </c:pt>
                <c:pt idx="69">
                  <c:v>44268</c:v>
                </c:pt>
                <c:pt idx="70">
                  <c:v>44269</c:v>
                </c:pt>
                <c:pt idx="71">
                  <c:v>44270</c:v>
                </c:pt>
                <c:pt idx="72">
                  <c:v>44271</c:v>
                </c:pt>
                <c:pt idx="73">
                  <c:v>44272</c:v>
                </c:pt>
                <c:pt idx="74">
                  <c:v>44273</c:v>
                </c:pt>
                <c:pt idx="75">
                  <c:v>44274</c:v>
                </c:pt>
                <c:pt idx="76">
                  <c:v>44275</c:v>
                </c:pt>
                <c:pt idx="77">
                  <c:v>44276</c:v>
                </c:pt>
                <c:pt idx="78">
                  <c:v>44277</c:v>
                </c:pt>
                <c:pt idx="79">
                  <c:v>44278</c:v>
                </c:pt>
                <c:pt idx="80">
                  <c:v>44279</c:v>
                </c:pt>
                <c:pt idx="81">
                  <c:v>44280</c:v>
                </c:pt>
                <c:pt idx="82">
                  <c:v>44281</c:v>
                </c:pt>
                <c:pt idx="83">
                  <c:v>44282</c:v>
                </c:pt>
                <c:pt idx="84">
                  <c:v>44283</c:v>
                </c:pt>
                <c:pt idx="85">
                  <c:v>44284</c:v>
                </c:pt>
                <c:pt idx="86">
                  <c:v>44285</c:v>
                </c:pt>
                <c:pt idx="87">
                  <c:v>44286</c:v>
                </c:pt>
                <c:pt idx="88">
                  <c:v>44287</c:v>
                </c:pt>
                <c:pt idx="89">
                  <c:v>44288</c:v>
                </c:pt>
                <c:pt idx="90">
                  <c:v>44289</c:v>
                </c:pt>
                <c:pt idx="91">
                  <c:v>44290</c:v>
                </c:pt>
                <c:pt idx="92">
                  <c:v>44291</c:v>
                </c:pt>
                <c:pt idx="93">
                  <c:v>44292</c:v>
                </c:pt>
                <c:pt idx="94">
                  <c:v>44293</c:v>
                </c:pt>
                <c:pt idx="95">
                  <c:v>44294</c:v>
                </c:pt>
                <c:pt idx="96">
                  <c:v>44295</c:v>
                </c:pt>
                <c:pt idx="97">
                  <c:v>44296</c:v>
                </c:pt>
                <c:pt idx="98">
                  <c:v>44297</c:v>
                </c:pt>
                <c:pt idx="99">
                  <c:v>44298</c:v>
                </c:pt>
                <c:pt idx="100">
                  <c:v>44299</c:v>
                </c:pt>
                <c:pt idx="101">
                  <c:v>44300</c:v>
                </c:pt>
                <c:pt idx="102">
                  <c:v>44301</c:v>
                </c:pt>
                <c:pt idx="103">
                  <c:v>44302</c:v>
                </c:pt>
                <c:pt idx="104">
                  <c:v>44303</c:v>
                </c:pt>
                <c:pt idx="105">
                  <c:v>44304</c:v>
                </c:pt>
                <c:pt idx="106">
                  <c:v>44305</c:v>
                </c:pt>
                <c:pt idx="107">
                  <c:v>44306</c:v>
                </c:pt>
                <c:pt idx="108">
                  <c:v>44307</c:v>
                </c:pt>
                <c:pt idx="109">
                  <c:v>44308</c:v>
                </c:pt>
                <c:pt idx="110">
                  <c:v>44309</c:v>
                </c:pt>
                <c:pt idx="111">
                  <c:v>44310</c:v>
                </c:pt>
                <c:pt idx="112">
                  <c:v>44311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44317</c:v>
                </c:pt>
                <c:pt idx="119">
                  <c:v>44318</c:v>
                </c:pt>
                <c:pt idx="120">
                  <c:v>44319</c:v>
                </c:pt>
                <c:pt idx="121">
                  <c:v>44320</c:v>
                </c:pt>
                <c:pt idx="122">
                  <c:v>44321</c:v>
                </c:pt>
                <c:pt idx="123">
                  <c:v>44322</c:v>
                </c:pt>
                <c:pt idx="124">
                  <c:v>44323</c:v>
                </c:pt>
                <c:pt idx="125">
                  <c:v>44324</c:v>
                </c:pt>
                <c:pt idx="126">
                  <c:v>44325</c:v>
                </c:pt>
                <c:pt idx="127">
                  <c:v>44326</c:v>
                </c:pt>
                <c:pt idx="128">
                  <c:v>44327</c:v>
                </c:pt>
                <c:pt idx="129">
                  <c:v>44328</c:v>
                </c:pt>
                <c:pt idx="130">
                  <c:v>44329</c:v>
                </c:pt>
                <c:pt idx="131">
                  <c:v>44330</c:v>
                </c:pt>
                <c:pt idx="132">
                  <c:v>44331</c:v>
                </c:pt>
                <c:pt idx="133">
                  <c:v>44332</c:v>
                </c:pt>
                <c:pt idx="134">
                  <c:v>44333</c:v>
                </c:pt>
                <c:pt idx="135">
                  <c:v>44334</c:v>
                </c:pt>
                <c:pt idx="136">
                  <c:v>44335</c:v>
                </c:pt>
                <c:pt idx="137">
                  <c:v>44336</c:v>
                </c:pt>
                <c:pt idx="138">
                  <c:v>44337</c:v>
                </c:pt>
                <c:pt idx="139">
                  <c:v>44338</c:v>
                </c:pt>
                <c:pt idx="140">
                  <c:v>44339</c:v>
                </c:pt>
                <c:pt idx="141">
                  <c:v>44340</c:v>
                </c:pt>
                <c:pt idx="142">
                  <c:v>44341</c:v>
                </c:pt>
                <c:pt idx="143">
                  <c:v>44342</c:v>
                </c:pt>
                <c:pt idx="144">
                  <c:v>44343</c:v>
                </c:pt>
                <c:pt idx="145">
                  <c:v>44344</c:v>
                </c:pt>
                <c:pt idx="146">
                  <c:v>44345</c:v>
                </c:pt>
                <c:pt idx="147">
                  <c:v>44346</c:v>
                </c:pt>
                <c:pt idx="148">
                  <c:v>44347</c:v>
                </c:pt>
                <c:pt idx="149">
                  <c:v>44348</c:v>
                </c:pt>
                <c:pt idx="150">
                  <c:v>44349</c:v>
                </c:pt>
                <c:pt idx="151">
                  <c:v>44350</c:v>
                </c:pt>
                <c:pt idx="152">
                  <c:v>44351</c:v>
                </c:pt>
                <c:pt idx="153">
                  <c:v>44352</c:v>
                </c:pt>
                <c:pt idx="154">
                  <c:v>44353</c:v>
                </c:pt>
                <c:pt idx="155">
                  <c:v>44354</c:v>
                </c:pt>
                <c:pt idx="156">
                  <c:v>44355</c:v>
                </c:pt>
                <c:pt idx="157">
                  <c:v>44356</c:v>
                </c:pt>
                <c:pt idx="158">
                  <c:v>44357</c:v>
                </c:pt>
                <c:pt idx="159">
                  <c:v>44358</c:v>
                </c:pt>
                <c:pt idx="160">
                  <c:v>44359</c:v>
                </c:pt>
                <c:pt idx="161">
                  <c:v>44360</c:v>
                </c:pt>
                <c:pt idx="162">
                  <c:v>44361</c:v>
                </c:pt>
                <c:pt idx="163">
                  <c:v>44362</c:v>
                </c:pt>
                <c:pt idx="164">
                  <c:v>44363</c:v>
                </c:pt>
                <c:pt idx="165">
                  <c:v>44364</c:v>
                </c:pt>
                <c:pt idx="166">
                  <c:v>44365</c:v>
                </c:pt>
                <c:pt idx="167">
                  <c:v>44366</c:v>
                </c:pt>
                <c:pt idx="168">
                  <c:v>44367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44373</c:v>
                </c:pt>
                <c:pt idx="175">
                  <c:v>44374</c:v>
                </c:pt>
                <c:pt idx="176">
                  <c:v>44375</c:v>
                </c:pt>
                <c:pt idx="177">
                  <c:v>44376</c:v>
                </c:pt>
                <c:pt idx="178">
                  <c:v>44377</c:v>
                </c:pt>
                <c:pt idx="179">
                  <c:v>44378</c:v>
                </c:pt>
                <c:pt idx="180">
                  <c:v>44379</c:v>
                </c:pt>
                <c:pt idx="181">
                  <c:v>44380</c:v>
                </c:pt>
                <c:pt idx="182">
                  <c:v>44381</c:v>
                </c:pt>
                <c:pt idx="183">
                  <c:v>44382</c:v>
                </c:pt>
                <c:pt idx="184">
                  <c:v>44383</c:v>
                </c:pt>
                <c:pt idx="185">
                  <c:v>44384</c:v>
                </c:pt>
                <c:pt idx="186">
                  <c:v>44385</c:v>
                </c:pt>
                <c:pt idx="187">
                  <c:v>44386</c:v>
                </c:pt>
                <c:pt idx="188">
                  <c:v>44387</c:v>
                </c:pt>
                <c:pt idx="189">
                  <c:v>44388</c:v>
                </c:pt>
                <c:pt idx="190">
                  <c:v>44389</c:v>
                </c:pt>
                <c:pt idx="191">
                  <c:v>44390</c:v>
                </c:pt>
                <c:pt idx="192">
                  <c:v>44391</c:v>
                </c:pt>
                <c:pt idx="193">
                  <c:v>44392</c:v>
                </c:pt>
                <c:pt idx="194">
                  <c:v>44393</c:v>
                </c:pt>
                <c:pt idx="195">
                  <c:v>44394</c:v>
                </c:pt>
                <c:pt idx="196">
                  <c:v>44395</c:v>
                </c:pt>
                <c:pt idx="197">
                  <c:v>44396</c:v>
                </c:pt>
                <c:pt idx="198">
                  <c:v>44397</c:v>
                </c:pt>
                <c:pt idx="199">
                  <c:v>44398</c:v>
                </c:pt>
                <c:pt idx="200">
                  <c:v>44399</c:v>
                </c:pt>
                <c:pt idx="201">
                  <c:v>44400</c:v>
                </c:pt>
                <c:pt idx="202">
                  <c:v>44401</c:v>
                </c:pt>
                <c:pt idx="203">
                  <c:v>44402</c:v>
                </c:pt>
                <c:pt idx="204">
                  <c:v>44403</c:v>
                </c:pt>
                <c:pt idx="205">
                  <c:v>44404</c:v>
                </c:pt>
                <c:pt idx="206">
                  <c:v>44405</c:v>
                </c:pt>
                <c:pt idx="207">
                  <c:v>44406</c:v>
                </c:pt>
                <c:pt idx="208">
                  <c:v>44407</c:v>
                </c:pt>
                <c:pt idx="209">
                  <c:v>44408</c:v>
                </c:pt>
                <c:pt idx="210">
                  <c:v>44409</c:v>
                </c:pt>
                <c:pt idx="211">
                  <c:v>44410</c:v>
                </c:pt>
                <c:pt idx="212">
                  <c:v>44411</c:v>
                </c:pt>
                <c:pt idx="213">
                  <c:v>44412</c:v>
                </c:pt>
                <c:pt idx="214">
                  <c:v>44413</c:v>
                </c:pt>
                <c:pt idx="215">
                  <c:v>44414</c:v>
                </c:pt>
                <c:pt idx="216">
                  <c:v>44415</c:v>
                </c:pt>
                <c:pt idx="217">
                  <c:v>44416</c:v>
                </c:pt>
                <c:pt idx="218">
                  <c:v>44417</c:v>
                </c:pt>
                <c:pt idx="219">
                  <c:v>44418</c:v>
                </c:pt>
                <c:pt idx="220">
                  <c:v>44419</c:v>
                </c:pt>
                <c:pt idx="221">
                  <c:v>44420</c:v>
                </c:pt>
                <c:pt idx="222">
                  <c:v>44421</c:v>
                </c:pt>
                <c:pt idx="223">
                  <c:v>44422</c:v>
                </c:pt>
                <c:pt idx="224">
                  <c:v>44423</c:v>
                </c:pt>
                <c:pt idx="225">
                  <c:v>44424</c:v>
                </c:pt>
                <c:pt idx="226">
                  <c:v>44425</c:v>
                </c:pt>
                <c:pt idx="227">
                  <c:v>44426</c:v>
                </c:pt>
                <c:pt idx="228">
                  <c:v>44427</c:v>
                </c:pt>
                <c:pt idx="229">
                  <c:v>44428</c:v>
                </c:pt>
                <c:pt idx="230">
                  <c:v>44429</c:v>
                </c:pt>
                <c:pt idx="231">
                  <c:v>44430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44436</c:v>
                </c:pt>
                <c:pt idx="238">
                  <c:v>44437</c:v>
                </c:pt>
                <c:pt idx="239">
                  <c:v>44438</c:v>
                </c:pt>
                <c:pt idx="240">
                  <c:v>44439</c:v>
                </c:pt>
                <c:pt idx="241">
                  <c:v>44440</c:v>
                </c:pt>
                <c:pt idx="242">
                  <c:v>44441</c:v>
                </c:pt>
                <c:pt idx="243">
                  <c:v>44442</c:v>
                </c:pt>
                <c:pt idx="244">
                  <c:v>44443</c:v>
                </c:pt>
                <c:pt idx="245">
                  <c:v>44444</c:v>
                </c:pt>
                <c:pt idx="246">
                  <c:v>44445</c:v>
                </c:pt>
                <c:pt idx="247">
                  <c:v>44446</c:v>
                </c:pt>
                <c:pt idx="248">
                  <c:v>44447</c:v>
                </c:pt>
                <c:pt idx="249">
                  <c:v>44448</c:v>
                </c:pt>
                <c:pt idx="250">
                  <c:v>44449</c:v>
                </c:pt>
                <c:pt idx="251">
                  <c:v>44450</c:v>
                </c:pt>
                <c:pt idx="252">
                  <c:v>44451</c:v>
                </c:pt>
                <c:pt idx="253">
                  <c:v>44452</c:v>
                </c:pt>
                <c:pt idx="254">
                  <c:v>44453</c:v>
                </c:pt>
                <c:pt idx="255">
                  <c:v>44454</c:v>
                </c:pt>
                <c:pt idx="256">
                  <c:v>44455</c:v>
                </c:pt>
                <c:pt idx="257">
                  <c:v>44456</c:v>
                </c:pt>
                <c:pt idx="258">
                  <c:v>44457</c:v>
                </c:pt>
                <c:pt idx="259">
                  <c:v>44458</c:v>
                </c:pt>
                <c:pt idx="260">
                  <c:v>44459</c:v>
                </c:pt>
                <c:pt idx="261">
                  <c:v>44460</c:v>
                </c:pt>
                <c:pt idx="262">
                  <c:v>44461</c:v>
                </c:pt>
                <c:pt idx="263">
                  <c:v>44462</c:v>
                </c:pt>
                <c:pt idx="264">
                  <c:v>44463</c:v>
                </c:pt>
                <c:pt idx="265">
                  <c:v>44464</c:v>
                </c:pt>
                <c:pt idx="266">
                  <c:v>44465</c:v>
                </c:pt>
                <c:pt idx="267">
                  <c:v>44466</c:v>
                </c:pt>
                <c:pt idx="268">
                  <c:v>44467</c:v>
                </c:pt>
                <c:pt idx="269">
                  <c:v>44468</c:v>
                </c:pt>
                <c:pt idx="270">
                  <c:v>44469</c:v>
                </c:pt>
                <c:pt idx="271">
                  <c:v>44470</c:v>
                </c:pt>
                <c:pt idx="272">
                  <c:v>44471</c:v>
                </c:pt>
                <c:pt idx="273">
                  <c:v>44472</c:v>
                </c:pt>
                <c:pt idx="274">
                  <c:v>44473</c:v>
                </c:pt>
                <c:pt idx="275">
                  <c:v>44474</c:v>
                </c:pt>
                <c:pt idx="276">
                  <c:v>44475</c:v>
                </c:pt>
                <c:pt idx="277">
                  <c:v>44476</c:v>
                </c:pt>
                <c:pt idx="278">
                  <c:v>44477</c:v>
                </c:pt>
                <c:pt idx="279">
                  <c:v>44478</c:v>
                </c:pt>
                <c:pt idx="280">
                  <c:v>44479</c:v>
                </c:pt>
                <c:pt idx="281">
                  <c:v>44480</c:v>
                </c:pt>
                <c:pt idx="282">
                  <c:v>44481</c:v>
                </c:pt>
                <c:pt idx="283">
                  <c:v>44482</c:v>
                </c:pt>
                <c:pt idx="284">
                  <c:v>44483</c:v>
                </c:pt>
                <c:pt idx="285">
                  <c:v>44484</c:v>
                </c:pt>
                <c:pt idx="286">
                  <c:v>44485</c:v>
                </c:pt>
                <c:pt idx="287">
                  <c:v>44486</c:v>
                </c:pt>
                <c:pt idx="288">
                  <c:v>44487</c:v>
                </c:pt>
                <c:pt idx="289">
                  <c:v>44488</c:v>
                </c:pt>
                <c:pt idx="290">
                  <c:v>44489</c:v>
                </c:pt>
                <c:pt idx="291">
                  <c:v>44490</c:v>
                </c:pt>
                <c:pt idx="292">
                  <c:v>44491</c:v>
                </c:pt>
                <c:pt idx="293">
                  <c:v>44492</c:v>
                </c:pt>
                <c:pt idx="294">
                  <c:v>44493</c:v>
                </c:pt>
                <c:pt idx="295">
                  <c:v>44494</c:v>
                </c:pt>
                <c:pt idx="296">
                  <c:v>44495</c:v>
                </c:pt>
                <c:pt idx="297">
                  <c:v>44496</c:v>
                </c:pt>
                <c:pt idx="298">
                  <c:v>44497</c:v>
                </c:pt>
                <c:pt idx="299">
                  <c:v>44498</c:v>
                </c:pt>
                <c:pt idx="300">
                  <c:v>44499</c:v>
                </c:pt>
                <c:pt idx="301">
                  <c:v>44500</c:v>
                </c:pt>
                <c:pt idx="302">
                  <c:v>44501</c:v>
                </c:pt>
                <c:pt idx="303">
                  <c:v>44502</c:v>
                </c:pt>
                <c:pt idx="304">
                  <c:v>44503</c:v>
                </c:pt>
                <c:pt idx="305">
                  <c:v>44504</c:v>
                </c:pt>
                <c:pt idx="306">
                  <c:v>44505</c:v>
                </c:pt>
                <c:pt idx="307">
                  <c:v>44506</c:v>
                </c:pt>
                <c:pt idx="308">
                  <c:v>44507</c:v>
                </c:pt>
                <c:pt idx="309">
                  <c:v>44508</c:v>
                </c:pt>
                <c:pt idx="310">
                  <c:v>44509</c:v>
                </c:pt>
                <c:pt idx="311">
                  <c:v>44510</c:v>
                </c:pt>
                <c:pt idx="312">
                  <c:v>44511</c:v>
                </c:pt>
                <c:pt idx="313">
                  <c:v>44512</c:v>
                </c:pt>
                <c:pt idx="314">
                  <c:v>44513</c:v>
                </c:pt>
                <c:pt idx="315">
                  <c:v>44514</c:v>
                </c:pt>
                <c:pt idx="316">
                  <c:v>44515</c:v>
                </c:pt>
                <c:pt idx="317">
                  <c:v>44516</c:v>
                </c:pt>
                <c:pt idx="318">
                  <c:v>44517</c:v>
                </c:pt>
                <c:pt idx="319">
                  <c:v>44518</c:v>
                </c:pt>
                <c:pt idx="320">
                  <c:v>44519</c:v>
                </c:pt>
                <c:pt idx="321">
                  <c:v>44520</c:v>
                </c:pt>
                <c:pt idx="322">
                  <c:v>44521</c:v>
                </c:pt>
                <c:pt idx="323">
                  <c:v>44522</c:v>
                </c:pt>
                <c:pt idx="324">
                  <c:v>44523</c:v>
                </c:pt>
                <c:pt idx="325">
                  <c:v>44524</c:v>
                </c:pt>
                <c:pt idx="326">
                  <c:v>44525</c:v>
                </c:pt>
                <c:pt idx="327">
                  <c:v>44526</c:v>
                </c:pt>
                <c:pt idx="328">
                  <c:v>44527</c:v>
                </c:pt>
                <c:pt idx="329">
                  <c:v>44528</c:v>
                </c:pt>
                <c:pt idx="330">
                  <c:v>44529</c:v>
                </c:pt>
                <c:pt idx="331">
                  <c:v>44530</c:v>
                </c:pt>
                <c:pt idx="332">
                  <c:v>44531</c:v>
                </c:pt>
                <c:pt idx="333">
                  <c:v>44532</c:v>
                </c:pt>
                <c:pt idx="334">
                  <c:v>44533</c:v>
                </c:pt>
                <c:pt idx="335">
                  <c:v>44534</c:v>
                </c:pt>
                <c:pt idx="336">
                  <c:v>44535</c:v>
                </c:pt>
                <c:pt idx="337">
                  <c:v>44536</c:v>
                </c:pt>
                <c:pt idx="338">
                  <c:v>44537</c:v>
                </c:pt>
                <c:pt idx="339">
                  <c:v>44538</c:v>
                </c:pt>
                <c:pt idx="340">
                  <c:v>44539</c:v>
                </c:pt>
                <c:pt idx="341">
                  <c:v>44540</c:v>
                </c:pt>
                <c:pt idx="342">
                  <c:v>44541</c:v>
                </c:pt>
                <c:pt idx="343">
                  <c:v>44542</c:v>
                </c:pt>
                <c:pt idx="344">
                  <c:v>44543</c:v>
                </c:pt>
                <c:pt idx="345">
                  <c:v>44544</c:v>
                </c:pt>
                <c:pt idx="346">
                  <c:v>44545</c:v>
                </c:pt>
                <c:pt idx="347">
                  <c:v>44546</c:v>
                </c:pt>
                <c:pt idx="348">
                  <c:v>44547</c:v>
                </c:pt>
                <c:pt idx="349">
                  <c:v>44548</c:v>
                </c:pt>
                <c:pt idx="350">
                  <c:v>44549</c:v>
                </c:pt>
                <c:pt idx="351">
                  <c:v>44550</c:v>
                </c:pt>
                <c:pt idx="352">
                  <c:v>44551</c:v>
                </c:pt>
                <c:pt idx="353">
                  <c:v>44552</c:v>
                </c:pt>
                <c:pt idx="354">
                  <c:v>44553</c:v>
                </c:pt>
                <c:pt idx="355">
                  <c:v>44554</c:v>
                </c:pt>
                <c:pt idx="356">
                  <c:v>44555</c:v>
                </c:pt>
                <c:pt idx="357">
                  <c:v>44556</c:v>
                </c:pt>
                <c:pt idx="358">
                  <c:v>44557</c:v>
                </c:pt>
                <c:pt idx="359">
                  <c:v>44558</c:v>
                </c:pt>
                <c:pt idx="360">
                  <c:v>44559</c:v>
                </c:pt>
                <c:pt idx="361">
                  <c:v>44560</c:v>
                </c:pt>
                <c:pt idx="362">
                  <c:v>44561</c:v>
                </c:pt>
              </c:numCache>
            </c:numRef>
          </c:cat>
          <c:val>
            <c:numRef>
              <c:f>Values!$C$4:$C$366</c:f>
              <c:numCache>
                <c:formatCode>#,##0</c:formatCode>
                <c:ptCount val="363"/>
                <c:pt idx="0">
                  <c:v>92</c:v>
                </c:pt>
                <c:pt idx="1">
                  <c:v>25</c:v>
                </c:pt>
                <c:pt idx="2">
                  <c:v>213</c:v>
                </c:pt>
                <c:pt idx="3">
                  <c:v>282</c:v>
                </c:pt>
                <c:pt idx="4">
                  <c:v>115</c:v>
                </c:pt>
                <c:pt idx="5">
                  <c:v>92</c:v>
                </c:pt>
                <c:pt idx="6">
                  <c:v>313</c:v>
                </c:pt>
                <c:pt idx="7">
                  <c:v>57</c:v>
                </c:pt>
                <c:pt idx="8">
                  <c:v>38</c:v>
                </c:pt>
                <c:pt idx="9">
                  <c:v>356</c:v>
                </c:pt>
                <c:pt idx="10">
                  <c:v>391</c:v>
                </c:pt>
                <c:pt idx="11">
                  <c:v>328</c:v>
                </c:pt>
                <c:pt idx="12">
                  <c:v>45</c:v>
                </c:pt>
                <c:pt idx="13">
                  <c:v>26</c:v>
                </c:pt>
                <c:pt idx="14">
                  <c:v>212</c:v>
                </c:pt>
                <c:pt idx="15">
                  <c:v>335</c:v>
                </c:pt>
                <c:pt idx="16">
                  <c:v>201</c:v>
                </c:pt>
                <c:pt idx="17">
                  <c:v>185</c:v>
                </c:pt>
                <c:pt idx="18">
                  <c:v>227</c:v>
                </c:pt>
                <c:pt idx="19">
                  <c:v>42</c:v>
                </c:pt>
                <c:pt idx="20">
                  <c:v>18</c:v>
                </c:pt>
                <c:pt idx="21">
                  <c:v>92</c:v>
                </c:pt>
                <c:pt idx="22">
                  <c:v>94</c:v>
                </c:pt>
                <c:pt idx="23">
                  <c:v>147</c:v>
                </c:pt>
                <c:pt idx="24">
                  <c:v>62</c:v>
                </c:pt>
                <c:pt idx="25">
                  <c:v>121</c:v>
                </c:pt>
                <c:pt idx="26">
                  <c:v>47</c:v>
                </c:pt>
                <c:pt idx="27">
                  <c:v>18</c:v>
                </c:pt>
                <c:pt idx="28">
                  <c:v>123</c:v>
                </c:pt>
                <c:pt idx="29">
                  <c:v>197</c:v>
                </c:pt>
                <c:pt idx="30">
                  <c:v>237</c:v>
                </c:pt>
                <c:pt idx="31">
                  <c:v>620</c:v>
                </c:pt>
                <c:pt idx="32">
                  <c:v>116</c:v>
                </c:pt>
                <c:pt idx="33">
                  <c:v>83</c:v>
                </c:pt>
                <c:pt idx="34">
                  <c:v>43</c:v>
                </c:pt>
                <c:pt idx="35">
                  <c:v>223</c:v>
                </c:pt>
                <c:pt idx="36">
                  <c:v>79</c:v>
                </c:pt>
                <c:pt idx="37">
                  <c:v>267</c:v>
                </c:pt>
                <c:pt idx="38">
                  <c:v>338</c:v>
                </c:pt>
                <c:pt idx="39">
                  <c:v>310</c:v>
                </c:pt>
                <c:pt idx="40">
                  <c:v>140</c:v>
                </c:pt>
                <c:pt idx="41">
                  <c:v>68</c:v>
                </c:pt>
                <c:pt idx="42">
                  <c:v>187</c:v>
                </c:pt>
                <c:pt idx="43">
                  <c:v>242</c:v>
                </c:pt>
                <c:pt idx="44">
                  <c:v>338</c:v>
                </c:pt>
                <c:pt idx="45">
                  <c:v>357</c:v>
                </c:pt>
                <c:pt idx="46">
                  <c:v>234</c:v>
                </c:pt>
                <c:pt idx="47">
                  <c:v>62</c:v>
                </c:pt>
                <c:pt idx="48">
                  <c:v>29</c:v>
                </c:pt>
                <c:pt idx="49">
                  <c:v>600</c:v>
                </c:pt>
                <c:pt idx="50">
                  <c:v>261</c:v>
                </c:pt>
                <c:pt idx="51">
                  <c:v>216</c:v>
                </c:pt>
                <c:pt idx="52">
                  <c:v>173</c:v>
                </c:pt>
                <c:pt idx="53">
                  <c:v>265</c:v>
                </c:pt>
                <c:pt idx="54">
                  <c:v>68</c:v>
                </c:pt>
                <c:pt idx="55">
                  <c:v>41</c:v>
                </c:pt>
                <c:pt idx="56">
                  <c:v>110</c:v>
                </c:pt>
                <c:pt idx="57">
                  <c:v>272</c:v>
                </c:pt>
                <c:pt idx="58">
                  <c:v>119</c:v>
                </c:pt>
                <c:pt idx="59">
                  <c:v>379</c:v>
                </c:pt>
                <c:pt idx="60">
                  <c:v>555</c:v>
                </c:pt>
                <c:pt idx="61">
                  <c:v>139</c:v>
                </c:pt>
                <c:pt idx="62">
                  <c:v>54</c:v>
                </c:pt>
                <c:pt idx="63">
                  <c:v>492</c:v>
                </c:pt>
                <c:pt idx="64">
                  <c:v>166</c:v>
                </c:pt>
                <c:pt idx="65">
                  <c:v>563</c:v>
                </c:pt>
                <c:pt idx="66">
                  <c:v>567</c:v>
                </c:pt>
                <c:pt idx="67">
                  <c:v>970</c:v>
                </c:pt>
                <c:pt idx="68">
                  <c:v>178</c:v>
                </c:pt>
                <c:pt idx="69">
                  <c:v>77</c:v>
                </c:pt>
                <c:pt idx="70">
                  <c:v>648</c:v>
                </c:pt>
                <c:pt idx="71">
                  <c:v>365</c:v>
                </c:pt>
                <c:pt idx="72">
                  <c:v>213</c:v>
                </c:pt>
                <c:pt idx="73">
                  <c:v>209</c:v>
                </c:pt>
                <c:pt idx="74">
                  <c:v>641</c:v>
                </c:pt>
                <c:pt idx="75">
                  <c:v>164</c:v>
                </c:pt>
                <c:pt idx="76">
                  <c:v>73</c:v>
                </c:pt>
                <c:pt idx="77">
                  <c:v>536</c:v>
                </c:pt>
                <c:pt idx="78">
                  <c:v>414</c:v>
                </c:pt>
                <c:pt idx="79">
                  <c:v>573</c:v>
                </c:pt>
                <c:pt idx="80">
                  <c:v>552</c:v>
                </c:pt>
                <c:pt idx="81">
                  <c:v>316</c:v>
                </c:pt>
                <c:pt idx="82">
                  <c:v>94</c:v>
                </c:pt>
                <c:pt idx="83">
                  <c:v>102</c:v>
                </c:pt>
                <c:pt idx="84">
                  <c:v>322</c:v>
                </c:pt>
                <c:pt idx="85">
                  <c:v>211</c:v>
                </c:pt>
                <c:pt idx="86">
                  <c:v>383</c:v>
                </c:pt>
                <c:pt idx="87">
                  <c:v>194</c:v>
                </c:pt>
                <c:pt idx="88">
                  <c:v>21</c:v>
                </c:pt>
                <c:pt idx="89">
                  <c:v>224</c:v>
                </c:pt>
                <c:pt idx="90">
                  <c:v>60</c:v>
                </c:pt>
                <c:pt idx="91">
                  <c:v>459</c:v>
                </c:pt>
                <c:pt idx="92">
                  <c:v>318</c:v>
                </c:pt>
                <c:pt idx="93">
                  <c:v>87</c:v>
                </c:pt>
                <c:pt idx="94">
                  <c:v>43</c:v>
                </c:pt>
                <c:pt idx="95">
                  <c:v>573</c:v>
                </c:pt>
                <c:pt idx="96">
                  <c:v>232</c:v>
                </c:pt>
                <c:pt idx="97">
                  <c:v>142</c:v>
                </c:pt>
                <c:pt idx="98">
                  <c:v>592</c:v>
                </c:pt>
                <c:pt idx="99">
                  <c:v>463</c:v>
                </c:pt>
                <c:pt idx="100">
                  <c:v>441</c:v>
                </c:pt>
                <c:pt idx="101">
                  <c:v>393</c:v>
                </c:pt>
                <c:pt idx="102">
                  <c:v>342</c:v>
                </c:pt>
                <c:pt idx="103">
                  <c:v>168</c:v>
                </c:pt>
                <c:pt idx="104">
                  <c:v>75</c:v>
                </c:pt>
                <c:pt idx="105">
                  <c:v>335</c:v>
                </c:pt>
                <c:pt idx="106">
                  <c:v>244</c:v>
                </c:pt>
                <c:pt idx="107">
                  <c:v>356</c:v>
                </c:pt>
                <c:pt idx="108">
                  <c:v>251</c:v>
                </c:pt>
                <c:pt idx="109">
                  <c:v>557</c:v>
                </c:pt>
                <c:pt idx="110">
                  <c:v>110</c:v>
                </c:pt>
                <c:pt idx="111">
                  <c:v>54</c:v>
                </c:pt>
                <c:pt idx="112">
                  <c:v>414</c:v>
                </c:pt>
                <c:pt idx="113">
                  <c:v>157</c:v>
                </c:pt>
                <c:pt idx="114">
                  <c:v>306</c:v>
                </c:pt>
                <c:pt idx="115">
                  <c:v>265</c:v>
                </c:pt>
                <c:pt idx="116">
                  <c:v>315</c:v>
                </c:pt>
                <c:pt idx="117">
                  <c:v>150</c:v>
                </c:pt>
                <c:pt idx="118">
                  <c:v>29</c:v>
                </c:pt>
                <c:pt idx="119">
                  <c:v>344</c:v>
                </c:pt>
                <c:pt idx="120">
                  <c:v>506</c:v>
                </c:pt>
                <c:pt idx="121">
                  <c:v>270</c:v>
                </c:pt>
                <c:pt idx="122">
                  <c:v>220</c:v>
                </c:pt>
                <c:pt idx="123">
                  <c:v>365</c:v>
                </c:pt>
                <c:pt idx="124">
                  <c:v>140</c:v>
                </c:pt>
                <c:pt idx="125">
                  <c:v>107</c:v>
                </c:pt>
                <c:pt idx="126">
                  <c:v>440</c:v>
                </c:pt>
                <c:pt idx="127">
                  <c:v>493</c:v>
                </c:pt>
                <c:pt idx="128">
                  <c:v>472</c:v>
                </c:pt>
                <c:pt idx="129">
                  <c:v>228</c:v>
                </c:pt>
                <c:pt idx="130">
                  <c:v>300</c:v>
                </c:pt>
                <c:pt idx="131">
                  <c:v>122</c:v>
                </c:pt>
                <c:pt idx="132">
                  <c:v>82</c:v>
                </c:pt>
                <c:pt idx="133">
                  <c:v>482</c:v>
                </c:pt>
                <c:pt idx="134">
                  <c:v>210</c:v>
                </c:pt>
                <c:pt idx="135">
                  <c:v>604</c:v>
                </c:pt>
                <c:pt idx="136">
                  <c:v>332</c:v>
                </c:pt>
                <c:pt idx="137">
                  <c:v>107</c:v>
                </c:pt>
                <c:pt idx="138">
                  <c:v>14</c:v>
                </c:pt>
                <c:pt idx="139">
                  <c:v>100</c:v>
                </c:pt>
                <c:pt idx="140">
                  <c:v>1462</c:v>
                </c:pt>
                <c:pt idx="141">
                  <c:v>292</c:v>
                </c:pt>
                <c:pt idx="142">
                  <c:v>424</c:v>
                </c:pt>
                <c:pt idx="143">
                  <c:v>191</c:v>
                </c:pt>
                <c:pt idx="144">
                  <c:v>224</c:v>
                </c:pt>
                <c:pt idx="145">
                  <c:v>111</c:v>
                </c:pt>
                <c:pt idx="146">
                  <c:v>61</c:v>
                </c:pt>
                <c:pt idx="147">
                  <c:v>329</c:v>
                </c:pt>
                <c:pt idx="148">
                  <c:v>151</c:v>
                </c:pt>
                <c:pt idx="149">
                  <c:v>186</c:v>
                </c:pt>
                <c:pt idx="150">
                  <c:v>253</c:v>
                </c:pt>
                <c:pt idx="151">
                  <c:v>314</c:v>
                </c:pt>
                <c:pt idx="152">
                  <c:v>163</c:v>
                </c:pt>
                <c:pt idx="153">
                  <c:v>51</c:v>
                </c:pt>
                <c:pt idx="154">
                  <c:v>220</c:v>
                </c:pt>
                <c:pt idx="155">
                  <c:v>166</c:v>
                </c:pt>
                <c:pt idx="156">
                  <c:v>511</c:v>
                </c:pt>
                <c:pt idx="157">
                  <c:v>236</c:v>
                </c:pt>
                <c:pt idx="158">
                  <c:v>325</c:v>
                </c:pt>
                <c:pt idx="159">
                  <c:v>182</c:v>
                </c:pt>
                <c:pt idx="160">
                  <c:v>109</c:v>
                </c:pt>
                <c:pt idx="161">
                  <c:v>402</c:v>
                </c:pt>
                <c:pt idx="162">
                  <c:v>375</c:v>
                </c:pt>
                <c:pt idx="163">
                  <c:v>226</c:v>
                </c:pt>
                <c:pt idx="164">
                  <c:v>497</c:v>
                </c:pt>
                <c:pt idx="165">
                  <c:v>291</c:v>
                </c:pt>
                <c:pt idx="166">
                  <c:v>135</c:v>
                </c:pt>
                <c:pt idx="167">
                  <c:v>84</c:v>
                </c:pt>
                <c:pt idx="168">
                  <c:v>250</c:v>
                </c:pt>
                <c:pt idx="169">
                  <c:v>276</c:v>
                </c:pt>
                <c:pt idx="170">
                  <c:v>104</c:v>
                </c:pt>
                <c:pt idx="171">
                  <c:v>144</c:v>
                </c:pt>
                <c:pt idx="172">
                  <c:v>152</c:v>
                </c:pt>
                <c:pt idx="173">
                  <c:v>109</c:v>
                </c:pt>
                <c:pt idx="174">
                  <c:v>63</c:v>
                </c:pt>
                <c:pt idx="175">
                  <c:v>110</c:v>
                </c:pt>
                <c:pt idx="176">
                  <c:v>210</c:v>
                </c:pt>
                <c:pt idx="177">
                  <c:v>115</c:v>
                </c:pt>
                <c:pt idx="178">
                  <c:v>161</c:v>
                </c:pt>
                <c:pt idx="179">
                  <c:v>393</c:v>
                </c:pt>
                <c:pt idx="180">
                  <c:v>180</c:v>
                </c:pt>
                <c:pt idx="181">
                  <c:v>126</c:v>
                </c:pt>
                <c:pt idx="182">
                  <c:v>926</c:v>
                </c:pt>
                <c:pt idx="183">
                  <c:v>724</c:v>
                </c:pt>
                <c:pt idx="184">
                  <c:v>435</c:v>
                </c:pt>
                <c:pt idx="185">
                  <c:v>277</c:v>
                </c:pt>
                <c:pt idx="186">
                  <c:v>286</c:v>
                </c:pt>
                <c:pt idx="187">
                  <c:v>114</c:v>
                </c:pt>
                <c:pt idx="188">
                  <c:v>88</c:v>
                </c:pt>
                <c:pt idx="189">
                  <c:v>472</c:v>
                </c:pt>
                <c:pt idx="190">
                  <c:v>403</c:v>
                </c:pt>
                <c:pt idx="191">
                  <c:v>401</c:v>
                </c:pt>
                <c:pt idx="192">
                  <c:v>189</c:v>
                </c:pt>
                <c:pt idx="193">
                  <c:v>198</c:v>
                </c:pt>
                <c:pt idx="194">
                  <c:v>55</c:v>
                </c:pt>
                <c:pt idx="195">
                  <c:v>54</c:v>
                </c:pt>
                <c:pt idx="196">
                  <c:v>190</c:v>
                </c:pt>
                <c:pt idx="197">
                  <c:v>223</c:v>
                </c:pt>
                <c:pt idx="198">
                  <c:v>293</c:v>
                </c:pt>
                <c:pt idx="199">
                  <c:v>475</c:v>
                </c:pt>
                <c:pt idx="200">
                  <c:v>162</c:v>
                </c:pt>
                <c:pt idx="201">
                  <c:v>217</c:v>
                </c:pt>
                <c:pt idx="202">
                  <c:v>14</c:v>
                </c:pt>
                <c:pt idx="203">
                  <c:v>322</c:v>
                </c:pt>
                <c:pt idx="204">
                  <c:v>386</c:v>
                </c:pt>
                <c:pt idx="205">
                  <c:v>353</c:v>
                </c:pt>
                <c:pt idx="206">
                  <c:v>341</c:v>
                </c:pt>
                <c:pt idx="207">
                  <c:v>503</c:v>
                </c:pt>
                <c:pt idx="208">
                  <c:v>126</c:v>
                </c:pt>
                <c:pt idx="209">
                  <c:v>116</c:v>
                </c:pt>
                <c:pt idx="210">
                  <c:v>846</c:v>
                </c:pt>
                <c:pt idx="211">
                  <c:v>770</c:v>
                </c:pt>
                <c:pt idx="212">
                  <c:v>965</c:v>
                </c:pt>
                <c:pt idx="213">
                  <c:v>418</c:v>
                </c:pt>
                <c:pt idx="214">
                  <c:v>441</c:v>
                </c:pt>
                <c:pt idx="215">
                  <c:v>211</c:v>
                </c:pt>
                <c:pt idx="216">
                  <c:v>46</c:v>
                </c:pt>
                <c:pt idx="217">
                  <c:v>490</c:v>
                </c:pt>
                <c:pt idx="218">
                  <c:v>901</c:v>
                </c:pt>
                <c:pt idx="219">
                  <c:v>862</c:v>
                </c:pt>
                <c:pt idx="220">
                  <c:v>601</c:v>
                </c:pt>
                <c:pt idx="221">
                  <c:v>444</c:v>
                </c:pt>
                <c:pt idx="222">
                  <c:v>144</c:v>
                </c:pt>
                <c:pt idx="223">
                  <c:v>103</c:v>
                </c:pt>
                <c:pt idx="224">
                  <c:v>336</c:v>
                </c:pt>
                <c:pt idx="225">
                  <c:v>430</c:v>
                </c:pt>
                <c:pt idx="226">
                  <c:v>165</c:v>
                </c:pt>
                <c:pt idx="227">
                  <c:v>91</c:v>
                </c:pt>
                <c:pt idx="228">
                  <c:v>416</c:v>
                </c:pt>
                <c:pt idx="229">
                  <c:v>115</c:v>
                </c:pt>
                <c:pt idx="230">
                  <c:v>66</c:v>
                </c:pt>
                <c:pt idx="231">
                  <c:v>168</c:v>
                </c:pt>
                <c:pt idx="232">
                  <c:v>285</c:v>
                </c:pt>
                <c:pt idx="233">
                  <c:v>163</c:v>
                </c:pt>
                <c:pt idx="234">
                  <c:v>157</c:v>
                </c:pt>
                <c:pt idx="235">
                  <c:v>228</c:v>
                </c:pt>
                <c:pt idx="236">
                  <c:v>86</c:v>
                </c:pt>
                <c:pt idx="237">
                  <c:v>71</c:v>
                </c:pt>
                <c:pt idx="238">
                  <c:v>103</c:v>
                </c:pt>
                <c:pt idx="239">
                  <c:v>94</c:v>
                </c:pt>
                <c:pt idx="240">
                  <c:v>146</c:v>
                </c:pt>
                <c:pt idx="241">
                  <c:v>104</c:v>
                </c:pt>
                <c:pt idx="242">
                  <c:v>354</c:v>
                </c:pt>
                <c:pt idx="243">
                  <c:v>198</c:v>
                </c:pt>
                <c:pt idx="244">
                  <c:v>75</c:v>
                </c:pt>
                <c:pt idx="245">
                  <c:v>360</c:v>
                </c:pt>
                <c:pt idx="246">
                  <c:v>175</c:v>
                </c:pt>
                <c:pt idx="247">
                  <c:v>191</c:v>
                </c:pt>
                <c:pt idx="248">
                  <c:v>196</c:v>
                </c:pt>
                <c:pt idx="249">
                  <c:v>148</c:v>
                </c:pt>
                <c:pt idx="250">
                  <c:v>114</c:v>
                </c:pt>
                <c:pt idx="251">
                  <c:v>29</c:v>
                </c:pt>
                <c:pt idx="252">
                  <c:v>58</c:v>
                </c:pt>
                <c:pt idx="253">
                  <c:v>200</c:v>
                </c:pt>
                <c:pt idx="254">
                  <c:v>219</c:v>
                </c:pt>
                <c:pt idx="255">
                  <c:v>110</c:v>
                </c:pt>
                <c:pt idx="256">
                  <c:v>222</c:v>
                </c:pt>
                <c:pt idx="257">
                  <c:v>129</c:v>
                </c:pt>
                <c:pt idx="258">
                  <c:v>40</c:v>
                </c:pt>
                <c:pt idx="259">
                  <c:v>44</c:v>
                </c:pt>
                <c:pt idx="260">
                  <c:v>37</c:v>
                </c:pt>
                <c:pt idx="261">
                  <c:v>159</c:v>
                </c:pt>
                <c:pt idx="262">
                  <c:v>111</c:v>
                </c:pt>
                <c:pt idx="263">
                  <c:v>113</c:v>
                </c:pt>
                <c:pt idx="264">
                  <c:v>86</c:v>
                </c:pt>
                <c:pt idx="265">
                  <c:v>20</c:v>
                </c:pt>
                <c:pt idx="266">
                  <c:v>46</c:v>
                </c:pt>
                <c:pt idx="267">
                  <c:v>100</c:v>
                </c:pt>
                <c:pt idx="268">
                  <c:v>205</c:v>
                </c:pt>
                <c:pt idx="269">
                  <c:v>124</c:v>
                </c:pt>
                <c:pt idx="270">
                  <c:v>177</c:v>
                </c:pt>
                <c:pt idx="271">
                  <c:v>86</c:v>
                </c:pt>
                <c:pt idx="272">
                  <c:v>60</c:v>
                </c:pt>
                <c:pt idx="273">
                  <c:v>122</c:v>
                </c:pt>
                <c:pt idx="274">
                  <c:v>192</c:v>
                </c:pt>
                <c:pt idx="275">
                  <c:v>89</c:v>
                </c:pt>
                <c:pt idx="276">
                  <c:v>107</c:v>
                </c:pt>
                <c:pt idx="277">
                  <c:v>247</c:v>
                </c:pt>
                <c:pt idx="278">
                  <c:v>163</c:v>
                </c:pt>
                <c:pt idx="279">
                  <c:v>68</c:v>
                </c:pt>
                <c:pt idx="280">
                  <c:v>112</c:v>
                </c:pt>
                <c:pt idx="281">
                  <c:v>154</c:v>
                </c:pt>
                <c:pt idx="282">
                  <c:v>111</c:v>
                </c:pt>
                <c:pt idx="283">
                  <c:v>94</c:v>
                </c:pt>
                <c:pt idx="284">
                  <c:v>140</c:v>
                </c:pt>
                <c:pt idx="285">
                  <c:v>151</c:v>
                </c:pt>
                <c:pt idx="286">
                  <c:v>71</c:v>
                </c:pt>
                <c:pt idx="287">
                  <c:v>137</c:v>
                </c:pt>
                <c:pt idx="288">
                  <c:v>145</c:v>
                </c:pt>
                <c:pt idx="289">
                  <c:v>117</c:v>
                </c:pt>
                <c:pt idx="290">
                  <c:v>105</c:v>
                </c:pt>
                <c:pt idx="291">
                  <c:v>84</c:v>
                </c:pt>
                <c:pt idx="292">
                  <c:v>96</c:v>
                </c:pt>
                <c:pt idx="293">
                  <c:v>51</c:v>
                </c:pt>
                <c:pt idx="294">
                  <c:v>74</c:v>
                </c:pt>
                <c:pt idx="295">
                  <c:v>86</c:v>
                </c:pt>
                <c:pt idx="296">
                  <c:v>122</c:v>
                </c:pt>
                <c:pt idx="297">
                  <c:v>86</c:v>
                </c:pt>
                <c:pt idx="298">
                  <c:v>72</c:v>
                </c:pt>
                <c:pt idx="299">
                  <c:v>141</c:v>
                </c:pt>
                <c:pt idx="300">
                  <c:v>35</c:v>
                </c:pt>
                <c:pt idx="301">
                  <c:v>297</c:v>
                </c:pt>
                <c:pt idx="302">
                  <c:v>330</c:v>
                </c:pt>
                <c:pt idx="303">
                  <c:v>509</c:v>
                </c:pt>
                <c:pt idx="304">
                  <c:v>245</c:v>
                </c:pt>
                <c:pt idx="305">
                  <c:v>113</c:v>
                </c:pt>
                <c:pt idx="306">
                  <c:v>92</c:v>
                </c:pt>
                <c:pt idx="307">
                  <c:v>43</c:v>
                </c:pt>
                <c:pt idx="308">
                  <c:v>126</c:v>
                </c:pt>
                <c:pt idx="309">
                  <c:v>173</c:v>
                </c:pt>
                <c:pt idx="310">
                  <c:v>337</c:v>
                </c:pt>
                <c:pt idx="311">
                  <c:v>362</c:v>
                </c:pt>
                <c:pt idx="312">
                  <c:v>407</c:v>
                </c:pt>
                <c:pt idx="313">
                  <c:v>145</c:v>
                </c:pt>
                <c:pt idx="314">
                  <c:v>54</c:v>
                </c:pt>
                <c:pt idx="315">
                  <c:v>297</c:v>
                </c:pt>
                <c:pt idx="316">
                  <c:v>380</c:v>
                </c:pt>
                <c:pt idx="317">
                  <c:v>351</c:v>
                </c:pt>
                <c:pt idx="318">
                  <c:v>270</c:v>
                </c:pt>
                <c:pt idx="319">
                  <c:v>293</c:v>
                </c:pt>
                <c:pt idx="320">
                  <c:v>39</c:v>
                </c:pt>
                <c:pt idx="321">
                  <c:v>106</c:v>
                </c:pt>
                <c:pt idx="322">
                  <c:v>215</c:v>
                </c:pt>
                <c:pt idx="323">
                  <c:v>312</c:v>
                </c:pt>
                <c:pt idx="324">
                  <c:v>367</c:v>
                </c:pt>
                <c:pt idx="325">
                  <c:v>520</c:v>
                </c:pt>
                <c:pt idx="326">
                  <c:v>209</c:v>
                </c:pt>
                <c:pt idx="327">
                  <c:v>134</c:v>
                </c:pt>
                <c:pt idx="328">
                  <c:v>45</c:v>
                </c:pt>
                <c:pt idx="329">
                  <c:v>355</c:v>
                </c:pt>
                <c:pt idx="330">
                  <c:v>149</c:v>
                </c:pt>
                <c:pt idx="331">
                  <c:v>373</c:v>
                </c:pt>
                <c:pt idx="332">
                  <c:v>601</c:v>
                </c:pt>
                <c:pt idx="333">
                  <c:v>368</c:v>
                </c:pt>
                <c:pt idx="334">
                  <c:v>168</c:v>
                </c:pt>
                <c:pt idx="335">
                  <c:v>48</c:v>
                </c:pt>
                <c:pt idx="336">
                  <c:v>169</c:v>
                </c:pt>
                <c:pt idx="337">
                  <c:v>189</c:v>
                </c:pt>
                <c:pt idx="338">
                  <c:v>250</c:v>
                </c:pt>
                <c:pt idx="339">
                  <c:v>246</c:v>
                </c:pt>
                <c:pt idx="340">
                  <c:v>437</c:v>
                </c:pt>
                <c:pt idx="341">
                  <c:v>209</c:v>
                </c:pt>
                <c:pt idx="342">
                  <c:v>86</c:v>
                </c:pt>
                <c:pt idx="343">
                  <c:v>708</c:v>
                </c:pt>
                <c:pt idx="344">
                  <c:v>492</c:v>
                </c:pt>
                <c:pt idx="345">
                  <c:v>663</c:v>
                </c:pt>
                <c:pt idx="346">
                  <c:v>530</c:v>
                </c:pt>
                <c:pt idx="347">
                  <c:v>361</c:v>
                </c:pt>
                <c:pt idx="348">
                  <c:v>81</c:v>
                </c:pt>
                <c:pt idx="349">
                  <c:v>42</c:v>
                </c:pt>
                <c:pt idx="350">
                  <c:v>158</c:v>
                </c:pt>
                <c:pt idx="351">
                  <c:v>208</c:v>
                </c:pt>
                <c:pt idx="352">
                  <c:v>320</c:v>
                </c:pt>
                <c:pt idx="353">
                  <c:v>257</c:v>
                </c:pt>
                <c:pt idx="354">
                  <c:v>226</c:v>
                </c:pt>
                <c:pt idx="355">
                  <c:v>73</c:v>
                </c:pt>
                <c:pt idx="356">
                  <c:v>54</c:v>
                </c:pt>
                <c:pt idx="357">
                  <c:v>265</c:v>
                </c:pt>
                <c:pt idx="358">
                  <c:v>234</c:v>
                </c:pt>
                <c:pt idx="359">
                  <c:v>221</c:v>
                </c:pt>
                <c:pt idx="360">
                  <c:v>307</c:v>
                </c:pt>
                <c:pt idx="361">
                  <c:v>611</c:v>
                </c:pt>
                <c:pt idx="362">
                  <c:v>66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Values!$D$12</c:f>
              <c:strCache>
                <c:ptCount val="1"/>
                <c:pt idx="0">
                  <c:v>109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Values!$B$4:$B$366</c:f>
              <c:numCache>
                <c:formatCode>d\-mmm\-yy</c:formatCode>
                <c:ptCount val="36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44216</c:v>
                </c:pt>
                <c:pt idx="18">
                  <c:v>44217</c:v>
                </c:pt>
                <c:pt idx="19">
                  <c:v>44218</c:v>
                </c:pt>
                <c:pt idx="20">
                  <c:v>44219</c:v>
                </c:pt>
                <c:pt idx="21">
                  <c:v>44220</c:v>
                </c:pt>
                <c:pt idx="22">
                  <c:v>44221</c:v>
                </c:pt>
                <c:pt idx="23">
                  <c:v>44222</c:v>
                </c:pt>
                <c:pt idx="24">
                  <c:v>44223</c:v>
                </c:pt>
                <c:pt idx="25">
                  <c:v>44224</c:v>
                </c:pt>
                <c:pt idx="26">
                  <c:v>44225</c:v>
                </c:pt>
                <c:pt idx="27">
                  <c:v>44226</c:v>
                </c:pt>
                <c:pt idx="28">
                  <c:v>44227</c:v>
                </c:pt>
                <c:pt idx="29">
                  <c:v>44228</c:v>
                </c:pt>
                <c:pt idx="30">
                  <c:v>44229</c:v>
                </c:pt>
                <c:pt idx="31">
                  <c:v>44230</c:v>
                </c:pt>
                <c:pt idx="32">
                  <c:v>44231</c:v>
                </c:pt>
                <c:pt idx="33">
                  <c:v>44232</c:v>
                </c:pt>
                <c:pt idx="34">
                  <c:v>44233</c:v>
                </c:pt>
                <c:pt idx="35">
                  <c:v>44234</c:v>
                </c:pt>
                <c:pt idx="36">
                  <c:v>44235</c:v>
                </c:pt>
                <c:pt idx="37">
                  <c:v>44236</c:v>
                </c:pt>
                <c:pt idx="38">
                  <c:v>44237</c:v>
                </c:pt>
                <c:pt idx="39">
                  <c:v>44238</c:v>
                </c:pt>
                <c:pt idx="40">
                  <c:v>44239</c:v>
                </c:pt>
                <c:pt idx="41">
                  <c:v>44240</c:v>
                </c:pt>
                <c:pt idx="42">
                  <c:v>44241</c:v>
                </c:pt>
                <c:pt idx="43">
                  <c:v>44242</c:v>
                </c:pt>
                <c:pt idx="44">
                  <c:v>44243</c:v>
                </c:pt>
                <c:pt idx="45">
                  <c:v>44244</c:v>
                </c:pt>
                <c:pt idx="46">
                  <c:v>44245</c:v>
                </c:pt>
                <c:pt idx="47">
                  <c:v>44246</c:v>
                </c:pt>
                <c:pt idx="48">
                  <c:v>44247</c:v>
                </c:pt>
                <c:pt idx="49">
                  <c:v>44248</c:v>
                </c:pt>
                <c:pt idx="50">
                  <c:v>44249</c:v>
                </c:pt>
                <c:pt idx="51">
                  <c:v>44250</c:v>
                </c:pt>
                <c:pt idx="52">
                  <c:v>44251</c:v>
                </c:pt>
                <c:pt idx="53">
                  <c:v>44252</c:v>
                </c:pt>
                <c:pt idx="54">
                  <c:v>44253</c:v>
                </c:pt>
                <c:pt idx="55">
                  <c:v>44254</c:v>
                </c:pt>
                <c:pt idx="56">
                  <c:v>44255</c:v>
                </c:pt>
                <c:pt idx="57">
                  <c:v>44256</c:v>
                </c:pt>
                <c:pt idx="58">
                  <c:v>44257</c:v>
                </c:pt>
                <c:pt idx="59">
                  <c:v>44258</c:v>
                </c:pt>
                <c:pt idx="60">
                  <c:v>44259</c:v>
                </c:pt>
                <c:pt idx="61">
                  <c:v>44260</c:v>
                </c:pt>
                <c:pt idx="62">
                  <c:v>44261</c:v>
                </c:pt>
                <c:pt idx="63">
                  <c:v>44262</c:v>
                </c:pt>
                <c:pt idx="64">
                  <c:v>44263</c:v>
                </c:pt>
                <c:pt idx="65">
                  <c:v>44264</c:v>
                </c:pt>
                <c:pt idx="66">
                  <c:v>44265</c:v>
                </c:pt>
                <c:pt idx="67">
                  <c:v>44266</c:v>
                </c:pt>
                <c:pt idx="68">
                  <c:v>44267</c:v>
                </c:pt>
                <c:pt idx="69">
                  <c:v>44268</c:v>
                </c:pt>
                <c:pt idx="70">
                  <c:v>44269</c:v>
                </c:pt>
                <c:pt idx="71">
                  <c:v>44270</c:v>
                </c:pt>
                <c:pt idx="72">
                  <c:v>44271</c:v>
                </c:pt>
                <c:pt idx="73">
                  <c:v>44272</c:v>
                </c:pt>
                <c:pt idx="74">
                  <c:v>44273</c:v>
                </c:pt>
                <c:pt idx="75">
                  <c:v>44274</c:v>
                </c:pt>
                <c:pt idx="76">
                  <c:v>44275</c:v>
                </c:pt>
                <c:pt idx="77">
                  <c:v>44276</c:v>
                </c:pt>
                <c:pt idx="78">
                  <c:v>44277</c:v>
                </c:pt>
                <c:pt idx="79">
                  <c:v>44278</c:v>
                </c:pt>
                <c:pt idx="80">
                  <c:v>44279</c:v>
                </c:pt>
                <c:pt idx="81">
                  <c:v>44280</c:v>
                </c:pt>
                <c:pt idx="82">
                  <c:v>44281</c:v>
                </c:pt>
                <c:pt idx="83">
                  <c:v>44282</c:v>
                </c:pt>
                <c:pt idx="84">
                  <c:v>44283</c:v>
                </c:pt>
                <c:pt idx="85">
                  <c:v>44284</c:v>
                </c:pt>
                <c:pt idx="86">
                  <c:v>44285</c:v>
                </c:pt>
                <c:pt idx="87">
                  <c:v>44286</c:v>
                </c:pt>
                <c:pt idx="88">
                  <c:v>44287</c:v>
                </c:pt>
                <c:pt idx="89">
                  <c:v>44288</c:v>
                </c:pt>
                <c:pt idx="90">
                  <c:v>44289</c:v>
                </c:pt>
                <c:pt idx="91">
                  <c:v>44290</c:v>
                </c:pt>
                <c:pt idx="92">
                  <c:v>44291</c:v>
                </c:pt>
                <c:pt idx="93">
                  <c:v>44292</c:v>
                </c:pt>
                <c:pt idx="94">
                  <c:v>44293</c:v>
                </c:pt>
                <c:pt idx="95">
                  <c:v>44294</c:v>
                </c:pt>
                <c:pt idx="96">
                  <c:v>44295</c:v>
                </c:pt>
                <c:pt idx="97">
                  <c:v>44296</c:v>
                </c:pt>
                <c:pt idx="98">
                  <c:v>44297</c:v>
                </c:pt>
                <c:pt idx="99">
                  <c:v>44298</c:v>
                </c:pt>
                <c:pt idx="100">
                  <c:v>44299</c:v>
                </c:pt>
                <c:pt idx="101">
                  <c:v>44300</c:v>
                </c:pt>
                <c:pt idx="102">
                  <c:v>44301</c:v>
                </c:pt>
                <c:pt idx="103">
                  <c:v>44302</c:v>
                </c:pt>
                <c:pt idx="104">
                  <c:v>44303</c:v>
                </c:pt>
                <c:pt idx="105">
                  <c:v>44304</c:v>
                </c:pt>
                <c:pt idx="106">
                  <c:v>44305</c:v>
                </c:pt>
                <c:pt idx="107">
                  <c:v>44306</c:v>
                </c:pt>
                <c:pt idx="108">
                  <c:v>44307</c:v>
                </c:pt>
                <c:pt idx="109">
                  <c:v>44308</c:v>
                </c:pt>
                <c:pt idx="110">
                  <c:v>44309</c:v>
                </c:pt>
                <c:pt idx="111">
                  <c:v>44310</c:v>
                </c:pt>
                <c:pt idx="112">
                  <c:v>44311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44317</c:v>
                </c:pt>
                <c:pt idx="119">
                  <c:v>44318</c:v>
                </c:pt>
                <c:pt idx="120">
                  <c:v>44319</c:v>
                </c:pt>
                <c:pt idx="121">
                  <c:v>44320</c:v>
                </c:pt>
                <c:pt idx="122">
                  <c:v>44321</c:v>
                </c:pt>
                <c:pt idx="123">
                  <c:v>44322</c:v>
                </c:pt>
                <c:pt idx="124">
                  <c:v>44323</c:v>
                </c:pt>
                <c:pt idx="125">
                  <c:v>44324</c:v>
                </c:pt>
                <c:pt idx="126">
                  <c:v>44325</c:v>
                </c:pt>
                <c:pt idx="127">
                  <c:v>44326</c:v>
                </c:pt>
                <c:pt idx="128">
                  <c:v>44327</c:v>
                </c:pt>
                <c:pt idx="129">
                  <c:v>44328</c:v>
                </c:pt>
                <c:pt idx="130">
                  <c:v>44329</c:v>
                </c:pt>
                <c:pt idx="131">
                  <c:v>44330</c:v>
                </c:pt>
                <c:pt idx="132">
                  <c:v>44331</c:v>
                </c:pt>
                <c:pt idx="133">
                  <c:v>44332</c:v>
                </c:pt>
                <c:pt idx="134">
                  <c:v>44333</c:v>
                </c:pt>
                <c:pt idx="135">
                  <c:v>44334</c:v>
                </c:pt>
                <c:pt idx="136">
                  <c:v>44335</c:v>
                </c:pt>
                <c:pt idx="137">
                  <c:v>44336</c:v>
                </c:pt>
                <c:pt idx="138">
                  <c:v>44337</c:v>
                </c:pt>
                <c:pt idx="139">
                  <c:v>44338</c:v>
                </c:pt>
                <c:pt idx="140">
                  <c:v>44339</c:v>
                </c:pt>
                <c:pt idx="141">
                  <c:v>44340</c:v>
                </c:pt>
                <c:pt idx="142">
                  <c:v>44341</c:v>
                </c:pt>
                <c:pt idx="143">
                  <c:v>44342</c:v>
                </c:pt>
                <c:pt idx="144">
                  <c:v>44343</c:v>
                </c:pt>
                <c:pt idx="145">
                  <c:v>44344</c:v>
                </c:pt>
                <c:pt idx="146">
                  <c:v>44345</c:v>
                </c:pt>
                <c:pt idx="147">
                  <c:v>44346</c:v>
                </c:pt>
                <c:pt idx="148">
                  <c:v>44347</c:v>
                </c:pt>
                <c:pt idx="149">
                  <c:v>44348</c:v>
                </c:pt>
                <c:pt idx="150">
                  <c:v>44349</c:v>
                </c:pt>
                <c:pt idx="151">
                  <c:v>44350</c:v>
                </c:pt>
                <c:pt idx="152">
                  <c:v>44351</c:v>
                </c:pt>
                <c:pt idx="153">
                  <c:v>44352</c:v>
                </c:pt>
                <c:pt idx="154">
                  <c:v>44353</c:v>
                </c:pt>
                <c:pt idx="155">
                  <c:v>44354</c:v>
                </c:pt>
                <c:pt idx="156">
                  <c:v>44355</c:v>
                </c:pt>
                <c:pt idx="157">
                  <c:v>44356</c:v>
                </c:pt>
                <c:pt idx="158">
                  <c:v>44357</c:v>
                </c:pt>
                <c:pt idx="159">
                  <c:v>44358</c:v>
                </c:pt>
                <c:pt idx="160">
                  <c:v>44359</c:v>
                </c:pt>
                <c:pt idx="161">
                  <c:v>44360</c:v>
                </c:pt>
                <c:pt idx="162">
                  <c:v>44361</c:v>
                </c:pt>
                <c:pt idx="163">
                  <c:v>44362</c:v>
                </c:pt>
                <c:pt idx="164">
                  <c:v>44363</c:v>
                </c:pt>
                <c:pt idx="165">
                  <c:v>44364</c:v>
                </c:pt>
                <c:pt idx="166">
                  <c:v>44365</c:v>
                </c:pt>
                <c:pt idx="167">
                  <c:v>44366</c:v>
                </c:pt>
                <c:pt idx="168">
                  <c:v>44367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44373</c:v>
                </c:pt>
                <c:pt idx="175">
                  <c:v>44374</c:v>
                </c:pt>
                <c:pt idx="176">
                  <c:v>44375</c:v>
                </c:pt>
                <c:pt idx="177">
                  <c:v>44376</c:v>
                </c:pt>
                <c:pt idx="178">
                  <c:v>44377</c:v>
                </c:pt>
                <c:pt idx="179">
                  <c:v>44378</c:v>
                </c:pt>
                <c:pt idx="180">
                  <c:v>44379</c:v>
                </c:pt>
                <c:pt idx="181">
                  <c:v>44380</c:v>
                </c:pt>
                <c:pt idx="182">
                  <c:v>44381</c:v>
                </c:pt>
                <c:pt idx="183">
                  <c:v>44382</c:v>
                </c:pt>
                <c:pt idx="184">
                  <c:v>44383</c:v>
                </c:pt>
                <c:pt idx="185">
                  <c:v>44384</c:v>
                </c:pt>
                <c:pt idx="186">
                  <c:v>44385</c:v>
                </c:pt>
                <c:pt idx="187">
                  <c:v>44386</c:v>
                </c:pt>
                <c:pt idx="188">
                  <c:v>44387</c:v>
                </c:pt>
                <c:pt idx="189">
                  <c:v>44388</c:v>
                </c:pt>
                <c:pt idx="190">
                  <c:v>44389</c:v>
                </c:pt>
                <c:pt idx="191">
                  <c:v>44390</c:v>
                </c:pt>
                <c:pt idx="192">
                  <c:v>44391</c:v>
                </c:pt>
                <c:pt idx="193">
                  <c:v>44392</c:v>
                </c:pt>
                <c:pt idx="194">
                  <c:v>44393</c:v>
                </c:pt>
                <c:pt idx="195">
                  <c:v>44394</c:v>
                </c:pt>
                <c:pt idx="196">
                  <c:v>44395</c:v>
                </c:pt>
                <c:pt idx="197">
                  <c:v>44396</c:v>
                </c:pt>
                <c:pt idx="198">
                  <c:v>44397</c:v>
                </c:pt>
                <c:pt idx="199">
                  <c:v>44398</c:v>
                </c:pt>
                <c:pt idx="200">
                  <c:v>44399</c:v>
                </c:pt>
                <c:pt idx="201">
                  <c:v>44400</c:v>
                </c:pt>
                <c:pt idx="202">
                  <c:v>44401</c:v>
                </c:pt>
                <c:pt idx="203">
                  <c:v>44402</c:v>
                </c:pt>
                <c:pt idx="204">
                  <c:v>44403</c:v>
                </c:pt>
                <c:pt idx="205">
                  <c:v>44404</c:v>
                </c:pt>
                <c:pt idx="206">
                  <c:v>44405</c:v>
                </c:pt>
                <c:pt idx="207">
                  <c:v>44406</c:v>
                </c:pt>
                <c:pt idx="208">
                  <c:v>44407</c:v>
                </c:pt>
                <c:pt idx="209">
                  <c:v>44408</c:v>
                </c:pt>
                <c:pt idx="210">
                  <c:v>44409</c:v>
                </c:pt>
                <c:pt idx="211">
                  <c:v>44410</c:v>
                </c:pt>
                <c:pt idx="212">
                  <c:v>44411</c:v>
                </c:pt>
                <c:pt idx="213">
                  <c:v>44412</c:v>
                </c:pt>
                <c:pt idx="214">
                  <c:v>44413</c:v>
                </c:pt>
                <c:pt idx="215">
                  <c:v>44414</c:v>
                </c:pt>
                <c:pt idx="216">
                  <c:v>44415</c:v>
                </c:pt>
                <c:pt idx="217">
                  <c:v>44416</c:v>
                </c:pt>
                <c:pt idx="218">
                  <c:v>44417</c:v>
                </c:pt>
                <c:pt idx="219">
                  <c:v>44418</c:v>
                </c:pt>
                <c:pt idx="220">
                  <c:v>44419</c:v>
                </c:pt>
                <c:pt idx="221">
                  <c:v>44420</c:v>
                </c:pt>
                <c:pt idx="222">
                  <c:v>44421</c:v>
                </c:pt>
                <c:pt idx="223">
                  <c:v>44422</c:v>
                </c:pt>
                <c:pt idx="224">
                  <c:v>44423</c:v>
                </c:pt>
                <c:pt idx="225">
                  <c:v>44424</c:v>
                </c:pt>
                <c:pt idx="226">
                  <c:v>44425</c:v>
                </c:pt>
                <c:pt idx="227">
                  <c:v>44426</c:v>
                </c:pt>
                <c:pt idx="228">
                  <c:v>44427</c:v>
                </c:pt>
                <c:pt idx="229">
                  <c:v>44428</c:v>
                </c:pt>
                <c:pt idx="230">
                  <c:v>44429</c:v>
                </c:pt>
                <c:pt idx="231">
                  <c:v>44430</c:v>
                </c:pt>
                <c:pt idx="232">
                  <c:v>44431</c:v>
                </c:pt>
                <c:pt idx="233">
                  <c:v>44432</c:v>
                </c:pt>
                <c:pt idx="234">
                  <c:v>44433</c:v>
                </c:pt>
                <c:pt idx="235">
                  <c:v>44434</c:v>
                </c:pt>
                <c:pt idx="236">
                  <c:v>44435</c:v>
                </c:pt>
                <c:pt idx="237">
                  <c:v>44436</c:v>
                </c:pt>
                <c:pt idx="238">
                  <c:v>44437</c:v>
                </c:pt>
                <c:pt idx="239">
                  <c:v>44438</c:v>
                </c:pt>
                <c:pt idx="240">
                  <c:v>44439</c:v>
                </c:pt>
                <c:pt idx="241">
                  <c:v>44440</c:v>
                </c:pt>
                <c:pt idx="242">
                  <c:v>44441</c:v>
                </c:pt>
                <c:pt idx="243">
                  <c:v>44442</c:v>
                </c:pt>
                <c:pt idx="244">
                  <c:v>44443</c:v>
                </c:pt>
                <c:pt idx="245">
                  <c:v>44444</c:v>
                </c:pt>
                <c:pt idx="246">
                  <c:v>44445</c:v>
                </c:pt>
                <c:pt idx="247">
                  <c:v>44446</c:v>
                </c:pt>
                <c:pt idx="248">
                  <c:v>44447</c:v>
                </c:pt>
                <c:pt idx="249">
                  <c:v>44448</c:v>
                </c:pt>
                <c:pt idx="250">
                  <c:v>44449</c:v>
                </c:pt>
                <c:pt idx="251">
                  <c:v>44450</c:v>
                </c:pt>
                <c:pt idx="252">
                  <c:v>44451</c:v>
                </c:pt>
                <c:pt idx="253">
                  <c:v>44452</c:v>
                </c:pt>
                <c:pt idx="254">
                  <c:v>44453</c:v>
                </c:pt>
                <c:pt idx="255">
                  <c:v>44454</c:v>
                </c:pt>
                <c:pt idx="256">
                  <c:v>44455</c:v>
                </c:pt>
                <c:pt idx="257">
                  <c:v>44456</c:v>
                </c:pt>
                <c:pt idx="258">
                  <c:v>44457</c:v>
                </c:pt>
                <c:pt idx="259">
                  <c:v>44458</c:v>
                </c:pt>
                <c:pt idx="260">
                  <c:v>44459</c:v>
                </c:pt>
                <c:pt idx="261">
                  <c:v>44460</c:v>
                </c:pt>
                <c:pt idx="262">
                  <c:v>44461</c:v>
                </c:pt>
                <c:pt idx="263">
                  <c:v>44462</c:v>
                </c:pt>
                <c:pt idx="264">
                  <c:v>44463</c:v>
                </c:pt>
                <c:pt idx="265">
                  <c:v>44464</c:v>
                </c:pt>
                <c:pt idx="266">
                  <c:v>44465</c:v>
                </c:pt>
                <c:pt idx="267">
                  <c:v>44466</c:v>
                </c:pt>
                <c:pt idx="268">
                  <c:v>44467</c:v>
                </c:pt>
                <c:pt idx="269">
                  <c:v>44468</c:v>
                </c:pt>
                <c:pt idx="270">
                  <c:v>44469</c:v>
                </c:pt>
                <c:pt idx="271">
                  <c:v>44470</c:v>
                </c:pt>
                <c:pt idx="272">
                  <c:v>44471</c:v>
                </c:pt>
                <c:pt idx="273">
                  <c:v>44472</c:v>
                </c:pt>
                <c:pt idx="274">
                  <c:v>44473</c:v>
                </c:pt>
                <c:pt idx="275">
                  <c:v>44474</c:v>
                </c:pt>
                <c:pt idx="276">
                  <c:v>44475</c:v>
                </c:pt>
                <c:pt idx="277">
                  <c:v>44476</c:v>
                </c:pt>
                <c:pt idx="278">
                  <c:v>44477</c:v>
                </c:pt>
                <c:pt idx="279">
                  <c:v>44478</c:v>
                </c:pt>
                <c:pt idx="280">
                  <c:v>44479</c:v>
                </c:pt>
                <c:pt idx="281">
                  <c:v>44480</c:v>
                </c:pt>
                <c:pt idx="282">
                  <c:v>44481</c:v>
                </c:pt>
                <c:pt idx="283">
                  <c:v>44482</c:v>
                </c:pt>
                <c:pt idx="284">
                  <c:v>44483</c:v>
                </c:pt>
                <c:pt idx="285">
                  <c:v>44484</c:v>
                </c:pt>
                <c:pt idx="286">
                  <c:v>44485</c:v>
                </c:pt>
                <c:pt idx="287">
                  <c:v>44486</c:v>
                </c:pt>
                <c:pt idx="288">
                  <c:v>44487</c:v>
                </c:pt>
                <c:pt idx="289">
                  <c:v>44488</c:v>
                </c:pt>
                <c:pt idx="290">
                  <c:v>44489</c:v>
                </c:pt>
                <c:pt idx="291">
                  <c:v>44490</c:v>
                </c:pt>
                <c:pt idx="292">
                  <c:v>44491</c:v>
                </c:pt>
                <c:pt idx="293">
                  <c:v>44492</c:v>
                </c:pt>
                <c:pt idx="294">
                  <c:v>44493</c:v>
                </c:pt>
                <c:pt idx="295">
                  <c:v>44494</c:v>
                </c:pt>
                <c:pt idx="296">
                  <c:v>44495</c:v>
                </c:pt>
                <c:pt idx="297">
                  <c:v>44496</c:v>
                </c:pt>
                <c:pt idx="298">
                  <c:v>44497</c:v>
                </c:pt>
                <c:pt idx="299">
                  <c:v>44498</c:v>
                </c:pt>
                <c:pt idx="300">
                  <c:v>44499</c:v>
                </c:pt>
                <c:pt idx="301">
                  <c:v>44500</c:v>
                </c:pt>
                <c:pt idx="302">
                  <c:v>44501</c:v>
                </c:pt>
                <c:pt idx="303">
                  <c:v>44502</c:v>
                </c:pt>
                <c:pt idx="304">
                  <c:v>44503</c:v>
                </c:pt>
                <c:pt idx="305">
                  <c:v>44504</c:v>
                </c:pt>
                <c:pt idx="306">
                  <c:v>44505</c:v>
                </c:pt>
                <c:pt idx="307">
                  <c:v>44506</c:v>
                </c:pt>
                <c:pt idx="308">
                  <c:v>44507</c:v>
                </c:pt>
                <c:pt idx="309">
                  <c:v>44508</c:v>
                </c:pt>
                <c:pt idx="310">
                  <c:v>44509</c:v>
                </c:pt>
                <c:pt idx="311">
                  <c:v>44510</c:v>
                </c:pt>
                <c:pt idx="312">
                  <c:v>44511</c:v>
                </c:pt>
                <c:pt idx="313">
                  <c:v>44512</c:v>
                </c:pt>
                <c:pt idx="314">
                  <c:v>44513</c:v>
                </c:pt>
                <c:pt idx="315">
                  <c:v>44514</c:v>
                </c:pt>
                <c:pt idx="316">
                  <c:v>44515</c:v>
                </c:pt>
                <c:pt idx="317">
                  <c:v>44516</c:v>
                </c:pt>
                <c:pt idx="318">
                  <c:v>44517</c:v>
                </c:pt>
                <c:pt idx="319">
                  <c:v>44518</c:v>
                </c:pt>
                <c:pt idx="320">
                  <c:v>44519</c:v>
                </c:pt>
                <c:pt idx="321">
                  <c:v>44520</c:v>
                </c:pt>
                <c:pt idx="322">
                  <c:v>44521</c:v>
                </c:pt>
                <c:pt idx="323">
                  <c:v>44522</c:v>
                </c:pt>
                <c:pt idx="324">
                  <c:v>44523</c:v>
                </c:pt>
                <c:pt idx="325">
                  <c:v>44524</c:v>
                </c:pt>
                <c:pt idx="326">
                  <c:v>44525</c:v>
                </c:pt>
                <c:pt idx="327">
                  <c:v>44526</c:v>
                </c:pt>
                <c:pt idx="328">
                  <c:v>44527</c:v>
                </c:pt>
                <c:pt idx="329">
                  <c:v>44528</c:v>
                </c:pt>
                <c:pt idx="330">
                  <c:v>44529</c:v>
                </c:pt>
                <c:pt idx="331">
                  <c:v>44530</c:v>
                </c:pt>
                <c:pt idx="332">
                  <c:v>44531</c:v>
                </c:pt>
                <c:pt idx="333">
                  <c:v>44532</c:v>
                </c:pt>
                <c:pt idx="334">
                  <c:v>44533</c:v>
                </c:pt>
                <c:pt idx="335">
                  <c:v>44534</c:v>
                </c:pt>
                <c:pt idx="336">
                  <c:v>44535</c:v>
                </c:pt>
                <c:pt idx="337">
                  <c:v>44536</c:v>
                </c:pt>
                <c:pt idx="338">
                  <c:v>44537</c:v>
                </c:pt>
                <c:pt idx="339">
                  <c:v>44538</c:v>
                </c:pt>
                <c:pt idx="340">
                  <c:v>44539</c:v>
                </c:pt>
                <c:pt idx="341">
                  <c:v>44540</c:v>
                </c:pt>
                <c:pt idx="342">
                  <c:v>44541</c:v>
                </c:pt>
                <c:pt idx="343">
                  <c:v>44542</c:v>
                </c:pt>
                <c:pt idx="344">
                  <c:v>44543</c:v>
                </c:pt>
                <c:pt idx="345">
                  <c:v>44544</c:v>
                </c:pt>
                <c:pt idx="346">
                  <c:v>44545</c:v>
                </c:pt>
                <c:pt idx="347">
                  <c:v>44546</c:v>
                </c:pt>
                <c:pt idx="348">
                  <c:v>44547</c:v>
                </c:pt>
                <c:pt idx="349">
                  <c:v>44548</c:v>
                </c:pt>
                <c:pt idx="350">
                  <c:v>44549</c:v>
                </c:pt>
                <c:pt idx="351">
                  <c:v>44550</c:v>
                </c:pt>
                <c:pt idx="352">
                  <c:v>44551</c:v>
                </c:pt>
                <c:pt idx="353">
                  <c:v>44552</c:v>
                </c:pt>
                <c:pt idx="354">
                  <c:v>44553</c:v>
                </c:pt>
                <c:pt idx="355">
                  <c:v>44554</c:v>
                </c:pt>
                <c:pt idx="356">
                  <c:v>44555</c:v>
                </c:pt>
                <c:pt idx="357">
                  <c:v>44556</c:v>
                </c:pt>
                <c:pt idx="358">
                  <c:v>44557</c:v>
                </c:pt>
                <c:pt idx="359">
                  <c:v>44558</c:v>
                </c:pt>
                <c:pt idx="360">
                  <c:v>44559</c:v>
                </c:pt>
                <c:pt idx="361">
                  <c:v>44560</c:v>
                </c:pt>
                <c:pt idx="362">
                  <c:v>44561</c:v>
                </c:pt>
              </c:numCache>
            </c:numRef>
          </c:cat>
          <c:val>
            <c:numRef>
              <c:f>Values!$D$4:$D$366</c:f>
              <c:numCache>
                <c:formatCode>#,##0</c:formatCode>
                <c:ptCount val="363"/>
                <c:pt idx="0">
                  <c:v>166.77548209366299</c:v>
                </c:pt>
                <c:pt idx="1">
                  <c:v>81.484255814208694</c:v>
                </c:pt>
                <c:pt idx="2">
                  <c:v>150.74834437086</c:v>
                </c:pt>
                <c:pt idx="3">
                  <c:v>234.55220670582401</c:v>
                </c:pt>
                <c:pt idx="4">
                  <c:v>184.059956811479</c:v>
                </c:pt>
                <c:pt idx="5">
                  <c:v>142.66205739660199</c:v>
                </c:pt>
                <c:pt idx="6">
                  <c:v>218.29021372801199</c:v>
                </c:pt>
                <c:pt idx="7">
                  <c:v>158.16076569057901</c:v>
                </c:pt>
                <c:pt idx="8">
                  <c:v>108.555328949878</c:v>
                </c:pt>
                <c:pt idx="9">
                  <c:v>197.28533051410301</c:v>
                </c:pt>
                <c:pt idx="10">
                  <c:v>276.52393217791098</c:v>
                </c:pt>
                <c:pt idx="11">
                  <c:v>310.88167806917397</c:v>
                </c:pt>
                <c:pt idx="12">
                  <c:v>228.835745752636</c:v>
                </c:pt>
                <c:pt idx="13">
                  <c:v>155.873241562402</c:v>
                </c:pt>
                <c:pt idx="14">
                  <c:v>168.25075110968999</c:v>
                </c:pt>
                <c:pt idx="15">
                  <c:v>224.888375764855</c:v>
                </c:pt>
                <c:pt idx="16">
                  <c:v>219.97342982439801</c:v>
                </c:pt>
                <c:pt idx="17">
                  <c:v>209.46065472291701</c:v>
                </c:pt>
                <c:pt idx="18">
                  <c:v>216.36989741464299</c:v>
                </c:pt>
                <c:pt idx="19">
                  <c:v>153.345574558718</c:v>
                </c:pt>
                <c:pt idx="20">
                  <c:v>95.863648730561096</c:v>
                </c:pt>
                <c:pt idx="21">
                  <c:v>80.681002075599594</c:v>
                </c:pt>
                <c:pt idx="22">
                  <c:v>72.733458308197996</c:v>
                </c:pt>
                <c:pt idx="23">
                  <c:v>88.947793048453306</c:v>
                </c:pt>
                <c:pt idx="24">
                  <c:v>72.455660117605106</c:v>
                </c:pt>
                <c:pt idx="25">
                  <c:v>82.966498952562503</c:v>
                </c:pt>
                <c:pt idx="26">
                  <c:v>65.340694130885893</c:v>
                </c:pt>
                <c:pt idx="27">
                  <c:v>42.0641661286109</c:v>
                </c:pt>
                <c:pt idx="28">
                  <c:v>64.169525729616296</c:v>
                </c:pt>
                <c:pt idx="29">
                  <c:v>110.082087433414</c:v>
                </c:pt>
                <c:pt idx="30">
                  <c:v>160.72084344396399</c:v>
                </c:pt>
                <c:pt idx="31">
                  <c:v>339.95746802715598</c:v>
                </c:pt>
                <c:pt idx="32">
                  <c:v>289.54488920783399</c:v>
                </c:pt>
                <c:pt idx="33">
                  <c:v>231.763022219508</c:v>
                </c:pt>
                <c:pt idx="34">
                  <c:v>168.71707770624599</c:v>
                </c:pt>
                <c:pt idx="35">
                  <c:v>185.28998536744999</c:v>
                </c:pt>
                <c:pt idx="36">
                  <c:v>145.65810874287601</c:v>
                </c:pt>
                <c:pt idx="37">
                  <c:v>184.65466044238499</c:v>
                </c:pt>
                <c:pt idx="38">
                  <c:v>241.99321377894501</c:v>
                </c:pt>
                <c:pt idx="39">
                  <c:v>275.49685304615298</c:v>
                </c:pt>
                <c:pt idx="40">
                  <c:v>236.71294501935699</c:v>
                </c:pt>
                <c:pt idx="41">
                  <c:v>177.99836839305701</c:v>
                </c:pt>
                <c:pt idx="42">
                  <c:v>176.064771975588</c:v>
                </c:pt>
                <c:pt idx="43">
                  <c:v>195.990673236568</c:v>
                </c:pt>
                <c:pt idx="44">
                  <c:v>247.61973429312201</c:v>
                </c:pt>
                <c:pt idx="45">
                  <c:v>294.40009473159103</c:v>
                </c:pt>
                <c:pt idx="46">
                  <c:v>283.55865540889999</c:v>
                </c:pt>
                <c:pt idx="47">
                  <c:v>209.362568929926</c:v>
                </c:pt>
                <c:pt idx="48">
                  <c:v>138.64618459477899</c:v>
                </c:pt>
                <c:pt idx="49">
                  <c:v>295.80986731449298</c:v>
                </c:pt>
                <c:pt idx="50">
                  <c:v>294.21430687686097</c:v>
                </c:pt>
                <c:pt idx="51">
                  <c:v>273.97707356482999</c:v>
                </c:pt>
                <c:pt idx="52">
                  <c:v>240.74093727458501</c:v>
                </c:pt>
                <c:pt idx="53">
                  <c:v>248.29527404311099</c:v>
                </c:pt>
                <c:pt idx="54">
                  <c:v>181.76050974103899</c:v>
                </c:pt>
                <c:pt idx="55">
                  <c:v>120.762800970906</c:v>
                </c:pt>
                <c:pt idx="56">
                  <c:v>101.35589152897001</c:v>
                </c:pt>
                <c:pt idx="57">
                  <c:v>149.51804211202199</c:v>
                </c:pt>
                <c:pt idx="58">
                  <c:v>133.246300809893</c:v>
                </c:pt>
                <c:pt idx="59">
                  <c:v>217.70021908552201</c:v>
                </c:pt>
                <c:pt idx="60">
                  <c:v>348.722037269086</c:v>
                </c:pt>
                <c:pt idx="61">
                  <c:v>294.45427897592702</c:v>
                </c:pt>
                <c:pt idx="62">
                  <c:v>216.50430559001001</c:v>
                </c:pt>
                <c:pt idx="63">
                  <c:v>315.866192506598</c:v>
                </c:pt>
                <c:pt idx="64">
                  <c:v>272.39774004296402</c:v>
                </c:pt>
                <c:pt idx="65">
                  <c:v>382.87010737866899</c:v>
                </c:pt>
                <c:pt idx="66">
                  <c:v>468.399838799164</c:v>
                </c:pt>
                <c:pt idx="67">
                  <c:v>678.81080602938903</c:v>
                </c:pt>
                <c:pt idx="68">
                  <c:v>542.78310475692001</c:v>
                </c:pt>
                <c:pt idx="69">
                  <c:v>390.68570306274802</c:v>
                </c:pt>
                <c:pt idx="70">
                  <c:v>480.26042217597097</c:v>
                </c:pt>
                <c:pt idx="71">
                  <c:v>445.79974126706998</c:v>
                </c:pt>
                <c:pt idx="72">
                  <c:v>361.58396118877101</c:v>
                </c:pt>
                <c:pt idx="73">
                  <c:v>295.13686325285198</c:v>
                </c:pt>
                <c:pt idx="74">
                  <c:v>405.61634982172302</c:v>
                </c:pt>
                <c:pt idx="75">
                  <c:v>318.20267204167499</c:v>
                </c:pt>
                <c:pt idx="76">
                  <c:v>217.21455422541399</c:v>
                </c:pt>
                <c:pt idx="77">
                  <c:v>312.70251871111901</c:v>
                </c:pt>
                <c:pt idx="78">
                  <c:v>345.74781041604001</c:v>
                </c:pt>
                <c:pt idx="79">
                  <c:v>430.65387102057701</c:v>
                </c:pt>
                <c:pt idx="80">
                  <c:v>487.82396676539901</c:v>
                </c:pt>
                <c:pt idx="81">
                  <c:v>442.00539083128803</c:v>
                </c:pt>
                <c:pt idx="82">
                  <c:v>321.21934938714401</c:v>
                </c:pt>
                <c:pt idx="83">
                  <c:v>229.86118488864801</c:v>
                </c:pt>
                <c:pt idx="84">
                  <c:v>243.13726384841601</c:v>
                </c:pt>
                <c:pt idx="85">
                  <c:v>216.86051506424499</c:v>
                </c:pt>
                <c:pt idx="86">
                  <c:v>263.22003624279898</c:v>
                </c:pt>
                <c:pt idx="87">
                  <c:v>232.32287625934401</c:v>
                </c:pt>
                <c:pt idx="88">
                  <c:v>145.989393760978</c:v>
                </c:pt>
                <c:pt idx="89">
                  <c:v>156.398135340631</c:v>
                </c:pt>
                <c:pt idx="90">
                  <c:v>107.876088462013</c:v>
                </c:pt>
                <c:pt idx="91">
                  <c:v>220.54527751939699</c:v>
                </c:pt>
                <c:pt idx="92">
                  <c:v>258.63659480672698</c:v>
                </c:pt>
                <c:pt idx="93">
                  <c:v>202.23436730850801</c:v>
                </c:pt>
                <c:pt idx="94">
                  <c:v>141.24869531581999</c:v>
                </c:pt>
                <c:pt idx="95">
                  <c:v>290.344962596296</c:v>
                </c:pt>
                <c:pt idx="96">
                  <c:v>281.207883235917</c:v>
                </c:pt>
                <c:pt idx="97">
                  <c:v>238.34792898722199</c:v>
                </c:pt>
                <c:pt idx="98">
                  <c:v>369.54333316847101</c:v>
                </c:pt>
                <c:pt idx="99">
                  <c:v>422.48360999841299</c:v>
                </c:pt>
                <c:pt idx="100">
                  <c:v>451.013674270217</c:v>
                </c:pt>
                <c:pt idx="101">
                  <c:v>450.53251414844402</c:v>
                </c:pt>
                <c:pt idx="102">
                  <c:v>426.85449001233098</c:v>
                </c:pt>
                <c:pt idx="103">
                  <c:v>341.01267955968399</c:v>
                </c:pt>
                <c:pt idx="104">
                  <c:v>238.784976669396</c:v>
                </c:pt>
                <c:pt idx="105">
                  <c:v>257.092084622127</c:v>
                </c:pt>
                <c:pt idx="106">
                  <c:v>241.28935367329299</c:v>
                </c:pt>
                <c:pt idx="107">
                  <c:v>272.82111238479501</c:v>
                </c:pt>
                <c:pt idx="108">
                  <c:v>260.62448317125097</c:v>
                </c:pt>
                <c:pt idx="109">
                  <c:v>364.97787255441801</c:v>
                </c:pt>
                <c:pt idx="110">
                  <c:v>281.311993561897</c:v>
                </c:pt>
                <c:pt idx="111">
                  <c:v>194.234507157759</c:v>
                </c:pt>
                <c:pt idx="112">
                  <c:v>260.845991882188</c:v>
                </c:pt>
                <c:pt idx="113">
                  <c:v>220.31524963879599</c:v>
                </c:pt>
                <c:pt idx="114">
                  <c:v>244.63116423550301</c:v>
                </c:pt>
                <c:pt idx="115">
                  <c:v>249.74207300632</c:v>
                </c:pt>
                <c:pt idx="116">
                  <c:v>272.61529666851999</c:v>
                </c:pt>
                <c:pt idx="117">
                  <c:v>229.589926028126</c:v>
                </c:pt>
                <c:pt idx="118">
                  <c:v>151.492541018156</c:v>
                </c:pt>
                <c:pt idx="119">
                  <c:v>208.592096279663</c:v>
                </c:pt>
                <c:pt idx="120">
                  <c:v>315.12587635409898</c:v>
                </c:pt>
                <c:pt idx="121">
                  <c:v>310.538099907071</c:v>
                </c:pt>
                <c:pt idx="122">
                  <c:v>285.986494337598</c:v>
                </c:pt>
                <c:pt idx="123">
                  <c:v>318.70326743299398</c:v>
                </c:pt>
                <c:pt idx="124">
                  <c:v>260.08191845807301</c:v>
                </c:pt>
                <c:pt idx="125">
                  <c:v>201.36567042775101</c:v>
                </c:pt>
                <c:pt idx="126">
                  <c:v>279.57198399963698</c:v>
                </c:pt>
                <c:pt idx="127">
                  <c:v>361.23192384738502</c:v>
                </c:pt>
                <c:pt idx="128">
                  <c:v>415.51221719446198</c:v>
                </c:pt>
                <c:pt idx="129">
                  <c:v>364.30890719627899</c:v>
                </c:pt>
                <c:pt idx="130">
                  <c:v>347.69850972302601</c:v>
                </c:pt>
                <c:pt idx="131">
                  <c:v>267.79608151994398</c:v>
                </c:pt>
                <c:pt idx="132">
                  <c:v>191.02086704944401</c:v>
                </c:pt>
                <c:pt idx="133">
                  <c:v>281.36385650304197</c:v>
                </c:pt>
                <c:pt idx="134">
                  <c:v>254.05754929486201</c:v>
                </c:pt>
                <c:pt idx="135">
                  <c:v>378.58049724811201</c:v>
                </c:pt>
                <c:pt idx="136">
                  <c:v>374.821634550331</c:v>
                </c:pt>
                <c:pt idx="137">
                  <c:v>286.09179423416998</c:v>
                </c:pt>
                <c:pt idx="138">
                  <c:v>181.557820902716</c:v>
                </c:pt>
                <c:pt idx="139">
                  <c:v>133.95776216186101</c:v>
                </c:pt>
                <c:pt idx="140">
                  <c:v>603.35979521853005</c:v>
                </c:pt>
                <c:pt idx="141">
                  <c:v>536.56025092117397</c:v>
                </c:pt>
                <c:pt idx="142">
                  <c:v>523.62377639681904</c:v>
                </c:pt>
                <c:pt idx="143">
                  <c:v>421.63726507866602</c:v>
                </c:pt>
                <c:pt idx="144">
                  <c:v>351.09308757937703</c:v>
                </c:pt>
                <c:pt idx="145">
                  <c:v>254.79781710981899</c:v>
                </c:pt>
                <c:pt idx="146">
                  <c:v>164.14548626577701</c:v>
                </c:pt>
                <c:pt idx="147">
                  <c:v>197.52790162095999</c:v>
                </c:pt>
                <c:pt idx="148">
                  <c:v>163.42266748229099</c:v>
                </c:pt>
                <c:pt idx="149">
                  <c:v>153.80853947663499</c:v>
                </c:pt>
                <c:pt idx="150">
                  <c:v>174.998770611959</c:v>
                </c:pt>
                <c:pt idx="151">
                  <c:v>217.06392504592199</c:v>
                </c:pt>
                <c:pt idx="152">
                  <c:v>195.65068448280601</c:v>
                </c:pt>
                <c:pt idx="153">
                  <c:v>138.24507939594801</c:v>
                </c:pt>
                <c:pt idx="154">
                  <c:v>157.38003682120501</c:v>
                </c:pt>
                <c:pt idx="155">
                  <c:v>154.52662318242199</c:v>
                </c:pt>
                <c:pt idx="156">
                  <c:v>280.83361371556902</c:v>
                </c:pt>
                <c:pt idx="157">
                  <c:v>277.47214752195401</c:v>
                </c:pt>
                <c:pt idx="158">
                  <c:v>304.86790758465497</c:v>
                </c:pt>
                <c:pt idx="159">
                  <c:v>271.04068772316299</c:v>
                </c:pt>
                <c:pt idx="160">
                  <c:v>215.696250625647</c:v>
                </c:pt>
                <c:pt idx="161">
                  <c:v>280.30405375861898</c:v>
                </c:pt>
                <c:pt idx="162">
                  <c:v>320.80669803674698</c:v>
                </c:pt>
                <c:pt idx="163">
                  <c:v>295.74825815563503</c:v>
                </c:pt>
                <c:pt idx="164">
                  <c:v>374.300640297097</c:v>
                </c:pt>
                <c:pt idx="165">
                  <c:v>357.69156927375798</c:v>
                </c:pt>
                <c:pt idx="166">
                  <c:v>284.39197849257999</c:v>
                </c:pt>
                <c:pt idx="167">
                  <c:v>207.44396374139799</c:v>
                </c:pt>
                <c:pt idx="168">
                  <c:v>210.25927964210501</c:v>
                </c:pt>
                <c:pt idx="169">
                  <c:v>224.780079641588</c:v>
                </c:pt>
                <c:pt idx="170">
                  <c:v>174.60290979723601</c:v>
                </c:pt>
                <c:pt idx="171">
                  <c:v>152.063054029386</c:v>
                </c:pt>
                <c:pt idx="172">
                  <c:v>140.14217235331901</c:v>
                </c:pt>
                <c:pt idx="173">
                  <c:v>117.705012570013</c:v>
                </c:pt>
                <c:pt idx="174">
                  <c:v>85.888897703821598</c:v>
                </c:pt>
                <c:pt idx="175">
                  <c:v>81.312560584619902</c:v>
                </c:pt>
                <c:pt idx="176">
                  <c:v>117.571452830194</c:v>
                </c:pt>
                <c:pt idx="177">
                  <c:v>112.780924752654</c:v>
                </c:pt>
                <c:pt idx="178">
                  <c:v>126.892485162028</c:v>
                </c:pt>
                <c:pt idx="179">
                  <c:v>224.046546933027</c:v>
                </c:pt>
                <c:pt idx="180">
                  <c:v>220.27529794581201</c:v>
                </c:pt>
                <c:pt idx="181">
                  <c:v>194.78531319819299</c:v>
                </c:pt>
                <c:pt idx="182">
                  <c:v>468.17681296073198</c:v>
                </c:pt>
                <c:pt idx="183">
                  <c:v>602.67444176383106</c:v>
                </c:pt>
                <c:pt idx="184">
                  <c:v>590.67425432127197</c:v>
                </c:pt>
                <c:pt idx="185">
                  <c:v>512.47680067296903</c:v>
                </c:pt>
                <c:pt idx="186">
                  <c:v>447.71798400427701</c:v>
                </c:pt>
                <c:pt idx="187">
                  <c:v>330.571470231825</c:v>
                </c:pt>
                <c:pt idx="188">
                  <c:v>229.82168555971199</c:v>
                </c:pt>
                <c:pt idx="189">
                  <c:v>296.524022195025</c:v>
                </c:pt>
                <c:pt idx="190">
                  <c:v>327.13725603645298</c:v>
                </c:pt>
                <c:pt idx="191">
                  <c:v>351.75413118583799</c:v>
                </c:pt>
                <c:pt idx="192">
                  <c:v>293.04645169725302</c:v>
                </c:pt>
                <c:pt idx="193">
                  <c:v>251.03462821637899</c:v>
                </c:pt>
                <c:pt idx="194">
                  <c:v>167.575968957963</c:v>
                </c:pt>
                <c:pt idx="195">
                  <c:v>105.573934749214</c:v>
                </c:pt>
                <c:pt idx="196">
                  <c:v>112.474715713088</c:v>
                </c:pt>
                <c:pt idx="197">
                  <c:v>135.15771190376401</c:v>
                </c:pt>
                <c:pt idx="198">
                  <c:v>182.26536978618799</c:v>
                </c:pt>
                <c:pt idx="199">
                  <c:v>287.904432649873</c:v>
                </c:pt>
                <c:pt idx="200">
                  <c:v>254.062738578412</c:v>
                </c:pt>
                <c:pt idx="201">
                  <c:v>245.66089086765899</c:v>
                </c:pt>
                <c:pt idx="202">
                  <c:v>163.23611426716201</c:v>
                </c:pt>
                <c:pt idx="203">
                  <c:v>212.898006503348</c:v>
                </c:pt>
                <c:pt idx="204">
                  <c:v>276.51488889497699</c:v>
                </c:pt>
                <c:pt idx="205">
                  <c:v>313.20961860347398</c:v>
                </c:pt>
                <c:pt idx="206">
                  <c:v>335.11282392283198</c:v>
                </c:pt>
                <c:pt idx="207">
                  <c:v>409.13556360677802</c:v>
                </c:pt>
                <c:pt idx="208">
                  <c:v>324.330425702046</c:v>
                </c:pt>
                <c:pt idx="209">
                  <c:v>251.346522469646</c:v>
                </c:pt>
                <c:pt idx="210">
                  <c:v>463.65778240451903</c:v>
                </c:pt>
                <c:pt idx="211">
                  <c:v>600.05173124263899</c:v>
                </c:pt>
                <c:pt idx="212">
                  <c:v>771.55621015067697</c:v>
                </c:pt>
                <c:pt idx="213">
                  <c:v>693.52806436132596</c:v>
                </c:pt>
                <c:pt idx="214">
                  <c:v>630.85545884891803</c:v>
                </c:pt>
                <c:pt idx="215">
                  <c:v>491.40652387140801</c:v>
                </c:pt>
                <c:pt idx="216">
                  <c:v>320.25749046574902</c:v>
                </c:pt>
                <c:pt idx="217">
                  <c:v>354.11427315875898</c:v>
                </c:pt>
                <c:pt idx="218">
                  <c:v>537.81542369354099</c:v>
                </c:pt>
                <c:pt idx="219">
                  <c:v>668.26663565301703</c:v>
                </c:pt>
                <c:pt idx="220">
                  <c:v>669.78828636264802</c:v>
                </c:pt>
                <c:pt idx="221">
                  <c:v>607.39958733133301</c:v>
                </c:pt>
                <c:pt idx="222">
                  <c:v>444.42390413692101</c:v>
                </c:pt>
                <c:pt idx="223">
                  <c:v>302.54872581529099</c:v>
                </c:pt>
                <c:pt idx="224">
                  <c:v>283.02969140600698</c:v>
                </c:pt>
                <c:pt idx="225">
                  <c:v>309.57233773350703</c:v>
                </c:pt>
                <c:pt idx="226">
                  <c:v>238.19581804281799</c:v>
                </c:pt>
                <c:pt idx="227">
                  <c:v>160.036264946052</c:v>
                </c:pt>
                <c:pt idx="228">
                  <c:v>225.03081743028801</c:v>
                </c:pt>
                <c:pt idx="229">
                  <c:v>170.261701211565</c:v>
                </c:pt>
                <c:pt idx="230">
                  <c:v>113.228746631039</c:v>
                </c:pt>
                <c:pt idx="231">
                  <c:v>111.076489894917</c:v>
                </c:pt>
                <c:pt idx="232">
                  <c:v>157.376908352578</c:v>
                </c:pt>
                <c:pt idx="233">
                  <c:v>151.76759506602201</c:v>
                </c:pt>
                <c:pt idx="234">
                  <c:v>146.906714512533</c:v>
                </c:pt>
                <c:pt idx="235">
                  <c:v>170.81666502033701</c:v>
                </c:pt>
                <c:pt idx="236">
                  <c:v>138.10140790558199</c:v>
                </c:pt>
                <c:pt idx="237">
                  <c:v>107.777792683369</c:v>
                </c:pt>
                <c:pt idx="238">
                  <c:v>97.509851067057198</c:v>
                </c:pt>
                <c:pt idx="239">
                  <c:v>88.145603308105095</c:v>
                </c:pt>
                <c:pt idx="240">
                  <c:v>101.87067488669901</c:v>
                </c:pt>
                <c:pt idx="241">
                  <c:v>98.556983290604705</c:v>
                </c:pt>
                <c:pt idx="242">
                  <c:v>189.06905281825101</c:v>
                </c:pt>
                <c:pt idx="243">
                  <c:v>201.80013230020199</c:v>
                </c:pt>
                <c:pt idx="244">
                  <c:v>164.18708334192999</c:v>
                </c:pt>
                <c:pt idx="245">
                  <c:v>238.43065991870799</c:v>
                </c:pt>
                <c:pt idx="246">
                  <c:v>226.754006934318</c:v>
                </c:pt>
                <c:pt idx="247">
                  <c:v>221.16922874877099</c:v>
                </c:pt>
                <c:pt idx="248">
                  <c:v>217.08980946950399</c:v>
                </c:pt>
                <c:pt idx="249">
                  <c:v>195.141778150607</c:v>
                </c:pt>
                <c:pt idx="250">
                  <c:v>165.00468935086499</c:v>
                </c:pt>
                <c:pt idx="251">
                  <c:v>110.58780696877101</c:v>
                </c:pt>
                <c:pt idx="252">
                  <c:v>80.443005591633295</c:v>
                </c:pt>
                <c:pt idx="253">
                  <c:v>111.98241750049699</c:v>
                </c:pt>
                <c:pt idx="254">
                  <c:v>145.89217938983899</c:v>
                </c:pt>
                <c:pt idx="255">
                  <c:v>132.92187186308101</c:v>
                </c:pt>
                <c:pt idx="256">
                  <c:v>164.20514011798301</c:v>
                </c:pt>
                <c:pt idx="257">
                  <c:v>154.25897661078901</c:v>
                </c:pt>
                <c:pt idx="258">
                  <c:v>113.159789152793</c:v>
                </c:pt>
                <c:pt idx="259">
                  <c:v>82.8751242442641</c:v>
                </c:pt>
                <c:pt idx="260">
                  <c:v>58.086363223397697</c:v>
                </c:pt>
                <c:pt idx="261">
                  <c:v>85.741183432389306</c:v>
                </c:pt>
                <c:pt idx="262">
                  <c:v>91.3239064990901</c:v>
                </c:pt>
                <c:pt idx="263">
                  <c:v>97.1490976671505</c:v>
                </c:pt>
                <c:pt idx="264">
                  <c:v>92.131528367577602</c:v>
                </c:pt>
                <c:pt idx="265">
                  <c:v>64.143390877567398</c:v>
                </c:pt>
                <c:pt idx="266">
                  <c:v>52.552515180379103</c:v>
                </c:pt>
                <c:pt idx="267">
                  <c:v>64.623464276845695</c:v>
                </c:pt>
                <c:pt idx="268">
                  <c:v>113.766931843121</c:v>
                </c:pt>
                <c:pt idx="269">
                  <c:v>122.17723378518799</c:v>
                </c:pt>
                <c:pt idx="270">
                  <c:v>147.17197437257801</c:v>
                </c:pt>
                <c:pt idx="271">
                  <c:v>131.77103783260699</c:v>
                </c:pt>
                <c:pt idx="272">
                  <c:v>108.825622563487</c:v>
                </c:pt>
                <c:pt idx="273">
                  <c:v>113.318965043319</c:v>
                </c:pt>
                <c:pt idx="274">
                  <c:v>142.65346779865001</c:v>
                </c:pt>
                <c:pt idx="275">
                  <c:v>127.118895016568</c:v>
                </c:pt>
                <c:pt idx="276">
                  <c:v>120.91931300069599</c:v>
                </c:pt>
                <c:pt idx="277">
                  <c:v>167.51554977730501</c:v>
                </c:pt>
                <c:pt idx="278">
                  <c:v>172.27820172817701</c:v>
                </c:pt>
                <c:pt idx="279">
                  <c:v>139.522529911102</c:v>
                </c:pt>
                <c:pt idx="280">
                  <c:v>129.382781224517</c:v>
                </c:pt>
                <c:pt idx="281">
                  <c:v>137.08508971320799</c:v>
                </c:pt>
                <c:pt idx="282">
                  <c:v>127.438130715181</c:v>
                </c:pt>
                <c:pt idx="283">
                  <c:v>113.774110496023</c:v>
                </c:pt>
                <c:pt idx="284">
                  <c:v>120.536239528937</c:v>
                </c:pt>
                <c:pt idx="285">
                  <c:v>130.40731147932701</c:v>
                </c:pt>
                <c:pt idx="286">
                  <c:v>108.780348702564</c:v>
                </c:pt>
                <c:pt idx="287">
                  <c:v>116.45839849451799</c:v>
                </c:pt>
                <c:pt idx="288">
                  <c:v>125.887285043331</c:v>
                </c:pt>
                <c:pt idx="289">
                  <c:v>123.035259904649</c:v>
                </c:pt>
                <c:pt idx="290">
                  <c:v>116.330968766078</c:v>
                </c:pt>
                <c:pt idx="291">
                  <c:v>103.455740799875</c:v>
                </c:pt>
                <c:pt idx="292">
                  <c:v>98.2058075225181</c:v>
                </c:pt>
                <c:pt idx="293">
                  <c:v>78.125306672300098</c:v>
                </c:pt>
                <c:pt idx="294">
                  <c:v>71.772747716084993</c:v>
                </c:pt>
                <c:pt idx="295">
                  <c:v>72.363492503578499</c:v>
                </c:pt>
                <c:pt idx="296">
                  <c:v>87.092636327811704</c:v>
                </c:pt>
                <c:pt idx="297">
                  <c:v>85.892213767598705</c:v>
                </c:pt>
                <c:pt idx="298">
                  <c:v>79.981326685125595</c:v>
                </c:pt>
                <c:pt idx="299">
                  <c:v>101.054898227023</c:v>
                </c:pt>
                <c:pt idx="300">
                  <c:v>78.452034409941604</c:v>
                </c:pt>
                <c:pt idx="301">
                  <c:v>157.32585188150401</c:v>
                </c:pt>
                <c:pt idx="302">
                  <c:v>230.38446650934</c:v>
                </c:pt>
                <c:pt idx="303">
                  <c:v>350.41719468356001</c:v>
                </c:pt>
                <c:pt idx="304">
                  <c:v>341.46255832837301</c:v>
                </c:pt>
                <c:pt idx="305">
                  <c:v>279.47832659055302</c:v>
                </c:pt>
                <c:pt idx="306">
                  <c:v>219.376841716332</c:v>
                </c:pt>
                <c:pt idx="307">
                  <c:v>153.24756300975599</c:v>
                </c:pt>
                <c:pt idx="308">
                  <c:v>133.34045669149501</c:v>
                </c:pt>
                <c:pt idx="309">
                  <c:v>137.51784525825099</c:v>
                </c:pt>
                <c:pt idx="310">
                  <c:v>203.43888285722599</c:v>
                </c:pt>
                <c:pt idx="311">
                  <c:v>264.88502722470702</c:v>
                </c:pt>
                <c:pt idx="312">
                  <c:v>327.98399832042901</c:v>
                </c:pt>
                <c:pt idx="313">
                  <c:v>277.50167261473001</c:v>
                </c:pt>
                <c:pt idx="314">
                  <c:v>201.55308211977501</c:v>
                </c:pt>
                <c:pt idx="315">
                  <c:v>231.472596412158</c:v>
                </c:pt>
                <c:pt idx="316">
                  <c:v>286.16865437016202</c:v>
                </c:pt>
                <c:pt idx="317">
                  <c:v>317.46251656909197</c:v>
                </c:pt>
                <c:pt idx="318">
                  <c:v>310.01990066455102</c:v>
                </c:pt>
                <c:pt idx="319">
                  <c:v>310.62126853658299</c:v>
                </c:pt>
                <c:pt idx="320">
                  <c:v>215.954500626482</c:v>
                </c:pt>
                <c:pt idx="321">
                  <c:v>166.83208891414</c:v>
                </c:pt>
                <c:pt idx="322">
                  <c:v>171.17381338262899</c:v>
                </c:pt>
                <c:pt idx="323">
                  <c:v>213.15959429724001</c:v>
                </c:pt>
                <c:pt idx="324">
                  <c:v>267.79692871688599</c:v>
                </c:pt>
                <c:pt idx="325">
                  <c:v>366.58143432023297</c:v>
                </c:pt>
                <c:pt idx="326">
                  <c:v>326.47392218062703</c:v>
                </c:pt>
                <c:pt idx="327">
                  <c:v>264.16810806358399</c:v>
                </c:pt>
                <c:pt idx="328">
                  <c:v>181.67797375808101</c:v>
                </c:pt>
                <c:pt idx="329">
                  <c:v>233.03378757866</c:v>
                </c:pt>
                <c:pt idx="330">
                  <c:v>199.196897674692</c:v>
                </c:pt>
                <c:pt idx="331">
                  <c:v>256.43252665892402</c:v>
                </c:pt>
                <c:pt idx="332">
                  <c:v>385.888535852872</c:v>
                </c:pt>
                <c:pt idx="333">
                  <c:v>398.803719810237</c:v>
                </c:pt>
                <c:pt idx="334">
                  <c:v>330.77247743603101</c:v>
                </c:pt>
                <c:pt idx="335">
                  <c:v>230.647938423048</c:v>
                </c:pt>
                <c:pt idx="336">
                  <c:v>197.53664703999499</c:v>
                </c:pt>
                <c:pt idx="337">
                  <c:v>181.73937408133301</c:v>
                </c:pt>
                <c:pt idx="338">
                  <c:v>194.83309754408199</c:v>
                </c:pt>
                <c:pt idx="339">
                  <c:v>206.007899692617</c:v>
                </c:pt>
                <c:pt idx="340">
                  <c:v>286.65936908900898</c:v>
                </c:pt>
                <c:pt idx="341">
                  <c:v>265.46062645366402</c:v>
                </c:pt>
                <c:pt idx="342">
                  <c:v>202.24306272714901</c:v>
                </c:pt>
                <c:pt idx="343">
                  <c:v>382.41969772225298</c:v>
                </c:pt>
                <c:pt idx="344">
                  <c:v>442.40050449867903</c:v>
                </c:pt>
                <c:pt idx="345">
                  <c:v>547.25350603792197</c:v>
                </c:pt>
                <c:pt idx="346">
                  <c:v>573.61003403470602</c:v>
                </c:pt>
                <c:pt idx="347">
                  <c:v>524.47624247518195</c:v>
                </c:pt>
                <c:pt idx="348">
                  <c:v>377.23619923064001</c:v>
                </c:pt>
                <c:pt idx="349">
                  <c:v>246.36525389112899</c:v>
                </c:pt>
                <c:pt idx="350">
                  <c:v>190.27434840117701</c:v>
                </c:pt>
                <c:pt idx="351">
                  <c:v>170.73333863847401</c:v>
                </c:pt>
                <c:pt idx="352">
                  <c:v>202.650727570257</c:v>
                </c:pt>
                <c:pt idx="353">
                  <c:v>208.89739267734799</c:v>
                </c:pt>
                <c:pt idx="354">
                  <c:v>205.233727855008</c:v>
                </c:pt>
                <c:pt idx="355">
                  <c:v>148.161793224104</c:v>
                </c:pt>
                <c:pt idx="356">
                  <c:v>99.154459638838105</c:v>
                </c:pt>
                <c:pt idx="357">
                  <c:v>142.420505953841</c:v>
                </c:pt>
                <c:pt idx="358">
                  <c:v>168.045263890287</c:v>
                </c:pt>
                <c:pt idx="359">
                  <c:v>184.67005336260101</c:v>
                </c:pt>
                <c:pt idx="360">
                  <c:v>229.759136814149</c:v>
                </c:pt>
                <c:pt idx="361">
                  <c:v>376.442317488355</c:v>
                </c:pt>
                <c:pt idx="362">
                  <c:v>286.74823308487402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918592"/>
        <c:axId val="724289216"/>
      </c:lineChart>
      <c:dateAx>
        <c:axId val="7199185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4289216"/>
        <c:crosses val="autoZero"/>
        <c:auto val="1"/>
        <c:lblOffset val="100"/>
        <c:baseTimeUnit val="days"/>
      </c:dateAx>
      <c:valAx>
        <c:axId val="724289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19918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Model!$F$3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Values!$B$275:$B$380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Model!$F$4:$F$109</c:f>
              <c:numCache>
                <c:formatCode>#,##0</c:formatCode>
                <c:ptCount val="106"/>
                <c:pt idx="92">
                  <c:v>552.07975532688874</c:v>
                </c:pt>
                <c:pt idx="93">
                  <c:v>563.51960661661383</c:v>
                </c:pt>
                <c:pt idx="94">
                  <c:v>574.95945790633778</c:v>
                </c:pt>
                <c:pt idx="95">
                  <c:v>586.39930919606275</c:v>
                </c:pt>
                <c:pt idx="96">
                  <c:v>597.83916048578783</c:v>
                </c:pt>
                <c:pt idx="97">
                  <c:v>609.2790117755128</c:v>
                </c:pt>
                <c:pt idx="98">
                  <c:v>620.71886306523777</c:v>
                </c:pt>
                <c:pt idx="99">
                  <c:v>632.15871435496183</c:v>
                </c:pt>
                <c:pt idx="100">
                  <c:v>643.5985656446868</c:v>
                </c:pt>
                <c:pt idx="101">
                  <c:v>655.03841693441177</c:v>
                </c:pt>
                <c:pt idx="102">
                  <c:v>666.47826822413674</c:v>
                </c:pt>
                <c:pt idx="103">
                  <c:v>677.91811951386182</c:v>
                </c:pt>
                <c:pt idx="104">
                  <c:v>689.35797080358577</c:v>
                </c:pt>
                <c:pt idx="105">
                  <c:v>700.79782209331074</c:v>
                </c:pt>
              </c:numCache>
            </c:numRef>
          </c:val>
        </c:ser>
        <c:ser>
          <c:idx val="1"/>
          <c:order val="1"/>
          <c:tx>
            <c:strRef>
              <c:f>Model!$E$3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</c:spPr>
          <c:cat>
            <c:numRef>
              <c:f>Values!$B$275:$B$380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Model!$E$4:$E$109</c:f>
              <c:numCache>
                <c:formatCode>#,##0</c:formatCode>
                <c:ptCount val="106"/>
                <c:pt idx="92">
                  <c:v>44.2964134223092</c:v>
                </c:pt>
                <c:pt idx="93">
                  <c:v>55.736264712034227</c:v>
                </c:pt>
                <c:pt idx="94">
                  <c:v>67.176116001758231</c:v>
                </c:pt>
                <c:pt idx="95">
                  <c:v>78.615967291483202</c:v>
                </c:pt>
                <c:pt idx="96">
                  <c:v>90.055818581208229</c:v>
                </c:pt>
                <c:pt idx="97">
                  <c:v>101.4956698709332</c:v>
                </c:pt>
                <c:pt idx="98">
                  <c:v>112.93552116065823</c:v>
                </c:pt>
                <c:pt idx="99">
                  <c:v>124.37537245038223</c:v>
                </c:pt>
                <c:pt idx="100">
                  <c:v>135.8152237401072</c:v>
                </c:pt>
                <c:pt idx="101">
                  <c:v>147.25507502983223</c:v>
                </c:pt>
                <c:pt idx="102">
                  <c:v>158.6949263195572</c:v>
                </c:pt>
                <c:pt idx="103">
                  <c:v>170.13477760928222</c:v>
                </c:pt>
                <c:pt idx="104">
                  <c:v>181.57462889900623</c:v>
                </c:pt>
                <c:pt idx="105">
                  <c:v>193.0144801887312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06144"/>
        <c:axId val="724291520"/>
      </c:areaChart>
      <c:lineChart>
        <c:grouping val="standard"/>
        <c:varyColors val="0"/>
        <c:ser>
          <c:idx val="3"/>
          <c:order val="2"/>
          <c:tx>
            <c:strRef>
              <c:f>Model!$C$3</c:f>
              <c:strCache>
                <c:ptCount val="1"/>
                <c:pt idx="0">
                  <c:v>bad5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Model!$B$4:$B$109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Model!$C$4:$C$109</c:f>
              <c:numCache>
                <c:formatCode>#,##0</c:formatCode>
                <c:ptCount val="106"/>
                <c:pt idx="0">
                  <c:v>131.77103783260699</c:v>
                </c:pt>
                <c:pt idx="1">
                  <c:v>108.825622563487</c:v>
                </c:pt>
                <c:pt idx="2">
                  <c:v>113.318965043319</c:v>
                </c:pt>
                <c:pt idx="3">
                  <c:v>142.65346779865001</c:v>
                </c:pt>
                <c:pt idx="4">
                  <c:v>127.118895016568</c:v>
                </c:pt>
                <c:pt idx="5">
                  <c:v>120.91931300069599</c:v>
                </c:pt>
                <c:pt idx="6">
                  <c:v>167.51554977730501</c:v>
                </c:pt>
                <c:pt idx="7">
                  <c:v>172.27820172817701</c:v>
                </c:pt>
                <c:pt idx="8">
                  <c:v>139.522529911102</c:v>
                </c:pt>
                <c:pt idx="9">
                  <c:v>129.382781224517</c:v>
                </c:pt>
                <c:pt idx="10">
                  <c:v>137.08508971320799</c:v>
                </c:pt>
                <c:pt idx="11">
                  <c:v>127.438130715181</c:v>
                </c:pt>
                <c:pt idx="12">
                  <c:v>113.774110496023</c:v>
                </c:pt>
                <c:pt idx="13">
                  <c:v>120.536239528937</c:v>
                </c:pt>
                <c:pt idx="14">
                  <c:v>130.40731147932701</c:v>
                </c:pt>
                <c:pt idx="15">
                  <c:v>108.780348702564</c:v>
                </c:pt>
                <c:pt idx="16">
                  <c:v>116.45839849451799</c:v>
                </c:pt>
                <c:pt idx="17">
                  <c:v>125.887285043331</c:v>
                </c:pt>
                <c:pt idx="18">
                  <c:v>123.035259904649</c:v>
                </c:pt>
                <c:pt idx="19">
                  <c:v>116.330968766078</c:v>
                </c:pt>
                <c:pt idx="20">
                  <c:v>103.455740799875</c:v>
                </c:pt>
                <c:pt idx="21">
                  <c:v>98.2058075225181</c:v>
                </c:pt>
                <c:pt idx="22">
                  <c:v>78.125306672300098</c:v>
                </c:pt>
                <c:pt idx="23">
                  <c:v>71.772747716084993</c:v>
                </c:pt>
                <c:pt idx="24">
                  <c:v>72.363492503578499</c:v>
                </c:pt>
                <c:pt idx="25">
                  <c:v>87.092636327811704</c:v>
                </c:pt>
                <c:pt idx="26">
                  <c:v>85.892213767598705</c:v>
                </c:pt>
                <c:pt idx="27">
                  <c:v>79.981326685125595</c:v>
                </c:pt>
                <c:pt idx="28">
                  <c:v>101.054898227023</c:v>
                </c:pt>
                <c:pt idx="29">
                  <c:v>78.452034409941604</c:v>
                </c:pt>
                <c:pt idx="30">
                  <c:v>157.32585188150401</c:v>
                </c:pt>
                <c:pt idx="31">
                  <c:v>230.38446650934</c:v>
                </c:pt>
                <c:pt idx="32">
                  <c:v>350.41719468356001</c:v>
                </c:pt>
                <c:pt idx="33">
                  <c:v>341.46255832837301</c:v>
                </c:pt>
                <c:pt idx="34">
                  <c:v>279.47832659055302</c:v>
                </c:pt>
                <c:pt idx="35">
                  <c:v>219.376841716332</c:v>
                </c:pt>
                <c:pt idx="36">
                  <c:v>153.24756300975599</c:v>
                </c:pt>
                <c:pt idx="37">
                  <c:v>133.34045669149501</c:v>
                </c:pt>
                <c:pt idx="38">
                  <c:v>137.51784525825099</c:v>
                </c:pt>
                <c:pt idx="39">
                  <c:v>203.43888285722599</c:v>
                </c:pt>
                <c:pt idx="40">
                  <c:v>264.88502722470702</c:v>
                </c:pt>
                <c:pt idx="41">
                  <c:v>327.98399832042901</c:v>
                </c:pt>
                <c:pt idx="42">
                  <c:v>277.50167261473001</c:v>
                </c:pt>
                <c:pt idx="43">
                  <c:v>201.55308211977501</c:v>
                </c:pt>
                <c:pt idx="44">
                  <c:v>231.472596412158</c:v>
                </c:pt>
                <c:pt idx="45">
                  <c:v>286.16865437016202</c:v>
                </c:pt>
                <c:pt idx="46">
                  <c:v>317.46251656909197</c:v>
                </c:pt>
                <c:pt idx="47">
                  <c:v>310.01990066455102</c:v>
                </c:pt>
                <c:pt idx="48">
                  <c:v>310.62126853658299</c:v>
                </c:pt>
                <c:pt idx="49">
                  <c:v>215.954500626482</c:v>
                </c:pt>
                <c:pt idx="50">
                  <c:v>166.83208891414</c:v>
                </c:pt>
                <c:pt idx="51">
                  <c:v>171.17381338262899</c:v>
                </c:pt>
                <c:pt idx="52">
                  <c:v>213.15959429724001</c:v>
                </c:pt>
                <c:pt idx="53">
                  <c:v>267.79692871688599</c:v>
                </c:pt>
                <c:pt idx="54">
                  <c:v>366.58143432023297</c:v>
                </c:pt>
                <c:pt idx="55">
                  <c:v>326.47392218062703</c:v>
                </c:pt>
                <c:pt idx="56">
                  <c:v>264.16810806358399</c:v>
                </c:pt>
                <c:pt idx="57">
                  <c:v>181.67797375808101</c:v>
                </c:pt>
                <c:pt idx="58">
                  <c:v>233.03378757866</c:v>
                </c:pt>
                <c:pt idx="59">
                  <c:v>199.196897674692</c:v>
                </c:pt>
                <c:pt idx="60">
                  <c:v>256.43252665892402</c:v>
                </c:pt>
                <c:pt idx="61">
                  <c:v>385.888535852872</c:v>
                </c:pt>
                <c:pt idx="62">
                  <c:v>398.803719810237</c:v>
                </c:pt>
                <c:pt idx="63">
                  <c:v>330.77247743603101</c:v>
                </c:pt>
                <c:pt idx="64">
                  <c:v>230.647938423048</c:v>
                </c:pt>
                <c:pt idx="65">
                  <c:v>197.53664703999499</c:v>
                </c:pt>
                <c:pt idx="66">
                  <c:v>181.73937408133301</c:v>
                </c:pt>
                <c:pt idx="67">
                  <c:v>194.83309754408199</c:v>
                </c:pt>
                <c:pt idx="68">
                  <c:v>206.007899692617</c:v>
                </c:pt>
                <c:pt idx="69">
                  <c:v>286.65936908900898</c:v>
                </c:pt>
                <c:pt idx="70">
                  <c:v>265.46062645366402</c:v>
                </c:pt>
                <c:pt idx="71">
                  <c:v>202.24306272714901</c:v>
                </c:pt>
                <c:pt idx="72">
                  <c:v>382.41969772225298</c:v>
                </c:pt>
                <c:pt idx="73">
                  <c:v>442.40050449867903</c:v>
                </c:pt>
                <c:pt idx="74">
                  <c:v>547.25350603792197</c:v>
                </c:pt>
                <c:pt idx="75">
                  <c:v>573.61003403470602</c:v>
                </c:pt>
                <c:pt idx="76">
                  <c:v>524.47624247518195</c:v>
                </c:pt>
                <c:pt idx="77">
                  <c:v>377.23619923064001</c:v>
                </c:pt>
                <c:pt idx="78">
                  <c:v>246.36525389112899</c:v>
                </c:pt>
                <c:pt idx="79">
                  <c:v>190.27434840117701</c:v>
                </c:pt>
                <c:pt idx="80">
                  <c:v>170.73333863847401</c:v>
                </c:pt>
                <c:pt idx="81">
                  <c:v>202.650727570257</c:v>
                </c:pt>
                <c:pt idx="82">
                  <c:v>208.89739267734799</c:v>
                </c:pt>
                <c:pt idx="83">
                  <c:v>205.233727855008</c:v>
                </c:pt>
                <c:pt idx="84">
                  <c:v>148.161793224104</c:v>
                </c:pt>
                <c:pt idx="85">
                  <c:v>99.154459638838105</c:v>
                </c:pt>
                <c:pt idx="86">
                  <c:v>142.420505953841</c:v>
                </c:pt>
                <c:pt idx="87">
                  <c:v>168.045263890287</c:v>
                </c:pt>
                <c:pt idx="88">
                  <c:v>184.67005336260101</c:v>
                </c:pt>
                <c:pt idx="89">
                  <c:v>229.759136814149</c:v>
                </c:pt>
                <c:pt idx="90">
                  <c:v>376.442317488355</c:v>
                </c:pt>
                <c:pt idx="91">
                  <c:v>286.74823308487402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Model!$D$3</c:f>
              <c:strCache>
                <c:ptCount val="1"/>
                <c:pt idx="0">
                  <c:v>fcst</c:v>
                </c:pt>
              </c:strCache>
            </c:strRef>
          </c:tx>
          <c:spPr>
            <a:ln w="3175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numRef>
              <c:f>Model!$B$4:$B$109</c:f>
              <c:numCache>
                <c:formatCode>d\-mmm\-yy</c:formatCode>
                <c:ptCount val="10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</c:numCache>
            </c:numRef>
          </c:cat>
          <c:val>
            <c:numRef>
              <c:f>Model!$D$4:$D$109</c:f>
              <c:numCache>
                <c:formatCode>#,##0</c:formatCode>
                <c:ptCount val="106"/>
                <c:pt idx="92">
                  <c:v>298.18808437459899</c:v>
                </c:pt>
                <c:pt idx="93">
                  <c:v>309.62793566432401</c:v>
                </c:pt>
                <c:pt idx="94">
                  <c:v>321.06778695404802</c:v>
                </c:pt>
                <c:pt idx="95">
                  <c:v>332.50763824377299</c:v>
                </c:pt>
                <c:pt idx="96">
                  <c:v>343.94748953349801</c:v>
                </c:pt>
                <c:pt idx="97">
                  <c:v>355.38734082322298</c:v>
                </c:pt>
                <c:pt idx="98">
                  <c:v>366.82719211294801</c:v>
                </c:pt>
                <c:pt idx="99">
                  <c:v>378.26704340267202</c:v>
                </c:pt>
                <c:pt idx="100">
                  <c:v>389.70689469239699</c:v>
                </c:pt>
                <c:pt idx="101">
                  <c:v>401.14674598212201</c:v>
                </c:pt>
                <c:pt idx="102">
                  <c:v>412.58659727184698</c:v>
                </c:pt>
                <c:pt idx="103">
                  <c:v>424.02644856157201</c:v>
                </c:pt>
                <c:pt idx="104">
                  <c:v>435.46629985129601</c:v>
                </c:pt>
                <c:pt idx="105">
                  <c:v>446.90615114102098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206144"/>
        <c:axId val="724291520"/>
      </c:lineChart>
      <c:dateAx>
        <c:axId val="7232061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4291520"/>
        <c:crosses val="autoZero"/>
        <c:auto val="1"/>
        <c:lblOffset val="100"/>
        <c:baseTimeUnit val="days"/>
      </c:dateAx>
      <c:valAx>
        <c:axId val="724291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23206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250030</xdr:colOff>
      <xdr:row>1</xdr:row>
      <xdr:rowOff>0</xdr:rowOff>
    </xdr:from>
    <xdr:to>
      <xdr:col>9</xdr:col>
      <xdr:colOff>226218</xdr:colOff>
      <xdr:row>5</xdr:row>
      <xdr:rowOff>142875</xdr:rowOff>
    </xdr:to>
    <xdr:sp macro="" textlink="">
      <xdr:nvSpPr>
        <xdr:cNvPr id="2" name="Rounded Rectangle 1"/>
        <xdr:cNvSpPr/>
      </xdr:nvSpPr>
      <xdr:spPr>
        <a:xfrm>
          <a:off x="250030" y="416719"/>
          <a:ext cx="6917532" cy="821531"/>
        </a:xfrm>
        <a:prstGeom prst="roundRect">
          <a:avLst>
            <a:gd name="adj" fmla="val 32236"/>
          </a:avLst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17</xdr:col>
      <xdr:colOff>250030</xdr:colOff>
      <xdr:row>32</xdr:row>
      <xdr:rowOff>11906</xdr:rowOff>
    </xdr:to>
    <xdr:sp macro="" textlink="">
      <xdr:nvSpPr>
        <xdr:cNvPr id="7" name="Rounded Rectangle 6"/>
        <xdr:cNvSpPr/>
      </xdr:nvSpPr>
      <xdr:spPr>
        <a:xfrm>
          <a:off x="7441406" y="416719"/>
          <a:ext cx="6691312" cy="5191125"/>
        </a:xfrm>
        <a:prstGeom prst="roundRect">
          <a:avLst>
            <a:gd name="adj" fmla="val 5288"/>
          </a:avLst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-1</xdr:colOff>
      <xdr:row>4</xdr:row>
      <xdr:rowOff>0</xdr:rowOff>
    </xdr:from>
    <xdr:to>
      <xdr:col>16</xdr:col>
      <xdr:colOff>1226342</xdr:colOff>
      <xdr:row>16</xdr:row>
      <xdr:rowOff>154781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16</xdr:col>
      <xdr:colOff>1226343</xdr:colOff>
      <xdr:row>30</xdr:row>
      <xdr:rowOff>154781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9</xdr:col>
      <xdr:colOff>0</xdr:colOff>
      <xdr:row>27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9</xdr:col>
      <xdr:colOff>226219</xdr:colOff>
      <xdr:row>31</xdr:row>
      <xdr:rowOff>154781</xdr:rowOff>
    </xdr:to>
    <xdr:sp macro="" textlink="">
      <xdr:nvSpPr>
        <xdr:cNvPr id="12" name="Rounded Rectangle 11"/>
        <xdr:cNvSpPr/>
      </xdr:nvSpPr>
      <xdr:spPr>
        <a:xfrm>
          <a:off x="250031" y="1428750"/>
          <a:ext cx="6917532" cy="4155281"/>
        </a:xfrm>
        <a:prstGeom prst="roundRect">
          <a:avLst>
            <a:gd name="adj" fmla="val 6398"/>
          </a:avLst>
        </a:prstGeom>
        <a:noFill/>
        <a:ln w="381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13</xdr:col>
      <xdr:colOff>0</xdr:colOff>
      <xdr:row>28</xdr:row>
      <xdr:rowOff>-1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1</xdr:colOff>
      <xdr:row>48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1"/>
  <sheetViews>
    <sheetView showGridLines="0" tabSelected="1" zoomScale="80" zoomScaleNormal="80" workbookViewId="0">
      <selection activeCell="E4" sqref="E4:F5"/>
    </sheetView>
  </sheetViews>
  <sheetFormatPr defaultColWidth="16.25" defaultRowHeight="12.75" x14ac:dyDescent="0.2"/>
  <cols>
    <col min="1" max="2" width="3.25" style="6" customWidth="1"/>
    <col min="3" max="3" width="16.25" style="6"/>
    <col min="4" max="4" width="3.25" style="6" customWidth="1"/>
    <col min="5" max="6" width="16.25" style="6" customWidth="1"/>
    <col min="7" max="7" width="3.25" style="6" customWidth="1"/>
    <col min="8" max="9" width="16.25" style="6"/>
    <col min="10" max="12" width="3.25" style="6" customWidth="1"/>
    <col min="13" max="17" width="16.25" style="6"/>
    <col min="18" max="18" width="3.25" style="6" customWidth="1"/>
    <col min="19" max="16384" width="16.25" style="6"/>
  </cols>
  <sheetData>
    <row r="3" spans="3:17" x14ac:dyDescent="0.2">
      <c r="C3" s="37" t="s">
        <v>1</v>
      </c>
      <c r="D3" s="37"/>
      <c r="E3" s="37"/>
      <c r="F3" s="37"/>
      <c r="H3" s="37" t="s">
        <v>26</v>
      </c>
      <c r="I3" s="37"/>
      <c r="M3" s="35" t="s">
        <v>0</v>
      </c>
      <c r="N3" s="36"/>
      <c r="O3" s="36"/>
      <c r="P3" s="36"/>
      <c r="Q3" s="36"/>
    </row>
    <row r="4" spans="3:17" ht="14.25" customHeight="1" x14ac:dyDescent="0.2">
      <c r="C4" s="39" t="s">
        <v>22</v>
      </c>
      <c r="D4" s="39"/>
      <c r="E4" s="38">
        <v>44542</v>
      </c>
      <c r="F4" s="38"/>
      <c r="H4" s="18" t="s">
        <v>25</v>
      </c>
      <c r="I4" s="19">
        <f>E4</f>
        <v>44542</v>
      </c>
    </row>
    <row r="5" spans="3:17" ht="12.75" customHeight="1" x14ac:dyDescent="0.2">
      <c r="C5" s="39"/>
      <c r="D5" s="39"/>
      <c r="E5" s="38"/>
      <c r="F5" s="38"/>
      <c r="H5" s="7">
        <f>Charts!C8</f>
        <v>1224.3112947658403</v>
      </c>
      <c r="I5" s="7">
        <f>Charts!D8</f>
        <v>2203</v>
      </c>
    </row>
    <row r="29" spans="3:9" x14ac:dyDescent="0.2">
      <c r="C29" s="20" t="s">
        <v>27</v>
      </c>
      <c r="E29" s="27" t="s">
        <v>39</v>
      </c>
      <c r="F29" s="28"/>
      <c r="H29" s="29" t="s">
        <v>28</v>
      </c>
      <c r="I29" s="30"/>
    </row>
    <row r="31" spans="3:9" x14ac:dyDescent="0.2">
      <c r="E31" s="31" t="s">
        <v>30</v>
      </c>
      <c r="F31" s="32"/>
      <c r="H31" s="33" t="s">
        <v>29</v>
      </c>
      <c r="I31" s="34"/>
    </row>
  </sheetData>
  <mergeCells count="9">
    <mergeCell ref="E29:F29"/>
    <mergeCell ref="H29:I29"/>
    <mergeCell ref="E31:F31"/>
    <mergeCell ref="H31:I31"/>
    <mergeCell ref="M3:Q3"/>
    <mergeCell ref="H3:I3"/>
    <mergeCell ref="E4:F5"/>
    <mergeCell ref="C3:F3"/>
    <mergeCell ref="C4:D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Charts!$B$4:$B$5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0"/>
  <sheetViews>
    <sheetView showGridLines="0" zoomScale="80" zoomScaleNormal="80" workbookViewId="0">
      <pane ySplit="3" topLeftCell="A4" activePane="bottomLeft" state="frozen"/>
      <selection pane="bottomLeft" activeCell="A4" sqref="A4"/>
    </sheetView>
  </sheetViews>
  <sheetFormatPr defaultColWidth="16.25" defaultRowHeight="12.75" x14ac:dyDescent="0.2"/>
  <cols>
    <col min="1" max="1" width="3.25" style="6" customWidth="1"/>
    <col min="2" max="2" width="16.25" style="2"/>
    <col min="3" max="16384" width="16.25" style="6"/>
  </cols>
  <sheetData>
    <row r="1" spans="2:17" s="5" customFormat="1" ht="19.5" x14ac:dyDescent="0.2">
      <c r="B1" s="1" t="s">
        <v>2</v>
      </c>
    </row>
    <row r="3" spans="2:17" x14ac:dyDescent="0.2"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33</v>
      </c>
      <c r="Q3" s="9" t="s">
        <v>18</v>
      </c>
    </row>
    <row r="4" spans="2:17" x14ac:dyDescent="0.2">
      <c r="B4" s="10">
        <v>44197</v>
      </c>
      <c r="C4" s="7">
        <v>599</v>
      </c>
      <c r="D4" s="7">
        <v>11.0066777963272</v>
      </c>
      <c r="E4" s="7">
        <v>15.464106844741201</v>
      </c>
      <c r="F4" s="7">
        <v>434</v>
      </c>
      <c r="G4" s="7">
        <v>63</v>
      </c>
      <c r="H4" s="7">
        <v>102</v>
      </c>
      <c r="I4" s="7">
        <v>10</v>
      </c>
      <c r="J4" s="7">
        <v>16</v>
      </c>
      <c r="K4" s="7">
        <v>5</v>
      </c>
      <c r="L4" s="7">
        <v>477</v>
      </c>
      <c r="M4" s="7">
        <v>3</v>
      </c>
      <c r="N4" s="7">
        <v>88</v>
      </c>
      <c r="O4" s="11">
        <v>92</v>
      </c>
      <c r="P4" s="11">
        <v>166.77548209366299</v>
      </c>
      <c r="Q4" s="13"/>
    </row>
    <row r="5" spans="2:17" x14ac:dyDescent="0.2">
      <c r="B5" s="10">
        <v>44198</v>
      </c>
      <c r="C5" s="7">
        <v>253</v>
      </c>
      <c r="D5" s="7">
        <v>9.9130434782608692</v>
      </c>
      <c r="E5" s="7">
        <v>16.256916996047401</v>
      </c>
      <c r="F5" s="7">
        <v>175</v>
      </c>
      <c r="G5" s="7">
        <v>36</v>
      </c>
      <c r="H5" s="7">
        <v>42</v>
      </c>
      <c r="I5" s="7">
        <v>1</v>
      </c>
      <c r="J5" s="7">
        <v>13</v>
      </c>
      <c r="K5" s="7">
        <v>2</v>
      </c>
      <c r="L5" s="7">
        <v>209</v>
      </c>
      <c r="M5" s="7">
        <v>0</v>
      </c>
      <c r="N5" s="7">
        <v>28</v>
      </c>
      <c r="O5" s="11">
        <v>25</v>
      </c>
      <c r="P5" s="11">
        <v>81.484255814208694</v>
      </c>
      <c r="Q5" s="13"/>
    </row>
    <row r="6" spans="2:17" x14ac:dyDescent="0.2">
      <c r="B6" s="10">
        <v>44199</v>
      </c>
      <c r="C6" s="7">
        <v>2111</v>
      </c>
      <c r="D6" s="7">
        <v>9.2112742775935494</v>
      </c>
      <c r="E6" s="7">
        <v>25.750828990999501</v>
      </c>
      <c r="F6" s="7">
        <v>1363</v>
      </c>
      <c r="G6" s="7">
        <v>275</v>
      </c>
      <c r="H6" s="7">
        <v>473</v>
      </c>
      <c r="I6" s="7">
        <v>16</v>
      </c>
      <c r="J6" s="7">
        <v>51</v>
      </c>
      <c r="K6" s="7">
        <v>14</v>
      </c>
      <c r="L6" s="7">
        <v>1495</v>
      </c>
      <c r="M6" s="7">
        <v>87</v>
      </c>
      <c r="N6" s="7">
        <v>448</v>
      </c>
      <c r="O6" s="11">
        <v>213</v>
      </c>
      <c r="P6" s="11">
        <v>150.74834437086</v>
      </c>
      <c r="Q6" s="13"/>
    </row>
    <row r="7" spans="2:17" x14ac:dyDescent="0.2">
      <c r="B7" s="10">
        <v>44200</v>
      </c>
      <c r="C7" s="7">
        <v>1834</v>
      </c>
      <c r="D7" s="7">
        <v>9.9051254089421992</v>
      </c>
      <c r="E7" s="7">
        <v>48.002181025081697</v>
      </c>
      <c r="F7" s="7">
        <v>896</v>
      </c>
      <c r="G7" s="7">
        <v>350</v>
      </c>
      <c r="H7" s="7">
        <v>588</v>
      </c>
      <c r="I7" s="7">
        <v>19</v>
      </c>
      <c r="J7" s="7">
        <v>85</v>
      </c>
      <c r="K7" s="7">
        <v>15</v>
      </c>
      <c r="L7" s="7">
        <v>1372</v>
      </c>
      <c r="M7" s="7">
        <v>118</v>
      </c>
      <c r="N7" s="7">
        <v>225</v>
      </c>
      <c r="O7" s="11">
        <v>282</v>
      </c>
      <c r="P7" s="11">
        <v>234.55220670582401</v>
      </c>
      <c r="Q7" s="13"/>
    </row>
    <row r="8" spans="2:17" x14ac:dyDescent="0.2">
      <c r="B8" s="10">
        <v>44201</v>
      </c>
      <c r="C8" s="7">
        <v>1629</v>
      </c>
      <c r="D8" s="7">
        <v>9.8852056476365799</v>
      </c>
      <c r="E8" s="7">
        <v>21.553100061387301</v>
      </c>
      <c r="F8" s="7">
        <v>1070</v>
      </c>
      <c r="G8" s="7">
        <v>181</v>
      </c>
      <c r="H8" s="7">
        <v>378</v>
      </c>
      <c r="I8" s="7">
        <v>17</v>
      </c>
      <c r="J8" s="7">
        <v>32</v>
      </c>
      <c r="K8" s="7">
        <v>4</v>
      </c>
      <c r="L8" s="7">
        <v>1151</v>
      </c>
      <c r="M8" s="7">
        <v>88</v>
      </c>
      <c r="N8" s="7">
        <v>337</v>
      </c>
      <c r="O8" s="11">
        <v>115</v>
      </c>
      <c r="P8" s="11">
        <v>184.059956811479</v>
      </c>
      <c r="Q8" s="13"/>
    </row>
    <row r="9" spans="2:17" x14ac:dyDescent="0.2">
      <c r="B9" s="10">
        <v>44202</v>
      </c>
      <c r="C9" s="7">
        <v>1405</v>
      </c>
      <c r="D9" s="7">
        <v>10.054804270462601</v>
      </c>
      <c r="E9" s="7">
        <v>22.839857651245499</v>
      </c>
      <c r="F9" s="7">
        <v>864</v>
      </c>
      <c r="G9" s="7">
        <v>160</v>
      </c>
      <c r="H9" s="7">
        <v>381</v>
      </c>
      <c r="I9" s="7">
        <v>11</v>
      </c>
      <c r="J9" s="7">
        <v>15</v>
      </c>
      <c r="K9" s="7">
        <v>16</v>
      </c>
      <c r="L9" s="7">
        <v>1105</v>
      </c>
      <c r="M9" s="7">
        <v>76</v>
      </c>
      <c r="N9" s="7">
        <v>182</v>
      </c>
      <c r="O9" s="11">
        <v>92</v>
      </c>
      <c r="P9" s="11">
        <v>142.66205739660199</v>
      </c>
      <c r="Q9" s="13"/>
    </row>
    <row r="10" spans="2:17" x14ac:dyDescent="0.2">
      <c r="B10" s="10">
        <v>44203</v>
      </c>
      <c r="C10" s="7">
        <v>1655</v>
      </c>
      <c r="D10" s="7">
        <v>12.2567975830815</v>
      </c>
      <c r="E10" s="7">
        <v>49.619939577039197</v>
      </c>
      <c r="F10" s="7">
        <v>852</v>
      </c>
      <c r="G10" s="7">
        <v>239</v>
      </c>
      <c r="H10" s="7">
        <v>564</v>
      </c>
      <c r="I10" s="7">
        <v>19</v>
      </c>
      <c r="J10" s="7">
        <v>44</v>
      </c>
      <c r="K10" s="7">
        <v>3</v>
      </c>
      <c r="L10" s="7">
        <v>1103</v>
      </c>
      <c r="M10" s="7">
        <v>90</v>
      </c>
      <c r="N10" s="7">
        <v>396</v>
      </c>
      <c r="O10" s="11">
        <v>313</v>
      </c>
      <c r="P10" s="11">
        <v>218.29021372801199</v>
      </c>
      <c r="Q10" s="13"/>
    </row>
    <row r="11" spans="2:17" x14ac:dyDescent="0.2">
      <c r="B11" s="10">
        <v>44204</v>
      </c>
      <c r="C11" s="7">
        <v>439</v>
      </c>
      <c r="D11" s="7">
        <v>11.1548974943052</v>
      </c>
      <c r="E11" s="7">
        <v>11.626423690205</v>
      </c>
      <c r="F11" s="7">
        <v>351</v>
      </c>
      <c r="G11" s="7">
        <v>27</v>
      </c>
      <c r="H11" s="7">
        <v>61</v>
      </c>
      <c r="I11" s="7">
        <v>7</v>
      </c>
      <c r="J11" s="7">
        <v>4</v>
      </c>
      <c r="K11" s="7">
        <v>2</v>
      </c>
      <c r="L11" s="7">
        <v>321</v>
      </c>
      <c r="M11" s="7">
        <v>4</v>
      </c>
      <c r="N11" s="7">
        <v>101</v>
      </c>
      <c r="O11" s="11">
        <v>57</v>
      </c>
      <c r="P11" s="11">
        <v>158.16076569057901</v>
      </c>
      <c r="Q11" s="13"/>
    </row>
    <row r="12" spans="2:17" x14ac:dyDescent="0.2">
      <c r="B12" s="10">
        <v>44205</v>
      </c>
      <c r="C12" s="7">
        <v>201</v>
      </c>
      <c r="D12" s="7">
        <v>11.7810945273631</v>
      </c>
      <c r="E12" s="7">
        <v>12.681592039800901</v>
      </c>
      <c r="F12" s="7">
        <v>150</v>
      </c>
      <c r="G12" s="7">
        <v>21</v>
      </c>
      <c r="H12" s="7">
        <v>30</v>
      </c>
      <c r="I12" s="7">
        <v>3</v>
      </c>
      <c r="J12" s="7">
        <v>5</v>
      </c>
      <c r="K12" s="7">
        <v>1</v>
      </c>
      <c r="L12" s="7">
        <v>155</v>
      </c>
      <c r="M12" s="7">
        <v>5</v>
      </c>
      <c r="N12" s="7">
        <v>32</v>
      </c>
      <c r="O12" s="11">
        <v>38</v>
      </c>
      <c r="P12" s="11">
        <v>108.555328949878</v>
      </c>
      <c r="Q12" s="13"/>
    </row>
    <row r="13" spans="2:17" x14ac:dyDescent="0.2">
      <c r="B13" s="10">
        <v>44206</v>
      </c>
      <c r="C13" s="7">
        <v>1987</v>
      </c>
      <c r="D13" s="7">
        <v>9.0689481630598898</v>
      </c>
      <c r="E13" s="7">
        <v>48.0508303975842</v>
      </c>
      <c r="F13" s="7">
        <v>964</v>
      </c>
      <c r="G13" s="7">
        <v>377</v>
      </c>
      <c r="H13" s="7">
        <v>646</v>
      </c>
      <c r="I13" s="7">
        <v>12</v>
      </c>
      <c r="J13" s="7">
        <v>82</v>
      </c>
      <c r="K13" s="7">
        <v>10</v>
      </c>
      <c r="L13" s="7">
        <v>1292</v>
      </c>
      <c r="M13" s="7">
        <v>70</v>
      </c>
      <c r="N13" s="7">
        <v>521</v>
      </c>
      <c r="O13" s="11">
        <v>356</v>
      </c>
      <c r="P13" s="11">
        <v>197.28533051410301</v>
      </c>
      <c r="Q13" s="13"/>
    </row>
    <row r="14" spans="2:17" x14ac:dyDescent="0.2">
      <c r="B14" s="10">
        <v>44209</v>
      </c>
      <c r="C14" s="7">
        <v>1756</v>
      </c>
      <c r="D14" s="7">
        <v>12.015375854214099</v>
      </c>
      <c r="E14" s="7">
        <v>64.756264236901998</v>
      </c>
      <c r="F14" s="7">
        <v>680</v>
      </c>
      <c r="G14" s="7">
        <v>383</v>
      </c>
      <c r="H14" s="7">
        <v>693</v>
      </c>
      <c r="I14" s="7">
        <v>17</v>
      </c>
      <c r="J14" s="7">
        <v>89</v>
      </c>
      <c r="K14" s="7">
        <v>5</v>
      </c>
      <c r="L14" s="7">
        <v>1303</v>
      </c>
      <c r="M14" s="7">
        <v>74</v>
      </c>
      <c r="N14" s="7">
        <v>268</v>
      </c>
      <c r="O14" s="11">
        <v>391</v>
      </c>
      <c r="P14" s="11">
        <v>276.52393217791098</v>
      </c>
      <c r="Q14" s="13"/>
    </row>
    <row r="15" spans="2:17" x14ac:dyDescent="0.2">
      <c r="B15" s="10">
        <v>44210</v>
      </c>
      <c r="C15" s="7">
        <v>1657</v>
      </c>
      <c r="D15" s="7">
        <v>8.3958961979480993</v>
      </c>
      <c r="E15" s="7">
        <v>57.023536511768199</v>
      </c>
      <c r="F15" s="7">
        <v>698</v>
      </c>
      <c r="G15" s="7">
        <v>301</v>
      </c>
      <c r="H15" s="7">
        <v>658</v>
      </c>
      <c r="I15" s="7">
        <v>8</v>
      </c>
      <c r="J15" s="7">
        <v>82</v>
      </c>
      <c r="K15" s="7">
        <v>7</v>
      </c>
      <c r="L15" s="7">
        <v>1096</v>
      </c>
      <c r="M15" s="7">
        <v>91</v>
      </c>
      <c r="N15" s="7">
        <v>373</v>
      </c>
      <c r="O15" s="11">
        <v>328</v>
      </c>
      <c r="P15" s="11">
        <v>310.88167806917397</v>
      </c>
      <c r="Q15" s="13"/>
    </row>
    <row r="16" spans="2:17" x14ac:dyDescent="0.2">
      <c r="B16" s="10">
        <v>44211</v>
      </c>
      <c r="C16" s="7">
        <v>500</v>
      </c>
      <c r="D16" s="7">
        <v>10.922000000000001</v>
      </c>
      <c r="E16" s="7">
        <v>11.86</v>
      </c>
      <c r="F16" s="7">
        <v>389</v>
      </c>
      <c r="G16" s="7">
        <v>30</v>
      </c>
      <c r="H16" s="7">
        <v>81</v>
      </c>
      <c r="I16" s="7">
        <v>1</v>
      </c>
      <c r="J16" s="7">
        <v>5</v>
      </c>
      <c r="K16" s="7">
        <v>7</v>
      </c>
      <c r="L16" s="7">
        <v>380</v>
      </c>
      <c r="M16" s="7">
        <v>9</v>
      </c>
      <c r="N16" s="7">
        <v>98</v>
      </c>
      <c r="O16" s="11">
        <v>45</v>
      </c>
      <c r="P16" s="11">
        <v>228.835745752636</v>
      </c>
      <c r="Q16" s="13"/>
    </row>
    <row r="17" spans="2:17" x14ac:dyDescent="0.2">
      <c r="B17" s="10">
        <v>44212</v>
      </c>
      <c r="C17" s="7">
        <v>207</v>
      </c>
      <c r="D17" s="7">
        <v>9.5458937198067595</v>
      </c>
      <c r="E17" s="7">
        <v>33.922705314009598</v>
      </c>
      <c r="F17" s="7">
        <v>126</v>
      </c>
      <c r="G17" s="7">
        <v>26</v>
      </c>
      <c r="H17" s="7">
        <v>55</v>
      </c>
      <c r="I17" s="7">
        <v>0</v>
      </c>
      <c r="J17" s="7">
        <v>10</v>
      </c>
      <c r="K17" s="7">
        <v>1</v>
      </c>
      <c r="L17" s="7">
        <v>165</v>
      </c>
      <c r="M17" s="7">
        <v>8</v>
      </c>
      <c r="N17" s="7">
        <v>23</v>
      </c>
      <c r="O17" s="11">
        <v>26</v>
      </c>
      <c r="P17" s="11">
        <v>155.873241562402</v>
      </c>
      <c r="Q17" s="13"/>
    </row>
    <row r="18" spans="2:17" x14ac:dyDescent="0.2">
      <c r="B18" s="10">
        <v>44213</v>
      </c>
      <c r="C18" s="7">
        <v>1602</v>
      </c>
      <c r="D18" s="7">
        <v>9.72284644194756</v>
      </c>
      <c r="E18" s="7">
        <v>33.9332084893882</v>
      </c>
      <c r="F18" s="7">
        <v>980</v>
      </c>
      <c r="G18" s="7">
        <v>192</v>
      </c>
      <c r="H18" s="7">
        <v>430</v>
      </c>
      <c r="I18" s="7">
        <v>10</v>
      </c>
      <c r="J18" s="7">
        <v>44</v>
      </c>
      <c r="K18" s="7">
        <v>11</v>
      </c>
      <c r="L18" s="7">
        <v>1128</v>
      </c>
      <c r="M18" s="7">
        <v>68</v>
      </c>
      <c r="N18" s="7">
        <v>341</v>
      </c>
      <c r="O18" s="11">
        <v>212</v>
      </c>
      <c r="P18" s="11">
        <v>168.25075110968999</v>
      </c>
      <c r="Q18" s="13"/>
    </row>
    <row r="19" spans="2:17" x14ac:dyDescent="0.2">
      <c r="B19" s="10">
        <v>44214</v>
      </c>
      <c r="C19" s="7">
        <v>1567</v>
      </c>
      <c r="D19" s="7">
        <v>9.4830887045309495</v>
      </c>
      <c r="E19" s="7">
        <v>42.726228462029297</v>
      </c>
      <c r="F19" s="7">
        <v>790</v>
      </c>
      <c r="G19" s="7">
        <v>289</v>
      </c>
      <c r="H19" s="7">
        <v>488</v>
      </c>
      <c r="I19" s="7">
        <v>16</v>
      </c>
      <c r="J19" s="7">
        <v>53</v>
      </c>
      <c r="K19" s="7">
        <v>7</v>
      </c>
      <c r="L19" s="7">
        <v>1262</v>
      </c>
      <c r="M19" s="7">
        <v>71</v>
      </c>
      <c r="N19" s="7">
        <v>158</v>
      </c>
      <c r="O19" s="11">
        <v>335</v>
      </c>
      <c r="P19" s="11">
        <v>224.888375764855</v>
      </c>
      <c r="Q19" s="13"/>
    </row>
    <row r="20" spans="2:17" x14ac:dyDescent="0.2">
      <c r="B20" s="10">
        <v>44215</v>
      </c>
      <c r="C20" s="7">
        <v>1456</v>
      </c>
      <c r="D20" s="7">
        <v>9.6538461538461497</v>
      </c>
      <c r="E20" s="7">
        <v>42.743818681318601</v>
      </c>
      <c r="F20" s="7">
        <v>747</v>
      </c>
      <c r="G20" s="7">
        <v>248</v>
      </c>
      <c r="H20" s="7">
        <v>461</v>
      </c>
      <c r="I20" s="7">
        <v>10</v>
      </c>
      <c r="J20" s="7">
        <v>59</v>
      </c>
      <c r="K20" s="7">
        <v>10</v>
      </c>
      <c r="L20" s="7">
        <v>1032</v>
      </c>
      <c r="M20" s="7">
        <v>99</v>
      </c>
      <c r="N20" s="7">
        <v>246</v>
      </c>
      <c r="O20" s="11">
        <v>201</v>
      </c>
      <c r="P20" s="11">
        <v>219.97342982439801</v>
      </c>
      <c r="Q20" s="13"/>
    </row>
    <row r="21" spans="2:17" x14ac:dyDescent="0.2">
      <c r="B21" s="10">
        <v>44216</v>
      </c>
      <c r="C21" s="7">
        <v>1310</v>
      </c>
      <c r="D21" s="7">
        <v>10.108396946564801</v>
      </c>
      <c r="E21" s="7">
        <v>45.809923664122103</v>
      </c>
      <c r="F21" s="7">
        <v>610</v>
      </c>
      <c r="G21" s="7">
        <v>224</v>
      </c>
      <c r="H21" s="7">
        <v>476</v>
      </c>
      <c r="I21" s="7">
        <v>9</v>
      </c>
      <c r="J21" s="7">
        <v>57</v>
      </c>
      <c r="K21" s="7">
        <v>5</v>
      </c>
      <c r="L21" s="7">
        <v>995</v>
      </c>
      <c r="M21" s="7">
        <v>101</v>
      </c>
      <c r="N21" s="7">
        <v>143</v>
      </c>
      <c r="O21" s="11">
        <v>185</v>
      </c>
      <c r="P21" s="11">
        <v>209.46065472291701</v>
      </c>
      <c r="Q21" s="13"/>
    </row>
    <row r="22" spans="2:17" x14ac:dyDescent="0.2">
      <c r="B22" s="10">
        <v>44217</v>
      </c>
      <c r="C22" s="7">
        <v>1426</v>
      </c>
      <c r="D22" s="7">
        <v>8.6079943899018208</v>
      </c>
      <c r="E22" s="7">
        <v>47.6458625525946</v>
      </c>
      <c r="F22" s="7">
        <v>683</v>
      </c>
      <c r="G22" s="7">
        <v>255</v>
      </c>
      <c r="H22" s="7">
        <v>488</v>
      </c>
      <c r="I22" s="7">
        <v>16</v>
      </c>
      <c r="J22" s="7">
        <v>70</v>
      </c>
      <c r="K22" s="7">
        <v>5</v>
      </c>
      <c r="L22" s="7">
        <v>1025</v>
      </c>
      <c r="M22" s="7">
        <v>89</v>
      </c>
      <c r="N22" s="7">
        <v>221</v>
      </c>
      <c r="O22" s="11">
        <v>227</v>
      </c>
      <c r="P22" s="11">
        <v>216.36989741464299</v>
      </c>
      <c r="Q22" s="13"/>
    </row>
    <row r="23" spans="2:17" x14ac:dyDescent="0.2">
      <c r="B23" s="10">
        <v>44218</v>
      </c>
      <c r="C23" s="7">
        <v>381</v>
      </c>
      <c r="D23" s="7">
        <v>11.383202099737501</v>
      </c>
      <c r="E23" s="7">
        <v>13.5459317585301</v>
      </c>
      <c r="F23" s="7">
        <v>301</v>
      </c>
      <c r="G23" s="7">
        <v>38</v>
      </c>
      <c r="H23" s="7">
        <v>42</v>
      </c>
      <c r="I23" s="7">
        <v>4</v>
      </c>
      <c r="J23" s="7">
        <v>5</v>
      </c>
      <c r="K23" s="7">
        <v>10</v>
      </c>
      <c r="L23" s="7">
        <v>296</v>
      </c>
      <c r="M23" s="7">
        <v>6</v>
      </c>
      <c r="N23" s="7">
        <v>60</v>
      </c>
      <c r="O23" s="11">
        <v>42</v>
      </c>
      <c r="P23" s="11">
        <v>153.345574558718</v>
      </c>
      <c r="Q23" s="13"/>
    </row>
    <row r="24" spans="2:17" x14ac:dyDescent="0.2">
      <c r="B24" s="10">
        <v>44219</v>
      </c>
      <c r="C24" s="7">
        <v>194</v>
      </c>
      <c r="D24" s="7">
        <v>9.1494845360824701</v>
      </c>
      <c r="E24" s="7">
        <v>21.644329896907202</v>
      </c>
      <c r="F24" s="7">
        <v>118</v>
      </c>
      <c r="G24" s="7">
        <v>31</v>
      </c>
      <c r="H24" s="7">
        <v>45</v>
      </c>
      <c r="I24" s="7">
        <v>1</v>
      </c>
      <c r="J24" s="7">
        <v>7</v>
      </c>
      <c r="K24" s="7">
        <v>1</v>
      </c>
      <c r="L24" s="7">
        <v>164</v>
      </c>
      <c r="M24" s="7">
        <v>5</v>
      </c>
      <c r="N24" s="7">
        <v>16</v>
      </c>
      <c r="O24" s="11">
        <v>18</v>
      </c>
      <c r="P24" s="11">
        <v>95.863648730561096</v>
      </c>
      <c r="Q24" s="13"/>
    </row>
    <row r="25" spans="2:17" x14ac:dyDescent="0.2">
      <c r="B25" s="10">
        <v>44220</v>
      </c>
      <c r="C25" s="7">
        <v>1174</v>
      </c>
      <c r="D25" s="7">
        <v>10.2495741056218</v>
      </c>
      <c r="E25" s="7">
        <v>22.078364565587702</v>
      </c>
      <c r="F25" s="7">
        <v>807</v>
      </c>
      <c r="G25" s="7">
        <v>127</v>
      </c>
      <c r="H25" s="7">
        <v>240</v>
      </c>
      <c r="I25" s="7">
        <v>13</v>
      </c>
      <c r="J25" s="7">
        <v>21</v>
      </c>
      <c r="K25" s="7">
        <v>0</v>
      </c>
      <c r="L25" s="7">
        <v>844</v>
      </c>
      <c r="M25" s="7">
        <v>69</v>
      </c>
      <c r="N25" s="7">
        <v>227</v>
      </c>
      <c r="O25" s="11">
        <v>92</v>
      </c>
      <c r="P25" s="11">
        <v>80.681002075599594</v>
      </c>
      <c r="Q25" s="13"/>
    </row>
    <row r="26" spans="2:17" x14ac:dyDescent="0.2">
      <c r="B26" s="10">
        <v>44221</v>
      </c>
      <c r="C26" s="7">
        <v>1099</v>
      </c>
      <c r="D26" s="7">
        <v>9.8853503184713301</v>
      </c>
      <c r="E26" s="7">
        <v>25.864422202001801</v>
      </c>
      <c r="F26" s="7">
        <v>712</v>
      </c>
      <c r="G26" s="7">
        <v>120</v>
      </c>
      <c r="H26" s="7">
        <v>267</v>
      </c>
      <c r="I26" s="7">
        <v>11</v>
      </c>
      <c r="J26" s="7">
        <v>19</v>
      </c>
      <c r="K26" s="7">
        <v>5</v>
      </c>
      <c r="L26" s="7">
        <v>856</v>
      </c>
      <c r="M26" s="7">
        <v>77</v>
      </c>
      <c r="N26" s="7">
        <v>131</v>
      </c>
      <c r="O26" s="11">
        <v>94</v>
      </c>
      <c r="P26" s="11">
        <v>72.733458308197996</v>
      </c>
      <c r="Q26" s="13"/>
    </row>
    <row r="27" spans="2:17" x14ac:dyDescent="0.2">
      <c r="B27" s="10">
        <v>44222</v>
      </c>
      <c r="C27" s="7">
        <v>1185</v>
      </c>
      <c r="D27" s="7">
        <v>10.725738396624401</v>
      </c>
      <c r="E27" s="7">
        <v>37.319831223628597</v>
      </c>
      <c r="F27" s="7">
        <v>731</v>
      </c>
      <c r="G27" s="7">
        <v>146</v>
      </c>
      <c r="H27" s="7">
        <v>308</v>
      </c>
      <c r="I27" s="7">
        <v>16</v>
      </c>
      <c r="J27" s="7">
        <v>24</v>
      </c>
      <c r="K27" s="7">
        <v>1</v>
      </c>
      <c r="L27" s="7">
        <v>864</v>
      </c>
      <c r="M27" s="7">
        <v>65</v>
      </c>
      <c r="N27" s="7">
        <v>215</v>
      </c>
      <c r="O27" s="11">
        <v>147</v>
      </c>
      <c r="P27" s="11">
        <v>88.947793048453306</v>
      </c>
      <c r="Q27" s="13"/>
    </row>
    <row r="28" spans="2:17" x14ac:dyDescent="0.2">
      <c r="B28" s="10">
        <v>44223</v>
      </c>
      <c r="C28" s="7">
        <v>1009</v>
      </c>
      <c r="D28" s="7">
        <v>10.397423191278399</v>
      </c>
      <c r="E28" s="7">
        <v>23.978196233894899</v>
      </c>
      <c r="F28" s="7">
        <v>687</v>
      </c>
      <c r="G28" s="7">
        <v>109</v>
      </c>
      <c r="H28" s="7">
        <v>213</v>
      </c>
      <c r="I28" s="7">
        <v>11</v>
      </c>
      <c r="J28" s="7">
        <v>18</v>
      </c>
      <c r="K28" s="7">
        <v>3</v>
      </c>
      <c r="L28" s="7">
        <v>804</v>
      </c>
      <c r="M28" s="7">
        <v>64</v>
      </c>
      <c r="N28" s="7">
        <v>109</v>
      </c>
      <c r="O28" s="11">
        <v>62</v>
      </c>
      <c r="P28" s="11">
        <v>72.455660117605106</v>
      </c>
      <c r="Q28" s="13"/>
    </row>
    <row r="29" spans="2:17" x14ac:dyDescent="0.2">
      <c r="B29" s="10">
        <v>44224</v>
      </c>
      <c r="C29" s="7">
        <v>1191</v>
      </c>
      <c r="D29" s="7">
        <v>10.1276238455079</v>
      </c>
      <c r="E29" s="7">
        <v>35.477749790092297</v>
      </c>
      <c r="F29" s="7">
        <v>752</v>
      </c>
      <c r="G29" s="7">
        <v>132</v>
      </c>
      <c r="H29" s="7">
        <v>307</v>
      </c>
      <c r="I29" s="7">
        <v>12</v>
      </c>
      <c r="J29" s="7">
        <v>35</v>
      </c>
      <c r="K29" s="7">
        <v>5</v>
      </c>
      <c r="L29" s="7">
        <v>845</v>
      </c>
      <c r="M29" s="7">
        <v>73</v>
      </c>
      <c r="N29" s="7">
        <v>221</v>
      </c>
      <c r="O29" s="11">
        <v>121</v>
      </c>
      <c r="P29" s="11">
        <v>82.966498952562503</v>
      </c>
      <c r="Q29" s="13"/>
    </row>
    <row r="30" spans="2:17" x14ac:dyDescent="0.2">
      <c r="B30" s="10">
        <v>44225</v>
      </c>
      <c r="C30" s="7">
        <v>375</v>
      </c>
      <c r="D30" s="7">
        <v>12.0613333333333</v>
      </c>
      <c r="E30" s="7">
        <v>4.2960000000000003</v>
      </c>
      <c r="F30" s="7">
        <v>351</v>
      </c>
      <c r="G30" s="7">
        <v>10</v>
      </c>
      <c r="H30" s="7">
        <v>14</v>
      </c>
      <c r="I30" s="7">
        <v>4</v>
      </c>
      <c r="J30" s="7">
        <v>0</v>
      </c>
      <c r="K30" s="7">
        <v>3</v>
      </c>
      <c r="L30" s="7">
        <v>277</v>
      </c>
      <c r="M30" s="7">
        <v>8</v>
      </c>
      <c r="N30" s="7">
        <v>83</v>
      </c>
      <c r="O30" s="11">
        <v>47</v>
      </c>
      <c r="P30" s="11">
        <v>65.340694130885893</v>
      </c>
      <c r="Q30" s="13"/>
    </row>
    <row r="31" spans="2:17" x14ac:dyDescent="0.2">
      <c r="B31" s="10">
        <v>44226</v>
      </c>
      <c r="C31" s="7">
        <v>159</v>
      </c>
      <c r="D31" s="7">
        <v>11.0251572327044</v>
      </c>
      <c r="E31" s="7">
        <v>13.100628930817599</v>
      </c>
      <c r="F31" s="7">
        <v>115</v>
      </c>
      <c r="G31" s="7">
        <v>14</v>
      </c>
      <c r="H31" s="7">
        <v>30</v>
      </c>
      <c r="I31" s="7">
        <v>1</v>
      </c>
      <c r="J31" s="7">
        <v>2</v>
      </c>
      <c r="K31" s="7">
        <v>0</v>
      </c>
      <c r="L31" s="7">
        <v>139</v>
      </c>
      <c r="M31" s="7">
        <v>1</v>
      </c>
      <c r="N31" s="7">
        <v>16</v>
      </c>
      <c r="O31" s="11">
        <v>18</v>
      </c>
      <c r="P31" s="11">
        <v>42.0641661286109</v>
      </c>
      <c r="Q31" s="13"/>
    </row>
    <row r="32" spans="2:17" x14ac:dyDescent="0.2">
      <c r="B32" s="10">
        <v>44227</v>
      </c>
      <c r="C32" s="7">
        <v>1236</v>
      </c>
      <c r="D32" s="7">
        <v>9.6828478964401299</v>
      </c>
      <c r="E32" s="7">
        <v>29.785598705501599</v>
      </c>
      <c r="F32" s="7">
        <v>826</v>
      </c>
      <c r="G32" s="7">
        <v>126</v>
      </c>
      <c r="H32" s="7">
        <v>284</v>
      </c>
      <c r="I32" s="7">
        <v>20</v>
      </c>
      <c r="J32" s="7">
        <v>25</v>
      </c>
      <c r="K32" s="7">
        <v>6</v>
      </c>
      <c r="L32" s="7">
        <v>843</v>
      </c>
      <c r="M32" s="7">
        <v>67</v>
      </c>
      <c r="N32" s="7">
        <v>275</v>
      </c>
      <c r="O32" s="11">
        <v>123</v>
      </c>
      <c r="P32" s="11">
        <v>64.169525729616296</v>
      </c>
      <c r="Q32" s="13"/>
    </row>
    <row r="33" spans="2:17" x14ac:dyDescent="0.2">
      <c r="B33" s="10">
        <v>44228</v>
      </c>
      <c r="C33" s="7">
        <v>1567</v>
      </c>
      <c r="D33" s="7">
        <v>9.0127632418634303</v>
      </c>
      <c r="E33" s="7">
        <v>36.118059987236698</v>
      </c>
      <c r="F33" s="7">
        <v>916</v>
      </c>
      <c r="G33" s="7">
        <v>218</v>
      </c>
      <c r="H33" s="7">
        <v>433</v>
      </c>
      <c r="I33" s="7">
        <v>15</v>
      </c>
      <c r="J33" s="7">
        <v>40</v>
      </c>
      <c r="K33" s="7">
        <v>12</v>
      </c>
      <c r="L33" s="7">
        <v>1076</v>
      </c>
      <c r="M33" s="7">
        <v>100</v>
      </c>
      <c r="N33" s="7">
        <v>324</v>
      </c>
      <c r="O33" s="11">
        <v>197</v>
      </c>
      <c r="P33" s="11">
        <v>110.082087433414</v>
      </c>
      <c r="Q33" s="13"/>
    </row>
    <row r="34" spans="2:17" x14ac:dyDescent="0.2">
      <c r="B34" s="10">
        <v>44229</v>
      </c>
      <c r="C34" s="7">
        <v>1846</v>
      </c>
      <c r="D34" s="7">
        <v>8.6673889490790899</v>
      </c>
      <c r="E34" s="7">
        <v>36.010292524377</v>
      </c>
      <c r="F34" s="7">
        <v>1056</v>
      </c>
      <c r="G34" s="7">
        <v>256</v>
      </c>
      <c r="H34" s="7">
        <v>534</v>
      </c>
      <c r="I34" s="7">
        <v>29</v>
      </c>
      <c r="J34" s="7">
        <v>51</v>
      </c>
      <c r="K34" s="7">
        <v>8</v>
      </c>
      <c r="L34" s="7">
        <v>1193</v>
      </c>
      <c r="M34" s="7">
        <v>100</v>
      </c>
      <c r="N34" s="7">
        <v>465</v>
      </c>
      <c r="O34" s="11">
        <v>237</v>
      </c>
      <c r="P34" s="11">
        <v>160.72084344396399</v>
      </c>
      <c r="Q34" s="13"/>
    </row>
    <row r="35" spans="2:17" x14ac:dyDescent="0.2">
      <c r="B35" s="10">
        <v>44230</v>
      </c>
      <c r="C35" s="7">
        <v>1949</v>
      </c>
      <c r="D35" s="7">
        <v>18.545407901487899</v>
      </c>
      <c r="E35" s="7">
        <v>29.6865059004617</v>
      </c>
      <c r="F35" s="7">
        <v>1284</v>
      </c>
      <c r="G35" s="7">
        <v>233</v>
      </c>
      <c r="H35" s="7">
        <v>432</v>
      </c>
      <c r="I35" s="7">
        <v>10</v>
      </c>
      <c r="J35" s="7">
        <v>41</v>
      </c>
      <c r="K35" s="7">
        <v>4</v>
      </c>
      <c r="L35" s="7">
        <v>1445</v>
      </c>
      <c r="M35" s="7">
        <v>131</v>
      </c>
      <c r="N35" s="7">
        <v>318</v>
      </c>
      <c r="O35" s="11">
        <v>620</v>
      </c>
      <c r="P35" s="11">
        <v>339.95746802715598</v>
      </c>
      <c r="Q35" s="13"/>
    </row>
    <row r="36" spans="2:17" x14ac:dyDescent="0.2">
      <c r="B36" s="10">
        <v>44231</v>
      </c>
      <c r="C36" s="7">
        <v>1371</v>
      </c>
      <c r="D36" s="7">
        <v>9.7578409919766607</v>
      </c>
      <c r="E36" s="7">
        <v>23.966447848285899</v>
      </c>
      <c r="F36" s="7">
        <v>986</v>
      </c>
      <c r="G36" s="7">
        <v>118</v>
      </c>
      <c r="H36" s="7">
        <v>267</v>
      </c>
      <c r="I36" s="7">
        <v>9</v>
      </c>
      <c r="J36" s="7">
        <v>22</v>
      </c>
      <c r="K36" s="7">
        <v>12</v>
      </c>
      <c r="L36" s="7">
        <v>835</v>
      </c>
      <c r="M36" s="7">
        <v>113</v>
      </c>
      <c r="N36" s="7">
        <v>380</v>
      </c>
      <c r="O36" s="11">
        <v>116</v>
      </c>
      <c r="P36" s="11">
        <v>289.54488920783399</v>
      </c>
      <c r="Q36" s="13"/>
    </row>
    <row r="37" spans="2:17" x14ac:dyDescent="0.2">
      <c r="B37" s="10">
        <v>44232</v>
      </c>
      <c r="C37" s="7">
        <v>522</v>
      </c>
      <c r="D37" s="7">
        <v>9.9865900383141692</v>
      </c>
      <c r="E37" s="7">
        <v>26.404214559386901</v>
      </c>
      <c r="F37" s="7">
        <v>330</v>
      </c>
      <c r="G37" s="7">
        <v>78</v>
      </c>
      <c r="H37" s="7">
        <v>114</v>
      </c>
      <c r="I37" s="7">
        <v>5</v>
      </c>
      <c r="J37" s="7">
        <v>15</v>
      </c>
      <c r="K37" s="7">
        <v>8</v>
      </c>
      <c r="L37" s="7">
        <v>343</v>
      </c>
      <c r="M37" s="7">
        <v>12</v>
      </c>
      <c r="N37" s="7">
        <v>139</v>
      </c>
      <c r="O37" s="11">
        <v>83</v>
      </c>
      <c r="P37" s="11">
        <v>231.763022219508</v>
      </c>
      <c r="Q37" s="13"/>
    </row>
    <row r="38" spans="2:17" x14ac:dyDescent="0.2">
      <c r="B38" s="10">
        <v>44233</v>
      </c>
      <c r="C38" s="7">
        <v>210</v>
      </c>
      <c r="D38" s="7">
        <v>12.1571428571428</v>
      </c>
      <c r="E38" s="7">
        <v>10.842857142857101</v>
      </c>
      <c r="F38" s="7">
        <v>159</v>
      </c>
      <c r="G38" s="7">
        <v>18</v>
      </c>
      <c r="H38" s="7">
        <v>33</v>
      </c>
      <c r="I38" s="7">
        <v>0</v>
      </c>
      <c r="J38" s="7">
        <v>5</v>
      </c>
      <c r="K38" s="7">
        <v>3</v>
      </c>
      <c r="L38" s="7">
        <v>130</v>
      </c>
      <c r="M38" s="7">
        <v>15</v>
      </c>
      <c r="N38" s="7">
        <v>57</v>
      </c>
      <c r="O38" s="11">
        <v>43</v>
      </c>
      <c r="P38" s="11">
        <v>168.71707770624599</v>
      </c>
      <c r="Q38" s="13"/>
    </row>
    <row r="39" spans="2:17" x14ac:dyDescent="0.2">
      <c r="B39" s="10">
        <v>44234</v>
      </c>
      <c r="C39" s="7">
        <v>1542</v>
      </c>
      <c r="D39" s="7">
        <v>10.0693904020752</v>
      </c>
      <c r="E39" s="7">
        <v>37.442282749675698</v>
      </c>
      <c r="F39" s="7">
        <v>987</v>
      </c>
      <c r="G39" s="7">
        <v>190</v>
      </c>
      <c r="H39" s="7">
        <v>365</v>
      </c>
      <c r="I39" s="7">
        <v>12</v>
      </c>
      <c r="J39" s="7">
        <v>47</v>
      </c>
      <c r="K39" s="7">
        <v>7</v>
      </c>
      <c r="L39" s="7">
        <v>981</v>
      </c>
      <c r="M39" s="7">
        <v>129</v>
      </c>
      <c r="N39" s="7">
        <v>366</v>
      </c>
      <c r="O39" s="11">
        <v>223</v>
      </c>
      <c r="P39" s="11">
        <v>185.28998536744999</v>
      </c>
      <c r="Q39" s="13"/>
    </row>
    <row r="40" spans="2:17" x14ac:dyDescent="0.2">
      <c r="B40" s="10">
        <v>44235</v>
      </c>
      <c r="C40" s="7">
        <v>1190</v>
      </c>
      <c r="D40" s="7">
        <v>10.422689075630201</v>
      </c>
      <c r="E40" s="7">
        <v>19.208403361344502</v>
      </c>
      <c r="F40" s="7">
        <v>868</v>
      </c>
      <c r="G40" s="7">
        <v>113</v>
      </c>
      <c r="H40" s="7">
        <v>209</v>
      </c>
      <c r="I40" s="7">
        <v>12</v>
      </c>
      <c r="J40" s="7">
        <v>21</v>
      </c>
      <c r="K40" s="7">
        <v>5</v>
      </c>
      <c r="L40" s="7">
        <v>751</v>
      </c>
      <c r="M40" s="7">
        <v>132</v>
      </c>
      <c r="N40" s="7">
        <v>269</v>
      </c>
      <c r="O40" s="11">
        <v>79</v>
      </c>
      <c r="P40" s="11">
        <v>145.65810874287601</v>
      </c>
      <c r="Q40" s="13"/>
    </row>
    <row r="41" spans="2:17" x14ac:dyDescent="0.2">
      <c r="B41" s="10">
        <v>44236</v>
      </c>
      <c r="C41" s="7">
        <v>1436</v>
      </c>
      <c r="D41" s="7">
        <v>10.2855153203342</v>
      </c>
      <c r="E41" s="7">
        <v>46.689415041782702</v>
      </c>
      <c r="F41" s="7">
        <v>971</v>
      </c>
      <c r="G41" s="7">
        <v>150</v>
      </c>
      <c r="H41" s="7">
        <v>315</v>
      </c>
      <c r="I41" s="7">
        <v>9</v>
      </c>
      <c r="J41" s="7">
        <v>37</v>
      </c>
      <c r="K41" s="7">
        <v>8</v>
      </c>
      <c r="L41" s="7">
        <v>743</v>
      </c>
      <c r="M41" s="7">
        <v>127</v>
      </c>
      <c r="N41" s="7">
        <v>512</v>
      </c>
      <c r="O41" s="11">
        <v>267</v>
      </c>
      <c r="P41" s="11">
        <v>184.65466044238499</v>
      </c>
      <c r="Q41" s="13"/>
    </row>
    <row r="42" spans="2:17" x14ac:dyDescent="0.2">
      <c r="B42" s="10">
        <v>44237</v>
      </c>
      <c r="C42" s="7">
        <v>1697</v>
      </c>
      <c r="D42" s="7">
        <v>10.327637006482</v>
      </c>
      <c r="E42" s="7">
        <v>53.0606953447259</v>
      </c>
      <c r="F42" s="7">
        <v>860</v>
      </c>
      <c r="G42" s="7">
        <v>340</v>
      </c>
      <c r="H42" s="7">
        <v>497</v>
      </c>
      <c r="I42" s="7">
        <v>6</v>
      </c>
      <c r="J42" s="7">
        <v>60</v>
      </c>
      <c r="K42" s="7">
        <v>13</v>
      </c>
      <c r="L42" s="7">
        <v>1067</v>
      </c>
      <c r="M42" s="7">
        <v>147</v>
      </c>
      <c r="N42" s="7">
        <v>404</v>
      </c>
      <c r="O42" s="11">
        <v>338</v>
      </c>
      <c r="P42" s="11">
        <v>241.99321377894501</v>
      </c>
      <c r="Q42" s="13"/>
    </row>
    <row r="43" spans="2:17" x14ac:dyDescent="0.2">
      <c r="B43" s="10">
        <v>44238</v>
      </c>
      <c r="C43" s="7">
        <v>1745</v>
      </c>
      <c r="D43" s="7">
        <v>8.9885386819484197</v>
      </c>
      <c r="E43" s="7">
        <v>51.418338108882502</v>
      </c>
      <c r="F43" s="7">
        <v>902</v>
      </c>
      <c r="G43" s="7">
        <v>270</v>
      </c>
      <c r="H43" s="7">
        <v>573</v>
      </c>
      <c r="I43" s="7">
        <v>14</v>
      </c>
      <c r="J43" s="7">
        <v>64</v>
      </c>
      <c r="K43" s="7">
        <v>3</v>
      </c>
      <c r="L43" s="7">
        <v>1100</v>
      </c>
      <c r="M43" s="7">
        <v>136</v>
      </c>
      <c r="N43" s="7">
        <v>428</v>
      </c>
      <c r="O43" s="11">
        <v>310</v>
      </c>
      <c r="P43" s="11">
        <v>275.49685304615298</v>
      </c>
      <c r="Q43" s="13"/>
    </row>
    <row r="44" spans="2:17" x14ac:dyDescent="0.2">
      <c r="B44" s="10">
        <v>44239</v>
      </c>
      <c r="C44" s="7">
        <v>547</v>
      </c>
      <c r="D44" s="7">
        <v>10.9122486288848</v>
      </c>
      <c r="E44" s="7">
        <v>41.380255941499001</v>
      </c>
      <c r="F44" s="7">
        <v>362</v>
      </c>
      <c r="G44" s="7">
        <v>79</v>
      </c>
      <c r="H44" s="7">
        <v>106</v>
      </c>
      <c r="I44" s="7">
        <v>7</v>
      </c>
      <c r="J44" s="7">
        <v>18</v>
      </c>
      <c r="K44" s="7">
        <v>12</v>
      </c>
      <c r="L44" s="7">
        <v>327</v>
      </c>
      <c r="M44" s="7">
        <v>12</v>
      </c>
      <c r="N44" s="7">
        <v>171</v>
      </c>
      <c r="O44" s="11">
        <v>140</v>
      </c>
      <c r="P44" s="11">
        <v>236.71294501935699</v>
      </c>
      <c r="Q44" s="13"/>
    </row>
    <row r="45" spans="2:17" x14ac:dyDescent="0.2">
      <c r="B45" s="10">
        <v>44240</v>
      </c>
      <c r="C45" s="7">
        <v>246</v>
      </c>
      <c r="D45" s="7">
        <v>12.4715447154471</v>
      </c>
      <c r="E45" s="7">
        <v>24.5365853658536</v>
      </c>
      <c r="F45" s="7">
        <v>177</v>
      </c>
      <c r="G45" s="7">
        <v>34</v>
      </c>
      <c r="H45" s="7">
        <v>35</v>
      </c>
      <c r="I45" s="7">
        <v>0</v>
      </c>
      <c r="J45" s="7">
        <v>14</v>
      </c>
      <c r="K45" s="7">
        <v>3</v>
      </c>
      <c r="L45" s="7">
        <v>143</v>
      </c>
      <c r="M45" s="7">
        <v>13</v>
      </c>
      <c r="N45" s="7">
        <v>73</v>
      </c>
      <c r="O45" s="11">
        <v>68</v>
      </c>
      <c r="P45" s="11">
        <v>177.99836839305701</v>
      </c>
      <c r="Q45" s="13"/>
    </row>
    <row r="46" spans="2:17" x14ac:dyDescent="0.2">
      <c r="B46" s="10">
        <v>44241</v>
      </c>
      <c r="C46" s="7">
        <v>1588</v>
      </c>
      <c r="D46" s="7">
        <v>10.5642317380352</v>
      </c>
      <c r="E46" s="7">
        <v>19.104534005037699</v>
      </c>
      <c r="F46" s="7">
        <v>1230</v>
      </c>
      <c r="G46" s="7">
        <v>127</v>
      </c>
      <c r="H46" s="7">
        <v>231</v>
      </c>
      <c r="I46" s="7">
        <v>17</v>
      </c>
      <c r="J46" s="7">
        <v>25</v>
      </c>
      <c r="K46" s="7">
        <v>3</v>
      </c>
      <c r="L46" s="7">
        <v>1090</v>
      </c>
      <c r="M46" s="7">
        <v>77</v>
      </c>
      <c r="N46" s="7">
        <v>376</v>
      </c>
      <c r="O46" s="11">
        <v>187</v>
      </c>
      <c r="P46" s="11">
        <v>176.064771975588</v>
      </c>
      <c r="Q46" s="13"/>
    </row>
    <row r="47" spans="2:17" x14ac:dyDescent="0.2">
      <c r="B47" s="10">
        <v>44242</v>
      </c>
      <c r="C47" s="7">
        <v>1510</v>
      </c>
      <c r="D47" s="7">
        <v>9.8139072847682094</v>
      </c>
      <c r="E47" s="7">
        <v>43.878807947019801</v>
      </c>
      <c r="F47" s="7">
        <v>853</v>
      </c>
      <c r="G47" s="7">
        <v>213</v>
      </c>
      <c r="H47" s="7">
        <v>444</v>
      </c>
      <c r="I47" s="7">
        <v>15</v>
      </c>
      <c r="J47" s="7">
        <v>55</v>
      </c>
      <c r="K47" s="7">
        <v>4</v>
      </c>
      <c r="L47" s="7">
        <v>941</v>
      </c>
      <c r="M47" s="7">
        <v>120</v>
      </c>
      <c r="N47" s="7">
        <v>375</v>
      </c>
      <c r="O47" s="11">
        <v>242</v>
      </c>
      <c r="P47" s="11">
        <v>195.990673236568</v>
      </c>
      <c r="Q47" s="13"/>
    </row>
    <row r="48" spans="2:17" x14ac:dyDescent="0.2">
      <c r="B48" s="10">
        <v>44243</v>
      </c>
      <c r="C48" s="7">
        <v>1726</v>
      </c>
      <c r="D48" s="7">
        <v>9.5</v>
      </c>
      <c r="E48" s="7">
        <v>55.104866743916503</v>
      </c>
      <c r="F48" s="7">
        <v>789</v>
      </c>
      <c r="G48" s="7">
        <v>321</v>
      </c>
      <c r="H48" s="7">
        <v>616</v>
      </c>
      <c r="I48" s="7">
        <v>12</v>
      </c>
      <c r="J48" s="7">
        <v>62</v>
      </c>
      <c r="K48" s="7">
        <v>4</v>
      </c>
      <c r="L48" s="7">
        <v>1117</v>
      </c>
      <c r="M48" s="7">
        <v>155</v>
      </c>
      <c r="N48" s="7">
        <v>376</v>
      </c>
      <c r="O48" s="11">
        <v>338</v>
      </c>
      <c r="P48" s="11">
        <v>247.61973429312201</v>
      </c>
      <c r="Q48" s="13"/>
    </row>
    <row r="49" spans="2:17" x14ac:dyDescent="0.2">
      <c r="B49" s="10">
        <v>44244</v>
      </c>
      <c r="C49" s="7">
        <v>1473</v>
      </c>
      <c r="D49" s="7">
        <v>8.1900882552613705</v>
      </c>
      <c r="E49" s="7">
        <v>69.449422946367903</v>
      </c>
      <c r="F49" s="7">
        <v>572</v>
      </c>
      <c r="G49" s="7">
        <v>315</v>
      </c>
      <c r="H49" s="7">
        <v>586</v>
      </c>
      <c r="I49" s="7">
        <v>15</v>
      </c>
      <c r="J49" s="7">
        <v>83</v>
      </c>
      <c r="K49" s="7">
        <v>2</v>
      </c>
      <c r="L49" s="7">
        <v>935</v>
      </c>
      <c r="M49" s="7">
        <v>146</v>
      </c>
      <c r="N49" s="7">
        <v>292</v>
      </c>
      <c r="O49" s="11">
        <v>357</v>
      </c>
      <c r="P49" s="11">
        <v>294.40009473159103</v>
      </c>
      <c r="Q49" s="13"/>
    </row>
    <row r="50" spans="2:17" x14ac:dyDescent="0.2">
      <c r="B50" s="10">
        <v>44245</v>
      </c>
      <c r="C50" s="7">
        <v>1387</v>
      </c>
      <c r="D50" s="7">
        <v>8.8767123287671197</v>
      </c>
      <c r="E50" s="7">
        <v>58.456380677721697</v>
      </c>
      <c r="F50" s="7">
        <v>789</v>
      </c>
      <c r="G50" s="7">
        <v>182</v>
      </c>
      <c r="H50" s="7">
        <v>416</v>
      </c>
      <c r="I50" s="7">
        <v>16</v>
      </c>
      <c r="J50" s="7">
        <v>41</v>
      </c>
      <c r="K50" s="7">
        <v>4</v>
      </c>
      <c r="L50" s="7">
        <v>850</v>
      </c>
      <c r="M50" s="7">
        <v>135</v>
      </c>
      <c r="N50" s="7">
        <v>341</v>
      </c>
      <c r="O50" s="11">
        <v>234</v>
      </c>
      <c r="P50" s="11">
        <v>283.55865540889999</v>
      </c>
      <c r="Q50" s="13"/>
    </row>
    <row r="51" spans="2:17" x14ac:dyDescent="0.2">
      <c r="B51" s="10">
        <v>44246</v>
      </c>
      <c r="C51" s="7">
        <v>457</v>
      </c>
      <c r="D51" s="7">
        <v>13.321663019693601</v>
      </c>
      <c r="E51" s="7">
        <v>5.4748358862144402</v>
      </c>
      <c r="F51" s="7">
        <v>409</v>
      </c>
      <c r="G51" s="7">
        <v>19</v>
      </c>
      <c r="H51" s="7">
        <v>29</v>
      </c>
      <c r="I51" s="7">
        <v>6</v>
      </c>
      <c r="J51" s="7">
        <v>3</v>
      </c>
      <c r="K51" s="7">
        <v>3</v>
      </c>
      <c r="L51" s="7">
        <v>294</v>
      </c>
      <c r="M51" s="7">
        <v>10</v>
      </c>
      <c r="N51" s="7">
        <v>141</v>
      </c>
      <c r="O51" s="11">
        <v>62</v>
      </c>
      <c r="P51" s="11">
        <v>209.362568929926</v>
      </c>
      <c r="Q51" s="13"/>
    </row>
    <row r="52" spans="2:17" x14ac:dyDescent="0.2">
      <c r="B52" s="10">
        <v>44247</v>
      </c>
      <c r="C52" s="7">
        <v>214</v>
      </c>
      <c r="D52" s="7">
        <v>11.6869158878504</v>
      </c>
      <c r="E52" s="7">
        <v>15.5514018691588</v>
      </c>
      <c r="F52" s="7">
        <v>168</v>
      </c>
      <c r="G52" s="7">
        <v>16</v>
      </c>
      <c r="H52" s="7">
        <v>30</v>
      </c>
      <c r="I52" s="7">
        <v>0</v>
      </c>
      <c r="J52" s="7">
        <v>5</v>
      </c>
      <c r="K52" s="7">
        <v>0</v>
      </c>
      <c r="L52" s="7">
        <v>157</v>
      </c>
      <c r="M52" s="7">
        <v>12</v>
      </c>
      <c r="N52" s="7">
        <v>40</v>
      </c>
      <c r="O52" s="11">
        <v>29</v>
      </c>
      <c r="P52" s="11">
        <v>138.64618459477899</v>
      </c>
      <c r="Q52" s="13"/>
    </row>
    <row r="53" spans="2:17" x14ac:dyDescent="0.2">
      <c r="B53" s="10">
        <v>44248</v>
      </c>
      <c r="C53" s="7">
        <v>1667</v>
      </c>
      <c r="D53" s="7">
        <v>11.4247150569886</v>
      </c>
      <c r="E53" s="7">
        <v>49.094181163767203</v>
      </c>
      <c r="F53" s="7">
        <v>930</v>
      </c>
      <c r="G53" s="7">
        <v>248</v>
      </c>
      <c r="H53" s="7">
        <v>489</v>
      </c>
      <c r="I53" s="7">
        <v>10</v>
      </c>
      <c r="J53" s="7">
        <v>97</v>
      </c>
      <c r="K53" s="7">
        <v>5</v>
      </c>
      <c r="L53" s="7">
        <v>1002</v>
      </c>
      <c r="M53" s="7">
        <v>142</v>
      </c>
      <c r="N53" s="7">
        <v>411</v>
      </c>
      <c r="O53" s="11">
        <v>600</v>
      </c>
      <c r="P53" s="11">
        <v>295.80986731449298</v>
      </c>
      <c r="Q53" s="13"/>
    </row>
    <row r="54" spans="2:17" x14ac:dyDescent="0.2">
      <c r="B54" s="10">
        <v>44249</v>
      </c>
      <c r="C54" s="7">
        <v>1510</v>
      </c>
      <c r="D54" s="7">
        <v>10.2192052980132</v>
      </c>
      <c r="E54" s="7">
        <v>55.031125827814499</v>
      </c>
      <c r="F54" s="7">
        <v>625</v>
      </c>
      <c r="G54" s="7">
        <v>281</v>
      </c>
      <c r="H54" s="7">
        <v>604</v>
      </c>
      <c r="I54" s="7">
        <v>11</v>
      </c>
      <c r="J54" s="7">
        <v>56</v>
      </c>
      <c r="K54" s="7">
        <v>3</v>
      </c>
      <c r="L54" s="7">
        <v>1077</v>
      </c>
      <c r="M54" s="7">
        <v>161</v>
      </c>
      <c r="N54" s="7">
        <v>202</v>
      </c>
      <c r="O54" s="11">
        <v>261</v>
      </c>
      <c r="P54" s="11">
        <v>294.21430687686097</v>
      </c>
      <c r="Q54" s="13"/>
    </row>
    <row r="55" spans="2:17" x14ac:dyDescent="0.2">
      <c r="B55" s="10">
        <v>44250</v>
      </c>
      <c r="C55" s="7">
        <v>1390</v>
      </c>
      <c r="D55" s="7">
        <v>9.5273381294963997</v>
      </c>
      <c r="E55" s="7">
        <v>57.721582733812902</v>
      </c>
      <c r="F55" s="7">
        <v>665</v>
      </c>
      <c r="G55" s="7">
        <v>258</v>
      </c>
      <c r="H55" s="7">
        <v>467</v>
      </c>
      <c r="I55" s="7">
        <v>20</v>
      </c>
      <c r="J55" s="7">
        <v>76</v>
      </c>
      <c r="K55" s="7">
        <v>4</v>
      </c>
      <c r="L55" s="7">
        <v>881</v>
      </c>
      <c r="M55" s="7">
        <v>157</v>
      </c>
      <c r="N55" s="7">
        <v>252</v>
      </c>
      <c r="O55" s="11">
        <v>216</v>
      </c>
      <c r="P55" s="11">
        <v>273.97707356482999</v>
      </c>
      <c r="Q55" s="13"/>
    </row>
    <row r="56" spans="2:17" x14ac:dyDescent="0.2">
      <c r="B56" s="10">
        <v>44251</v>
      </c>
      <c r="C56" s="7">
        <v>1237</v>
      </c>
      <c r="D56" s="7">
        <v>10.315278900565801</v>
      </c>
      <c r="E56" s="7">
        <v>44.290218270007998</v>
      </c>
      <c r="F56" s="7">
        <v>667</v>
      </c>
      <c r="G56" s="7">
        <v>173</v>
      </c>
      <c r="H56" s="7">
        <v>397</v>
      </c>
      <c r="I56" s="7">
        <v>16</v>
      </c>
      <c r="J56" s="7">
        <v>44</v>
      </c>
      <c r="K56" s="7">
        <v>3</v>
      </c>
      <c r="L56" s="7">
        <v>805</v>
      </c>
      <c r="M56" s="7">
        <v>157</v>
      </c>
      <c r="N56" s="7">
        <v>212</v>
      </c>
      <c r="O56" s="11">
        <v>173</v>
      </c>
      <c r="P56" s="11">
        <v>240.74093727458501</v>
      </c>
      <c r="Q56" s="13"/>
    </row>
    <row r="57" spans="2:17" x14ac:dyDescent="0.2">
      <c r="B57" s="10">
        <v>44252</v>
      </c>
      <c r="C57" s="7">
        <v>1336</v>
      </c>
      <c r="D57" s="7">
        <v>9.9094311377245496</v>
      </c>
      <c r="E57" s="7">
        <v>63.739520958083801</v>
      </c>
      <c r="F57" s="7">
        <v>615</v>
      </c>
      <c r="G57" s="7">
        <v>203</v>
      </c>
      <c r="H57" s="7">
        <v>518</v>
      </c>
      <c r="I57" s="7">
        <v>11</v>
      </c>
      <c r="J57" s="7">
        <v>65</v>
      </c>
      <c r="K57" s="7">
        <v>3</v>
      </c>
      <c r="L57" s="7">
        <v>840</v>
      </c>
      <c r="M57" s="7">
        <v>176</v>
      </c>
      <c r="N57" s="7">
        <v>241</v>
      </c>
      <c r="O57" s="11">
        <v>265</v>
      </c>
      <c r="P57" s="11">
        <v>248.29527404311099</v>
      </c>
      <c r="Q57" s="13"/>
    </row>
    <row r="58" spans="2:17" x14ac:dyDescent="0.2">
      <c r="B58" s="10">
        <v>44253</v>
      </c>
      <c r="C58" s="7">
        <v>424</v>
      </c>
      <c r="D58" s="7">
        <v>12.8254716981132</v>
      </c>
      <c r="E58" s="7">
        <v>9.3938679245282994</v>
      </c>
      <c r="F58" s="7">
        <v>370</v>
      </c>
      <c r="G58" s="7">
        <v>21</v>
      </c>
      <c r="H58" s="7">
        <v>33</v>
      </c>
      <c r="I58" s="7">
        <v>9</v>
      </c>
      <c r="J58" s="7">
        <v>6</v>
      </c>
      <c r="K58" s="7">
        <v>2</v>
      </c>
      <c r="L58" s="7">
        <v>289</v>
      </c>
      <c r="M58" s="7">
        <v>10</v>
      </c>
      <c r="N58" s="7">
        <v>108</v>
      </c>
      <c r="O58" s="11">
        <v>68</v>
      </c>
      <c r="P58" s="11">
        <v>181.76050974103899</v>
      </c>
      <c r="Q58" s="13"/>
    </row>
    <row r="59" spans="2:17" x14ac:dyDescent="0.2">
      <c r="B59" s="10">
        <v>44254</v>
      </c>
      <c r="C59" s="7">
        <v>196</v>
      </c>
      <c r="D59" s="7">
        <v>14.387755102040799</v>
      </c>
      <c r="E59" s="7">
        <v>9.0816326530612201</v>
      </c>
      <c r="F59" s="7">
        <v>161</v>
      </c>
      <c r="G59" s="7">
        <v>12</v>
      </c>
      <c r="H59" s="7">
        <v>23</v>
      </c>
      <c r="I59" s="7">
        <v>0</v>
      </c>
      <c r="J59" s="7">
        <v>3</v>
      </c>
      <c r="K59" s="7">
        <v>2</v>
      </c>
      <c r="L59" s="7">
        <v>139</v>
      </c>
      <c r="M59" s="7">
        <v>15</v>
      </c>
      <c r="N59" s="7">
        <v>37</v>
      </c>
      <c r="O59" s="11">
        <v>41</v>
      </c>
      <c r="P59" s="11">
        <v>120.762800970906</v>
      </c>
      <c r="Q59" s="13"/>
    </row>
    <row r="60" spans="2:17" x14ac:dyDescent="0.2">
      <c r="B60" s="10">
        <v>44255</v>
      </c>
      <c r="C60" s="7">
        <v>1361</v>
      </c>
      <c r="D60" s="7">
        <v>10.002939015429799</v>
      </c>
      <c r="E60" s="7">
        <v>26.2894930198383</v>
      </c>
      <c r="F60" s="7">
        <v>901</v>
      </c>
      <c r="G60" s="7">
        <v>137</v>
      </c>
      <c r="H60" s="7">
        <v>323</v>
      </c>
      <c r="I60" s="7">
        <v>7</v>
      </c>
      <c r="J60" s="7">
        <v>32</v>
      </c>
      <c r="K60" s="7">
        <v>9</v>
      </c>
      <c r="L60" s="7">
        <v>909</v>
      </c>
      <c r="M60" s="7">
        <v>110</v>
      </c>
      <c r="N60" s="7">
        <v>294</v>
      </c>
      <c r="O60" s="11">
        <v>110</v>
      </c>
      <c r="P60" s="11">
        <v>101.35589152897001</v>
      </c>
      <c r="Q60" s="13"/>
    </row>
    <row r="61" spans="2:17" x14ac:dyDescent="0.2">
      <c r="B61" s="10">
        <v>44256</v>
      </c>
      <c r="C61" s="7">
        <v>1729</v>
      </c>
      <c r="D61" s="7">
        <v>9.4285714285714199</v>
      </c>
      <c r="E61" s="7">
        <v>48.6928860613071</v>
      </c>
      <c r="F61" s="7">
        <v>790</v>
      </c>
      <c r="G61" s="7">
        <v>322</v>
      </c>
      <c r="H61" s="7">
        <v>617</v>
      </c>
      <c r="I61" s="7">
        <v>10</v>
      </c>
      <c r="J61" s="7">
        <v>63</v>
      </c>
      <c r="K61" s="7">
        <v>8</v>
      </c>
      <c r="L61" s="7">
        <v>1211</v>
      </c>
      <c r="M61" s="7">
        <v>143</v>
      </c>
      <c r="N61" s="7">
        <v>294</v>
      </c>
      <c r="O61" s="11">
        <v>272</v>
      </c>
      <c r="P61" s="11">
        <v>149.51804211202199</v>
      </c>
      <c r="Q61" s="13"/>
    </row>
    <row r="62" spans="2:17" x14ac:dyDescent="0.2">
      <c r="B62" s="10">
        <v>44257</v>
      </c>
      <c r="C62" s="7">
        <v>850</v>
      </c>
      <c r="D62" s="7">
        <v>10.342352941176401</v>
      </c>
      <c r="E62" s="7">
        <v>43.552941176470597</v>
      </c>
      <c r="F62" s="7">
        <v>524</v>
      </c>
      <c r="G62" s="7">
        <v>124</v>
      </c>
      <c r="H62" s="7">
        <v>202</v>
      </c>
      <c r="I62" s="7">
        <v>7</v>
      </c>
      <c r="J62" s="7">
        <v>37</v>
      </c>
      <c r="K62" s="7">
        <v>7</v>
      </c>
      <c r="L62" s="7">
        <v>571</v>
      </c>
      <c r="M62" s="7">
        <v>31</v>
      </c>
      <c r="N62" s="7">
        <v>197</v>
      </c>
      <c r="O62" s="11">
        <v>119</v>
      </c>
      <c r="P62" s="11">
        <v>133.246300809893</v>
      </c>
      <c r="Q62" s="13"/>
    </row>
    <row r="63" spans="2:17" x14ac:dyDescent="0.2">
      <c r="B63" s="10">
        <v>44258</v>
      </c>
      <c r="C63" s="7">
        <v>1834</v>
      </c>
      <c r="D63" s="7">
        <v>8.7039258451472197</v>
      </c>
      <c r="E63" s="7">
        <v>63.6406761177753</v>
      </c>
      <c r="F63" s="7">
        <v>746</v>
      </c>
      <c r="G63" s="7">
        <v>332</v>
      </c>
      <c r="H63" s="7">
        <v>756</v>
      </c>
      <c r="I63" s="7">
        <v>15</v>
      </c>
      <c r="J63" s="7">
        <v>97</v>
      </c>
      <c r="K63" s="7">
        <v>5</v>
      </c>
      <c r="L63" s="7">
        <v>1242</v>
      </c>
      <c r="M63" s="7">
        <v>188</v>
      </c>
      <c r="N63" s="7">
        <v>287</v>
      </c>
      <c r="O63" s="11">
        <v>379</v>
      </c>
      <c r="P63" s="11">
        <v>217.70021908552201</v>
      </c>
      <c r="Q63" s="13"/>
    </row>
    <row r="64" spans="2:17" x14ac:dyDescent="0.2">
      <c r="B64" s="10">
        <v>44259</v>
      </c>
      <c r="C64" s="7">
        <v>2102</v>
      </c>
      <c r="D64" s="7">
        <v>9.4980970504281608</v>
      </c>
      <c r="E64" s="7">
        <v>77.123691722169298</v>
      </c>
      <c r="F64" s="7">
        <v>851</v>
      </c>
      <c r="G64" s="7">
        <v>393</v>
      </c>
      <c r="H64" s="7">
        <v>858</v>
      </c>
      <c r="I64" s="7">
        <v>47</v>
      </c>
      <c r="J64" s="7">
        <v>108</v>
      </c>
      <c r="K64" s="7">
        <v>7</v>
      </c>
      <c r="L64" s="7">
        <v>1365</v>
      </c>
      <c r="M64" s="7">
        <v>201</v>
      </c>
      <c r="N64" s="7">
        <v>374</v>
      </c>
      <c r="O64" s="11">
        <v>555</v>
      </c>
      <c r="P64" s="11">
        <v>348.722037269086</v>
      </c>
      <c r="Q64" s="13"/>
    </row>
    <row r="65" spans="2:17" x14ac:dyDescent="0.2">
      <c r="B65" s="10">
        <v>44260</v>
      </c>
      <c r="C65" s="7">
        <v>588</v>
      </c>
      <c r="D65" s="7">
        <v>15.778911564625799</v>
      </c>
      <c r="E65" s="7">
        <v>37.889455782312901</v>
      </c>
      <c r="F65" s="7">
        <v>393</v>
      </c>
      <c r="G65" s="7">
        <v>69</v>
      </c>
      <c r="H65" s="7">
        <v>126</v>
      </c>
      <c r="I65" s="7">
        <v>12</v>
      </c>
      <c r="J65" s="7">
        <v>24</v>
      </c>
      <c r="K65" s="7">
        <v>5</v>
      </c>
      <c r="L65" s="7">
        <v>400</v>
      </c>
      <c r="M65" s="7">
        <v>10</v>
      </c>
      <c r="N65" s="7">
        <v>137</v>
      </c>
      <c r="O65" s="11">
        <v>139</v>
      </c>
      <c r="P65" s="11">
        <v>294.45427897592702</v>
      </c>
      <c r="Q65" s="13"/>
    </row>
    <row r="66" spans="2:17" x14ac:dyDescent="0.2">
      <c r="B66" s="10">
        <v>44261</v>
      </c>
      <c r="C66" s="7">
        <v>188</v>
      </c>
      <c r="D66" s="7">
        <v>11.760638297872299</v>
      </c>
      <c r="E66" s="7">
        <v>47.143617021276597</v>
      </c>
      <c r="F66" s="7">
        <v>123</v>
      </c>
      <c r="G66" s="7">
        <v>19</v>
      </c>
      <c r="H66" s="7">
        <v>46</v>
      </c>
      <c r="I66" s="7">
        <v>2</v>
      </c>
      <c r="J66" s="7">
        <v>14</v>
      </c>
      <c r="K66" s="7">
        <v>0</v>
      </c>
      <c r="L66" s="7">
        <v>105</v>
      </c>
      <c r="M66" s="7">
        <v>19</v>
      </c>
      <c r="N66" s="7">
        <v>48</v>
      </c>
      <c r="O66" s="11">
        <v>54</v>
      </c>
      <c r="P66" s="11">
        <v>216.50430559001001</v>
      </c>
      <c r="Q66" s="13"/>
    </row>
    <row r="67" spans="2:17" x14ac:dyDescent="0.2">
      <c r="B67" s="10">
        <v>44262</v>
      </c>
      <c r="C67" s="7">
        <v>2039</v>
      </c>
      <c r="D67" s="7">
        <v>9.7130946542422691</v>
      </c>
      <c r="E67" s="7">
        <v>73.540461010299097</v>
      </c>
      <c r="F67" s="7">
        <v>782</v>
      </c>
      <c r="G67" s="7">
        <v>408</v>
      </c>
      <c r="H67" s="7">
        <v>849</v>
      </c>
      <c r="I67" s="7">
        <v>23</v>
      </c>
      <c r="J67" s="7">
        <v>116</v>
      </c>
      <c r="K67" s="7">
        <v>7</v>
      </c>
      <c r="L67" s="7">
        <v>1335</v>
      </c>
      <c r="M67" s="7">
        <v>190</v>
      </c>
      <c r="N67" s="7">
        <v>368</v>
      </c>
      <c r="O67" s="11">
        <v>492</v>
      </c>
      <c r="P67" s="11">
        <v>315.866192506598</v>
      </c>
      <c r="Q67" s="13"/>
    </row>
    <row r="68" spans="2:17" x14ac:dyDescent="0.2">
      <c r="B68" s="10">
        <v>44263</v>
      </c>
      <c r="C68" s="7">
        <v>508</v>
      </c>
      <c r="D68" s="7">
        <v>8.5078740157480297</v>
      </c>
      <c r="E68" s="7">
        <v>115.21653543307001</v>
      </c>
      <c r="F68" s="7">
        <v>151</v>
      </c>
      <c r="G68" s="7">
        <v>100</v>
      </c>
      <c r="H68" s="7">
        <v>257</v>
      </c>
      <c r="I68" s="7">
        <v>10</v>
      </c>
      <c r="J68" s="7">
        <v>9</v>
      </c>
      <c r="K68" s="7">
        <v>5</v>
      </c>
      <c r="L68" s="7">
        <v>366</v>
      </c>
      <c r="M68" s="7">
        <v>46</v>
      </c>
      <c r="N68" s="7">
        <v>72</v>
      </c>
      <c r="O68" s="11">
        <v>166</v>
      </c>
      <c r="P68" s="11">
        <v>272.39774004296402</v>
      </c>
      <c r="Q68" s="13"/>
    </row>
    <row r="69" spans="2:17" x14ac:dyDescent="0.2">
      <c r="B69" s="10">
        <v>44264</v>
      </c>
      <c r="C69" s="7">
        <v>1864</v>
      </c>
      <c r="D69" s="7">
        <v>8.3229613733905499</v>
      </c>
      <c r="E69" s="7">
        <v>108.917381974248</v>
      </c>
      <c r="F69" s="7">
        <v>701</v>
      </c>
      <c r="G69" s="7">
        <v>373</v>
      </c>
      <c r="H69" s="7">
        <v>790</v>
      </c>
      <c r="I69" s="7">
        <v>31</v>
      </c>
      <c r="J69" s="7">
        <v>108</v>
      </c>
      <c r="K69" s="7">
        <v>5</v>
      </c>
      <c r="L69" s="7">
        <v>1166</v>
      </c>
      <c r="M69" s="7">
        <v>183</v>
      </c>
      <c r="N69" s="7">
        <v>371</v>
      </c>
      <c r="O69" s="11">
        <v>563</v>
      </c>
      <c r="P69" s="11">
        <v>382.87010737866899</v>
      </c>
      <c r="Q69" s="13"/>
    </row>
    <row r="70" spans="2:17" x14ac:dyDescent="0.2">
      <c r="B70" s="10">
        <v>44265</v>
      </c>
      <c r="C70" s="7">
        <v>2070</v>
      </c>
      <c r="D70" s="7">
        <v>7.9574879227053099</v>
      </c>
      <c r="E70" s="7">
        <v>87.894202898550702</v>
      </c>
      <c r="F70" s="7">
        <v>632</v>
      </c>
      <c r="G70" s="7">
        <v>504</v>
      </c>
      <c r="H70" s="7">
        <v>934</v>
      </c>
      <c r="I70" s="7">
        <v>18</v>
      </c>
      <c r="J70" s="7">
        <v>123</v>
      </c>
      <c r="K70" s="7">
        <v>10</v>
      </c>
      <c r="L70" s="7">
        <v>1416</v>
      </c>
      <c r="M70" s="7">
        <v>206</v>
      </c>
      <c r="N70" s="7">
        <v>297</v>
      </c>
      <c r="O70" s="11">
        <v>567</v>
      </c>
      <c r="P70" s="11">
        <v>468.399838799164</v>
      </c>
      <c r="Q70" s="13"/>
    </row>
    <row r="71" spans="2:17" x14ac:dyDescent="0.2">
      <c r="B71" s="10">
        <v>44266</v>
      </c>
      <c r="C71" s="7">
        <v>2254</v>
      </c>
      <c r="D71" s="7">
        <v>9.7874889086069192</v>
      </c>
      <c r="E71" s="7">
        <v>147.12866015971599</v>
      </c>
      <c r="F71" s="7">
        <v>643</v>
      </c>
      <c r="G71" s="7">
        <v>547</v>
      </c>
      <c r="H71" s="7">
        <v>1064</v>
      </c>
      <c r="I71" s="7">
        <v>19</v>
      </c>
      <c r="J71" s="7">
        <v>197</v>
      </c>
      <c r="K71" s="7">
        <v>16</v>
      </c>
      <c r="L71" s="7">
        <v>1434</v>
      </c>
      <c r="M71" s="7">
        <v>220</v>
      </c>
      <c r="N71" s="7">
        <v>368</v>
      </c>
      <c r="O71" s="11">
        <v>970</v>
      </c>
      <c r="P71" s="11">
        <v>678.81080602938903</v>
      </c>
      <c r="Q71" s="13"/>
    </row>
    <row r="72" spans="2:17" x14ac:dyDescent="0.2">
      <c r="B72" s="10">
        <v>44267</v>
      </c>
      <c r="C72" s="7">
        <v>465</v>
      </c>
      <c r="D72" s="7">
        <v>9.9462365591397806</v>
      </c>
      <c r="E72" s="7">
        <v>81.991397849462302</v>
      </c>
      <c r="F72" s="7">
        <v>197</v>
      </c>
      <c r="G72" s="7">
        <v>115</v>
      </c>
      <c r="H72" s="7">
        <v>153</v>
      </c>
      <c r="I72" s="7">
        <v>6</v>
      </c>
      <c r="J72" s="7">
        <v>33</v>
      </c>
      <c r="K72" s="7">
        <v>3</v>
      </c>
      <c r="L72" s="7">
        <v>320</v>
      </c>
      <c r="M72" s="7">
        <v>7</v>
      </c>
      <c r="N72" s="7">
        <v>96</v>
      </c>
      <c r="O72" s="11">
        <v>178</v>
      </c>
      <c r="P72" s="11">
        <v>542.78310475692001</v>
      </c>
      <c r="Q72" s="13"/>
    </row>
    <row r="73" spans="2:17" x14ac:dyDescent="0.2">
      <c r="B73" s="10">
        <v>44268</v>
      </c>
      <c r="C73" s="7">
        <v>275</v>
      </c>
      <c r="D73" s="7">
        <v>12.8254545454545</v>
      </c>
      <c r="E73" s="7">
        <v>26.0690909090909</v>
      </c>
      <c r="F73" s="7">
        <v>161</v>
      </c>
      <c r="G73" s="7">
        <v>46</v>
      </c>
      <c r="H73" s="7">
        <v>68</v>
      </c>
      <c r="I73" s="7">
        <v>0</v>
      </c>
      <c r="J73" s="7">
        <v>14</v>
      </c>
      <c r="K73" s="7">
        <v>0</v>
      </c>
      <c r="L73" s="7">
        <v>209</v>
      </c>
      <c r="M73" s="7">
        <v>18</v>
      </c>
      <c r="N73" s="7">
        <v>34</v>
      </c>
      <c r="O73" s="11">
        <v>77</v>
      </c>
      <c r="P73" s="11">
        <v>390.68570306274802</v>
      </c>
      <c r="Q73" s="13"/>
    </row>
    <row r="74" spans="2:17" x14ac:dyDescent="0.2">
      <c r="B74" s="10">
        <v>44269</v>
      </c>
      <c r="C74" s="7">
        <v>1989</v>
      </c>
      <c r="D74" s="7">
        <v>9.0291603821015496</v>
      </c>
      <c r="E74" s="7">
        <v>102.53393665158301</v>
      </c>
      <c r="F74" s="7">
        <v>647</v>
      </c>
      <c r="G74" s="7">
        <v>451</v>
      </c>
      <c r="H74" s="7">
        <v>891</v>
      </c>
      <c r="I74" s="7">
        <v>31</v>
      </c>
      <c r="J74" s="7">
        <v>138</v>
      </c>
      <c r="K74" s="7">
        <v>5</v>
      </c>
      <c r="L74" s="7">
        <v>1285</v>
      </c>
      <c r="M74" s="7">
        <v>167</v>
      </c>
      <c r="N74" s="7">
        <v>363</v>
      </c>
      <c r="O74" s="11">
        <v>648</v>
      </c>
      <c r="P74" s="11">
        <v>480.26042217597097</v>
      </c>
      <c r="Q74" s="13"/>
    </row>
    <row r="75" spans="2:17" x14ac:dyDescent="0.2">
      <c r="B75" s="10">
        <v>44270</v>
      </c>
      <c r="C75" s="7">
        <v>1706</v>
      </c>
      <c r="D75" s="7">
        <v>8.3147713950761997</v>
      </c>
      <c r="E75" s="7">
        <v>78.946658851113696</v>
      </c>
      <c r="F75" s="7">
        <v>614</v>
      </c>
      <c r="G75" s="7">
        <v>312</v>
      </c>
      <c r="H75" s="7">
        <v>780</v>
      </c>
      <c r="I75" s="7">
        <v>27</v>
      </c>
      <c r="J75" s="7">
        <v>81</v>
      </c>
      <c r="K75" s="7">
        <v>3</v>
      </c>
      <c r="L75" s="7">
        <v>1173</v>
      </c>
      <c r="M75" s="7">
        <v>184</v>
      </c>
      <c r="N75" s="7">
        <v>238</v>
      </c>
      <c r="O75" s="11">
        <v>365</v>
      </c>
      <c r="P75" s="11">
        <v>445.79974126706998</v>
      </c>
      <c r="Q75" s="13"/>
    </row>
    <row r="76" spans="2:17" x14ac:dyDescent="0.2">
      <c r="B76" s="10">
        <v>44271</v>
      </c>
      <c r="C76" s="7">
        <v>1312</v>
      </c>
      <c r="D76" s="7">
        <v>9.8064024390243905</v>
      </c>
      <c r="E76" s="7">
        <v>48.500762195121901</v>
      </c>
      <c r="F76" s="7">
        <v>719</v>
      </c>
      <c r="G76" s="7">
        <v>201</v>
      </c>
      <c r="H76" s="7">
        <v>392</v>
      </c>
      <c r="I76" s="7">
        <v>33</v>
      </c>
      <c r="J76" s="7">
        <v>32</v>
      </c>
      <c r="K76" s="7">
        <v>6</v>
      </c>
      <c r="L76" s="7">
        <v>907</v>
      </c>
      <c r="M76" s="7">
        <v>88</v>
      </c>
      <c r="N76" s="7">
        <v>246</v>
      </c>
      <c r="O76" s="11">
        <v>213</v>
      </c>
      <c r="P76" s="11">
        <v>361.58396118877101</v>
      </c>
      <c r="Q76" s="13"/>
    </row>
    <row r="77" spans="2:17" x14ac:dyDescent="0.2">
      <c r="B77" s="10">
        <v>44272</v>
      </c>
      <c r="C77" s="7">
        <v>1163</v>
      </c>
      <c r="D77" s="7">
        <v>10.1195184866724</v>
      </c>
      <c r="E77" s="7">
        <v>58.997420464316399</v>
      </c>
      <c r="F77" s="7">
        <v>536</v>
      </c>
      <c r="G77" s="7">
        <v>201</v>
      </c>
      <c r="H77" s="7">
        <v>426</v>
      </c>
      <c r="I77" s="7">
        <v>17</v>
      </c>
      <c r="J77" s="7">
        <v>52</v>
      </c>
      <c r="K77" s="7">
        <v>3</v>
      </c>
      <c r="L77" s="7">
        <v>809</v>
      </c>
      <c r="M77" s="7">
        <v>119</v>
      </c>
      <c r="N77" s="7">
        <v>163</v>
      </c>
      <c r="O77" s="11">
        <v>209</v>
      </c>
      <c r="P77" s="11">
        <v>295.13686325285198</v>
      </c>
      <c r="Q77" s="13"/>
    </row>
    <row r="78" spans="2:17" x14ac:dyDescent="0.2">
      <c r="B78" s="10">
        <v>44273</v>
      </c>
      <c r="C78" s="7">
        <v>1700</v>
      </c>
      <c r="D78" s="7">
        <v>9.1935294117647004</v>
      </c>
      <c r="E78" s="7">
        <v>149.27529411764701</v>
      </c>
      <c r="F78" s="7">
        <v>493</v>
      </c>
      <c r="G78" s="7">
        <v>410</v>
      </c>
      <c r="H78" s="7">
        <v>797</v>
      </c>
      <c r="I78" s="7">
        <v>23</v>
      </c>
      <c r="J78" s="7">
        <v>114</v>
      </c>
      <c r="K78" s="7">
        <v>11</v>
      </c>
      <c r="L78" s="7">
        <v>1067</v>
      </c>
      <c r="M78" s="7">
        <v>200</v>
      </c>
      <c r="N78" s="7">
        <v>285</v>
      </c>
      <c r="O78" s="11">
        <v>641</v>
      </c>
      <c r="P78" s="11">
        <v>405.61634982172302</v>
      </c>
      <c r="Q78" s="13"/>
    </row>
    <row r="79" spans="2:17" x14ac:dyDescent="0.2">
      <c r="B79" s="10">
        <v>44274</v>
      </c>
      <c r="C79" s="7">
        <v>527</v>
      </c>
      <c r="D79" s="7">
        <v>8.8918406072106198</v>
      </c>
      <c r="E79" s="7">
        <v>68.795066413662198</v>
      </c>
      <c r="F79" s="7">
        <v>265</v>
      </c>
      <c r="G79" s="7">
        <v>100</v>
      </c>
      <c r="H79" s="7">
        <v>162</v>
      </c>
      <c r="I79" s="7">
        <v>12</v>
      </c>
      <c r="J79" s="7">
        <v>26</v>
      </c>
      <c r="K79" s="7">
        <v>6</v>
      </c>
      <c r="L79" s="7">
        <v>359</v>
      </c>
      <c r="M79" s="7">
        <v>11</v>
      </c>
      <c r="N79" s="7">
        <v>113</v>
      </c>
      <c r="O79" s="11">
        <v>164</v>
      </c>
      <c r="P79" s="11">
        <v>318.20267204167499</v>
      </c>
      <c r="Q79" s="13"/>
    </row>
    <row r="80" spans="2:17" x14ac:dyDescent="0.2">
      <c r="B80" s="10">
        <v>44275</v>
      </c>
      <c r="C80" s="7">
        <v>214</v>
      </c>
      <c r="D80" s="7">
        <v>11.971962616822401</v>
      </c>
      <c r="E80" s="7">
        <v>60.990654205607399</v>
      </c>
      <c r="F80" s="7">
        <v>113</v>
      </c>
      <c r="G80" s="7">
        <v>41</v>
      </c>
      <c r="H80" s="7">
        <v>60</v>
      </c>
      <c r="I80" s="7">
        <v>2</v>
      </c>
      <c r="J80" s="7">
        <v>16</v>
      </c>
      <c r="K80" s="7">
        <v>0</v>
      </c>
      <c r="L80" s="7">
        <v>127</v>
      </c>
      <c r="M80" s="7">
        <v>14</v>
      </c>
      <c r="N80" s="7">
        <v>55</v>
      </c>
      <c r="O80" s="11">
        <v>73</v>
      </c>
      <c r="P80" s="11">
        <v>217.21455422541399</v>
      </c>
      <c r="Q80" s="13"/>
    </row>
    <row r="81" spans="2:17" x14ac:dyDescent="0.2">
      <c r="B81" s="10">
        <v>44276</v>
      </c>
      <c r="C81" s="7">
        <v>1817</v>
      </c>
      <c r="D81" s="7">
        <v>9.3802971931755597</v>
      </c>
      <c r="E81" s="7">
        <v>86.313703907539903</v>
      </c>
      <c r="F81" s="7">
        <v>720</v>
      </c>
      <c r="G81" s="7">
        <v>385</v>
      </c>
      <c r="H81" s="7">
        <v>712</v>
      </c>
      <c r="I81" s="7">
        <v>34</v>
      </c>
      <c r="J81" s="7">
        <v>114</v>
      </c>
      <c r="K81" s="7">
        <v>7</v>
      </c>
      <c r="L81" s="7">
        <v>1183</v>
      </c>
      <c r="M81" s="7">
        <v>153</v>
      </c>
      <c r="N81" s="7">
        <v>326</v>
      </c>
      <c r="O81" s="11">
        <v>536</v>
      </c>
      <c r="P81" s="11">
        <v>312.70251871111901</v>
      </c>
      <c r="Q81" s="13"/>
    </row>
    <row r="82" spans="2:17" x14ac:dyDescent="0.2">
      <c r="B82" s="10">
        <v>44277</v>
      </c>
      <c r="C82" s="7">
        <v>1356</v>
      </c>
      <c r="D82" s="7">
        <v>9.7418879056047203</v>
      </c>
      <c r="E82" s="7">
        <v>128.121681415929</v>
      </c>
      <c r="F82" s="7">
        <v>350</v>
      </c>
      <c r="G82" s="7">
        <v>388</v>
      </c>
      <c r="H82" s="7">
        <v>618</v>
      </c>
      <c r="I82" s="7">
        <v>17</v>
      </c>
      <c r="J82" s="7">
        <v>76</v>
      </c>
      <c r="K82" s="7">
        <v>5</v>
      </c>
      <c r="L82" s="7">
        <v>945</v>
      </c>
      <c r="M82" s="7">
        <v>146</v>
      </c>
      <c r="N82" s="7">
        <v>167</v>
      </c>
      <c r="O82" s="11">
        <v>414</v>
      </c>
      <c r="P82" s="11">
        <v>345.74781041604001</v>
      </c>
      <c r="Q82" s="13"/>
    </row>
    <row r="83" spans="2:17" x14ac:dyDescent="0.2">
      <c r="B83" s="10">
        <v>44278</v>
      </c>
      <c r="C83" s="7">
        <v>1756</v>
      </c>
      <c r="D83" s="7">
        <v>9.5119589977220897</v>
      </c>
      <c r="E83" s="7">
        <v>110.621867881548</v>
      </c>
      <c r="F83" s="7">
        <v>637</v>
      </c>
      <c r="G83" s="7">
        <v>352</v>
      </c>
      <c r="H83" s="7">
        <v>767</v>
      </c>
      <c r="I83" s="7">
        <v>19</v>
      </c>
      <c r="J83" s="7">
        <v>104</v>
      </c>
      <c r="K83" s="7">
        <v>11</v>
      </c>
      <c r="L83" s="7">
        <v>1152</v>
      </c>
      <c r="M83" s="7">
        <v>165</v>
      </c>
      <c r="N83" s="7">
        <v>305</v>
      </c>
      <c r="O83" s="11">
        <v>573</v>
      </c>
      <c r="P83" s="11">
        <v>430.65387102057701</v>
      </c>
      <c r="Q83" s="13"/>
    </row>
    <row r="84" spans="2:17" x14ac:dyDescent="0.2">
      <c r="B84" s="10">
        <v>44279</v>
      </c>
      <c r="C84" s="7">
        <v>1486</v>
      </c>
      <c r="D84" s="7">
        <v>9.2025572005383491</v>
      </c>
      <c r="E84" s="7">
        <v>141.26177658142601</v>
      </c>
      <c r="F84" s="7">
        <v>441</v>
      </c>
      <c r="G84" s="7">
        <v>329</v>
      </c>
      <c r="H84" s="7">
        <v>716</v>
      </c>
      <c r="I84" s="7">
        <v>17</v>
      </c>
      <c r="J84" s="7">
        <v>41</v>
      </c>
      <c r="K84" s="7">
        <v>2</v>
      </c>
      <c r="L84" s="7">
        <v>1054</v>
      </c>
      <c r="M84" s="7">
        <v>176</v>
      </c>
      <c r="N84" s="7">
        <v>196</v>
      </c>
      <c r="O84" s="11">
        <v>552</v>
      </c>
      <c r="P84" s="11">
        <v>487.82396676539901</v>
      </c>
      <c r="Q84" s="13"/>
    </row>
    <row r="85" spans="2:17" x14ac:dyDescent="0.2">
      <c r="B85" s="10">
        <v>44280</v>
      </c>
      <c r="C85" s="7">
        <v>1369</v>
      </c>
      <c r="D85" s="7">
        <v>9.9349890430971506</v>
      </c>
      <c r="E85" s="7">
        <v>80.205989773557306</v>
      </c>
      <c r="F85" s="7">
        <v>584</v>
      </c>
      <c r="G85" s="7">
        <v>272</v>
      </c>
      <c r="H85" s="7">
        <v>513</v>
      </c>
      <c r="I85" s="7">
        <v>15</v>
      </c>
      <c r="J85" s="7">
        <v>40</v>
      </c>
      <c r="K85" s="7">
        <v>2</v>
      </c>
      <c r="L85" s="7">
        <v>911</v>
      </c>
      <c r="M85" s="7">
        <v>156</v>
      </c>
      <c r="N85" s="7">
        <v>245</v>
      </c>
      <c r="O85" s="11">
        <v>316</v>
      </c>
      <c r="P85" s="11">
        <v>442.00539083128803</v>
      </c>
      <c r="Q85" s="13"/>
    </row>
    <row r="86" spans="2:17" x14ac:dyDescent="0.2">
      <c r="B86" s="10">
        <v>44281</v>
      </c>
      <c r="C86" s="7">
        <v>463</v>
      </c>
      <c r="D86" s="7">
        <v>10.3952483801295</v>
      </c>
      <c r="E86" s="7">
        <v>26.676025917926498</v>
      </c>
      <c r="F86" s="7">
        <v>311</v>
      </c>
      <c r="G86" s="7">
        <v>77</v>
      </c>
      <c r="H86" s="7">
        <v>75</v>
      </c>
      <c r="I86" s="7">
        <v>3</v>
      </c>
      <c r="J86" s="7">
        <v>11</v>
      </c>
      <c r="K86" s="7">
        <v>2</v>
      </c>
      <c r="L86" s="7">
        <v>333</v>
      </c>
      <c r="M86" s="7">
        <v>13</v>
      </c>
      <c r="N86" s="7">
        <v>101</v>
      </c>
      <c r="O86" s="11">
        <v>94</v>
      </c>
      <c r="P86" s="11">
        <v>321.21934938714401</v>
      </c>
      <c r="Q86" s="13"/>
    </row>
    <row r="87" spans="2:17" x14ac:dyDescent="0.2">
      <c r="B87" s="10">
        <v>44282</v>
      </c>
      <c r="C87" s="7">
        <v>247</v>
      </c>
      <c r="D87" s="7">
        <v>15.1214574898785</v>
      </c>
      <c r="E87" s="7">
        <v>35.906882591093101</v>
      </c>
      <c r="F87" s="7">
        <v>167</v>
      </c>
      <c r="G87" s="7">
        <v>34</v>
      </c>
      <c r="H87" s="7">
        <v>46</v>
      </c>
      <c r="I87" s="7">
        <v>1</v>
      </c>
      <c r="J87" s="7">
        <v>12</v>
      </c>
      <c r="K87" s="7">
        <v>0</v>
      </c>
      <c r="L87" s="7">
        <v>156</v>
      </c>
      <c r="M87" s="7">
        <v>20</v>
      </c>
      <c r="N87" s="7">
        <v>58</v>
      </c>
      <c r="O87" s="11">
        <v>102</v>
      </c>
      <c r="P87" s="11">
        <v>229.86118488864801</v>
      </c>
      <c r="Q87" s="13"/>
    </row>
    <row r="88" spans="2:17" x14ac:dyDescent="0.2">
      <c r="B88" s="10">
        <v>44283</v>
      </c>
      <c r="C88" s="7">
        <v>1519</v>
      </c>
      <c r="D88" s="7">
        <v>9.8472679394338307</v>
      </c>
      <c r="E88" s="7">
        <v>70.589861751152</v>
      </c>
      <c r="F88" s="7">
        <v>693</v>
      </c>
      <c r="G88" s="7">
        <v>295</v>
      </c>
      <c r="H88" s="7">
        <v>531</v>
      </c>
      <c r="I88" s="7">
        <v>13</v>
      </c>
      <c r="J88" s="7">
        <v>64</v>
      </c>
      <c r="K88" s="7">
        <v>7</v>
      </c>
      <c r="L88" s="7">
        <v>964</v>
      </c>
      <c r="M88" s="7">
        <v>106</v>
      </c>
      <c r="N88" s="7">
        <v>365</v>
      </c>
      <c r="O88" s="11">
        <v>322</v>
      </c>
      <c r="P88" s="11">
        <v>243.13726384841601</v>
      </c>
      <c r="Q88" s="13"/>
    </row>
    <row r="89" spans="2:17" x14ac:dyDescent="0.2">
      <c r="B89" s="10">
        <v>44284</v>
      </c>
      <c r="C89" s="7">
        <v>1338</v>
      </c>
      <c r="D89" s="7">
        <v>9.0097159940209206</v>
      </c>
      <c r="E89" s="7">
        <v>56.580717488789197</v>
      </c>
      <c r="F89" s="7">
        <v>636</v>
      </c>
      <c r="G89" s="7">
        <v>246</v>
      </c>
      <c r="H89" s="7">
        <v>456</v>
      </c>
      <c r="I89" s="7">
        <v>15</v>
      </c>
      <c r="J89" s="7">
        <v>34</v>
      </c>
      <c r="K89" s="7">
        <v>11</v>
      </c>
      <c r="L89" s="7">
        <v>958</v>
      </c>
      <c r="M89" s="7">
        <v>124</v>
      </c>
      <c r="N89" s="7">
        <v>196</v>
      </c>
      <c r="O89" s="11">
        <v>211</v>
      </c>
      <c r="P89" s="11">
        <v>216.86051506424499</v>
      </c>
      <c r="Q89" s="13"/>
    </row>
    <row r="90" spans="2:17" x14ac:dyDescent="0.2">
      <c r="B90" s="10">
        <v>44285</v>
      </c>
      <c r="C90" s="7">
        <v>1485</v>
      </c>
      <c r="D90" s="7">
        <v>12.213468013468001</v>
      </c>
      <c r="E90" s="7">
        <v>83.470033670033601</v>
      </c>
      <c r="F90" s="7">
        <v>586</v>
      </c>
      <c r="G90" s="7">
        <v>279</v>
      </c>
      <c r="H90" s="7">
        <v>620</v>
      </c>
      <c r="I90" s="7">
        <v>16</v>
      </c>
      <c r="J90" s="7">
        <v>71</v>
      </c>
      <c r="K90" s="7">
        <v>3</v>
      </c>
      <c r="L90" s="7">
        <v>972</v>
      </c>
      <c r="M90" s="7">
        <v>165</v>
      </c>
      <c r="N90" s="7">
        <v>258</v>
      </c>
      <c r="O90" s="11">
        <v>383</v>
      </c>
      <c r="P90" s="11">
        <v>263.22003624279898</v>
      </c>
      <c r="Q90" s="13"/>
    </row>
    <row r="91" spans="2:17" x14ac:dyDescent="0.2">
      <c r="B91" s="10">
        <v>44286</v>
      </c>
      <c r="C91" s="7">
        <v>582</v>
      </c>
      <c r="D91" s="7">
        <v>14.2268041237113</v>
      </c>
      <c r="E91" s="7">
        <v>58.946735395189002</v>
      </c>
      <c r="F91" s="7">
        <v>278</v>
      </c>
      <c r="G91" s="7">
        <v>119</v>
      </c>
      <c r="H91" s="7">
        <v>185</v>
      </c>
      <c r="I91" s="7">
        <v>8</v>
      </c>
      <c r="J91" s="7">
        <v>28</v>
      </c>
      <c r="K91" s="7">
        <v>1</v>
      </c>
      <c r="L91" s="7">
        <v>415</v>
      </c>
      <c r="M91" s="7">
        <v>21</v>
      </c>
      <c r="N91" s="7">
        <v>109</v>
      </c>
      <c r="O91" s="11">
        <v>194</v>
      </c>
      <c r="P91" s="11">
        <v>232.32287625934401</v>
      </c>
      <c r="Q91" s="13"/>
    </row>
    <row r="92" spans="2:17" x14ac:dyDescent="0.2">
      <c r="B92" s="10">
        <v>44287</v>
      </c>
      <c r="C92" s="7">
        <v>122</v>
      </c>
      <c r="D92" s="7">
        <v>11.418032786885201</v>
      </c>
      <c r="E92" s="7">
        <v>32.327868852458998</v>
      </c>
      <c r="F92" s="7">
        <v>75</v>
      </c>
      <c r="G92" s="7">
        <v>7</v>
      </c>
      <c r="H92" s="7">
        <v>40</v>
      </c>
      <c r="I92" s="7">
        <v>0</v>
      </c>
      <c r="J92" s="7">
        <v>5</v>
      </c>
      <c r="K92" s="7">
        <v>0</v>
      </c>
      <c r="L92" s="7">
        <v>86</v>
      </c>
      <c r="M92" s="7">
        <v>14</v>
      </c>
      <c r="N92" s="7">
        <v>17</v>
      </c>
      <c r="O92" s="11">
        <v>21</v>
      </c>
      <c r="P92" s="11">
        <v>145.989393760978</v>
      </c>
      <c r="Q92" s="13"/>
    </row>
    <row r="93" spans="2:17" x14ac:dyDescent="0.2">
      <c r="B93" s="10">
        <v>44288</v>
      </c>
      <c r="C93" s="7">
        <v>833</v>
      </c>
      <c r="D93" s="7">
        <v>13.710684273709401</v>
      </c>
      <c r="E93" s="7">
        <v>39.653061224489797</v>
      </c>
      <c r="F93" s="7">
        <v>514</v>
      </c>
      <c r="G93" s="7">
        <v>129</v>
      </c>
      <c r="H93" s="7">
        <v>190</v>
      </c>
      <c r="I93" s="7">
        <v>4</v>
      </c>
      <c r="J93" s="7">
        <v>31</v>
      </c>
      <c r="K93" s="7">
        <v>2</v>
      </c>
      <c r="L93" s="7">
        <v>554</v>
      </c>
      <c r="M93" s="7">
        <v>12</v>
      </c>
      <c r="N93" s="7">
        <v>230</v>
      </c>
      <c r="O93" s="11">
        <v>224</v>
      </c>
      <c r="P93" s="11">
        <v>156.398135340631</v>
      </c>
      <c r="Q93" s="13"/>
    </row>
    <row r="94" spans="2:17" x14ac:dyDescent="0.2">
      <c r="B94" s="10">
        <v>44289</v>
      </c>
      <c r="C94" s="7">
        <v>186</v>
      </c>
      <c r="D94" s="7">
        <v>13.080645161290301</v>
      </c>
      <c r="E94" s="7">
        <v>28.693548387096701</v>
      </c>
      <c r="F94" s="7">
        <v>116</v>
      </c>
      <c r="G94" s="7">
        <v>20</v>
      </c>
      <c r="H94" s="7">
        <v>50</v>
      </c>
      <c r="I94" s="7">
        <v>1</v>
      </c>
      <c r="J94" s="7">
        <v>16</v>
      </c>
      <c r="K94" s="7">
        <v>0</v>
      </c>
      <c r="L94" s="7">
        <v>129</v>
      </c>
      <c r="M94" s="7">
        <v>5</v>
      </c>
      <c r="N94" s="7">
        <v>35</v>
      </c>
      <c r="O94" s="11">
        <v>60</v>
      </c>
      <c r="P94" s="11">
        <v>107.876088462013</v>
      </c>
      <c r="Q94" s="13"/>
    </row>
    <row r="95" spans="2:17" x14ac:dyDescent="0.2">
      <c r="B95" s="10">
        <v>44290</v>
      </c>
      <c r="C95" s="7">
        <v>1600</v>
      </c>
      <c r="D95" s="7">
        <v>10.154999999999999</v>
      </c>
      <c r="E95" s="7">
        <v>91.353125000000006</v>
      </c>
      <c r="F95" s="7">
        <v>558</v>
      </c>
      <c r="G95" s="7">
        <v>375</v>
      </c>
      <c r="H95" s="7">
        <v>667</v>
      </c>
      <c r="I95" s="7">
        <v>8</v>
      </c>
      <c r="J95" s="7">
        <v>96</v>
      </c>
      <c r="K95" s="7">
        <v>2</v>
      </c>
      <c r="L95" s="7">
        <v>1122</v>
      </c>
      <c r="M95" s="7">
        <v>112</v>
      </c>
      <c r="N95" s="7">
        <v>260</v>
      </c>
      <c r="O95" s="11">
        <v>459</v>
      </c>
      <c r="P95" s="11">
        <v>220.54527751939699</v>
      </c>
      <c r="Q95" s="13"/>
    </row>
    <row r="96" spans="2:17" x14ac:dyDescent="0.2">
      <c r="B96" s="10">
        <v>44291</v>
      </c>
      <c r="C96" s="7">
        <v>1314</v>
      </c>
      <c r="D96" s="7">
        <v>9.7549467275494592</v>
      </c>
      <c r="E96" s="7">
        <v>85.251141552511399</v>
      </c>
      <c r="F96" s="7">
        <v>465</v>
      </c>
      <c r="G96" s="7">
        <v>298</v>
      </c>
      <c r="H96" s="7">
        <v>551</v>
      </c>
      <c r="I96" s="7">
        <v>4</v>
      </c>
      <c r="J96" s="7">
        <v>55</v>
      </c>
      <c r="K96" s="7">
        <v>6</v>
      </c>
      <c r="L96" s="7">
        <v>998</v>
      </c>
      <c r="M96" s="7">
        <v>97</v>
      </c>
      <c r="N96" s="7">
        <v>154</v>
      </c>
      <c r="O96" s="11">
        <v>318</v>
      </c>
      <c r="P96" s="11">
        <v>258.63659480672698</v>
      </c>
      <c r="Q96" s="13"/>
    </row>
    <row r="97" spans="2:17" x14ac:dyDescent="0.2">
      <c r="B97" s="10">
        <v>44292</v>
      </c>
      <c r="C97" s="7">
        <v>89</v>
      </c>
      <c r="D97" s="7">
        <v>20.797752808988701</v>
      </c>
      <c r="E97" s="7">
        <v>0</v>
      </c>
      <c r="F97" s="7">
        <v>89</v>
      </c>
      <c r="G97" s="7">
        <v>0</v>
      </c>
      <c r="H97" s="7">
        <v>0</v>
      </c>
      <c r="I97" s="7">
        <v>1</v>
      </c>
      <c r="J97" s="7">
        <v>0</v>
      </c>
      <c r="K97" s="7">
        <v>0</v>
      </c>
      <c r="L97" s="7">
        <v>69</v>
      </c>
      <c r="M97" s="7">
        <v>2</v>
      </c>
      <c r="N97" s="7">
        <v>17</v>
      </c>
      <c r="O97" s="11">
        <v>87</v>
      </c>
      <c r="P97" s="11">
        <v>202.23436730850801</v>
      </c>
      <c r="Q97" s="13"/>
    </row>
    <row r="98" spans="2:17" x14ac:dyDescent="0.2">
      <c r="B98" s="10">
        <v>44293</v>
      </c>
      <c r="C98" s="7">
        <v>185</v>
      </c>
      <c r="D98" s="7">
        <v>11.291891891891799</v>
      </c>
      <c r="E98" s="7">
        <v>28.340540540540498</v>
      </c>
      <c r="F98" s="7">
        <v>119</v>
      </c>
      <c r="G98" s="7">
        <v>19</v>
      </c>
      <c r="H98" s="7">
        <v>47</v>
      </c>
      <c r="I98" s="7">
        <v>1</v>
      </c>
      <c r="J98" s="7">
        <v>8</v>
      </c>
      <c r="K98" s="7">
        <v>1</v>
      </c>
      <c r="L98" s="7">
        <v>133</v>
      </c>
      <c r="M98" s="7">
        <v>19</v>
      </c>
      <c r="N98" s="7">
        <v>23</v>
      </c>
      <c r="O98" s="11">
        <v>43</v>
      </c>
      <c r="P98" s="11">
        <v>141.24869531581999</v>
      </c>
      <c r="Q98" s="13"/>
    </row>
    <row r="99" spans="2:17" x14ac:dyDescent="0.2">
      <c r="B99" s="10">
        <v>44294</v>
      </c>
      <c r="C99" s="7">
        <v>1770</v>
      </c>
      <c r="D99" s="7">
        <v>8.9610169491525404</v>
      </c>
      <c r="E99" s="7">
        <v>94.351977401129901</v>
      </c>
      <c r="F99" s="7">
        <v>725</v>
      </c>
      <c r="G99" s="7">
        <v>364</v>
      </c>
      <c r="H99" s="7">
        <v>681</v>
      </c>
      <c r="I99" s="7">
        <v>14</v>
      </c>
      <c r="J99" s="7">
        <v>104</v>
      </c>
      <c r="K99" s="7">
        <v>11</v>
      </c>
      <c r="L99" s="7">
        <v>1183</v>
      </c>
      <c r="M99" s="7">
        <v>124</v>
      </c>
      <c r="N99" s="7">
        <v>334</v>
      </c>
      <c r="O99" s="11">
        <v>573</v>
      </c>
      <c r="P99" s="11">
        <v>290.344962596296</v>
      </c>
      <c r="Q99" s="13"/>
    </row>
    <row r="100" spans="2:17" x14ac:dyDescent="0.2">
      <c r="B100" s="10">
        <v>44295</v>
      </c>
      <c r="C100" s="7">
        <v>741</v>
      </c>
      <c r="D100" s="7">
        <v>11.946018893387301</v>
      </c>
      <c r="E100" s="7">
        <v>46.991902834008101</v>
      </c>
      <c r="F100" s="7">
        <v>421</v>
      </c>
      <c r="G100" s="7">
        <v>147</v>
      </c>
      <c r="H100" s="7">
        <v>173</v>
      </c>
      <c r="I100" s="7">
        <v>12</v>
      </c>
      <c r="J100" s="7">
        <v>31</v>
      </c>
      <c r="K100" s="7">
        <v>3</v>
      </c>
      <c r="L100" s="7">
        <v>537</v>
      </c>
      <c r="M100" s="7">
        <v>5</v>
      </c>
      <c r="N100" s="7">
        <v>153</v>
      </c>
      <c r="O100" s="11">
        <v>232</v>
      </c>
      <c r="P100" s="11">
        <v>281.207883235917</v>
      </c>
      <c r="Q100" s="13"/>
    </row>
    <row r="101" spans="2:17" x14ac:dyDescent="0.2">
      <c r="B101" s="10">
        <v>44296</v>
      </c>
      <c r="C101" s="7">
        <v>342</v>
      </c>
      <c r="D101" s="7">
        <v>13.7280701754385</v>
      </c>
      <c r="E101" s="7">
        <v>71.131578947368396</v>
      </c>
      <c r="F101" s="7">
        <v>146</v>
      </c>
      <c r="G101" s="7">
        <v>92</v>
      </c>
      <c r="H101" s="7">
        <v>104</v>
      </c>
      <c r="I101" s="7">
        <v>0</v>
      </c>
      <c r="J101" s="7">
        <v>24</v>
      </c>
      <c r="K101" s="7">
        <v>3</v>
      </c>
      <c r="L101" s="7">
        <v>226</v>
      </c>
      <c r="M101" s="7">
        <v>22</v>
      </c>
      <c r="N101" s="7">
        <v>67</v>
      </c>
      <c r="O101" s="11">
        <v>142</v>
      </c>
      <c r="P101" s="11">
        <v>238.34792898722199</v>
      </c>
      <c r="Q101" s="13"/>
    </row>
    <row r="102" spans="2:17" x14ac:dyDescent="0.2">
      <c r="B102" s="10">
        <v>44297</v>
      </c>
      <c r="C102" s="7">
        <v>2044</v>
      </c>
      <c r="D102" s="7">
        <v>8.7343444227005804</v>
      </c>
      <c r="E102" s="7">
        <v>87.704011741682905</v>
      </c>
      <c r="F102" s="7">
        <v>766</v>
      </c>
      <c r="G102" s="7">
        <v>498</v>
      </c>
      <c r="H102" s="7">
        <v>780</v>
      </c>
      <c r="I102" s="7">
        <v>17</v>
      </c>
      <c r="J102" s="7">
        <v>52</v>
      </c>
      <c r="K102" s="7">
        <v>8</v>
      </c>
      <c r="L102" s="7">
        <v>1388</v>
      </c>
      <c r="M102" s="7">
        <v>158</v>
      </c>
      <c r="N102" s="7">
        <v>421</v>
      </c>
      <c r="O102" s="11">
        <v>592</v>
      </c>
      <c r="P102" s="11">
        <v>369.54333316847101</v>
      </c>
      <c r="Q102" s="13"/>
    </row>
    <row r="103" spans="2:17" x14ac:dyDescent="0.2">
      <c r="B103" s="10">
        <v>44298</v>
      </c>
      <c r="C103" s="7">
        <v>1866</v>
      </c>
      <c r="D103" s="7">
        <v>9.0401929260450107</v>
      </c>
      <c r="E103" s="7">
        <v>82.1516613076098</v>
      </c>
      <c r="F103" s="7">
        <v>557</v>
      </c>
      <c r="G103" s="7">
        <v>486</v>
      </c>
      <c r="H103" s="7">
        <v>823</v>
      </c>
      <c r="I103" s="7">
        <v>30</v>
      </c>
      <c r="J103" s="7">
        <v>100</v>
      </c>
      <c r="K103" s="7">
        <v>12</v>
      </c>
      <c r="L103" s="7">
        <v>1348</v>
      </c>
      <c r="M103" s="7">
        <v>168</v>
      </c>
      <c r="N103" s="7">
        <v>208</v>
      </c>
      <c r="O103" s="11">
        <v>463</v>
      </c>
      <c r="P103" s="11">
        <v>422.48360999841299</v>
      </c>
      <c r="Q103" s="13"/>
    </row>
    <row r="104" spans="2:17" x14ac:dyDescent="0.2">
      <c r="B104" s="10">
        <v>44299</v>
      </c>
      <c r="C104" s="7">
        <v>1793</v>
      </c>
      <c r="D104" s="7">
        <v>9.0791968767428894</v>
      </c>
      <c r="E104" s="7">
        <v>87.170663692136102</v>
      </c>
      <c r="F104" s="7">
        <v>711</v>
      </c>
      <c r="G104" s="7">
        <v>372</v>
      </c>
      <c r="H104" s="7">
        <v>710</v>
      </c>
      <c r="I104" s="7">
        <v>27</v>
      </c>
      <c r="J104" s="7">
        <v>109</v>
      </c>
      <c r="K104" s="7">
        <v>4</v>
      </c>
      <c r="L104" s="7">
        <v>1220</v>
      </c>
      <c r="M104" s="7">
        <v>192</v>
      </c>
      <c r="N104" s="7">
        <v>241</v>
      </c>
      <c r="O104" s="11">
        <v>441</v>
      </c>
      <c r="P104" s="11">
        <v>451.013674270217</v>
      </c>
      <c r="Q104" s="13"/>
    </row>
    <row r="105" spans="2:17" x14ac:dyDescent="0.2">
      <c r="B105" s="10">
        <v>44300</v>
      </c>
      <c r="C105" s="7">
        <v>1559</v>
      </c>
      <c r="D105" s="7">
        <v>8.4381013470173194</v>
      </c>
      <c r="E105" s="7">
        <v>102.640153944836</v>
      </c>
      <c r="F105" s="7">
        <v>528</v>
      </c>
      <c r="G105" s="7">
        <v>325</v>
      </c>
      <c r="H105" s="7">
        <v>706</v>
      </c>
      <c r="I105" s="7">
        <v>25</v>
      </c>
      <c r="J105" s="7">
        <v>66</v>
      </c>
      <c r="K105" s="7">
        <v>7</v>
      </c>
      <c r="L105" s="7">
        <v>1102</v>
      </c>
      <c r="M105" s="7">
        <v>178</v>
      </c>
      <c r="N105" s="7">
        <v>181</v>
      </c>
      <c r="O105" s="11">
        <v>393</v>
      </c>
      <c r="P105" s="11">
        <v>450.53251414844402</v>
      </c>
      <c r="Q105" s="13"/>
    </row>
    <row r="106" spans="2:17" x14ac:dyDescent="0.2">
      <c r="B106" s="10">
        <v>44301</v>
      </c>
      <c r="C106" s="7">
        <v>1564</v>
      </c>
      <c r="D106" s="7">
        <v>11.758951406649601</v>
      </c>
      <c r="E106" s="7">
        <v>76.735294117647001</v>
      </c>
      <c r="F106" s="7">
        <v>621</v>
      </c>
      <c r="G106" s="7">
        <v>326</v>
      </c>
      <c r="H106" s="7">
        <v>617</v>
      </c>
      <c r="I106" s="7">
        <v>26</v>
      </c>
      <c r="J106" s="7">
        <v>71</v>
      </c>
      <c r="K106" s="7">
        <v>2</v>
      </c>
      <c r="L106" s="7">
        <v>1041</v>
      </c>
      <c r="M106" s="7">
        <v>147</v>
      </c>
      <c r="N106" s="7">
        <v>277</v>
      </c>
      <c r="O106" s="11">
        <v>342</v>
      </c>
      <c r="P106" s="11">
        <v>426.85449001233098</v>
      </c>
      <c r="Q106" s="13"/>
    </row>
    <row r="107" spans="2:17" x14ac:dyDescent="0.2">
      <c r="B107" s="10">
        <v>44302</v>
      </c>
      <c r="C107" s="7">
        <v>603</v>
      </c>
      <c r="D107" s="7">
        <v>10.608623548922001</v>
      </c>
      <c r="E107" s="7">
        <v>39.5555555555555</v>
      </c>
      <c r="F107" s="7">
        <v>359</v>
      </c>
      <c r="G107" s="7">
        <v>91</v>
      </c>
      <c r="H107" s="7">
        <v>153</v>
      </c>
      <c r="I107" s="7">
        <v>8</v>
      </c>
      <c r="J107" s="7">
        <v>21</v>
      </c>
      <c r="K107" s="7">
        <v>8</v>
      </c>
      <c r="L107" s="7">
        <v>445</v>
      </c>
      <c r="M107" s="7">
        <v>12</v>
      </c>
      <c r="N107" s="7">
        <v>109</v>
      </c>
      <c r="O107" s="11">
        <v>168</v>
      </c>
      <c r="P107" s="11">
        <v>341.01267955968399</v>
      </c>
      <c r="Q107" s="13"/>
    </row>
    <row r="108" spans="2:17" x14ac:dyDescent="0.2">
      <c r="B108" s="10">
        <v>44303</v>
      </c>
      <c r="C108" s="7">
        <v>209</v>
      </c>
      <c r="D108" s="7">
        <v>9.3923444976076507</v>
      </c>
      <c r="E108" s="7">
        <v>91.468899521531</v>
      </c>
      <c r="F108" s="7">
        <v>79</v>
      </c>
      <c r="G108" s="7">
        <v>63</v>
      </c>
      <c r="H108" s="7">
        <v>67</v>
      </c>
      <c r="I108" s="7">
        <v>2</v>
      </c>
      <c r="J108" s="7">
        <v>6</v>
      </c>
      <c r="K108" s="7">
        <v>1</v>
      </c>
      <c r="L108" s="7">
        <v>158</v>
      </c>
      <c r="M108" s="7">
        <v>11</v>
      </c>
      <c r="N108" s="7">
        <v>31</v>
      </c>
      <c r="O108" s="11">
        <v>75</v>
      </c>
      <c r="P108" s="11">
        <v>238.784976669396</v>
      </c>
      <c r="Q108" s="13"/>
    </row>
    <row r="109" spans="2:17" x14ac:dyDescent="0.2">
      <c r="B109" s="10">
        <v>44304</v>
      </c>
      <c r="C109" s="7">
        <v>1642</v>
      </c>
      <c r="D109" s="7">
        <v>19.908038976857402</v>
      </c>
      <c r="E109" s="7">
        <v>62.068818514007297</v>
      </c>
      <c r="F109" s="7">
        <v>705</v>
      </c>
      <c r="G109" s="7">
        <v>315</v>
      </c>
      <c r="H109" s="7">
        <v>622</v>
      </c>
      <c r="I109" s="7">
        <v>22</v>
      </c>
      <c r="J109" s="7">
        <v>73</v>
      </c>
      <c r="K109" s="7">
        <v>2</v>
      </c>
      <c r="L109" s="7">
        <v>1166</v>
      </c>
      <c r="M109" s="7">
        <v>130</v>
      </c>
      <c r="N109" s="7">
        <v>249</v>
      </c>
      <c r="O109" s="11">
        <v>335</v>
      </c>
      <c r="P109" s="11">
        <v>257.092084622127</v>
      </c>
      <c r="Q109" s="13"/>
    </row>
    <row r="110" spans="2:17" x14ac:dyDescent="0.2">
      <c r="B110" s="10">
        <v>44305</v>
      </c>
      <c r="C110" s="7">
        <v>1392</v>
      </c>
      <c r="D110" s="7">
        <v>8.4935344827586192</v>
      </c>
      <c r="E110" s="7">
        <v>71.109913793103402</v>
      </c>
      <c r="F110" s="7">
        <v>600</v>
      </c>
      <c r="G110" s="7">
        <v>257</v>
      </c>
      <c r="H110" s="7">
        <v>535</v>
      </c>
      <c r="I110" s="7">
        <v>28</v>
      </c>
      <c r="J110" s="7">
        <v>35</v>
      </c>
      <c r="K110" s="7">
        <v>2</v>
      </c>
      <c r="L110" s="7">
        <v>1025</v>
      </c>
      <c r="M110" s="7">
        <v>170</v>
      </c>
      <c r="N110" s="7">
        <v>132</v>
      </c>
      <c r="O110" s="11">
        <v>244</v>
      </c>
      <c r="P110" s="11">
        <v>241.28935367329299</v>
      </c>
      <c r="Q110" s="13"/>
    </row>
    <row r="111" spans="2:17" x14ac:dyDescent="0.2">
      <c r="B111" s="10">
        <v>44306</v>
      </c>
      <c r="C111" s="7">
        <v>833</v>
      </c>
      <c r="D111" s="7">
        <v>14.6434573829531</v>
      </c>
      <c r="E111" s="7">
        <v>24.944777911164401</v>
      </c>
      <c r="F111" s="7">
        <v>582</v>
      </c>
      <c r="G111" s="7">
        <v>102</v>
      </c>
      <c r="H111" s="7">
        <v>149</v>
      </c>
      <c r="I111" s="7">
        <v>13</v>
      </c>
      <c r="J111" s="7">
        <v>12</v>
      </c>
      <c r="K111" s="7">
        <v>1</v>
      </c>
      <c r="L111" s="7">
        <v>678</v>
      </c>
      <c r="M111" s="7">
        <v>37</v>
      </c>
      <c r="N111" s="7">
        <v>92</v>
      </c>
      <c r="O111" s="11">
        <v>356</v>
      </c>
      <c r="P111" s="11">
        <v>272.82111238479501</v>
      </c>
      <c r="Q111" s="13"/>
    </row>
    <row r="112" spans="2:17" x14ac:dyDescent="0.2">
      <c r="B112" s="10">
        <v>44307</v>
      </c>
      <c r="C112" s="7">
        <v>489</v>
      </c>
      <c r="D112" s="7">
        <v>15.155419222903801</v>
      </c>
      <c r="E112" s="7">
        <v>14.406952965235099</v>
      </c>
      <c r="F112" s="7">
        <v>385</v>
      </c>
      <c r="G112" s="7">
        <v>41</v>
      </c>
      <c r="H112" s="7">
        <v>63</v>
      </c>
      <c r="I112" s="7">
        <v>4</v>
      </c>
      <c r="J112" s="7">
        <v>21</v>
      </c>
      <c r="K112" s="7">
        <v>0</v>
      </c>
      <c r="L112" s="7">
        <v>382</v>
      </c>
      <c r="M112" s="7">
        <v>36</v>
      </c>
      <c r="N112" s="7">
        <v>46</v>
      </c>
      <c r="O112" s="11">
        <v>251</v>
      </c>
      <c r="P112" s="11">
        <v>260.62448317125097</v>
      </c>
      <c r="Q112" s="13"/>
    </row>
    <row r="113" spans="2:17" x14ac:dyDescent="0.2">
      <c r="B113" s="10">
        <v>44308</v>
      </c>
      <c r="C113" s="7">
        <v>1881</v>
      </c>
      <c r="D113" s="7">
        <v>9.0871876661350299</v>
      </c>
      <c r="E113" s="7">
        <v>105.01435406698501</v>
      </c>
      <c r="F113" s="7">
        <v>667</v>
      </c>
      <c r="G113" s="7">
        <v>426</v>
      </c>
      <c r="H113" s="7">
        <v>788</v>
      </c>
      <c r="I113" s="7">
        <v>18</v>
      </c>
      <c r="J113" s="7">
        <v>114</v>
      </c>
      <c r="K113" s="7">
        <v>5</v>
      </c>
      <c r="L113" s="7">
        <v>1276</v>
      </c>
      <c r="M113" s="7">
        <v>189</v>
      </c>
      <c r="N113" s="7">
        <v>279</v>
      </c>
      <c r="O113" s="11">
        <v>557</v>
      </c>
      <c r="P113" s="11">
        <v>364.97787255441801</v>
      </c>
      <c r="Q113" s="13"/>
    </row>
    <row r="114" spans="2:17" x14ac:dyDescent="0.2">
      <c r="B114" s="10">
        <v>44309</v>
      </c>
      <c r="C114" s="7">
        <v>506</v>
      </c>
      <c r="D114" s="7">
        <v>12.043478260869501</v>
      </c>
      <c r="E114" s="7">
        <v>18.011857707509801</v>
      </c>
      <c r="F114" s="7">
        <v>373</v>
      </c>
      <c r="G114" s="7">
        <v>53</v>
      </c>
      <c r="H114" s="7">
        <v>80</v>
      </c>
      <c r="I114" s="7">
        <v>6</v>
      </c>
      <c r="J114" s="7">
        <v>6</v>
      </c>
      <c r="K114" s="7">
        <v>5</v>
      </c>
      <c r="L114" s="7">
        <v>405</v>
      </c>
      <c r="M114" s="7">
        <v>12</v>
      </c>
      <c r="N114" s="7">
        <v>72</v>
      </c>
      <c r="O114" s="11">
        <v>110</v>
      </c>
      <c r="P114" s="11">
        <v>281.311993561897</v>
      </c>
      <c r="Q114" s="13"/>
    </row>
    <row r="115" spans="2:17" x14ac:dyDescent="0.2">
      <c r="B115" s="10">
        <v>44310</v>
      </c>
      <c r="C115" s="7">
        <v>183</v>
      </c>
      <c r="D115" s="7">
        <v>9.3224043715846996</v>
      </c>
      <c r="E115" s="7">
        <v>84.704918032786793</v>
      </c>
      <c r="F115" s="7">
        <v>68</v>
      </c>
      <c r="G115" s="7">
        <v>58</v>
      </c>
      <c r="H115" s="7">
        <v>57</v>
      </c>
      <c r="I115" s="7">
        <v>0</v>
      </c>
      <c r="J115" s="7">
        <v>19</v>
      </c>
      <c r="K115" s="7">
        <v>0</v>
      </c>
      <c r="L115" s="7">
        <v>113</v>
      </c>
      <c r="M115" s="7">
        <v>21</v>
      </c>
      <c r="N115" s="7">
        <v>30</v>
      </c>
      <c r="O115" s="11">
        <v>54</v>
      </c>
      <c r="P115" s="11">
        <v>194.234507157759</v>
      </c>
      <c r="Q115" s="13"/>
    </row>
    <row r="116" spans="2:17" x14ac:dyDescent="0.2">
      <c r="B116" s="10">
        <v>44311</v>
      </c>
      <c r="C116" s="7">
        <v>1694</v>
      </c>
      <c r="D116" s="7">
        <v>8.97284533648169</v>
      </c>
      <c r="E116" s="7">
        <v>80.704840613931495</v>
      </c>
      <c r="F116" s="7">
        <v>745</v>
      </c>
      <c r="G116" s="7">
        <v>310</v>
      </c>
      <c r="H116" s="7">
        <v>639</v>
      </c>
      <c r="I116" s="7">
        <v>100</v>
      </c>
      <c r="J116" s="7">
        <v>83</v>
      </c>
      <c r="K116" s="7">
        <v>3</v>
      </c>
      <c r="L116" s="7">
        <v>1086</v>
      </c>
      <c r="M116" s="7">
        <v>163</v>
      </c>
      <c r="N116" s="7">
        <v>259</v>
      </c>
      <c r="O116" s="11">
        <v>414</v>
      </c>
      <c r="P116" s="11">
        <v>260.845991882188</v>
      </c>
      <c r="Q116" s="13"/>
    </row>
    <row r="117" spans="2:17" x14ac:dyDescent="0.2">
      <c r="B117" s="10">
        <v>44312</v>
      </c>
      <c r="C117" s="7">
        <v>1428</v>
      </c>
      <c r="D117" s="7">
        <v>8.9859943977591001</v>
      </c>
      <c r="E117" s="7">
        <v>46.325630252100801</v>
      </c>
      <c r="F117" s="7">
        <v>713</v>
      </c>
      <c r="G117" s="7">
        <v>220</v>
      </c>
      <c r="H117" s="7">
        <v>495</v>
      </c>
      <c r="I117" s="7">
        <v>18</v>
      </c>
      <c r="J117" s="7">
        <v>28</v>
      </c>
      <c r="K117" s="7">
        <v>4</v>
      </c>
      <c r="L117" s="7">
        <v>1038</v>
      </c>
      <c r="M117" s="7">
        <v>183</v>
      </c>
      <c r="N117" s="7">
        <v>157</v>
      </c>
      <c r="O117" s="11">
        <v>157</v>
      </c>
      <c r="P117" s="11">
        <v>220.31524963879599</v>
      </c>
      <c r="Q117" s="13"/>
    </row>
    <row r="118" spans="2:17" x14ac:dyDescent="0.2">
      <c r="B118" s="10">
        <v>44313</v>
      </c>
      <c r="C118" s="7">
        <v>1557</v>
      </c>
      <c r="D118" s="7">
        <v>9.1419396274887603</v>
      </c>
      <c r="E118" s="7">
        <v>71.958895311496406</v>
      </c>
      <c r="F118" s="7">
        <v>689</v>
      </c>
      <c r="G118" s="7">
        <v>251</v>
      </c>
      <c r="H118" s="7">
        <v>617</v>
      </c>
      <c r="I118" s="7">
        <v>26</v>
      </c>
      <c r="J118" s="7">
        <v>60</v>
      </c>
      <c r="K118" s="7">
        <v>3</v>
      </c>
      <c r="L118" s="7">
        <v>1076</v>
      </c>
      <c r="M118" s="7">
        <v>183</v>
      </c>
      <c r="N118" s="7">
        <v>209</v>
      </c>
      <c r="O118" s="11">
        <v>306</v>
      </c>
      <c r="P118" s="11">
        <v>244.63116423550301</v>
      </c>
      <c r="Q118" s="13"/>
    </row>
    <row r="119" spans="2:17" x14ac:dyDescent="0.2">
      <c r="B119" s="10">
        <v>44314</v>
      </c>
      <c r="C119" s="7">
        <v>1499</v>
      </c>
      <c r="D119" s="7">
        <v>8.3789192795196801</v>
      </c>
      <c r="E119" s="7">
        <v>67.668445630420194</v>
      </c>
      <c r="F119" s="7">
        <v>493</v>
      </c>
      <c r="G119" s="7">
        <v>303</v>
      </c>
      <c r="H119" s="7">
        <v>703</v>
      </c>
      <c r="I119" s="7">
        <v>15</v>
      </c>
      <c r="J119" s="7">
        <v>68</v>
      </c>
      <c r="K119" s="7">
        <v>4</v>
      </c>
      <c r="L119" s="7">
        <v>1093</v>
      </c>
      <c r="M119" s="7">
        <v>188</v>
      </c>
      <c r="N119" s="7">
        <v>131</v>
      </c>
      <c r="O119" s="11">
        <v>265</v>
      </c>
      <c r="P119" s="11">
        <v>249.74207300632</v>
      </c>
      <c r="Q119" s="13"/>
    </row>
    <row r="120" spans="2:17" x14ac:dyDescent="0.2">
      <c r="B120" s="10">
        <v>44315</v>
      </c>
      <c r="C120" s="7">
        <v>1524</v>
      </c>
      <c r="D120" s="7">
        <v>7.9652230971128599</v>
      </c>
      <c r="E120" s="7">
        <v>77.257217847768999</v>
      </c>
      <c r="F120" s="7">
        <v>595</v>
      </c>
      <c r="G120" s="7">
        <v>271</v>
      </c>
      <c r="H120" s="7">
        <v>658</v>
      </c>
      <c r="I120" s="7">
        <v>10</v>
      </c>
      <c r="J120" s="7">
        <v>58</v>
      </c>
      <c r="K120" s="7">
        <v>5</v>
      </c>
      <c r="L120" s="7">
        <v>1052</v>
      </c>
      <c r="M120" s="7">
        <v>168</v>
      </c>
      <c r="N120" s="7">
        <v>231</v>
      </c>
      <c r="O120" s="11">
        <v>315</v>
      </c>
      <c r="P120" s="11">
        <v>272.61529666851999</v>
      </c>
      <c r="Q120" s="13"/>
    </row>
    <row r="121" spans="2:17" x14ac:dyDescent="0.2">
      <c r="B121" s="10">
        <v>44316</v>
      </c>
      <c r="C121" s="7">
        <v>587</v>
      </c>
      <c r="D121" s="7">
        <v>12.056218057921599</v>
      </c>
      <c r="E121" s="7">
        <v>24.541737649062998</v>
      </c>
      <c r="F121" s="7">
        <v>415</v>
      </c>
      <c r="G121" s="7">
        <v>55</v>
      </c>
      <c r="H121" s="7">
        <v>117</v>
      </c>
      <c r="I121" s="7">
        <v>11</v>
      </c>
      <c r="J121" s="7">
        <v>8</v>
      </c>
      <c r="K121" s="7">
        <v>13</v>
      </c>
      <c r="L121" s="7">
        <v>422</v>
      </c>
      <c r="M121" s="7">
        <v>18</v>
      </c>
      <c r="N121" s="7">
        <v>115</v>
      </c>
      <c r="O121" s="11">
        <v>150</v>
      </c>
      <c r="P121" s="11">
        <v>229.589926028126</v>
      </c>
      <c r="Q121" s="13"/>
    </row>
    <row r="122" spans="2:17" x14ac:dyDescent="0.2">
      <c r="B122" s="10">
        <v>44317</v>
      </c>
      <c r="C122" s="7">
        <v>122</v>
      </c>
      <c r="D122" s="7">
        <v>19.5081967213114</v>
      </c>
      <c r="E122" s="7">
        <v>52.270491803278603</v>
      </c>
      <c r="F122" s="7">
        <v>58</v>
      </c>
      <c r="G122" s="7">
        <v>24</v>
      </c>
      <c r="H122" s="7">
        <v>40</v>
      </c>
      <c r="I122" s="7">
        <v>6</v>
      </c>
      <c r="J122" s="7">
        <v>8</v>
      </c>
      <c r="K122" s="7">
        <v>1</v>
      </c>
      <c r="L122" s="7">
        <v>81</v>
      </c>
      <c r="M122" s="7">
        <v>6</v>
      </c>
      <c r="N122" s="7">
        <v>20</v>
      </c>
      <c r="O122" s="11">
        <v>29</v>
      </c>
      <c r="P122" s="11">
        <v>151.492541018156</v>
      </c>
      <c r="Q122" s="13"/>
    </row>
    <row r="123" spans="2:17" x14ac:dyDescent="0.2">
      <c r="B123" s="10">
        <v>44318</v>
      </c>
      <c r="C123" s="7">
        <v>2044</v>
      </c>
      <c r="D123" s="7">
        <v>8.6262230919765095</v>
      </c>
      <c r="E123" s="7">
        <v>52.969178082191704</v>
      </c>
      <c r="F123" s="7">
        <v>917</v>
      </c>
      <c r="G123" s="7">
        <v>442</v>
      </c>
      <c r="H123" s="7">
        <v>685</v>
      </c>
      <c r="I123" s="7">
        <v>26</v>
      </c>
      <c r="J123" s="7">
        <v>68</v>
      </c>
      <c r="K123" s="7">
        <v>13</v>
      </c>
      <c r="L123" s="7">
        <v>1447</v>
      </c>
      <c r="M123" s="7">
        <v>159</v>
      </c>
      <c r="N123" s="7">
        <v>331</v>
      </c>
      <c r="O123" s="11">
        <v>344</v>
      </c>
      <c r="P123" s="11">
        <v>208.592096279663</v>
      </c>
      <c r="Q123" s="13"/>
    </row>
    <row r="124" spans="2:17" x14ac:dyDescent="0.2">
      <c r="B124" s="10">
        <v>44319</v>
      </c>
      <c r="C124" s="7">
        <v>1850</v>
      </c>
      <c r="D124" s="7">
        <v>10.148648648648599</v>
      </c>
      <c r="E124" s="7">
        <v>95.327027027027</v>
      </c>
      <c r="F124" s="7">
        <v>641</v>
      </c>
      <c r="G124" s="7">
        <v>428</v>
      </c>
      <c r="H124" s="7">
        <v>781</v>
      </c>
      <c r="I124" s="7">
        <v>31</v>
      </c>
      <c r="J124" s="7">
        <v>30</v>
      </c>
      <c r="K124" s="7">
        <v>5</v>
      </c>
      <c r="L124" s="7">
        <v>1342</v>
      </c>
      <c r="M124" s="7">
        <v>244</v>
      </c>
      <c r="N124" s="7">
        <v>198</v>
      </c>
      <c r="O124" s="11">
        <v>506</v>
      </c>
      <c r="P124" s="11">
        <v>315.12587635409898</v>
      </c>
      <c r="Q124" s="13"/>
    </row>
    <row r="125" spans="2:17" x14ac:dyDescent="0.2">
      <c r="B125" s="10">
        <v>44320</v>
      </c>
      <c r="C125" s="7">
        <v>1679</v>
      </c>
      <c r="D125" s="7">
        <v>9.9189994044073799</v>
      </c>
      <c r="E125" s="7">
        <v>62.318642048838598</v>
      </c>
      <c r="F125" s="7">
        <v>709</v>
      </c>
      <c r="G125" s="7">
        <v>327</v>
      </c>
      <c r="H125" s="7">
        <v>643</v>
      </c>
      <c r="I125" s="7">
        <v>23</v>
      </c>
      <c r="J125" s="7">
        <v>67</v>
      </c>
      <c r="K125" s="7">
        <v>4</v>
      </c>
      <c r="L125" s="7">
        <v>1136</v>
      </c>
      <c r="M125" s="7">
        <v>213</v>
      </c>
      <c r="N125" s="7">
        <v>236</v>
      </c>
      <c r="O125" s="11">
        <v>270</v>
      </c>
      <c r="P125" s="11">
        <v>310.538099907071</v>
      </c>
      <c r="Q125" s="13"/>
    </row>
    <row r="126" spans="2:17" x14ac:dyDescent="0.2">
      <c r="B126" s="10">
        <v>44321</v>
      </c>
      <c r="C126" s="7">
        <v>1453</v>
      </c>
      <c r="D126" s="7">
        <v>8.6077081899518202</v>
      </c>
      <c r="E126" s="7">
        <v>50.316586373021302</v>
      </c>
      <c r="F126" s="7">
        <v>685</v>
      </c>
      <c r="G126" s="7">
        <v>223</v>
      </c>
      <c r="H126" s="7">
        <v>545</v>
      </c>
      <c r="I126" s="7">
        <v>23</v>
      </c>
      <c r="J126" s="7">
        <v>31</v>
      </c>
      <c r="K126" s="7">
        <v>4</v>
      </c>
      <c r="L126" s="7">
        <v>1020</v>
      </c>
      <c r="M126" s="7">
        <v>198</v>
      </c>
      <c r="N126" s="7">
        <v>177</v>
      </c>
      <c r="O126" s="11">
        <v>220</v>
      </c>
      <c r="P126" s="11">
        <v>285.986494337598</v>
      </c>
      <c r="Q126" s="13"/>
    </row>
    <row r="127" spans="2:17" x14ac:dyDescent="0.2">
      <c r="B127" s="10">
        <v>44322</v>
      </c>
      <c r="C127" s="7">
        <v>1724</v>
      </c>
      <c r="D127" s="7">
        <v>8.7401392111368903</v>
      </c>
      <c r="E127" s="7">
        <v>71.897911832946605</v>
      </c>
      <c r="F127" s="7">
        <v>693</v>
      </c>
      <c r="G127" s="7">
        <v>312</v>
      </c>
      <c r="H127" s="7">
        <v>719</v>
      </c>
      <c r="I127" s="7">
        <v>14</v>
      </c>
      <c r="J127" s="7">
        <v>47</v>
      </c>
      <c r="K127" s="7">
        <v>14</v>
      </c>
      <c r="L127" s="7">
        <v>1149</v>
      </c>
      <c r="M127" s="7">
        <v>225</v>
      </c>
      <c r="N127" s="7">
        <v>275</v>
      </c>
      <c r="O127" s="11">
        <v>365</v>
      </c>
      <c r="P127" s="11">
        <v>318.70326743299398</v>
      </c>
      <c r="Q127" s="13"/>
    </row>
    <row r="128" spans="2:17" x14ac:dyDescent="0.2">
      <c r="B128" s="10">
        <v>44323</v>
      </c>
      <c r="C128" s="7">
        <v>579</v>
      </c>
      <c r="D128" s="7">
        <v>14.0259067357512</v>
      </c>
      <c r="E128" s="7">
        <v>38.221070811744298</v>
      </c>
      <c r="F128" s="7">
        <v>344</v>
      </c>
      <c r="G128" s="7">
        <v>83</v>
      </c>
      <c r="H128" s="7">
        <v>152</v>
      </c>
      <c r="I128" s="7">
        <v>9</v>
      </c>
      <c r="J128" s="7">
        <v>22</v>
      </c>
      <c r="K128" s="7">
        <v>4</v>
      </c>
      <c r="L128" s="7">
        <v>416</v>
      </c>
      <c r="M128" s="7">
        <v>22</v>
      </c>
      <c r="N128" s="7">
        <v>106</v>
      </c>
      <c r="O128" s="11">
        <v>140</v>
      </c>
      <c r="P128" s="11">
        <v>260.08191845807301</v>
      </c>
      <c r="Q128" s="13"/>
    </row>
    <row r="129" spans="2:17" x14ac:dyDescent="0.2">
      <c r="B129" s="10">
        <v>44324</v>
      </c>
      <c r="C129" s="7">
        <v>263</v>
      </c>
      <c r="D129" s="7">
        <v>7.8821292775665404</v>
      </c>
      <c r="E129" s="7">
        <v>53.916349809885901</v>
      </c>
      <c r="F129" s="7">
        <v>170</v>
      </c>
      <c r="G129" s="7">
        <v>35</v>
      </c>
      <c r="H129" s="7">
        <v>58</v>
      </c>
      <c r="I129" s="7">
        <v>0</v>
      </c>
      <c r="J129" s="7">
        <v>18</v>
      </c>
      <c r="K129" s="7">
        <v>1</v>
      </c>
      <c r="L129" s="7">
        <v>197</v>
      </c>
      <c r="M129" s="7">
        <v>22</v>
      </c>
      <c r="N129" s="7">
        <v>25</v>
      </c>
      <c r="O129" s="11">
        <v>107</v>
      </c>
      <c r="P129" s="11">
        <v>201.36567042775101</v>
      </c>
      <c r="Q129" s="13"/>
    </row>
    <row r="130" spans="2:17" x14ac:dyDescent="0.2">
      <c r="B130" s="10">
        <v>44325</v>
      </c>
      <c r="C130" s="7">
        <v>1860</v>
      </c>
      <c r="D130" s="7">
        <v>9.7274193548387</v>
      </c>
      <c r="E130" s="7">
        <v>70.682795698924707</v>
      </c>
      <c r="F130" s="7">
        <v>650</v>
      </c>
      <c r="G130" s="7">
        <v>382</v>
      </c>
      <c r="H130" s="7">
        <v>828</v>
      </c>
      <c r="I130" s="7">
        <v>20</v>
      </c>
      <c r="J130" s="7">
        <v>69</v>
      </c>
      <c r="K130" s="7">
        <v>10</v>
      </c>
      <c r="L130" s="7">
        <v>1270</v>
      </c>
      <c r="M130" s="7">
        <v>170</v>
      </c>
      <c r="N130" s="7">
        <v>321</v>
      </c>
      <c r="O130" s="11">
        <v>440</v>
      </c>
      <c r="P130" s="11">
        <v>279.57198399963698</v>
      </c>
      <c r="Q130" s="13"/>
    </row>
    <row r="131" spans="2:17" x14ac:dyDescent="0.2">
      <c r="B131" s="10">
        <v>44326</v>
      </c>
      <c r="C131" s="7">
        <v>1978</v>
      </c>
      <c r="D131" s="7">
        <v>11.1117290192113</v>
      </c>
      <c r="E131" s="7">
        <v>83.689585439838197</v>
      </c>
      <c r="F131" s="7">
        <v>570</v>
      </c>
      <c r="G131" s="7">
        <v>519</v>
      </c>
      <c r="H131" s="7">
        <v>889</v>
      </c>
      <c r="I131" s="7">
        <v>32</v>
      </c>
      <c r="J131" s="7">
        <v>96</v>
      </c>
      <c r="K131" s="7">
        <v>12</v>
      </c>
      <c r="L131" s="7">
        <v>1467</v>
      </c>
      <c r="M131" s="7">
        <v>196</v>
      </c>
      <c r="N131" s="7">
        <v>175</v>
      </c>
      <c r="O131" s="11">
        <v>493</v>
      </c>
      <c r="P131" s="11">
        <v>361.23192384738502</v>
      </c>
      <c r="Q131" s="13"/>
    </row>
    <row r="132" spans="2:17" x14ac:dyDescent="0.2">
      <c r="B132" s="10">
        <v>44327</v>
      </c>
      <c r="C132" s="7">
        <v>1939</v>
      </c>
      <c r="D132" s="7">
        <v>8.3506962351727694</v>
      </c>
      <c r="E132" s="7">
        <v>89.7658586900464</v>
      </c>
      <c r="F132" s="7">
        <v>605</v>
      </c>
      <c r="G132" s="7">
        <v>461</v>
      </c>
      <c r="H132" s="7">
        <v>873</v>
      </c>
      <c r="I132" s="7">
        <v>26</v>
      </c>
      <c r="J132" s="7">
        <v>106</v>
      </c>
      <c r="K132" s="7">
        <v>3</v>
      </c>
      <c r="L132" s="7">
        <v>1334</v>
      </c>
      <c r="M132" s="7">
        <v>207</v>
      </c>
      <c r="N132" s="7">
        <v>263</v>
      </c>
      <c r="O132" s="11">
        <v>472</v>
      </c>
      <c r="P132" s="11">
        <v>415.51221719446198</v>
      </c>
      <c r="Q132" s="13"/>
    </row>
    <row r="133" spans="2:17" x14ac:dyDescent="0.2">
      <c r="B133" s="10">
        <v>44328</v>
      </c>
      <c r="C133" s="7">
        <v>1604</v>
      </c>
      <c r="D133" s="7">
        <v>9.4513715710723201</v>
      </c>
      <c r="E133" s="7">
        <v>57.865336658354103</v>
      </c>
      <c r="F133" s="7">
        <v>660</v>
      </c>
      <c r="G133" s="7">
        <v>299</v>
      </c>
      <c r="H133" s="7">
        <v>645</v>
      </c>
      <c r="I133" s="7">
        <v>25</v>
      </c>
      <c r="J133" s="7">
        <v>43</v>
      </c>
      <c r="K133" s="7">
        <v>4</v>
      </c>
      <c r="L133" s="7">
        <v>1183</v>
      </c>
      <c r="M133" s="7">
        <v>193</v>
      </c>
      <c r="N133" s="7">
        <v>156</v>
      </c>
      <c r="O133" s="11">
        <v>228</v>
      </c>
      <c r="P133" s="11">
        <v>364.30890719627899</v>
      </c>
      <c r="Q133" s="13"/>
    </row>
    <row r="134" spans="2:17" x14ac:dyDescent="0.2">
      <c r="B134" s="10">
        <v>44329</v>
      </c>
      <c r="C134" s="7">
        <v>1713</v>
      </c>
      <c r="D134" s="7">
        <v>9.4728546409807297</v>
      </c>
      <c r="E134" s="7">
        <v>65.127845884413304</v>
      </c>
      <c r="F134" s="7">
        <v>930</v>
      </c>
      <c r="G134" s="7">
        <v>231</v>
      </c>
      <c r="H134" s="7">
        <v>552</v>
      </c>
      <c r="I134" s="7">
        <v>29</v>
      </c>
      <c r="J134" s="7">
        <v>49</v>
      </c>
      <c r="K134" s="7">
        <v>2</v>
      </c>
      <c r="L134" s="7">
        <v>1219</v>
      </c>
      <c r="M134" s="7">
        <v>174</v>
      </c>
      <c r="N134" s="7">
        <v>240</v>
      </c>
      <c r="O134" s="11">
        <v>300</v>
      </c>
      <c r="P134" s="11">
        <v>347.69850972302601</v>
      </c>
      <c r="Q134" s="13"/>
    </row>
    <row r="135" spans="2:17" x14ac:dyDescent="0.2">
      <c r="B135" s="10">
        <v>44330</v>
      </c>
      <c r="C135" s="7">
        <v>509</v>
      </c>
      <c r="D135" s="7">
        <v>13.516699410609</v>
      </c>
      <c r="E135" s="7">
        <v>26.7583497053045</v>
      </c>
      <c r="F135" s="7">
        <v>348</v>
      </c>
      <c r="G135" s="7">
        <v>57</v>
      </c>
      <c r="H135" s="7">
        <v>104</v>
      </c>
      <c r="I135" s="7">
        <v>6</v>
      </c>
      <c r="J135" s="7">
        <v>5</v>
      </c>
      <c r="K135" s="7">
        <v>1</v>
      </c>
      <c r="L135" s="7">
        <v>403</v>
      </c>
      <c r="M135" s="7">
        <v>19</v>
      </c>
      <c r="N135" s="7">
        <v>75</v>
      </c>
      <c r="O135" s="11">
        <v>122</v>
      </c>
      <c r="P135" s="11">
        <v>267.79608151994398</v>
      </c>
      <c r="Q135" s="13"/>
    </row>
    <row r="136" spans="2:17" x14ac:dyDescent="0.2">
      <c r="B136" s="10">
        <v>44331</v>
      </c>
      <c r="C136" s="7">
        <v>200</v>
      </c>
      <c r="D136" s="7">
        <v>10.75</v>
      </c>
      <c r="E136" s="7">
        <v>89.234999999999999</v>
      </c>
      <c r="F136" s="7">
        <v>82</v>
      </c>
      <c r="G136" s="7">
        <v>39</v>
      </c>
      <c r="H136" s="7">
        <v>79</v>
      </c>
      <c r="I136" s="7">
        <v>2</v>
      </c>
      <c r="J136" s="7">
        <v>3</v>
      </c>
      <c r="K136" s="7">
        <v>1</v>
      </c>
      <c r="L136" s="7">
        <v>151</v>
      </c>
      <c r="M136" s="7">
        <v>23</v>
      </c>
      <c r="N136" s="7">
        <v>20</v>
      </c>
      <c r="O136" s="11">
        <v>82</v>
      </c>
      <c r="P136" s="11">
        <v>191.02086704944401</v>
      </c>
      <c r="Q136" s="13"/>
    </row>
    <row r="137" spans="2:17" x14ac:dyDescent="0.2">
      <c r="B137" s="10">
        <v>44332</v>
      </c>
      <c r="C137" s="7">
        <v>1836</v>
      </c>
      <c r="D137" s="7">
        <v>10.238017429193899</v>
      </c>
      <c r="E137" s="7">
        <v>68.643790849673195</v>
      </c>
      <c r="F137" s="7">
        <v>858</v>
      </c>
      <c r="G137" s="7">
        <v>303</v>
      </c>
      <c r="H137" s="7">
        <v>675</v>
      </c>
      <c r="I137" s="7">
        <v>11</v>
      </c>
      <c r="J137" s="7">
        <v>29</v>
      </c>
      <c r="K137" s="7">
        <v>3</v>
      </c>
      <c r="L137" s="7">
        <v>1316</v>
      </c>
      <c r="M137" s="7">
        <v>170</v>
      </c>
      <c r="N137" s="7">
        <v>307</v>
      </c>
      <c r="O137" s="11">
        <v>482</v>
      </c>
      <c r="P137" s="11">
        <v>281.36385650304197</v>
      </c>
      <c r="Q137" s="13"/>
    </row>
    <row r="138" spans="2:17" x14ac:dyDescent="0.2">
      <c r="B138" s="10">
        <v>44333</v>
      </c>
      <c r="C138" s="7">
        <v>965</v>
      </c>
      <c r="D138" s="7">
        <v>12.172020725388499</v>
      </c>
      <c r="E138" s="7">
        <v>15.7088082901554</v>
      </c>
      <c r="F138" s="7">
        <v>767</v>
      </c>
      <c r="G138" s="7">
        <v>83</v>
      </c>
      <c r="H138" s="7">
        <v>115</v>
      </c>
      <c r="I138" s="7">
        <v>2</v>
      </c>
      <c r="J138" s="7">
        <v>17</v>
      </c>
      <c r="K138" s="7">
        <v>3</v>
      </c>
      <c r="L138" s="7">
        <v>830</v>
      </c>
      <c r="M138" s="7">
        <v>37</v>
      </c>
      <c r="N138" s="7">
        <v>76</v>
      </c>
      <c r="O138" s="11">
        <v>210</v>
      </c>
      <c r="P138" s="11">
        <v>254.05754929486201</v>
      </c>
      <c r="Q138" s="13"/>
    </row>
    <row r="139" spans="2:17" x14ac:dyDescent="0.2">
      <c r="B139" s="10">
        <v>44334</v>
      </c>
      <c r="C139" s="7">
        <v>1866</v>
      </c>
      <c r="D139" s="7">
        <v>8.5182207931404008</v>
      </c>
      <c r="E139" s="7">
        <v>113.068060021436</v>
      </c>
      <c r="F139" s="7">
        <v>575</v>
      </c>
      <c r="G139" s="7">
        <v>389</v>
      </c>
      <c r="H139" s="7">
        <v>902</v>
      </c>
      <c r="I139" s="7">
        <v>23</v>
      </c>
      <c r="J139" s="7">
        <v>120</v>
      </c>
      <c r="K139" s="7">
        <v>8</v>
      </c>
      <c r="L139" s="7">
        <v>1233</v>
      </c>
      <c r="M139" s="7">
        <v>222</v>
      </c>
      <c r="N139" s="7">
        <v>260</v>
      </c>
      <c r="O139" s="11">
        <v>604</v>
      </c>
      <c r="P139" s="11">
        <v>378.58049724811201</v>
      </c>
      <c r="Q139" s="13"/>
    </row>
    <row r="140" spans="2:17" x14ac:dyDescent="0.2">
      <c r="B140" s="10">
        <v>44335</v>
      </c>
      <c r="C140" s="7">
        <v>1532</v>
      </c>
      <c r="D140" s="7">
        <v>9.2023498694516892</v>
      </c>
      <c r="E140" s="7">
        <v>75.3041775456919</v>
      </c>
      <c r="F140" s="7">
        <v>512</v>
      </c>
      <c r="G140" s="7">
        <v>323</v>
      </c>
      <c r="H140" s="7">
        <v>697</v>
      </c>
      <c r="I140" s="7">
        <v>30</v>
      </c>
      <c r="J140" s="7">
        <v>70</v>
      </c>
      <c r="K140" s="7">
        <v>6</v>
      </c>
      <c r="L140" s="7">
        <v>1092</v>
      </c>
      <c r="M140" s="7">
        <v>174</v>
      </c>
      <c r="N140" s="7">
        <v>160</v>
      </c>
      <c r="O140" s="11">
        <v>332</v>
      </c>
      <c r="P140" s="11">
        <v>374.821634550331</v>
      </c>
      <c r="Q140" s="13"/>
    </row>
    <row r="141" spans="2:17" x14ac:dyDescent="0.2">
      <c r="B141" s="10">
        <v>44336</v>
      </c>
      <c r="C141" s="7">
        <v>545</v>
      </c>
      <c r="D141" s="7">
        <v>13.1045871559633</v>
      </c>
      <c r="E141" s="7">
        <v>21.8165137614678</v>
      </c>
      <c r="F141" s="7">
        <v>350</v>
      </c>
      <c r="G141" s="7">
        <v>68</v>
      </c>
      <c r="H141" s="7">
        <v>127</v>
      </c>
      <c r="I141" s="7">
        <v>6</v>
      </c>
      <c r="J141" s="7">
        <v>14</v>
      </c>
      <c r="K141" s="7">
        <v>2</v>
      </c>
      <c r="L141" s="7">
        <v>445</v>
      </c>
      <c r="M141" s="7">
        <v>13</v>
      </c>
      <c r="N141" s="7">
        <v>65</v>
      </c>
      <c r="O141" s="11">
        <v>107</v>
      </c>
      <c r="P141" s="11">
        <v>286.09179423416998</v>
      </c>
      <c r="Q141" s="13"/>
    </row>
    <row r="142" spans="2:17" x14ac:dyDescent="0.2">
      <c r="B142" s="10">
        <v>44337</v>
      </c>
      <c r="C142" s="7">
        <v>14</v>
      </c>
      <c r="D142" s="7">
        <v>40.428571428571402</v>
      </c>
      <c r="E142" s="7">
        <v>0</v>
      </c>
      <c r="F142" s="7">
        <v>14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14</v>
      </c>
      <c r="O142" s="11">
        <v>14</v>
      </c>
      <c r="P142" s="11">
        <v>181.557820902716</v>
      </c>
      <c r="Q142" s="13"/>
    </row>
    <row r="143" spans="2:17" x14ac:dyDescent="0.2">
      <c r="B143" s="10">
        <v>44338</v>
      </c>
      <c r="C143" s="7">
        <v>212</v>
      </c>
      <c r="D143" s="7">
        <v>13.5471698113207</v>
      </c>
      <c r="E143" s="7">
        <v>24.4905660377358</v>
      </c>
      <c r="F143" s="7">
        <v>141</v>
      </c>
      <c r="G143" s="7">
        <v>24</v>
      </c>
      <c r="H143" s="7">
        <v>47</v>
      </c>
      <c r="I143" s="7">
        <v>0</v>
      </c>
      <c r="J143" s="7">
        <v>11</v>
      </c>
      <c r="K143" s="7">
        <v>1</v>
      </c>
      <c r="L143" s="7">
        <v>139</v>
      </c>
      <c r="M143" s="7">
        <v>27</v>
      </c>
      <c r="N143" s="7">
        <v>34</v>
      </c>
      <c r="O143" s="11">
        <v>100</v>
      </c>
      <c r="P143" s="11">
        <v>133.95776216186101</v>
      </c>
      <c r="Q143" s="13"/>
    </row>
    <row r="144" spans="2:17" x14ac:dyDescent="0.2">
      <c r="B144" s="10">
        <v>44339</v>
      </c>
      <c r="C144" s="7">
        <v>3064</v>
      </c>
      <c r="D144" s="7">
        <v>9.1181462140992107</v>
      </c>
      <c r="E144" s="7">
        <v>61.464099216710103</v>
      </c>
      <c r="F144" s="7">
        <v>1775</v>
      </c>
      <c r="G144" s="7">
        <v>513</v>
      </c>
      <c r="H144" s="7">
        <v>776</v>
      </c>
      <c r="I144" s="7">
        <v>28</v>
      </c>
      <c r="J144" s="7">
        <v>84</v>
      </c>
      <c r="K144" s="7">
        <v>5</v>
      </c>
      <c r="L144" s="7">
        <v>2475</v>
      </c>
      <c r="M144" s="7">
        <v>172</v>
      </c>
      <c r="N144" s="7">
        <v>300</v>
      </c>
      <c r="O144" s="11">
        <v>1462</v>
      </c>
      <c r="P144" s="11">
        <v>603.35979521853005</v>
      </c>
      <c r="Q144" s="13"/>
    </row>
    <row r="145" spans="2:17" x14ac:dyDescent="0.2">
      <c r="B145" s="10">
        <v>44340</v>
      </c>
      <c r="C145" s="7">
        <v>1609</v>
      </c>
      <c r="D145" s="7">
        <v>11.7700435052827</v>
      </c>
      <c r="E145" s="7">
        <v>57.008079552517003</v>
      </c>
      <c r="F145" s="7">
        <v>685</v>
      </c>
      <c r="G145" s="7">
        <v>299</v>
      </c>
      <c r="H145" s="7">
        <v>625</v>
      </c>
      <c r="I145" s="7">
        <v>19</v>
      </c>
      <c r="J145" s="7">
        <v>53</v>
      </c>
      <c r="K145" s="7">
        <v>6</v>
      </c>
      <c r="L145" s="7">
        <v>1199</v>
      </c>
      <c r="M145" s="7">
        <v>198</v>
      </c>
      <c r="N145" s="7">
        <v>134</v>
      </c>
      <c r="O145" s="11">
        <v>292</v>
      </c>
      <c r="P145" s="11">
        <v>536.56025092117397</v>
      </c>
      <c r="Q145" s="13"/>
    </row>
    <row r="146" spans="2:17" x14ac:dyDescent="0.2">
      <c r="B146" s="10">
        <v>44341</v>
      </c>
      <c r="C146" s="7">
        <v>1791</v>
      </c>
      <c r="D146" s="7">
        <v>8.9586823003908407</v>
      </c>
      <c r="E146" s="7">
        <v>82.104410943606894</v>
      </c>
      <c r="F146" s="7">
        <v>658</v>
      </c>
      <c r="G146" s="7">
        <v>346</v>
      </c>
      <c r="H146" s="7">
        <v>787</v>
      </c>
      <c r="I146" s="7">
        <v>23</v>
      </c>
      <c r="J146" s="7">
        <v>66</v>
      </c>
      <c r="K146" s="7">
        <v>7</v>
      </c>
      <c r="L146" s="7">
        <v>1236</v>
      </c>
      <c r="M146" s="7">
        <v>209</v>
      </c>
      <c r="N146" s="7">
        <v>250</v>
      </c>
      <c r="O146" s="11">
        <v>424</v>
      </c>
      <c r="P146" s="11">
        <v>523.62377639681904</v>
      </c>
      <c r="Q146" s="13"/>
    </row>
    <row r="147" spans="2:17" x14ac:dyDescent="0.2">
      <c r="B147" s="10">
        <v>44342</v>
      </c>
      <c r="C147" s="7">
        <v>1487</v>
      </c>
      <c r="D147" s="7">
        <v>9.73772696704774</v>
      </c>
      <c r="E147" s="7">
        <v>50.164761264290497</v>
      </c>
      <c r="F147" s="7">
        <v>677</v>
      </c>
      <c r="G147" s="7">
        <v>238</v>
      </c>
      <c r="H147" s="7">
        <v>572</v>
      </c>
      <c r="I147" s="7">
        <v>18</v>
      </c>
      <c r="J147" s="7">
        <v>31</v>
      </c>
      <c r="K147" s="7">
        <v>2</v>
      </c>
      <c r="L147" s="7">
        <v>1078</v>
      </c>
      <c r="M147" s="7">
        <v>217</v>
      </c>
      <c r="N147" s="7">
        <v>141</v>
      </c>
      <c r="O147" s="11">
        <v>191</v>
      </c>
      <c r="P147" s="11">
        <v>421.63726507866602</v>
      </c>
      <c r="Q147" s="13"/>
    </row>
    <row r="148" spans="2:17" x14ac:dyDescent="0.2">
      <c r="B148" s="10">
        <v>44343</v>
      </c>
      <c r="C148" s="7">
        <v>1466</v>
      </c>
      <c r="D148" s="7">
        <v>8.41200545702592</v>
      </c>
      <c r="E148" s="7">
        <v>57.553888130968602</v>
      </c>
      <c r="F148" s="7">
        <v>720</v>
      </c>
      <c r="G148" s="7">
        <v>203</v>
      </c>
      <c r="H148" s="7">
        <v>543</v>
      </c>
      <c r="I148" s="7">
        <v>8</v>
      </c>
      <c r="J148" s="7">
        <v>37</v>
      </c>
      <c r="K148" s="7">
        <v>9</v>
      </c>
      <c r="L148" s="7">
        <v>978</v>
      </c>
      <c r="M148" s="7">
        <v>215</v>
      </c>
      <c r="N148" s="7">
        <v>219</v>
      </c>
      <c r="O148" s="11">
        <v>224</v>
      </c>
      <c r="P148" s="11">
        <v>351.09308757937703</v>
      </c>
      <c r="Q148" s="13"/>
    </row>
    <row r="149" spans="2:17" x14ac:dyDescent="0.2">
      <c r="B149" s="10">
        <v>44344</v>
      </c>
      <c r="C149" s="7">
        <v>506</v>
      </c>
      <c r="D149" s="7">
        <v>15.1422924901185</v>
      </c>
      <c r="E149" s="7">
        <v>14.8754940711462</v>
      </c>
      <c r="F149" s="7">
        <v>400</v>
      </c>
      <c r="G149" s="7">
        <v>51</v>
      </c>
      <c r="H149" s="7">
        <v>55</v>
      </c>
      <c r="I149" s="7">
        <v>11</v>
      </c>
      <c r="J149" s="7">
        <v>2</v>
      </c>
      <c r="K149" s="7">
        <v>3</v>
      </c>
      <c r="L149" s="7">
        <v>361</v>
      </c>
      <c r="M149" s="7">
        <v>13</v>
      </c>
      <c r="N149" s="7">
        <v>116</v>
      </c>
      <c r="O149" s="11">
        <v>111</v>
      </c>
      <c r="P149" s="11">
        <v>254.79781710981899</v>
      </c>
      <c r="Q149" s="13"/>
    </row>
    <row r="150" spans="2:17" x14ac:dyDescent="0.2">
      <c r="B150" s="10">
        <v>44345</v>
      </c>
      <c r="C150" s="7">
        <v>171</v>
      </c>
      <c r="D150" s="7">
        <v>13.602339181286499</v>
      </c>
      <c r="E150" s="7">
        <v>24.871345029239698</v>
      </c>
      <c r="F150" s="7">
        <v>119</v>
      </c>
      <c r="G150" s="7">
        <v>19</v>
      </c>
      <c r="H150" s="7">
        <v>33</v>
      </c>
      <c r="I150" s="7">
        <v>5</v>
      </c>
      <c r="J150" s="7">
        <v>11</v>
      </c>
      <c r="K150" s="7">
        <v>0</v>
      </c>
      <c r="L150" s="7">
        <v>126</v>
      </c>
      <c r="M150" s="7">
        <v>16</v>
      </c>
      <c r="N150" s="7">
        <v>13</v>
      </c>
      <c r="O150" s="11">
        <v>61</v>
      </c>
      <c r="P150" s="11">
        <v>164.14548626577701</v>
      </c>
      <c r="Q150" s="13"/>
    </row>
    <row r="151" spans="2:17" x14ac:dyDescent="0.2">
      <c r="B151" s="10">
        <v>44346</v>
      </c>
      <c r="C151" s="7">
        <v>1640</v>
      </c>
      <c r="D151" s="7">
        <v>8.9219512195121897</v>
      </c>
      <c r="E151" s="7">
        <v>58.677439024390203</v>
      </c>
      <c r="F151" s="7">
        <v>816</v>
      </c>
      <c r="G151" s="7">
        <v>271</v>
      </c>
      <c r="H151" s="7">
        <v>553</v>
      </c>
      <c r="I151" s="7">
        <v>20</v>
      </c>
      <c r="J151" s="7">
        <v>62</v>
      </c>
      <c r="K151" s="7">
        <v>5</v>
      </c>
      <c r="L151" s="7">
        <v>1164</v>
      </c>
      <c r="M151" s="7">
        <v>128</v>
      </c>
      <c r="N151" s="7">
        <v>261</v>
      </c>
      <c r="O151" s="11">
        <v>329</v>
      </c>
      <c r="P151" s="11">
        <v>197.52790162095999</v>
      </c>
      <c r="Q151" s="13"/>
    </row>
    <row r="152" spans="2:17" x14ac:dyDescent="0.2">
      <c r="B152" s="10">
        <v>44347</v>
      </c>
      <c r="C152" s="7">
        <v>1332</v>
      </c>
      <c r="D152" s="7">
        <v>9.8408408408408405</v>
      </c>
      <c r="E152" s="7">
        <v>38.291291291291301</v>
      </c>
      <c r="F152" s="7">
        <v>788</v>
      </c>
      <c r="G152" s="7">
        <v>172</v>
      </c>
      <c r="H152" s="7">
        <v>372</v>
      </c>
      <c r="I152" s="7">
        <v>16</v>
      </c>
      <c r="J152" s="7">
        <v>27</v>
      </c>
      <c r="K152" s="7">
        <v>7</v>
      </c>
      <c r="L152" s="7">
        <v>995</v>
      </c>
      <c r="M152" s="7">
        <v>129</v>
      </c>
      <c r="N152" s="7">
        <v>158</v>
      </c>
      <c r="O152" s="11">
        <v>151</v>
      </c>
      <c r="P152" s="11">
        <v>163.42266748229099</v>
      </c>
      <c r="Q152" s="13"/>
    </row>
    <row r="153" spans="2:17" x14ac:dyDescent="0.2">
      <c r="B153" s="10">
        <v>44348</v>
      </c>
      <c r="C153" s="7">
        <v>1805</v>
      </c>
      <c r="D153" s="7">
        <v>9.3080332409972293</v>
      </c>
      <c r="E153" s="7">
        <v>29.878116343490301</v>
      </c>
      <c r="F153" s="7">
        <v>1150</v>
      </c>
      <c r="G153" s="7">
        <v>225</v>
      </c>
      <c r="H153" s="7">
        <v>430</v>
      </c>
      <c r="I153" s="7">
        <v>25</v>
      </c>
      <c r="J153" s="7">
        <v>32</v>
      </c>
      <c r="K153" s="7">
        <v>11</v>
      </c>
      <c r="L153" s="7">
        <v>1266</v>
      </c>
      <c r="M153" s="7">
        <v>176</v>
      </c>
      <c r="N153" s="7">
        <v>295</v>
      </c>
      <c r="O153" s="11">
        <v>186</v>
      </c>
      <c r="P153" s="11">
        <v>153.80853947663499</v>
      </c>
      <c r="Q153" s="13"/>
    </row>
    <row r="154" spans="2:17" x14ac:dyDescent="0.2">
      <c r="B154" s="10">
        <v>44349</v>
      </c>
      <c r="C154" s="7">
        <v>1830</v>
      </c>
      <c r="D154" s="7">
        <v>9.3885245901639305</v>
      </c>
      <c r="E154" s="7">
        <v>44.487431693989002</v>
      </c>
      <c r="F154" s="7">
        <v>802</v>
      </c>
      <c r="G154" s="7">
        <v>356</v>
      </c>
      <c r="H154" s="7">
        <v>672</v>
      </c>
      <c r="I154" s="7">
        <v>12</v>
      </c>
      <c r="J154" s="7">
        <v>45</v>
      </c>
      <c r="K154" s="7">
        <v>15</v>
      </c>
      <c r="L154" s="7">
        <v>1362</v>
      </c>
      <c r="M154" s="7">
        <v>204</v>
      </c>
      <c r="N154" s="7">
        <v>192</v>
      </c>
      <c r="O154" s="11">
        <v>253</v>
      </c>
      <c r="P154" s="11">
        <v>174.998770611959</v>
      </c>
      <c r="Q154" s="13"/>
    </row>
    <row r="155" spans="2:17" x14ac:dyDescent="0.2">
      <c r="B155" s="10">
        <v>44350</v>
      </c>
      <c r="C155" s="7">
        <v>1800</v>
      </c>
      <c r="D155" s="7">
        <v>9.9677777777777692</v>
      </c>
      <c r="E155" s="7">
        <v>55.842777777777698</v>
      </c>
      <c r="F155" s="7">
        <v>813</v>
      </c>
      <c r="G155" s="7">
        <v>322</v>
      </c>
      <c r="H155" s="7">
        <v>665</v>
      </c>
      <c r="I155" s="7">
        <v>24</v>
      </c>
      <c r="J155" s="7">
        <v>63</v>
      </c>
      <c r="K155" s="7">
        <v>15</v>
      </c>
      <c r="L155" s="7">
        <v>1257</v>
      </c>
      <c r="M155" s="7">
        <v>165</v>
      </c>
      <c r="N155" s="7">
        <v>276</v>
      </c>
      <c r="O155" s="11">
        <v>314</v>
      </c>
      <c r="P155" s="11">
        <v>217.06392504592199</v>
      </c>
      <c r="Q155" s="13"/>
    </row>
    <row r="156" spans="2:17" x14ac:dyDescent="0.2">
      <c r="B156" s="10">
        <v>44351</v>
      </c>
      <c r="C156" s="7">
        <v>622</v>
      </c>
      <c r="D156" s="7">
        <v>12.4581993569131</v>
      </c>
      <c r="E156" s="7">
        <v>28.847266881028901</v>
      </c>
      <c r="F156" s="7">
        <v>414</v>
      </c>
      <c r="G156" s="7">
        <v>58</v>
      </c>
      <c r="H156" s="7">
        <v>150</v>
      </c>
      <c r="I156" s="7">
        <v>11</v>
      </c>
      <c r="J156" s="7">
        <v>19</v>
      </c>
      <c r="K156" s="7">
        <v>1</v>
      </c>
      <c r="L156" s="7">
        <v>487</v>
      </c>
      <c r="M156" s="7">
        <v>21</v>
      </c>
      <c r="N156" s="7">
        <v>83</v>
      </c>
      <c r="O156" s="11">
        <v>163</v>
      </c>
      <c r="P156" s="11">
        <v>195.65068448280601</v>
      </c>
      <c r="Q156" s="13"/>
    </row>
    <row r="157" spans="2:17" x14ac:dyDescent="0.2">
      <c r="B157" s="10">
        <v>44352</v>
      </c>
      <c r="C157" s="7">
        <v>174</v>
      </c>
      <c r="D157" s="7">
        <v>12.2068965517241</v>
      </c>
      <c r="E157" s="7">
        <v>21.643678160919499</v>
      </c>
      <c r="F157" s="7">
        <v>114</v>
      </c>
      <c r="G157" s="7">
        <v>16</v>
      </c>
      <c r="H157" s="7">
        <v>44</v>
      </c>
      <c r="I157" s="7">
        <v>1</v>
      </c>
      <c r="J157" s="7">
        <v>9</v>
      </c>
      <c r="K157" s="7">
        <v>0</v>
      </c>
      <c r="L157" s="7">
        <v>136</v>
      </c>
      <c r="M157" s="7">
        <v>14</v>
      </c>
      <c r="N157" s="7">
        <v>14</v>
      </c>
      <c r="O157" s="11">
        <v>51</v>
      </c>
      <c r="P157" s="11">
        <v>138.24507939594801</v>
      </c>
      <c r="Q157" s="13"/>
    </row>
    <row r="158" spans="2:17" x14ac:dyDescent="0.2">
      <c r="B158" s="10">
        <v>44353</v>
      </c>
      <c r="C158" s="7">
        <v>1648</v>
      </c>
      <c r="D158" s="7">
        <v>9.2791262135922299</v>
      </c>
      <c r="E158" s="7">
        <v>40.7487864077669</v>
      </c>
      <c r="F158" s="7">
        <v>927</v>
      </c>
      <c r="G158" s="7">
        <v>235</v>
      </c>
      <c r="H158" s="7">
        <v>486</v>
      </c>
      <c r="I158" s="7">
        <v>28</v>
      </c>
      <c r="J158" s="7">
        <v>45</v>
      </c>
      <c r="K158" s="7">
        <v>2</v>
      </c>
      <c r="L158" s="7">
        <v>1154</v>
      </c>
      <c r="M158" s="7">
        <v>122</v>
      </c>
      <c r="N158" s="7">
        <v>297</v>
      </c>
      <c r="O158" s="11">
        <v>220</v>
      </c>
      <c r="P158" s="11">
        <v>157.38003682120501</v>
      </c>
      <c r="Q158" s="13"/>
    </row>
    <row r="159" spans="2:17" x14ac:dyDescent="0.2">
      <c r="B159" s="10">
        <v>44354</v>
      </c>
      <c r="C159" s="7">
        <v>1524</v>
      </c>
      <c r="D159" s="7">
        <v>8.5524934383202105</v>
      </c>
      <c r="E159" s="7">
        <v>49.313648293963197</v>
      </c>
      <c r="F159" s="7">
        <v>916</v>
      </c>
      <c r="G159" s="7">
        <v>179</v>
      </c>
      <c r="H159" s="7">
        <v>429</v>
      </c>
      <c r="I159" s="7">
        <v>35</v>
      </c>
      <c r="J159" s="7">
        <v>31</v>
      </c>
      <c r="K159" s="7">
        <v>5</v>
      </c>
      <c r="L159" s="7">
        <v>1107</v>
      </c>
      <c r="M159" s="7">
        <v>156</v>
      </c>
      <c r="N159" s="7">
        <v>190</v>
      </c>
      <c r="O159" s="11">
        <v>166</v>
      </c>
      <c r="P159" s="11">
        <v>154.52662318242199</v>
      </c>
      <c r="Q159" s="13"/>
    </row>
    <row r="160" spans="2:17" x14ac:dyDescent="0.2">
      <c r="B160" s="10">
        <v>44355</v>
      </c>
      <c r="C160" s="7">
        <v>1823</v>
      </c>
      <c r="D160" s="7">
        <v>10.091058694459599</v>
      </c>
      <c r="E160" s="7">
        <v>81.246845858474998</v>
      </c>
      <c r="F160" s="7">
        <v>728</v>
      </c>
      <c r="G160" s="7">
        <v>362</v>
      </c>
      <c r="H160" s="7">
        <v>733</v>
      </c>
      <c r="I160" s="7">
        <v>20</v>
      </c>
      <c r="J160" s="7">
        <v>96</v>
      </c>
      <c r="K160" s="7">
        <v>7</v>
      </c>
      <c r="L160" s="7">
        <v>1151</v>
      </c>
      <c r="M160" s="7">
        <v>178</v>
      </c>
      <c r="N160" s="7">
        <v>371</v>
      </c>
      <c r="O160" s="11">
        <v>511</v>
      </c>
      <c r="P160" s="11">
        <v>280.83361371556902</v>
      </c>
      <c r="Q160" s="13"/>
    </row>
    <row r="161" spans="2:17" x14ac:dyDescent="0.2">
      <c r="B161" s="10">
        <v>44356</v>
      </c>
      <c r="C161" s="7">
        <v>1786</v>
      </c>
      <c r="D161" s="7">
        <v>8.2346024636058193</v>
      </c>
      <c r="E161" s="7">
        <v>46.595184770436703</v>
      </c>
      <c r="F161" s="7">
        <v>865</v>
      </c>
      <c r="G161" s="7">
        <v>278</v>
      </c>
      <c r="H161" s="7">
        <v>643</v>
      </c>
      <c r="I161" s="7">
        <v>16</v>
      </c>
      <c r="J161" s="7">
        <v>42</v>
      </c>
      <c r="K161" s="7">
        <v>5</v>
      </c>
      <c r="L161" s="7">
        <v>1254</v>
      </c>
      <c r="M161" s="7">
        <v>193</v>
      </c>
      <c r="N161" s="7">
        <v>276</v>
      </c>
      <c r="O161" s="11">
        <v>236</v>
      </c>
      <c r="P161" s="11">
        <v>277.47214752195401</v>
      </c>
      <c r="Q161" s="13"/>
    </row>
    <row r="162" spans="2:17" x14ac:dyDescent="0.2">
      <c r="B162" s="10">
        <v>44357</v>
      </c>
      <c r="C162" s="7">
        <v>1695</v>
      </c>
      <c r="D162" s="7">
        <v>8.1333333333333293</v>
      </c>
      <c r="E162" s="7">
        <v>62.180530973451297</v>
      </c>
      <c r="F162" s="7">
        <v>789</v>
      </c>
      <c r="G162" s="7">
        <v>291</v>
      </c>
      <c r="H162" s="7">
        <v>615</v>
      </c>
      <c r="I162" s="7">
        <v>26</v>
      </c>
      <c r="J162" s="7">
        <v>67</v>
      </c>
      <c r="K162" s="7">
        <v>11</v>
      </c>
      <c r="L162" s="7">
        <v>1062</v>
      </c>
      <c r="M162" s="7">
        <v>151</v>
      </c>
      <c r="N162" s="7">
        <v>378</v>
      </c>
      <c r="O162" s="11">
        <v>325</v>
      </c>
      <c r="P162" s="11">
        <v>304.86790758465497</v>
      </c>
      <c r="Q162" s="13"/>
    </row>
    <row r="163" spans="2:17" x14ac:dyDescent="0.2">
      <c r="B163" s="10">
        <v>44358</v>
      </c>
      <c r="C163" s="7">
        <v>727</v>
      </c>
      <c r="D163" s="7">
        <v>12.685006877578999</v>
      </c>
      <c r="E163" s="7">
        <v>21.3204951856946</v>
      </c>
      <c r="F163" s="7">
        <v>504</v>
      </c>
      <c r="G163" s="7">
        <v>90</v>
      </c>
      <c r="H163" s="7">
        <v>133</v>
      </c>
      <c r="I163" s="7">
        <v>7</v>
      </c>
      <c r="J163" s="7">
        <v>9</v>
      </c>
      <c r="K163" s="7">
        <v>2</v>
      </c>
      <c r="L163" s="7">
        <v>545</v>
      </c>
      <c r="M163" s="7">
        <v>14</v>
      </c>
      <c r="N163" s="7">
        <v>150</v>
      </c>
      <c r="O163" s="11">
        <v>182</v>
      </c>
      <c r="P163" s="11">
        <v>271.04068772316299</v>
      </c>
      <c r="Q163" s="13"/>
    </row>
    <row r="164" spans="2:17" x14ac:dyDescent="0.2">
      <c r="B164" s="10">
        <v>44359</v>
      </c>
      <c r="C164" s="7">
        <v>223</v>
      </c>
      <c r="D164" s="7">
        <v>13.2376681614349</v>
      </c>
      <c r="E164" s="7">
        <v>22.9327354260089</v>
      </c>
      <c r="F164" s="7">
        <v>177</v>
      </c>
      <c r="G164" s="7">
        <v>13</v>
      </c>
      <c r="H164" s="7">
        <v>33</v>
      </c>
      <c r="I164" s="7">
        <v>3</v>
      </c>
      <c r="J164" s="7">
        <v>8</v>
      </c>
      <c r="K164" s="7">
        <v>2</v>
      </c>
      <c r="L164" s="7">
        <v>143</v>
      </c>
      <c r="M164" s="7">
        <v>28</v>
      </c>
      <c r="N164" s="7">
        <v>39</v>
      </c>
      <c r="O164" s="11">
        <v>109</v>
      </c>
      <c r="P164" s="11">
        <v>215.696250625647</v>
      </c>
      <c r="Q164" s="13"/>
    </row>
    <row r="165" spans="2:17" x14ac:dyDescent="0.2">
      <c r="B165" s="10">
        <v>44360</v>
      </c>
      <c r="C165" s="7">
        <v>1807</v>
      </c>
      <c r="D165" s="7">
        <v>8.1079136690647395</v>
      </c>
      <c r="E165" s="7">
        <v>66.206419479800701</v>
      </c>
      <c r="F165" s="7">
        <v>738</v>
      </c>
      <c r="G165" s="7">
        <v>345</v>
      </c>
      <c r="H165" s="7">
        <v>724</v>
      </c>
      <c r="I165" s="7">
        <v>16</v>
      </c>
      <c r="J165" s="7">
        <v>77</v>
      </c>
      <c r="K165" s="7">
        <v>8</v>
      </c>
      <c r="L165" s="7">
        <v>1212</v>
      </c>
      <c r="M165" s="7">
        <v>177</v>
      </c>
      <c r="N165" s="7">
        <v>317</v>
      </c>
      <c r="O165" s="11">
        <v>402</v>
      </c>
      <c r="P165" s="11">
        <v>280.30405375861898</v>
      </c>
      <c r="Q165" s="13"/>
    </row>
    <row r="166" spans="2:17" x14ac:dyDescent="0.2">
      <c r="B166" s="10">
        <v>44361</v>
      </c>
      <c r="C166" s="7">
        <v>1518</v>
      </c>
      <c r="D166" s="7">
        <v>9.6831357048748306</v>
      </c>
      <c r="E166" s="7">
        <v>94.365612648221301</v>
      </c>
      <c r="F166" s="7">
        <v>565</v>
      </c>
      <c r="G166" s="7">
        <v>312</v>
      </c>
      <c r="H166" s="7">
        <v>641</v>
      </c>
      <c r="I166" s="7">
        <v>17</v>
      </c>
      <c r="J166" s="7">
        <v>72</v>
      </c>
      <c r="K166" s="7">
        <v>4</v>
      </c>
      <c r="L166" s="7">
        <v>1065</v>
      </c>
      <c r="M166" s="7">
        <v>153</v>
      </c>
      <c r="N166" s="7">
        <v>207</v>
      </c>
      <c r="O166" s="11">
        <v>375</v>
      </c>
      <c r="P166" s="11">
        <v>320.80669803674698</v>
      </c>
      <c r="Q166" s="13"/>
    </row>
    <row r="167" spans="2:17" x14ac:dyDescent="0.2">
      <c r="B167" s="10">
        <v>44362</v>
      </c>
      <c r="C167" s="7">
        <v>1464</v>
      </c>
      <c r="D167" s="7">
        <v>9.4378415300546408</v>
      </c>
      <c r="E167" s="7">
        <v>49.898907103825103</v>
      </c>
      <c r="F167" s="7">
        <v>755</v>
      </c>
      <c r="G167" s="7">
        <v>233</v>
      </c>
      <c r="H167" s="7">
        <v>476</v>
      </c>
      <c r="I167" s="7">
        <v>17</v>
      </c>
      <c r="J167" s="7">
        <v>33</v>
      </c>
      <c r="K167" s="7">
        <v>4</v>
      </c>
      <c r="L167" s="7">
        <v>989</v>
      </c>
      <c r="M167" s="7">
        <v>155</v>
      </c>
      <c r="N167" s="7">
        <v>266</v>
      </c>
      <c r="O167" s="11">
        <v>226</v>
      </c>
      <c r="P167" s="11">
        <v>295.74825815563503</v>
      </c>
      <c r="Q167" s="13"/>
    </row>
    <row r="168" spans="2:17" x14ac:dyDescent="0.2">
      <c r="B168" s="10">
        <v>44363</v>
      </c>
      <c r="C168" s="7">
        <v>1822</v>
      </c>
      <c r="D168" s="7">
        <v>8.5965971459934103</v>
      </c>
      <c r="E168" s="7">
        <v>63.644895718990099</v>
      </c>
      <c r="F168" s="7">
        <v>865</v>
      </c>
      <c r="G168" s="7">
        <v>326</v>
      </c>
      <c r="H168" s="7">
        <v>631</v>
      </c>
      <c r="I168" s="7">
        <v>20</v>
      </c>
      <c r="J168" s="7">
        <v>52</v>
      </c>
      <c r="K168" s="7">
        <v>8</v>
      </c>
      <c r="L168" s="7">
        <v>1356</v>
      </c>
      <c r="M168" s="7">
        <v>164</v>
      </c>
      <c r="N168" s="7">
        <v>222</v>
      </c>
      <c r="O168" s="11">
        <v>497</v>
      </c>
      <c r="P168" s="11">
        <v>374.300640297097</v>
      </c>
      <c r="Q168" s="13"/>
    </row>
    <row r="169" spans="2:17" x14ac:dyDescent="0.2">
      <c r="B169" s="10">
        <v>44364</v>
      </c>
      <c r="C169" s="7">
        <v>1566</v>
      </c>
      <c r="D169" s="7">
        <v>8.6187739463601503</v>
      </c>
      <c r="E169" s="7">
        <v>67.983397190293701</v>
      </c>
      <c r="F169" s="7">
        <v>708</v>
      </c>
      <c r="G169" s="7">
        <v>279</v>
      </c>
      <c r="H169" s="7">
        <v>579</v>
      </c>
      <c r="I169" s="7">
        <v>13</v>
      </c>
      <c r="J169" s="7">
        <v>56</v>
      </c>
      <c r="K169" s="7">
        <v>2</v>
      </c>
      <c r="L169" s="7">
        <v>1055</v>
      </c>
      <c r="M169" s="7">
        <v>190</v>
      </c>
      <c r="N169" s="7">
        <v>250</v>
      </c>
      <c r="O169" s="11">
        <v>291</v>
      </c>
      <c r="P169" s="11">
        <v>357.69156927375798</v>
      </c>
      <c r="Q169" s="13"/>
    </row>
    <row r="170" spans="2:17" x14ac:dyDescent="0.2">
      <c r="B170" s="10">
        <v>44365</v>
      </c>
      <c r="C170" s="7">
        <v>503</v>
      </c>
      <c r="D170" s="7">
        <v>14.3021868787276</v>
      </c>
      <c r="E170" s="7">
        <v>78.373757455268304</v>
      </c>
      <c r="F170" s="7">
        <v>376</v>
      </c>
      <c r="G170" s="7">
        <v>54</v>
      </c>
      <c r="H170" s="7">
        <v>73</v>
      </c>
      <c r="I170" s="7">
        <v>8</v>
      </c>
      <c r="J170" s="7">
        <v>8</v>
      </c>
      <c r="K170" s="7">
        <v>5</v>
      </c>
      <c r="L170" s="7">
        <v>317</v>
      </c>
      <c r="M170" s="7">
        <v>12</v>
      </c>
      <c r="N170" s="7">
        <v>153</v>
      </c>
      <c r="O170" s="11">
        <v>135</v>
      </c>
      <c r="P170" s="11">
        <v>284.39197849257999</v>
      </c>
      <c r="Q170" s="13"/>
    </row>
    <row r="171" spans="2:17" x14ac:dyDescent="0.2">
      <c r="B171" s="10">
        <v>44366</v>
      </c>
      <c r="C171" s="7">
        <v>181</v>
      </c>
      <c r="D171" s="7">
        <v>14.1160220994475</v>
      </c>
      <c r="E171" s="7">
        <v>8.8342541436463993</v>
      </c>
      <c r="F171" s="7">
        <v>137</v>
      </c>
      <c r="G171" s="7">
        <v>19</v>
      </c>
      <c r="H171" s="7">
        <v>25</v>
      </c>
      <c r="I171" s="7">
        <v>0</v>
      </c>
      <c r="J171" s="7">
        <v>10</v>
      </c>
      <c r="K171" s="7">
        <v>0</v>
      </c>
      <c r="L171" s="7">
        <v>128</v>
      </c>
      <c r="M171" s="7">
        <v>21</v>
      </c>
      <c r="N171" s="7">
        <v>22</v>
      </c>
      <c r="O171" s="11">
        <v>84</v>
      </c>
      <c r="P171" s="11">
        <v>207.44396374139799</v>
      </c>
      <c r="Q171" s="13"/>
    </row>
    <row r="172" spans="2:17" x14ac:dyDescent="0.2">
      <c r="B172" s="10">
        <v>44367</v>
      </c>
      <c r="C172" s="7">
        <v>1657</v>
      </c>
      <c r="D172" s="7">
        <v>9.4164152082075994</v>
      </c>
      <c r="E172" s="7">
        <v>50.805672902836399</v>
      </c>
      <c r="F172" s="7">
        <v>850</v>
      </c>
      <c r="G172" s="7">
        <v>241</v>
      </c>
      <c r="H172" s="7">
        <v>566</v>
      </c>
      <c r="I172" s="7">
        <v>23</v>
      </c>
      <c r="J172" s="7">
        <v>45</v>
      </c>
      <c r="K172" s="7">
        <v>10</v>
      </c>
      <c r="L172" s="7">
        <v>1136</v>
      </c>
      <c r="M172" s="7">
        <v>181</v>
      </c>
      <c r="N172" s="7">
        <v>262</v>
      </c>
      <c r="O172" s="11">
        <v>250</v>
      </c>
      <c r="P172" s="11">
        <v>210.25927964210501</v>
      </c>
      <c r="Q172" s="13"/>
    </row>
    <row r="173" spans="2:17" x14ac:dyDescent="0.2">
      <c r="B173" s="10">
        <v>44368</v>
      </c>
      <c r="C173" s="7">
        <v>1614</v>
      </c>
      <c r="D173" s="7">
        <v>8.3203221809169694</v>
      </c>
      <c r="E173" s="7">
        <v>63.789962825278799</v>
      </c>
      <c r="F173" s="7">
        <v>713</v>
      </c>
      <c r="G173" s="7">
        <v>296</v>
      </c>
      <c r="H173" s="7">
        <v>605</v>
      </c>
      <c r="I173" s="7">
        <v>22</v>
      </c>
      <c r="J173" s="7">
        <v>46</v>
      </c>
      <c r="K173" s="7">
        <v>5</v>
      </c>
      <c r="L173" s="7">
        <v>1164</v>
      </c>
      <c r="M173" s="7">
        <v>176</v>
      </c>
      <c r="N173" s="7">
        <v>201</v>
      </c>
      <c r="O173" s="11">
        <v>276</v>
      </c>
      <c r="P173" s="11">
        <v>224.780079641588</v>
      </c>
      <c r="Q173" s="13"/>
    </row>
    <row r="174" spans="2:17" x14ac:dyDescent="0.2">
      <c r="B174" s="10">
        <v>44369</v>
      </c>
      <c r="C174" s="7">
        <v>1429</v>
      </c>
      <c r="D174" s="7">
        <v>9.8894331700489797</v>
      </c>
      <c r="E174" s="7">
        <v>28.5584324702589</v>
      </c>
      <c r="F174" s="7">
        <v>909</v>
      </c>
      <c r="G174" s="7">
        <v>144</v>
      </c>
      <c r="H174" s="7">
        <v>376</v>
      </c>
      <c r="I174" s="7">
        <v>31</v>
      </c>
      <c r="J174" s="7">
        <v>23</v>
      </c>
      <c r="K174" s="7">
        <v>6</v>
      </c>
      <c r="L174" s="7">
        <v>1020</v>
      </c>
      <c r="M174" s="7">
        <v>174</v>
      </c>
      <c r="N174" s="7">
        <v>175</v>
      </c>
      <c r="O174" s="11">
        <v>104</v>
      </c>
      <c r="P174" s="11">
        <v>174.60290979723601</v>
      </c>
      <c r="Q174" s="13"/>
    </row>
    <row r="175" spans="2:17" x14ac:dyDescent="0.2">
      <c r="B175" s="10">
        <v>44370</v>
      </c>
      <c r="C175" s="7">
        <v>1306</v>
      </c>
      <c r="D175" s="7">
        <v>9.1921898928024497</v>
      </c>
      <c r="E175" s="7">
        <v>45.701378254211299</v>
      </c>
      <c r="F175" s="7">
        <v>695</v>
      </c>
      <c r="G175" s="7">
        <v>182</v>
      </c>
      <c r="H175" s="7">
        <v>429</v>
      </c>
      <c r="I175" s="7">
        <v>20</v>
      </c>
      <c r="J175" s="7">
        <v>33</v>
      </c>
      <c r="K175" s="7">
        <v>3</v>
      </c>
      <c r="L175" s="7">
        <v>963</v>
      </c>
      <c r="M175" s="7">
        <v>175</v>
      </c>
      <c r="N175" s="7">
        <v>112</v>
      </c>
      <c r="O175" s="11">
        <v>144</v>
      </c>
      <c r="P175" s="11">
        <v>152.063054029386</v>
      </c>
      <c r="Q175" s="13"/>
    </row>
    <row r="176" spans="2:17" x14ac:dyDescent="0.2">
      <c r="B176" s="10">
        <v>44371</v>
      </c>
      <c r="C176" s="7">
        <v>1280</v>
      </c>
      <c r="D176" s="7">
        <v>11.202343750000001</v>
      </c>
      <c r="E176" s="7">
        <v>49.197656250000001</v>
      </c>
      <c r="F176" s="7">
        <v>688</v>
      </c>
      <c r="G176" s="7">
        <v>155</v>
      </c>
      <c r="H176" s="7">
        <v>437</v>
      </c>
      <c r="I176" s="7">
        <v>17</v>
      </c>
      <c r="J176" s="7">
        <v>26</v>
      </c>
      <c r="K176" s="7">
        <v>8</v>
      </c>
      <c r="L176" s="7">
        <v>940</v>
      </c>
      <c r="M176" s="7">
        <v>162</v>
      </c>
      <c r="N176" s="7">
        <v>127</v>
      </c>
      <c r="O176" s="11">
        <v>152</v>
      </c>
      <c r="P176" s="11">
        <v>140.14217235331901</v>
      </c>
      <c r="Q176" s="13"/>
    </row>
    <row r="177" spans="2:17" x14ac:dyDescent="0.2">
      <c r="B177" s="10">
        <v>44372</v>
      </c>
      <c r="C177" s="7">
        <v>438</v>
      </c>
      <c r="D177" s="7">
        <v>13.6826484018264</v>
      </c>
      <c r="E177" s="7">
        <v>10.018264840182599</v>
      </c>
      <c r="F177" s="7">
        <v>356</v>
      </c>
      <c r="G177" s="7">
        <v>32</v>
      </c>
      <c r="H177" s="7">
        <v>50</v>
      </c>
      <c r="I177" s="7">
        <v>7</v>
      </c>
      <c r="J177" s="7">
        <v>5</v>
      </c>
      <c r="K177" s="7">
        <v>4</v>
      </c>
      <c r="L177" s="7">
        <v>312</v>
      </c>
      <c r="M177" s="7">
        <v>14</v>
      </c>
      <c r="N177" s="7">
        <v>96</v>
      </c>
      <c r="O177" s="11">
        <v>109</v>
      </c>
      <c r="P177" s="11">
        <v>117.705012570013</v>
      </c>
      <c r="Q177" s="13"/>
    </row>
    <row r="178" spans="2:17" x14ac:dyDescent="0.2">
      <c r="B178" s="10">
        <v>44373</v>
      </c>
      <c r="C178" s="7">
        <v>148</v>
      </c>
      <c r="D178" s="7">
        <v>12.939189189189101</v>
      </c>
      <c r="E178" s="7">
        <v>20.040540540540501</v>
      </c>
      <c r="F178" s="7">
        <v>111</v>
      </c>
      <c r="G178" s="7">
        <v>9</v>
      </c>
      <c r="H178" s="7">
        <v>28</v>
      </c>
      <c r="I178" s="7">
        <v>1</v>
      </c>
      <c r="J178" s="7">
        <v>15</v>
      </c>
      <c r="K178" s="7">
        <v>0</v>
      </c>
      <c r="L178" s="7">
        <v>102</v>
      </c>
      <c r="M178" s="7">
        <v>14</v>
      </c>
      <c r="N178" s="7">
        <v>16</v>
      </c>
      <c r="O178" s="11">
        <v>63</v>
      </c>
      <c r="P178" s="11">
        <v>85.888897703821598</v>
      </c>
      <c r="Q178" s="13"/>
    </row>
    <row r="179" spans="2:17" x14ac:dyDescent="0.2">
      <c r="B179" s="10">
        <v>44374</v>
      </c>
      <c r="C179" s="7">
        <v>1357</v>
      </c>
      <c r="D179" s="7">
        <v>10.120117907148099</v>
      </c>
      <c r="E179" s="7">
        <v>28.830508474576199</v>
      </c>
      <c r="F179" s="7">
        <v>887</v>
      </c>
      <c r="G179" s="7">
        <v>153</v>
      </c>
      <c r="H179" s="7">
        <v>317</v>
      </c>
      <c r="I179" s="7">
        <v>17</v>
      </c>
      <c r="J179" s="7">
        <v>19</v>
      </c>
      <c r="K179" s="7">
        <v>3</v>
      </c>
      <c r="L179" s="7">
        <v>989</v>
      </c>
      <c r="M179" s="7">
        <v>135</v>
      </c>
      <c r="N179" s="7">
        <v>194</v>
      </c>
      <c r="O179" s="11">
        <v>110</v>
      </c>
      <c r="P179" s="11">
        <v>81.312560584619902</v>
      </c>
      <c r="Q179" s="13"/>
    </row>
    <row r="180" spans="2:17" x14ac:dyDescent="0.2">
      <c r="B180" s="10">
        <v>44375</v>
      </c>
      <c r="C180" s="7">
        <v>1357</v>
      </c>
      <c r="D180" s="7">
        <v>9.8098747236551205</v>
      </c>
      <c r="E180" s="7">
        <v>59.269712601326397</v>
      </c>
      <c r="F180" s="7">
        <v>672</v>
      </c>
      <c r="G180" s="7">
        <v>200</v>
      </c>
      <c r="H180" s="7">
        <v>485</v>
      </c>
      <c r="I180" s="7">
        <v>21</v>
      </c>
      <c r="J180" s="7">
        <v>38</v>
      </c>
      <c r="K180" s="7">
        <v>5</v>
      </c>
      <c r="L180" s="7">
        <v>953</v>
      </c>
      <c r="M180" s="7">
        <v>141</v>
      </c>
      <c r="N180" s="7">
        <v>199</v>
      </c>
      <c r="O180" s="11">
        <v>210</v>
      </c>
      <c r="P180" s="11">
        <v>117.571452830194</v>
      </c>
      <c r="Q180" s="13"/>
    </row>
    <row r="181" spans="2:17" x14ac:dyDescent="0.2">
      <c r="B181" s="10">
        <v>44376</v>
      </c>
      <c r="C181" s="7">
        <v>1378</v>
      </c>
      <c r="D181" s="7">
        <v>10.522496371552901</v>
      </c>
      <c r="E181" s="7">
        <v>27.769230769230699</v>
      </c>
      <c r="F181" s="7">
        <v>929</v>
      </c>
      <c r="G181" s="7">
        <v>123</v>
      </c>
      <c r="H181" s="7">
        <v>326</v>
      </c>
      <c r="I181" s="7">
        <v>19</v>
      </c>
      <c r="J181" s="7">
        <v>19</v>
      </c>
      <c r="K181" s="7">
        <v>3</v>
      </c>
      <c r="L181" s="7">
        <v>1002</v>
      </c>
      <c r="M181" s="7">
        <v>167</v>
      </c>
      <c r="N181" s="7">
        <v>168</v>
      </c>
      <c r="O181" s="11">
        <v>115</v>
      </c>
      <c r="P181" s="11">
        <v>112.780924752654</v>
      </c>
      <c r="Q181" s="13"/>
    </row>
    <row r="182" spans="2:17" x14ac:dyDescent="0.2">
      <c r="B182" s="10">
        <v>44377</v>
      </c>
      <c r="C182" s="7">
        <v>1453</v>
      </c>
      <c r="D182" s="7">
        <v>9.2209222298692293</v>
      </c>
      <c r="E182" s="7">
        <v>40.602202339986199</v>
      </c>
      <c r="F182" s="7">
        <v>923</v>
      </c>
      <c r="G182" s="7">
        <v>138</v>
      </c>
      <c r="H182" s="7">
        <v>392</v>
      </c>
      <c r="I182" s="7">
        <v>6</v>
      </c>
      <c r="J182" s="7">
        <v>37</v>
      </c>
      <c r="K182" s="7">
        <v>2</v>
      </c>
      <c r="L182" s="7">
        <v>981</v>
      </c>
      <c r="M182" s="7">
        <v>143</v>
      </c>
      <c r="N182" s="7">
        <v>284</v>
      </c>
      <c r="O182" s="11">
        <v>161</v>
      </c>
      <c r="P182" s="11">
        <v>126.892485162028</v>
      </c>
      <c r="Q182" s="13"/>
    </row>
    <row r="183" spans="2:17" x14ac:dyDescent="0.2">
      <c r="B183" s="10">
        <v>44378</v>
      </c>
      <c r="C183" s="7">
        <v>1974</v>
      </c>
      <c r="D183" s="7">
        <v>8.42401215805471</v>
      </c>
      <c r="E183" s="7">
        <v>67.6985815602836</v>
      </c>
      <c r="F183" s="7">
        <v>773</v>
      </c>
      <c r="G183" s="7">
        <v>438</v>
      </c>
      <c r="H183" s="7">
        <v>763</v>
      </c>
      <c r="I183" s="7">
        <v>31</v>
      </c>
      <c r="J183" s="7">
        <v>69</v>
      </c>
      <c r="K183" s="7">
        <v>11</v>
      </c>
      <c r="L183" s="7">
        <v>1416</v>
      </c>
      <c r="M183" s="7">
        <v>174</v>
      </c>
      <c r="N183" s="7">
        <v>273</v>
      </c>
      <c r="O183" s="11">
        <v>393</v>
      </c>
      <c r="P183" s="11">
        <v>224.046546933027</v>
      </c>
      <c r="Q183" s="13"/>
    </row>
    <row r="184" spans="2:17" x14ac:dyDescent="0.2">
      <c r="B184" s="10">
        <v>44379</v>
      </c>
      <c r="C184" s="7">
        <v>951</v>
      </c>
      <c r="D184" s="7">
        <v>10.8201892744479</v>
      </c>
      <c r="E184" s="7">
        <v>39.575184016824402</v>
      </c>
      <c r="F184" s="7">
        <v>529</v>
      </c>
      <c r="G184" s="7">
        <v>165</v>
      </c>
      <c r="H184" s="7">
        <v>257</v>
      </c>
      <c r="I184" s="7">
        <v>9</v>
      </c>
      <c r="J184" s="7">
        <v>20</v>
      </c>
      <c r="K184" s="7">
        <v>3</v>
      </c>
      <c r="L184" s="7">
        <v>700</v>
      </c>
      <c r="M184" s="7">
        <v>16</v>
      </c>
      <c r="N184" s="7">
        <v>203</v>
      </c>
      <c r="O184" s="11">
        <v>180</v>
      </c>
      <c r="P184" s="11">
        <v>220.27529794581201</v>
      </c>
      <c r="Q184" s="13"/>
    </row>
    <row r="185" spans="2:17" x14ac:dyDescent="0.2">
      <c r="B185" s="10">
        <v>44380</v>
      </c>
      <c r="C185" s="7">
        <v>255</v>
      </c>
      <c r="D185" s="7">
        <v>13.270588235294101</v>
      </c>
      <c r="E185" s="7">
        <v>21.572549019607798</v>
      </c>
      <c r="F185" s="7">
        <v>186</v>
      </c>
      <c r="G185" s="7">
        <v>28</v>
      </c>
      <c r="H185" s="7">
        <v>41</v>
      </c>
      <c r="I185" s="7">
        <v>0</v>
      </c>
      <c r="J185" s="7">
        <v>14</v>
      </c>
      <c r="K185" s="7">
        <v>0</v>
      </c>
      <c r="L185" s="7">
        <v>189</v>
      </c>
      <c r="M185" s="7">
        <v>26</v>
      </c>
      <c r="N185" s="7">
        <v>26</v>
      </c>
      <c r="O185" s="11">
        <v>126</v>
      </c>
      <c r="P185" s="11">
        <v>194.78531319819299</v>
      </c>
      <c r="Q185" s="13"/>
    </row>
    <row r="186" spans="2:17" x14ac:dyDescent="0.2">
      <c r="B186" s="10">
        <v>44381</v>
      </c>
      <c r="C186" s="7">
        <v>2589</v>
      </c>
      <c r="D186" s="7">
        <v>8.9706450366936998</v>
      </c>
      <c r="E186" s="7">
        <v>104.03205870992601</v>
      </c>
      <c r="F186" s="7">
        <v>1028</v>
      </c>
      <c r="G186" s="7">
        <v>515</v>
      </c>
      <c r="H186" s="7">
        <v>1046</v>
      </c>
      <c r="I186" s="7">
        <v>22</v>
      </c>
      <c r="J186" s="7">
        <v>171</v>
      </c>
      <c r="K186" s="7">
        <v>4</v>
      </c>
      <c r="L186" s="7">
        <v>1527</v>
      </c>
      <c r="M186" s="7">
        <v>171</v>
      </c>
      <c r="N186" s="7">
        <v>694</v>
      </c>
      <c r="O186" s="11">
        <v>926</v>
      </c>
      <c r="P186" s="11">
        <v>468.17681296073198</v>
      </c>
      <c r="Q186" s="13"/>
    </row>
    <row r="187" spans="2:17" x14ac:dyDescent="0.2">
      <c r="B187" s="10">
        <v>44382</v>
      </c>
      <c r="C187" s="7">
        <v>2132</v>
      </c>
      <c r="D187" s="7">
        <v>10.246247654784201</v>
      </c>
      <c r="E187" s="7">
        <v>86.804878048780495</v>
      </c>
      <c r="F187" s="7">
        <v>846</v>
      </c>
      <c r="G187" s="7">
        <v>451</v>
      </c>
      <c r="H187" s="7">
        <v>835</v>
      </c>
      <c r="I187" s="7">
        <v>14</v>
      </c>
      <c r="J187" s="7">
        <v>86</v>
      </c>
      <c r="K187" s="7">
        <v>5</v>
      </c>
      <c r="L187" s="7">
        <v>1605</v>
      </c>
      <c r="M187" s="7">
        <v>156</v>
      </c>
      <c r="N187" s="7">
        <v>266</v>
      </c>
      <c r="O187" s="11">
        <v>724</v>
      </c>
      <c r="P187" s="11">
        <v>602.67444176383106</v>
      </c>
      <c r="Q187" s="13"/>
    </row>
    <row r="188" spans="2:17" x14ac:dyDescent="0.2">
      <c r="B188" s="10">
        <v>44383</v>
      </c>
      <c r="C188" s="7">
        <v>1775</v>
      </c>
      <c r="D188" s="7">
        <v>7.3222535211267603</v>
      </c>
      <c r="E188" s="7">
        <v>93.344225352112602</v>
      </c>
      <c r="F188" s="7">
        <v>607</v>
      </c>
      <c r="G188" s="7">
        <v>407</v>
      </c>
      <c r="H188" s="7">
        <v>761</v>
      </c>
      <c r="I188" s="7">
        <v>18</v>
      </c>
      <c r="J188" s="7">
        <v>89</v>
      </c>
      <c r="K188" s="7">
        <v>2</v>
      </c>
      <c r="L188" s="7">
        <v>1187</v>
      </c>
      <c r="M188" s="7">
        <v>228</v>
      </c>
      <c r="N188" s="7">
        <v>251</v>
      </c>
      <c r="O188" s="11">
        <v>435</v>
      </c>
      <c r="P188" s="11">
        <v>590.67425432127197</v>
      </c>
      <c r="Q188" s="13"/>
    </row>
    <row r="189" spans="2:17" x14ac:dyDescent="0.2">
      <c r="B189" s="10">
        <v>44384</v>
      </c>
      <c r="C189" s="7">
        <v>1522</v>
      </c>
      <c r="D189" s="7">
        <v>9.9901445466491392</v>
      </c>
      <c r="E189" s="7">
        <v>64.510512483574203</v>
      </c>
      <c r="F189" s="7">
        <v>748</v>
      </c>
      <c r="G189" s="7">
        <v>245</v>
      </c>
      <c r="H189" s="7">
        <v>529</v>
      </c>
      <c r="I189" s="7">
        <v>9</v>
      </c>
      <c r="J189" s="7">
        <v>44</v>
      </c>
      <c r="K189" s="7">
        <v>4</v>
      </c>
      <c r="L189" s="7">
        <v>1042</v>
      </c>
      <c r="M189" s="7">
        <v>168</v>
      </c>
      <c r="N189" s="7">
        <v>255</v>
      </c>
      <c r="O189" s="11">
        <v>277</v>
      </c>
      <c r="P189" s="11">
        <v>512.47680067296903</v>
      </c>
      <c r="Q189" s="13"/>
    </row>
    <row r="190" spans="2:17" x14ac:dyDescent="0.2">
      <c r="B190" s="10">
        <v>44385</v>
      </c>
      <c r="C190" s="7">
        <v>1599</v>
      </c>
      <c r="D190" s="7">
        <v>9.3664790494058696</v>
      </c>
      <c r="E190" s="7">
        <v>67.353345841150698</v>
      </c>
      <c r="F190" s="7">
        <v>677</v>
      </c>
      <c r="G190" s="7">
        <v>299</v>
      </c>
      <c r="H190" s="7">
        <v>623</v>
      </c>
      <c r="I190" s="7">
        <v>36</v>
      </c>
      <c r="J190" s="7">
        <v>58</v>
      </c>
      <c r="K190" s="7">
        <v>8</v>
      </c>
      <c r="L190" s="7">
        <v>1063</v>
      </c>
      <c r="M190" s="7">
        <v>152</v>
      </c>
      <c r="N190" s="7">
        <v>282</v>
      </c>
      <c r="O190" s="11">
        <v>286</v>
      </c>
      <c r="P190" s="11">
        <v>447.71798400427701</v>
      </c>
      <c r="Q190" s="13"/>
    </row>
    <row r="191" spans="2:17" x14ac:dyDescent="0.2">
      <c r="B191" s="10">
        <v>44386</v>
      </c>
      <c r="C191" s="7">
        <v>615</v>
      </c>
      <c r="D191" s="7">
        <v>11.2959349593495</v>
      </c>
      <c r="E191" s="7">
        <v>25.3040650406504</v>
      </c>
      <c r="F191" s="7">
        <v>407</v>
      </c>
      <c r="G191" s="7">
        <v>90</v>
      </c>
      <c r="H191" s="7">
        <v>118</v>
      </c>
      <c r="I191" s="7">
        <v>9</v>
      </c>
      <c r="J191" s="7">
        <v>13</v>
      </c>
      <c r="K191" s="7">
        <v>8</v>
      </c>
      <c r="L191" s="7">
        <v>456</v>
      </c>
      <c r="M191" s="7">
        <v>15</v>
      </c>
      <c r="N191" s="7">
        <v>114</v>
      </c>
      <c r="O191" s="11">
        <v>114</v>
      </c>
      <c r="P191" s="11">
        <v>330.571470231825</v>
      </c>
      <c r="Q191" s="13"/>
    </row>
    <row r="192" spans="2:17" x14ac:dyDescent="0.2">
      <c r="B192" s="10">
        <v>44387</v>
      </c>
      <c r="C192" s="7">
        <v>179</v>
      </c>
      <c r="D192" s="7">
        <v>12.7318435754189</v>
      </c>
      <c r="E192" s="7">
        <v>20.128491620111699</v>
      </c>
      <c r="F192" s="7">
        <v>137</v>
      </c>
      <c r="G192" s="7">
        <v>14</v>
      </c>
      <c r="H192" s="7">
        <v>28</v>
      </c>
      <c r="I192" s="7">
        <v>1</v>
      </c>
      <c r="J192" s="7">
        <v>0</v>
      </c>
      <c r="K192" s="7">
        <v>0</v>
      </c>
      <c r="L192" s="7">
        <v>145</v>
      </c>
      <c r="M192" s="7">
        <v>16</v>
      </c>
      <c r="N192" s="7">
        <v>17</v>
      </c>
      <c r="O192" s="11">
        <v>88</v>
      </c>
      <c r="P192" s="11">
        <v>229.82168555971199</v>
      </c>
      <c r="Q192" s="13"/>
    </row>
    <row r="193" spans="2:17" x14ac:dyDescent="0.2">
      <c r="B193" s="10">
        <v>44388</v>
      </c>
      <c r="C193" s="7">
        <v>1898</v>
      </c>
      <c r="D193" s="7">
        <v>8.3145416227607996</v>
      </c>
      <c r="E193" s="7">
        <v>84.736037934668005</v>
      </c>
      <c r="F193" s="7">
        <v>726</v>
      </c>
      <c r="G193" s="7">
        <v>476</v>
      </c>
      <c r="H193" s="7">
        <v>696</v>
      </c>
      <c r="I193" s="7">
        <v>50</v>
      </c>
      <c r="J193" s="7">
        <v>20</v>
      </c>
      <c r="K193" s="7">
        <v>4</v>
      </c>
      <c r="L193" s="7">
        <v>1332</v>
      </c>
      <c r="M193" s="7">
        <v>147</v>
      </c>
      <c r="N193" s="7">
        <v>345</v>
      </c>
      <c r="O193" s="11">
        <v>472</v>
      </c>
      <c r="P193" s="11">
        <v>296.524022195025</v>
      </c>
      <c r="Q193" s="13"/>
    </row>
    <row r="194" spans="2:17" x14ac:dyDescent="0.2">
      <c r="B194" s="10">
        <v>44389</v>
      </c>
      <c r="C194" s="7">
        <v>1793</v>
      </c>
      <c r="D194" s="7">
        <v>11.025097601784701</v>
      </c>
      <c r="E194" s="7">
        <v>79.370886781929698</v>
      </c>
      <c r="F194" s="7">
        <v>538</v>
      </c>
      <c r="G194" s="7">
        <v>453</v>
      </c>
      <c r="H194" s="7">
        <v>802</v>
      </c>
      <c r="I194" s="7">
        <v>40</v>
      </c>
      <c r="J194" s="7">
        <v>83</v>
      </c>
      <c r="K194" s="7">
        <v>10</v>
      </c>
      <c r="L194" s="7">
        <v>1319</v>
      </c>
      <c r="M194" s="7">
        <v>182</v>
      </c>
      <c r="N194" s="7">
        <v>159</v>
      </c>
      <c r="O194" s="11">
        <v>403</v>
      </c>
      <c r="P194" s="11">
        <v>327.13725603645298</v>
      </c>
      <c r="Q194" s="13"/>
    </row>
    <row r="195" spans="2:17" x14ac:dyDescent="0.2">
      <c r="B195" s="10">
        <v>44390</v>
      </c>
      <c r="C195" s="7">
        <v>1745</v>
      </c>
      <c r="D195" s="7">
        <v>9.2383954154727697</v>
      </c>
      <c r="E195" s="7">
        <v>81.491690544412506</v>
      </c>
      <c r="F195" s="7">
        <v>602</v>
      </c>
      <c r="G195" s="7">
        <v>396</v>
      </c>
      <c r="H195" s="7">
        <v>747</v>
      </c>
      <c r="I195" s="7">
        <v>32</v>
      </c>
      <c r="J195" s="7">
        <v>67</v>
      </c>
      <c r="K195" s="7">
        <v>7</v>
      </c>
      <c r="L195" s="7">
        <v>1234</v>
      </c>
      <c r="M195" s="7">
        <v>200</v>
      </c>
      <c r="N195" s="7">
        <v>205</v>
      </c>
      <c r="O195" s="11">
        <v>401</v>
      </c>
      <c r="P195" s="11">
        <v>351.75413118583799</v>
      </c>
      <c r="Q195" s="13"/>
    </row>
    <row r="196" spans="2:17" x14ac:dyDescent="0.2">
      <c r="B196" s="10">
        <v>44391</v>
      </c>
      <c r="C196" s="7">
        <v>1508</v>
      </c>
      <c r="D196" s="7">
        <v>8.6942970822281094</v>
      </c>
      <c r="E196" s="7">
        <v>48.436339522546398</v>
      </c>
      <c r="F196" s="7">
        <v>640</v>
      </c>
      <c r="G196" s="7">
        <v>286</v>
      </c>
      <c r="H196" s="7">
        <v>582</v>
      </c>
      <c r="I196" s="7">
        <v>60</v>
      </c>
      <c r="J196" s="7">
        <v>34</v>
      </c>
      <c r="K196" s="7">
        <v>7</v>
      </c>
      <c r="L196" s="7">
        <v>1117</v>
      </c>
      <c r="M196" s="7">
        <v>174</v>
      </c>
      <c r="N196" s="7">
        <v>116</v>
      </c>
      <c r="O196" s="11">
        <v>189</v>
      </c>
      <c r="P196" s="11">
        <v>293.04645169725302</v>
      </c>
      <c r="Q196" s="13"/>
    </row>
    <row r="197" spans="2:17" x14ac:dyDescent="0.2">
      <c r="B197" s="10">
        <v>44392</v>
      </c>
      <c r="C197" s="7">
        <v>1269</v>
      </c>
      <c r="D197" s="7">
        <v>8.1473601260835302</v>
      </c>
      <c r="E197" s="7">
        <v>59.900709219858101</v>
      </c>
      <c r="F197" s="7">
        <v>587</v>
      </c>
      <c r="G197" s="7">
        <v>217</v>
      </c>
      <c r="H197" s="7">
        <v>465</v>
      </c>
      <c r="I197" s="7">
        <v>27</v>
      </c>
      <c r="J197" s="7">
        <v>30</v>
      </c>
      <c r="K197" s="7">
        <v>7</v>
      </c>
      <c r="L197" s="7">
        <v>946</v>
      </c>
      <c r="M197" s="7">
        <v>156</v>
      </c>
      <c r="N197" s="7">
        <v>103</v>
      </c>
      <c r="O197" s="11">
        <v>198</v>
      </c>
      <c r="P197" s="11">
        <v>251.03462821637899</v>
      </c>
      <c r="Q197" s="13"/>
    </row>
    <row r="198" spans="2:17" x14ac:dyDescent="0.2">
      <c r="B198" s="10">
        <v>44393</v>
      </c>
      <c r="C198" s="7">
        <v>390</v>
      </c>
      <c r="D198" s="7">
        <v>11.494871794871701</v>
      </c>
      <c r="E198" s="7">
        <v>10.8205128205128</v>
      </c>
      <c r="F198" s="7">
        <v>322</v>
      </c>
      <c r="G198" s="7">
        <v>22</v>
      </c>
      <c r="H198" s="7">
        <v>46</v>
      </c>
      <c r="I198" s="7">
        <v>10</v>
      </c>
      <c r="J198" s="7">
        <v>1</v>
      </c>
      <c r="K198" s="7">
        <v>2</v>
      </c>
      <c r="L198" s="7">
        <v>298</v>
      </c>
      <c r="M198" s="7">
        <v>16</v>
      </c>
      <c r="N198" s="7">
        <v>63</v>
      </c>
      <c r="O198" s="11">
        <v>55</v>
      </c>
      <c r="P198" s="11">
        <v>167.575968957963</v>
      </c>
      <c r="Q198" s="13"/>
    </row>
    <row r="199" spans="2:17" x14ac:dyDescent="0.2">
      <c r="B199" s="10">
        <v>44394</v>
      </c>
      <c r="C199" s="7">
        <v>120</v>
      </c>
      <c r="D199" s="7">
        <v>14.316666666666601</v>
      </c>
      <c r="E199" s="7">
        <v>9.1750000000000007</v>
      </c>
      <c r="F199" s="7">
        <v>102</v>
      </c>
      <c r="G199" s="7">
        <v>8</v>
      </c>
      <c r="H199" s="7">
        <v>10</v>
      </c>
      <c r="I199" s="7">
        <v>2</v>
      </c>
      <c r="J199" s="7">
        <v>5</v>
      </c>
      <c r="K199" s="7">
        <v>0</v>
      </c>
      <c r="L199" s="7">
        <v>84</v>
      </c>
      <c r="M199" s="7">
        <v>11</v>
      </c>
      <c r="N199" s="7">
        <v>18</v>
      </c>
      <c r="O199" s="11">
        <v>54</v>
      </c>
      <c r="P199" s="11">
        <v>105.573934749214</v>
      </c>
      <c r="Q199" s="13"/>
    </row>
    <row r="200" spans="2:17" x14ac:dyDescent="0.2">
      <c r="B200" s="10">
        <v>44395</v>
      </c>
      <c r="C200" s="7">
        <v>1425</v>
      </c>
      <c r="D200" s="7">
        <v>10.16</v>
      </c>
      <c r="E200" s="7">
        <v>47.532631578947303</v>
      </c>
      <c r="F200" s="7">
        <v>760</v>
      </c>
      <c r="G200" s="7">
        <v>212</v>
      </c>
      <c r="H200" s="7">
        <v>453</v>
      </c>
      <c r="I200" s="7">
        <v>30</v>
      </c>
      <c r="J200" s="7">
        <v>42</v>
      </c>
      <c r="K200" s="7">
        <v>7</v>
      </c>
      <c r="L200" s="7">
        <v>1040</v>
      </c>
      <c r="M200" s="7">
        <v>156</v>
      </c>
      <c r="N200" s="7">
        <v>150</v>
      </c>
      <c r="O200" s="11">
        <v>190</v>
      </c>
      <c r="P200" s="11">
        <v>112.474715713088</v>
      </c>
      <c r="Q200" s="13"/>
    </row>
    <row r="201" spans="2:17" x14ac:dyDescent="0.2">
      <c r="B201" s="10">
        <v>44396</v>
      </c>
      <c r="C201" s="7">
        <v>1496</v>
      </c>
      <c r="D201" s="7">
        <v>9.8923796791443799</v>
      </c>
      <c r="E201" s="7">
        <v>57.063502673796698</v>
      </c>
      <c r="F201" s="7">
        <v>670</v>
      </c>
      <c r="G201" s="7">
        <v>282</v>
      </c>
      <c r="H201" s="7">
        <v>544</v>
      </c>
      <c r="I201" s="7">
        <v>35</v>
      </c>
      <c r="J201" s="7">
        <v>43</v>
      </c>
      <c r="K201" s="7">
        <v>11</v>
      </c>
      <c r="L201" s="7">
        <v>1074</v>
      </c>
      <c r="M201" s="7">
        <v>167</v>
      </c>
      <c r="N201" s="7">
        <v>166</v>
      </c>
      <c r="O201" s="11">
        <v>223</v>
      </c>
      <c r="P201" s="11">
        <v>135.15771190376401</v>
      </c>
      <c r="Q201" s="13"/>
    </row>
    <row r="202" spans="2:17" x14ac:dyDescent="0.2">
      <c r="B202" s="10">
        <v>44397</v>
      </c>
      <c r="C202" s="7">
        <v>1672</v>
      </c>
      <c r="D202" s="7">
        <v>9.2763157894736796</v>
      </c>
      <c r="E202" s="7">
        <v>63.748803827751203</v>
      </c>
      <c r="F202" s="7">
        <v>777</v>
      </c>
      <c r="G202" s="7">
        <v>334</v>
      </c>
      <c r="H202" s="7">
        <v>561</v>
      </c>
      <c r="I202" s="7">
        <v>110</v>
      </c>
      <c r="J202" s="7">
        <v>49</v>
      </c>
      <c r="K202" s="7">
        <v>10</v>
      </c>
      <c r="L202" s="7">
        <v>1113</v>
      </c>
      <c r="M202" s="7">
        <v>183</v>
      </c>
      <c r="N202" s="7">
        <v>207</v>
      </c>
      <c r="O202" s="11">
        <v>293</v>
      </c>
      <c r="P202" s="11">
        <v>182.26536978618799</v>
      </c>
      <c r="Q202" s="13"/>
    </row>
    <row r="203" spans="2:17" x14ac:dyDescent="0.2">
      <c r="B203" s="10">
        <v>44398</v>
      </c>
      <c r="C203" s="7">
        <v>1683</v>
      </c>
      <c r="D203" s="7">
        <v>11.834224598930399</v>
      </c>
      <c r="E203" s="7">
        <v>102.46642899584</v>
      </c>
      <c r="F203" s="7">
        <v>600</v>
      </c>
      <c r="G203" s="7">
        <v>364</v>
      </c>
      <c r="H203" s="7">
        <v>719</v>
      </c>
      <c r="I203" s="7">
        <v>63</v>
      </c>
      <c r="J203" s="7">
        <v>28</v>
      </c>
      <c r="K203" s="7">
        <v>3</v>
      </c>
      <c r="L203" s="7">
        <v>1205</v>
      </c>
      <c r="M203" s="7">
        <v>187</v>
      </c>
      <c r="N203" s="7">
        <v>197</v>
      </c>
      <c r="O203" s="11">
        <v>475</v>
      </c>
      <c r="P203" s="11">
        <v>287.904432649873</v>
      </c>
      <c r="Q203" s="13"/>
    </row>
    <row r="204" spans="2:17" x14ac:dyDescent="0.2">
      <c r="B204" s="10">
        <v>44399</v>
      </c>
      <c r="C204" s="7">
        <v>920</v>
      </c>
      <c r="D204" s="7">
        <v>9.5445652173913</v>
      </c>
      <c r="E204" s="7">
        <v>19.686956521739098</v>
      </c>
      <c r="F204" s="7">
        <v>691</v>
      </c>
      <c r="G204" s="7">
        <v>92</v>
      </c>
      <c r="H204" s="7">
        <v>137</v>
      </c>
      <c r="I204" s="7">
        <v>29</v>
      </c>
      <c r="J204" s="7">
        <v>9</v>
      </c>
      <c r="K204" s="7">
        <v>2</v>
      </c>
      <c r="L204" s="7">
        <v>700</v>
      </c>
      <c r="M204" s="7">
        <v>44</v>
      </c>
      <c r="N204" s="7">
        <v>136</v>
      </c>
      <c r="O204" s="11">
        <v>162</v>
      </c>
      <c r="P204" s="11">
        <v>254.062738578412</v>
      </c>
      <c r="Q204" s="13"/>
    </row>
    <row r="205" spans="2:17" x14ac:dyDescent="0.2">
      <c r="B205" s="10">
        <v>44400</v>
      </c>
      <c r="C205" s="7">
        <v>577</v>
      </c>
      <c r="D205" s="7">
        <v>11.698440207972199</v>
      </c>
      <c r="E205" s="7">
        <v>71.675909878682802</v>
      </c>
      <c r="F205" s="7">
        <v>293</v>
      </c>
      <c r="G205" s="7">
        <v>126</v>
      </c>
      <c r="H205" s="7">
        <v>158</v>
      </c>
      <c r="I205" s="7">
        <v>40</v>
      </c>
      <c r="J205" s="7">
        <v>12</v>
      </c>
      <c r="K205" s="7">
        <v>4</v>
      </c>
      <c r="L205" s="7">
        <v>434</v>
      </c>
      <c r="M205" s="7">
        <v>8</v>
      </c>
      <c r="N205" s="7">
        <v>79</v>
      </c>
      <c r="O205" s="11">
        <v>217</v>
      </c>
      <c r="P205" s="11">
        <v>245.66089086765899</v>
      </c>
      <c r="Q205" s="13"/>
    </row>
    <row r="206" spans="2:17" x14ac:dyDescent="0.2">
      <c r="B206" s="10">
        <v>44401</v>
      </c>
      <c r="C206" s="7">
        <v>36</v>
      </c>
      <c r="D206" s="7">
        <v>5.9722222222222197</v>
      </c>
      <c r="E206" s="7">
        <v>57.4722222222222</v>
      </c>
      <c r="F206" s="7">
        <v>11</v>
      </c>
      <c r="G206" s="7">
        <v>10</v>
      </c>
      <c r="H206" s="7">
        <v>15</v>
      </c>
      <c r="I206" s="7">
        <v>0</v>
      </c>
      <c r="J206" s="7">
        <v>0</v>
      </c>
      <c r="K206" s="7">
        <v>0</v>
      </c>
      <c r="L206" s="7">
        <v>29</v>
      </c>
      <c r="M206" s="7">
        <v>5</v>
      </c>
      <c r="N206" s="7">
        <v>2</v>
      </c>
      <c r="O206" s="11">
        <v>14</v>
      </c>
      <c r="P206" s="11">
        <v>163.23611426716201</v>
      </c>
      <c r="Q206" s="13"/>
    </row>
    <row r="207" spans="2:17" x14ac:dyDescent="0.2">
      <c r="B207" s="10">
        <v>44402</v>
      </c>
      <c r="C207" s="7">
        <v>1650</v>
      </c>
      <c r="D207" s="7">
        <v>9.70787878787878</v>
      </c>
      <c r="E207" s="7">
        <v>70.769090909090906</v>
      </c>
      <c r="F207" s="7">
        <v>660</v>
      </c>
      <c r="G207" s="7">
        <v>361</v>
      </c>
      <c r="H207" s="7">
        <v>629</v>
      </c>
      <c r="I207" s="7">
        <v>84</v>
      </c>
      <c r="J207" s="7">
        <v>28</v>
      </c>
      <c r="K207" s="7">
        <v>7</v>
      </c>
      <c r="L207" s="7">
        <v>1147</v>
      </c>
      <c r="M207" s="7">
        <v>142</v>
      </c>
      <c r="N207" s="7">
        <v>242</v>
      </c>
      <c r="O207" s="11">
        <v>322</v>
      </c>
      <c r="P207" s="11">
        <v>212.898006503348</v>
      </c>
      <c r="Q207" s="13"/>
    </row>
    <row r="208" spans="2:17" x14ac:dyDescent="0.2">
      <c r="B208" s="10">
        <v>44403</v>
      </c>
      <c r="C208" s="7">
        <v>1623</v>
      </c>
      <c r="D208" s="7">
        <v>9.2569316081330797</v>
      </c>
      <c r="E208" s="7">
        <v>83.475046210720805</v>
      </c>
      <c r="F208" s="7">
        <v>642</v>
      </c>
      <c r="G208" s="7">
        <v>344</v>
      </c>
      <c r="H208" s="7">
        <v>637</v>
      </c>
      <c r="I208" s="7">
        <v>99</v>
      </c>
      <c r="J208" s="7">
        <v>25</v>
      </c>
      <c r="K208" s="7">
        <v>8</v>
      </c>
      <c r="L208" s="7">
        <v>1163</v>
      </c>
      <c r="M208" s="7">
        <v>159</v>
      </c>
      <c r="N208" s="7">
        <v>169</v>
      </c>
      <c r="O208" s="11">
        <v>386</v>
      </c>
      <c r="P208" s="11">
        <v>276.51488889497699</v>
      </c>
      <c r="Q208" s="13"/>
    </row>
    <row r="209" spans="2:17" x14ac:dyDescent="0.2">
      <c r="B209" s="10">
        <v>44404</v>
      </c>
      <c r="C209" s="7">
        <v>1564</v>
      </c>
      <c r="D209" s="7">
        <v>9.3465473145780003</v>
      </c>
      <c r="E209" s="7">
        <v>76.048593350383598</v>
      </c>
      <c r="F209" s="7">
        <v>748</v>
      </c>
      <c r="G209" s="7">
        <v>251</v>
      </c>
      <c r="H209" s="7">
        <v>565</v>
      </c>
      <c r="I209" s="7">
        <v>75</v>
      </c>
      <c r="J209" s="7">
        <v>34</v>
      </c>
      <c r="K209" s="7">
        <v>9</v>
      </c>
      <c r="L209" s="7">
        <v>1039</v>
      </c>
      <c r="M209" s="7">
        <v>127</v>
      </c>
      <c r="N209" s="7">
        <v>280</v>
      </c>
      <c r="O209" s="11">
        <v>353</v>
      </c>
      <c r="P209" s="11">
        <v>313.20961860347398</v>
      </c>
      <c r="Q209" s="13"/>
    </row>
    <row r="210" spans="2:17" x14ac:dyDescent="0.2">
      <c r="B210" s="10">
        <v>44405</v>
      </c>
      <c r="C210" s="7">
        <v>1648</v>
      </c>
      <c r="D210" s="7">
        <v>8.6334951456310591</v>
      </c>
      <c r="E210" s="7">
        <v>81.253640776699001</v>
      </c>
      <c r="F210" s="7">
        <v>677</v>
      </c>
      <c r="G210" s="7">
        <v>304</v>
      </c>
      <c r="H210" s="7">
        <v>667</v>
      </c>
      <c r="I210" s="7">
        <v>100</v>
      </c>
      <c r="J210" s="7">
        <v>26</v>
      </c>
      <c r="K210" s="7">
        <v>7</v>
      </c>
      <c r="L210" s="7">
        <v>1109</v>
      </c>
      <c r="M210" s="7">
        <v>144</v>
      </c>
      <c r="N210" s="7">
        <v>262</v>
      </c>
      <c r="O210" s="11">
        <v>341</v>
      </c>
      <c r="P210" s="11">
        <v>335.11282392283198</v>
      </c>
      <c r="Q210" s="13"/>
    </row>
    <row r="211" spans="2:17" x14ac:dyDescent="0.2">
      <c r="B211" s="10">
        <v>44406</v>
      </c>
      <c r="C211" s="7">
        <v>1586</v>
      </c>
      <c r="D211" s="7">
        <v>9.3965952080706092</v>
      </c>
      <c r="E211" s="7">
        <v>132.32849936948199</v>
      </c>
      <c r="F211" s="7">
        <v>655</v>
      </c>
      <c r="G211" s="7">
        <v>289</v>
      </c>
      <c r="H211" s="7">
        <v>642</v>
      </c>
      <c r="I211" s="7">
        <v>103</v>
      </c>
      <c r="J211" s="7">
        <v>7</v>
      </c>
      <c r="K211" s="7">
        <v>6</v>
      </c>
      <c r="L211" s="7">
        <v>1023</v>
      </c>
      <c r="M211" s="7">
        <v>163</v>
      </c>
      <c r="N211" s="7">
        <v>284</v>
      </c>
      <c r="O211" s="11">
        <v>503</v>
      </c>
      <c r="P211" s="11">
        <v>409.13556360677802</v>
      </c>
      <c r="Q211" s="13"/>
    </row>
    <row r="212" spans="2:17" x14ac:dyDescent="0.2">
      <c r="B212" s="10">
        <v>44407</v>
      </c>
      <c r="C212" s="7">
        <v>592</v>
      </c>
      <c r="D212" s="7">
        <v>11.101351351351299</v>
      </c>
      <c r="E212" s="7">
        <v>30.148648648648599</v>
      </c>
      <c r="F212" s="7">
        <v>425</v>
      </c>
      <c r="G212" s="7">
        <v>72</v>
      </c>
      <c r="H212" s="7">
        <v>95</v>
      </c>
      <c r="I212" s="7">
        <v>52</v>
      </c>
      <c r="J212" s="7">
        <v>12</v>
      </c>
      <c r="K212" s="7">
        <v>3</v>
      </c>
      <c r="L212" s="7">
        <v>377</v>
      </c>
      <c r="M212" s="7">
        <v>22</v>
      </c>
      <c r="N212" s="7">
        <v>126</v>
      </c>
      <c r="O212" s="11">
        <v>126</v>
      </c>
      <c r="P212" s="11">
        <v>324.330425702046</v>
      </c>
      <c r="Q212" s="13"/>
    </row>
    <row r="213" spans="2:17" x14ac:dyDescent="0.2">
      <c r="B213" s="10">
        <v>44408</v>
      </c>
      <c r="C213" s="7">
        <v>230</v>
      </c>
      <c r="D213" s="7">
        <v>14.265217391304301</v>
      </c>
      <c r="E213" s="7">
        <v>33.634782608695602</v>
      </c>
      <c r="F213" s="7">
        <v>151</v>
      </c>
      <c r="G213" s="7">
        <v>32</v>
      </c>
      <c r="H213" s="7">
        <v>47</v>
      </c>
      <c r="I213" s="7">
        <v>10</v>
      </c>
      <c r="J213" s="7">
        <v>9</v>
      </c>
      <c r="K213" s="7">
        <v>1</v>
      </c>
      <c r="L213" s="7">
        <v>156</v>
      </c>
      <c r="M213" s="7">
        <v>21</v>
      </c>
      <c r="N213" s="7">
        <v>33</v>
      </c>
      <c r="O213" s="11">
        <v>116</v>
      </c>
      <c r="P213" s="11">
        <v>251.346522469646</v>
      </c>
      <c r="Q213" s="13"/>
    </row>
    <row r="214" spans="2:17" x14ac:dyDescent="0.2">
      <c r="B214" s="10">
        <v>44409</v>
      </c>
      <c r="C214" s="7">
        <v>2375</v>
      </c>
      <c r="D214" s="7">
        <v>9.8829473684210498</v>
      </c>
      <c r="E214" s="7">
        <v>111.530526315789</v>
      </c>
      <c r="F214" s="7">
        <v>887</v>
      </c>
      <c r="G214" s="7">
        <v>542</v>
      </c>
      <c r="H214" s="7">
        <v>946</v>
      </c>
      <c r="I214" s="7">
        <v>138</v>
      </c>
      <c r="J214" s="7">
        <v>18</v>
      </c>
      <c r="K214" s="7">
        <v>14</v>
      </c>
      <c r="L214" s="7">
        <v>1645</v>
      </c>
      <c r="M214" s="7">
        <v>142</v>
      </c>
      <c r="N214" s="7">
        <v>418</v>
      </c>
      <c r="O214" s="11">
        <v>846</v>
      </c>
      <c r="P214" s="11">
        <v>463.65778240451903</v>
      </c>
      <c r="Q214" s="13"/>
    </row>
    <row r="215" spans="2:17" x14ac:dyDescent="0.2">
      <c r="B215" s="10">
        <v>44410</v>
      </c>
      <c r="C215" s="7">
        <v>2362</v>
      </c>
      <c r="D215" s="7">
        <v>10.7311600338696</v>
      </c>
      <c r="E215" s="7">
        <v>105.643099068585</v>
      </c>
      <c r="F215" s="7">
        <v>745</v>
      </c>
      <c r="G215" s="7">
        <v>553</v>
      </c>
      <c r="H215" s="7">
        <v>1064</v>
      </c>
      <c r="I215" s="7">
        <v>142</v>
      </c>
      <c r="J215" s="7">
        <v>23</v>
      </c>
      <c r="K215" s="7">
        <v>16</v>
      </c>
      <c r="L215" s="7">
        <v>1666</v>
      </c>
      <c r="M215" s="7">
        <v>187</v>
      </c>
      <c r="N215" s="7">
        <v>328</v>
      </c>
      <c r="O215" s="11">
        <v>770</v>
      </c>
      <c r="P215" s="11">
        <v>600.05173124263899</v>
      </c>
      <c r="Q215" s="13"/>
    </row>
    <row r="216" spans="2:17" x14ac:dyDescent="0.2">
      <c r="B216" s="10">
        <v>44411</v>
      </c>
      <c r="C216" s="7">
        <v>2345</v>
      </c>
      <c r="D216" s="7">
        <v>12.192750533049001</v>
      </c>
      <c r="E216" s="7">
        <v>138.49552238805899</v>
      </c>
      <c r="F216" s="7">
        <v>769</v>
      </c>
      <c r="G216" s="7">
        <v>553</v>
      </c>
      <c r="H216" s="7">
        <v>1023</v>
      </c>
      <c r="I216" s="7">
        <v>202</v>
      </c>
      <c r="J216" s="7">
        <v>30</v>
      </c>
      <c r="K216" s="7">
        <v>16</v>
      </c>
      <c r="L216" s="7">
        <v>1555</v>
      </c>
      <c r="M216" s="7">
        <v>168</v>
      </c>
      <c r="N216" s="7">
        <v>374</v>
      </c>
      <c r="O216" s="11">
        <v>965</v>
      </c>
      <c r="P216" s="11">
        <v>771.55621015067697</v>
      </c>
      <c r="Q216" s="13"/>
    </row>
    <row r="217" spans="2:17" x14ac:dyDescent="0.2">
      <c r="B217" s="10">
        <v>44412</v>
      </c>
      <c r="C217" s="7">
        <v>1858</v>
      </c>
      <c r="D217" s="7">
        <v>8.66361679224973</v>
      </c>
      <c r="E217" s="7">
        <v>80.561356297093596</v>
      </c>
      <c r="F217" s="7">
        <v>877</v>
      </c>
      <c r="G217" s="7">
        <v>311</v>
      </c>
      <c r="H217" s="7">
        <v>670</v>
      </c>
      <c r="I217" s="7">
        <v>158</v>
      </c>
      <c r="J217" s="7">
        <v>62</v>
      </c>
      <c r="K217" s="7">
        <v>2</v>
      </c>
      <c r="L217" s="7">
        <v>1228</v>
      </c>
      <c r="M217" s="7">
        <v>152</v>
      </c>
      <c r="N217" s="7">
        <v>256</v>
      </c>
      <c r="O217" s="11">
        <v>418</v>
      </c>
      <c r="P217" s="11">
        <v>693.52806436132596</v>
      </c>
      <c r="Q217" s="13"/>
    </row>
    <row r="218" spans="2:17" x14ac:dyDescent="0.2">
      <c r="B218" s="10">
        <v>44413</v>
      </c>
      <c r="C218" s="7">
        <v>1913</v>
      </c>
      <c r="D218" s="7">
        <v>8.3533716675378908</v>
      </c>
      <c r="E218" s="7">
        <v>90.503397804495506</v>
      </c>
      <c r="F218" s="7">
        <v>852</v>
      </c>
      <c r="G218" s="7">
        <v>355</v>
      </c>
      <c r="H218" s="7">
        <v>706</v>
      </c>
      <c r="I218" s="7">
        <v>161</v>
      </c>
      <c r="J218" s="7">
        <v>99</v>
      </c>
      <c r="K218" s="7">
        <v>5</v>
      </c>
      <c r="L218" s="7">
        <v>1184</v>
      </c>
      <c r="M218" s="7">
        <v>155</v>
      </c>
      <c r="N218" s="7">
        <v>309</v>
      </c>
      <c r="O218" s="11">
        <v>441</v>
      </c>
      <c r="P218" s="11">
        <v>630.85545884891803</v>
      </c>
      <c r="Q218" s="13"/>
    </row>
    <row r="219" spans="2:17" x14ac:dyDescent="0.2">
      <c r="B219" s="10">
        <v>44414</v>
      </c>
      <c r="C219" s="7">
        <v>710</v>
      </c>
      <c r="D219" s="7">
        <v>12.181690140844999</v>
      </c>
      <c r="E219" s="7">
        <v>62.864788732394302</v>
      </c>
      <c r="F219" s="7">
        <v>435</v>
      </c>
      <c r="G219" s="7">
        <v>111</v>
      </c>
      <c r="H219" s="7">
        <v>164</v>
      </c>
      <c r="I219" s="7">
        <v>61</v>
      </c>
      <c r="J219" s="7">
        <v>25</v>
      </c>
      <c r="K219" s="7">
        <v>9</v>
      </c>
      <c r="L219" s="7">
        <v>421</v>
      </c>
      <c r="M219" s="7">
        <v>25</v>
      </c>
      <c r="N219" s="7">
        <v>169</v>
      </c>
      <c r="O219" s="11">
        <v>211</v>
      </c>
      <c r="P219" s="11">
        <v>491.40652387140801</v>
      </c>
      <c r="Q219" s="13"/>
    </row>
    <row r="220" spans="2:17" x14ac:dyDescent="0.2">
      <c r="B220" s="10">
        <v>44415</v>
      </c>
      <c r="C220" s="7">
        <v>151</v>
      </c>
      <c r="D220" s="7">
        <v>10.7019867549668</v>
      </c>
      <c r="E220" s="7">
        <v>48.4569536423841</v>
      </c>
      <c r="F220" s="7">
        <v>88</v>
      </c>
      <c r="G220" s="7">
        <v>25</v>
      </c>
      <c r="H220" s="7">
        <v>38</v>
      </c>
      <c r="I220" s="7">
        <v>16</v>
      </c>
      <c r="J220" s="7">
        <v>6</v>
      </c>
      <c r="K220" s="7">
        <v>0</v>
      </c>
      <c r="L220" s="7">
        <v>85</v>
      </c>
      <c r="M220" s="7">
        <v>15</v>
      </c>
      <c r="N220" s="7">
        <v>29</v>
      </c>
      <c r="O220" s="11">
        <v>46</v>
      </c>
      <c r="P220" s="11">
        <v>320.25749046574902</v>
      </c>
      <c r="Q220" s="13"/>
    </row>
    <row r="221" spans="2:17" x14ac:dyDescent="0.2">
      <c r="B221" s="10">
        <v>44416</v>
      </c>
      <c r="C221" s="7">
        <v>1957</v>
      </c>
      <c r="D221" s="7">
        <v>8.9535002554931005</v>
      </c>
      <c r="E221" s="7">
        <v>75.694430250383206</v>
      </c>
      <c r="F221" s="7">
        <v>912</v>
      </c>
      <c r="G221" s="7">
        <v>363</v>
      </c>
      <c r="H221" s="7">
        <v>682</v>
      </c>
      <c r="I221" s="7">
        <v>190</v>
      </c>
      <c r="J221" s="7">
        <v>89</v>
      </c>
      <c r="K221" s="7">
        <v>6</v>
      </c>
      <c r="L221" s="7">
        <v>1214</v>
      </c>
      <c r="M221" s="7">
        <v>149</v>
      </c>
      <c r="N221" s="7">
        <v>309</v>
      </c>
      <c r="O221" s="11">
        <v>490</v>
      </c>
      <c r="P221" s="11">
        <v>354.11427315875898</v>
      </c>
      <c r="Q221" s="13"/>
    </row>
    <row r="222" spans="2:17" x14ac:dyDescent="0.2">
      <c r="B222" s="10">
        <v>44417</v>
      </c>
      <c r="C222" s="7">
        <v>2083</v>
      </c>
      <c r="D222" s="7">
        <v>26.815170427268299</v>
      </c>
      <c r="E222" s="7">
        <v>87.103216514642298</v>
      </c>
      <c r="F222" s="7">
        <v>1099</v>
      </c>
      <c r="G222" s="7">
        <v>360</v>
      </c>
      <c r="H222" s="7">
        <v>624</v>
      </c>
      <c r="I222" s="7">
        <v>198</v>
      </c>
      <c r="J222" s="7">
        <v>31</v>
      </c>
      <c r="K222" s="7">
        <v>6</v>
      </c>
      <c r="L222" s="7">
        <v>1431</v>
      </c>
      <c r="M222" s="7">
        <v>141</v>
      </c>
      <c r="N222" s="7">
        <v>276</v>
      </c>
      <c r="O222" s="11">
        <v>901</v>
      </c>
      <c r="P222" s="11">
        <v>537.81542369354099</v>
      </c>
      <c r="Q222" s="13"/>
    </row>
    <row r="223" spans="2:17" x14ac:dyDescent="0.2">
      <c r="B223" s="10">
        <v>44418</v>
      </c>
      <c r="C223" s="7">
        <v>2155</v>
      </c>
      <c r="D223" s="7">
        <v>11.1410672853828</v>
      </c>
      <c r="E223" s="7">
        <v>141.33596287703</v>
      </c>
      <c r="F223" s="7">
        <v>772</v>
      </c>
      <c r="G223" s="7">
        <v>482</v>
      </c>
      <c r="H223" s="7">
        <v>901</v>
      </c>
      <c r="I223" s="7">
        <v>186</v>
      </c>
      <c r="J223" s="7">
        <v>23</v>
      </c>
      <c r="K223" s="7">
        <v>9</v>
      </c>
      <c r="L223" s="7">
        <v>1344</v>
      </c>
      <c r="M223" s="7">
        <v>173</v>
      </c>
      <c r="N223" s="7">
        <v>420</v>
      </c>
      <c r="O223" s="11">
        <v>862</v>
      </c>
      <c r="P223" s="11">
        <v>668.26663565301703</v>
      </c>
      <c r="Q223" s="13"/>
    </row>
    <row r="224" spans="2:17" x14ac:dyDescent="0.2">
      <c r="B224" s="10">
        <v>44419</v>
      </c>
      <c r="C224" s="7">
        <v>1819</v>
      </c>
      <c r="D224" s="7">
        <v>11.547003848268201</v>
      </c>
      <c r="E224" s="7">
        <v>117.353490929081</v>
      </c>
      <c r="F224" s="7">
        <v>678</v>
      </c>
      <c r="G224" s="7">
        <v>455</v>
      </c>
      <c r="H224" s="7">
        <v>686</v>
      </c>
      <c r="I224" s="7">
        <v>154</v>
      </c>
      <c r="J224" s="7">
        <v>63</v>
      </c>
      <c r="K224" s="7">
        <v>6</v>
      </c>
      <c r="L224" s="7">
        <v>1162</v>
      </c>
      <c r="M224" s="7">
        <v>133</v>
      </c>
      <c r="N224" s="7">
        <v>301</v>
      </c>
      <c r="O224" s="11">
        <v>601</v>
      </c>
      <c r="P224" s="11">
        <v>669.78828636264802</v>
      </c>
      <c r="Q224" s="13"/>
    </row>
    <row r="225" spans="2:17" x14ac:dyDescent="0.2">
      <c r="B225" s="10">
        <v>44420</v>
      </c>
      <c r="C225" s="7">
        <v>1434</v>
      </c>
      <c r="D225" s="7">
        <v>9.1938633193863293</v>
      </c>
      <c r="E225" s="7">
        <v>119.582287308228</v>
      </c>
      <c r="F225" s="7">
        <v>573</v>
      </c>
      <c r="G225" s="7">
        <v>278</v>
      </c>
      <c r="H225" s="7">
        <v>583</v>
      </c>
      <c r="I225" s="7">
        <v>150</v>
      </c>
      <c r="J225" s="7">
        <v>15</v>
      </c>
      <c r="K225" s="7">
        <v>0</v>
      </c>
      <c r="L225" s="7">
        <v>877</v>
      </c>
      <c r="M225" s="7">
        <v>155</v>
      </c>
      <c r="N225" s="7">
        <v>237</v>
      </c>
      <c r="O225" s="11">
        <v>444</v>
      </c>
      <c r="P225" s="11">
        <v>607.39958733133301</v>
      </c>
      <c r="Q225" s="13"/>
    </row>
    <row r="226" spans="2:17" x14ac:dyDescent="0.2">
      <c r="B226" s="10">
        <v>44421</v>
      </c>
      <c r="C226" s="7">
        <v>601</v>
      </c>
      <c r="D226" s="7">
        <v>11.5873544093178</v>
      </c>
      <c r="E226" s="7">
        <v>46.717138103161403</v>
      </c>
      <c r="F226" s="7">
        <v>421</v>
      </c>
      <c r="G226" s="7">
        <v>74</v>
      </c>
      <c r="H226" s="7">
        <v>106</v>
      </c>
      <c r="I226" s="7">
        <v>47</v>
      </c>
      <c r="J226" s="7">
        <v>24</v>
      </c>
      <c r="K226" s="7">
        <v>4</v>
      </c>
      <c r="L226" s="7">
        <v>355</v>
      </c>
      <c r="M226" s="7">
        <v>19</v>
      </c>
      <c r="N226" s="7">
        <v>152</v>
      </c>
      <c r="O226" s="11">
        <v>144</v>
      </c>
      <c r="P226" s="11">
        <v>444.42390413692101</v>
      </c>
      <c r="Q226" s="13"/>
    </row>
    <row r="227" spans="2:17" x14ac:dyDescent="0.2">
      <c r="B227" s="10">
        <v>44422</v>
      </c>
      <c r="C227" s="7">
        <v>236</v>
      </c>
      <c r="D227" s="7">
        <v>12.6525423728813</v>
      </c>
      <c r="E227" s="7">
        <v>47.694915254237202</v>
      </c>
      <c r="F227" s="7">
        <v>162</v>
      </c>
      <c r="G227" s="7">
        <v>36</v>
      </c>
      <c r="H227" s="7">
        <v>38</v>
      </c>
      <c r="I227" s="7">
        <v>13</v>
      </c>
      <c r="J227" s="7">
        <v>11</v>
      </c>
      <c r="K227" s="7">
        <v>0</v>
      </c>
      <c r="L227" s="7">
        <v>150</v>
      </c>
      <c r="M227" s="7">
        <v>19</v>
      </c>
      <c r="N227" s="7">
        <v>43</v>
      </c>
      <c r="O227" s="11">
        <v>103</v>
      </c>
      <c r="P227" s="11">
        <v>302.54872581529099</v>
      </c>
      <c r="Q227" s="13"/>
    </row>
    <row r="228" spans="2:17" x14ac:dyDescent="0.2">
      <c r="B228" s="10">
        <v>44423</v>
      </c>
      <c r="C228" s="7">
        <v>1666</v>
      </c>
      <c r="D228" s="7">
        <v>9.5402160864345706</v>
      </c>
      <c r="E228" s="7">
        <v>67.668067226890699</v>
      </c>
      <c r="F228" s="7">
        <v>896</v>
      </c>
      <c r="G228" s="7">
        <v>252</v>
      </c>
      <c r="H228" s="7">
        <v>518</v>
      </c>
      <c r="I228" s="7">
        <v>143</v>
      </c>
      <c r="J228" s="7">
        <v>19</v>
      </c>
      <c r="K228" s="7">
        <v>9</v>
      </c>
      <c r="L228" s="7">
        <v>1072</v>
      </c>
      <c r="M228" s="7">
        <v>135</v>
      </c>
      <c r="N228" s="7">
        <v>288</v>
      </c>
      <c r="O228" s="11">
        <v>336</v>
      </c>
      <c r="P228" s="11">
        <v>283.02969140600698</v>
      </c>
      <c r="Q228" s="13"/>
    </row>
    <row r="229" spans="2:17" x14ac:dyDescent="0.2">
      <c r="B229" s="10">
        <v>44424</v>
      </c>
      <c r="C229" s="7">
        <v>1704</v>
      </c>
      <c r="D229" s="7">
        <v>10.3620892018779</v>
      </c>
      <c r="E229" s="7">
        <v>57.0645539906103</v>
      </c>
      <c r="F229" s="7">
        <v>1016</v>
      </c>
      <c r="G229" s="7">
        <v>196</v>
      </c>
      <c r="H229" s="7">
        <v>492</v>
      </c>
      <c r="I229" s="7">
        <v>142</v>
      </c>
      <c r="J229" s="7">
        <v>0</v>
      </c>
      <c r="K229" s="7">
        <v>4</v>
      </c>
      <c r="L229" s="7">
        <v>1120</v>
      </c>
      <c r="M229" s="7">
        <v>202</v>
      </c>
      <c r="N229" s="7">
        <v>236</v>
      </c>
      <c r="O229" s="11">
        <v>430</v>
      </c>
      <c r="P229" s="11">
        <v>309.57233773350703</v>
      </c>
      <c r="Q229" s="13"/>
    </row>
    <row r="230" spans="2:17" x14ac:dyDescent="0.2">
      <c r="B230" s="10">
        <v>44425</v>
      </c>
      <c r="C230" s="7">
        <v>1397</v>
      </c>
      <c r="D230" s="7">
        <v>10.5390121689334</v>
      </c>
      <c r="E230" s="7">
        <v>37.746599856835999</v>
      </c>
      <c r="F230" s="7">
        <v>926</v>
      </c>
      <c r="G230" s="7">
        <v>159</v>
      </c>
      <c r="H230" s="7">
        <v>312</v>
      </c>
      <c r="I230" s="7">
        <v>101</v>
      </c>
      <c r="J230" s="7">
        <v>0</v>
      </c>
      <c r="K230" s="7">
        <v>11</v>
      </c>
      <c r="L230" s="7">
        <v>887</v>
      </c>
      <c r="M230" s="7">
        <v>118</v>
      </c>
      <c r="N230" s="7">
        <v>280</v>
      </c>
      <c r="O230" s="11">
        <v>165</v>
      </c>
      <c r="P230" s="11">
        <v>238.19581804281799</v>
      </c>
      <c r="Q230" s="13"/>
    </row>
    <row r="231" spans="2:17" x14ac:dyDescent="0.2">
      <c r="B231" s="10">
        <v>44426</v>
      </c>
      <c r="C231" s="7">
        <v>1200</v>
      </c>
      <c r="D231" s="7">
        <v>10.480833333333299</v>
      </c>
      <c r="E231" s="7">
        <v>26.2358333333333</v>
      </c>
      <c r="F231" s="7">
        <v>847</v>
      </c>
      <c r="G231" s="7">
        <v>135</v>
      </c>
      <c r="H231" s="7">
        <v>218</v>
      </c>
      <c r="I231" s="7">
        <v>102</v>
      </c>
      <c r="J231" s="7">
        <v>0</v>
      </c>
      <c r="K231" s="7">
        <v>10</v>
      </c>
      <c r="L231" s="7">
        <v>837</v>
      </c>
      <c r="M231" s="7">
        <v>112</v>
      </c>
      <c r="N231" s="7">
        <v>139</v>
      </c>
      <c r="O231" s="11">
        <v>91</v>
      </c>
      <c r="P231" s="11">
        <v>160.036264946052</v>
      </c>
      <c r="Q231" s="13"/>
    </row>
    <row r="232" spans="2:17" x14ac:dyDescent="0.2">
      <c r="B232" s="10">
        <v>44427</v>
      </c>
      <c r="C232" s="7">
        <v>1443</v>
      </c>
      <c r="D232" s="7">
        <v>23.04851004851</v>
      </c>
      <c r="E232" s="7">
        <v>40.280665280665197</v>
      </c>
      <c r="F232" s="7">
        <v>1020</v>
      </c>
      <c r="G232" s="7">
        <v>123</v>
      </c>
      <c r="H232" s="7">
        <v>300</v>
      </c>
      <c r="I232" s="7">
        <v>106</v>
      </c>
      <c r="J232" s="7">
        <v>18</v>
      </c>
      <c r="K232" s="7">
        <v>1</v>
      </c>
      <c r="L232" s="7">
        <v>904</v>
      </c>
      <c r="M232" s="7">
        <v>162</v>
      </c>
      <c r="N232" s="7">
        <v>252</v>
      </c>
      <c r="O232" s="11">
        <v>416</v>
      </c>
      <c r="P232" s="11">
        <v>225.03081743028801</v>
      </c>
      <c r="Q232" s="13"/>
    </row>
    <row r="233" spans="2:17" x14ac:dyDescent="0.2">
      <c r="B233" s="10">
        <v>44428</v>
      </c>
      <c r="C233" s="7">
        <v>543</v>
      </c>
      <c r="D233" s="7">
        <v>12.8232044198895</v>
      </c>
      <c r="E233" s="7">
        <v>37.114180478821297</v>
      </c>
      <c r="F233" s="7">
        <v>360</v>
      </c>
      <c r="G233" s="7">
        <v>86</v>
      </c>
      <c r="H233" s="7">
        <v>97</v>
      </c>
      <c r="I233" s="7">
        <v>40</v>
      </c>
      <c r="J233" s="7">
        <v>14</v>
      </c>
      <c r="K233" s="7">
        <v>5</v>
      </c>
      <c r="L233" s="7">
        <v>372</v>
      </c>
      <c r="M233" s="7">
        <v>11</v>
      </c>
      <c r="N233" s="7">
        <v>101</v>
      </c>
      <c r="O233" s="11">
        <v>115</v>
      </c>
      <c r="P233" s="11">
        <v>170.261701211565</v>
      </c>
      <c r="Q233" s="13"/>
    </row>
    <row r="234" spans="2:17" x14ac:dyDescent="0.2">
      <c r="B234" s="10">
        <v>44429</v>
      </c>
      <c r="C234" s="7">
        <v>183</v>
      </c>
      <c r="D234" s="7">
        <v>12.6174863387978</v>
      </c>
      <c r="E234" s="7">
        <v>40.267759562841498</v>
      </c>
      <c r="F234" s="7">
        <v>129</v>
      </c>
      <c r="G234" s="7">
        <v>17</v>
      </c>
      <c r="H234" s="7">
        <v>37</v>
      </c>
      <c r="I234" s="7">
        <v>12</v>
      </c>
      <c r="J234" s="7">
        <v>8</v>
      </c>
      <c r="K234" s="7">
        <v>0</v>
      </c>
      <c r="L234" s="7">
        <v>110</v>
      </c>
      <c r="M234" s="7">
        <v>17</v>
      </c>
      <c r="N234" s="7">
        <v>36</v>
      </c>
      <c r="O234" s="11">
        <v>66</v>
      </c>
      <c r="P234" s="11">
        <v>113.228746631039</v>
      </c>
      <c r="Q234" s="13"/>
    </row>
    <row r="235" spans="2:17" x14ac:dyDescent="0.2">
      <c r="B235" s="10">
        <v>44430</v>
      </c>
      <c r="C235" s="7">
        <v>1585</v>
      </c>
      <c r="D235" s="7">
        <v>10.145741324921101</v>
      </c>
      <c r="E235" s="7">
        <v>21.991167192429</v>
      </c>
      <c r="F235" s="7">
        <v>1210</v>
      </c>
      <c r="G235" s="7">
        <v>149</v>
      </c>
      <c r="H235" s="7">
        <v>226</v>
      </c>
      <c r="I235" s="7">
        <v>74</v>
      </c>
      <c r="J235" s="7">
        <v>8</v>
      </c>
      <c r="K235" s="7">
        <v>8</v>
      </c>
      <c r="L235" s="7">
        <v>1120</v>
      </c>
      <c r="M235" s="7">
        <v>107</v>
      </c>
      <c r="N235" s="7">
        <v>268</v>
      </c>
      <c r="O235" s="11">
        <v>168</v>
      </c>
      <c r="P235" s="11">
        <v>111.076489894917</v>
      </c>
      <c r="Q235" s="13"/>
    </row>
    <row r="236" spans="2:17" x14ac:dyDescent="0.2">
      <c r="B236" s="10">
        <v>44431</v>
      </c>
      <c r="C236" s="7">
        <v>1564</v>
      </c>
      <c r="D236" s="7">
        <v>14.4303069053708</v>
      </c>
      <c r="E236" s="7">
        <v>16.1790281329923</v>
      </c>
      <c r="F236" s="7">
        <v>1258</v>
      </c>
      <c r="G236" s="7">
        <v>112</v>
      </c>
      <c r="H236" s="7">
        <v>194</v>
      </c>
      <c r="I236" s="7">
        <v>142</v>
      </c>
      <c r="J236" s="7">
        <v>15</v>
      </c>
      <c r="K236" s="7">
        <v>5</v>
      </c>
      <c r="L236" s="7">
        <v>1080</v>
      </c>
      <c r="M236" s="7">
        <v>131</v>
      </c>
      <c r="N236" s="7">
        <v>191</v>
      </c>
      <c r="O236" s="11">
        <v>285</v>
      </c>
      <c r="P236" s="11">
        <v>157.376908352578</v>
      </c>
      <c r="Q236" s="13"/>
    </row>
    <row r="237" spans="2:17" x14ac:dyDescent="0.2">
      <c r="B237" s="10">
        <v>44432</v>
      </c>
      <c r="C237" s="7">
        <v>1379</v>
      </c>
      <c r="D237" s="7">
        <v>10.416243654822299</v>
      </c>
      <c r="E237" s="7">
        <v>33.543147208121802</v>
      </c>
      <c r="F237" s="7">
        <v>900</v>
      </c>
      <c r="G237" s="7">
        <v>158</v>
      </c>
      <c r="H237" s="7">
        <v>321</v>
      </c>
      <c r="I237" s="7">
        <v>136</v>
      </c>
      <c r="J237" s="7">
        <v>26</v>
      </c>
      <c r="K237" s="7">
        <v>8</v>
      </c>
      <c r="L237" s="7">
        <v>850</v>
      </c>
      <c r="M237" s="7">
        <v>125</v>
      </c>
      <c r="N237" s="7">
        <v>234</v>
      </c>
      <c r="O237" s="11">
        <v>163</v>
      </c>
      <c r="P237" s="11">
        <v>151.76759506602201</v>
      </c>
      <c r="Q237" s="13"/>
    </row>
    <row r="238" spans="2:17" x14ac:dyDescent="0.2">
      <c r="B238" s="10">
        <v>44433</v>
      </c>
      <c r="C238" s="7">
        <v>1268</v>
      </c>
      <c r="D238" s="7">
        <v>9.4290220820189194</v>
      </c>
      <c r="E238" s="7">
        <v>43.957413249211299</v>
      </c>
      <c r="F238" s="7">
        <v>780</v>
      </c>
      <c r="G238" s="7">
        <v>149</v>
      </c>
      <c r="H238" s="7">
        <v>339</v>
      </c>
      <c r="I238" s="7">
        <v>149</v>
      </c>
      <c r="J238" s="7">
        <v>27</v>
      </c>
      <c r="K238" s="7">
        <v>5</v>
      </c>
      <c r="L238" s="7">
        <v>796</v>
      </c>
      <c r="M238" s="7">
        <v>113</v>
      </c>
      <c r="N238" s="7">
        <v>178</v>
      </c>
      <c r="O238" s="11">
        <v>157</v>
      </c>
      <c r="P238" s="11">
        <v>146.906714512533</v>
      </c>
      <c r="Q238" s="13"/>
    </row>
    <row r="239" spans="2:17" x14ac:dyDescent="0.2">
      <c r="B239" s="10">
        <v>44434</v>
      </c>
      <c r="C239" s="7">
        <v>1241</v>
      </c>
      <c r="D239" s="7">
        <v>9.8283642224012802</v>
      </c>
      <c r="E239" s="7">
        <v>66.3473005640612</v>
      </c>
      <c r="F239" s="7">
        <v>743</v>
      </c>
      <c r="G239" s="7">
        <v>159</v>
      </c>
      <c r="H239" s="7">
        <v>339</v>
      </c>
      <c r="I239" s="7">
        <v>95</v>
      </c>
      <c r="J239" s="7">
        <v>26</v>
      </c>
      <c r="K239" s="7">
        <v>7</v>
      </c>
      <c r="L239" s="7">
        <v>739</v>
      </c>
      <c r="M239" s="7">
        <v>116</v>
      </c>
      <c r="N239" s="7">
        <v>258</v>
      </c>
      <c r="O239" s="11">
        <v>228</v>
      </c>
      <c r="P239" s="11">
        <v>170.81666502033701</v>
      </c>
      <c r="Q239" s="13"/>
    </row>
    <row r="240" spans="2:17" x14ac:dyDescent="0.2">
      <c r="B240" s="10">
        <v>44435</v>
      </c>
      <c r="C240" s="7">
        <v>462</v>
      </c>
      <c r="D240" s="7">
        <v>11.3722943722943</v>
      </c>
      <c r="E240" s="7">
        <v>18.541125541125499</v>
      </c>
      <c r="F240" s="7">
        <v>356</v>
      </c>
      <c r="G240" s="7">
        <v>48</v>
      </c>
      <c r="H240" s="7">
        <v>58</v>
      </c>
      <c r="I240" s="7">
        <v>41</v>
      </c>
      <c r="J240" s="7">
        <v>4</v>
      </c>
      <c r="K240" s="7">
        <v>2</v>
      </c>
      <c r="L240" s="7">
        <v>303</v>
      </c>
      <c r="M240" s="7">
        <v>11</v>
      </c>
      <c r="N240" s="7">
        <v>101</v>
      </c>
      <c r="O240" s="11">
        <v>86</v>
      </c>
      <c r="P240" s="11">
        <v>138.10140790558199</v>
      </c>
      <c r="Q240" s="13"/>
    </row>
    <row r="241" spans="2:17" x14ac:dyDescent="0.2">
      <c r="B241" s="10">
        <v>44436</v>
      </c>
      <c r="C241" s="7">
        <v>162</v>
      </c>
      <c r="D241" s="7">
        <v>16.882716049382701</v>
      </c>
      <c r="E241" s="7">
        <v>26.907407407407401</v>
      </c>
      <c r="F241" s="7">
        <v>111</v>
      </c>
      <c r="G241" s="7">
        <v>16</v>
      </c>
      <c r="H241" s="7">
        <v>35</v>
      </c>
      <c r="I241" s="7">
        <v>14</v>
      </c>
      <c r="J241" s="7">
        <v>1</v>
      </c>
      <c r="K241" s="7">
        <v>0</v>
      </c>
      <c r="L241" s="7">
        <v>97</v>
      </c>
      <c r="M241" s="7">
        <v>17</v>
      </c>
      <c r="N241" s="7">
        <v>33</v>
      </c>
      <c r="O241" s="11">
        <v>71</v>
      </c>
      <c r="P241" s="11">
        <v>107.777792683369</v>
      </c>
      <c r="Q241" s="13"/>
    </row>
    <row r="242" spans="2:17" x14ac:dyDescent="0.2">
      <c r="B242" s="10">
        <v>44437</v>
      </c>
      <c r="C242" s="7">
        <v>1457</v>
      </c>
      <c r="D242" s="7">
        <v>11.1146190803019</v>
      </c>
      <c r="E242" s="7">
        <v>20.1166781056966</v>
      </c>
      <c r="F242" s="7">
        <v>1213</v>
      </c>
      <c r="G242" s="7">
        <v>79</v>
      </c>
      <c r="H242" s="7">
        <v>165</v>
      </c>
      <c r="I242" s="7">
        <v>164</v>
      </c>
      <c r="J242" s="7">
        <v>13</v>
      </c>
      <c r="K242" s="7">
        <v>4</v>
      </c>
      <c r="L242" s="7">
        <v>911</v>
      </c>
      <c r="M242" s="7">
        <v>91</v>
      </c>
      <c r="N242" s="7">
        <v>274</v>
      </c>
      <c r="O242" s="11">
        <v>103</v>
      </c>
      <c r="P242" s="11">
        <v>97.509851067057198</v>
      </c>
      <c r="Q242" s="13"/>
    </row>
    <row r="243" spans="2:17" x14ac:dyDescent="0.2">
      <c r="B243" s="10">
        <v>44438</v>
      </c>
      <c r="C243" s="7">
        <v>1400</v>
      </c>
      <c r="D243" s="7">
        <v>10.877857142857099</v>
      </c>
      <c r="E243" s="7">
        <v>20.440714285714201</v>
      </c>
      <c r="F243" s="7">
        <v>1124</v>
      </c>
      <c r="G243" s="7">
        <v>83</v>
      </c>
      <c r="H243" s="7">
        <v>193</v>
      </c>
      <c r="I243" s="7">
        <v>149</v>
      </c>
      <c r="J243" s="7">
        <v>11</v>
      </c>
      <c r="K243" s="7">
        <v>3</v>
      </c>
      <c r="L243" s="7">
        <v>889</v>
      </c>
      <c r="M243" s="7">
        <v>142</v>
      </c>
      <c r="N243" s="7">
        <v>206</v>
      </c>
      <c r="O243" s="11">
        <v>94</v>
      </c>
      <c r="P243" s="11">
        <v>88.145603308105095</v>
      </c>
      <c r="Q243" s="13"/>
    </row>
    <row r="244" spans="2:17" x14ac:dyDescent="0.2">
      <c r="B244" s="10">
        <v>44439</v>
      </c>
      <c r="C244" s="7">
        <v>1421</v>
      </c>
      <c r="D244" s="7">
        <v>10.5017593244194</v>
      </c>
      <c r="E244" s="7">
        <v>33.8191414496833</v>
      </c>
      <c r="F244" s="7">
        <v>949</v>
      </c>
      <c r="G244" s="7">
        <v>154</v>
      </c>
      <c r="H244" s="7">
        <v>318</v>
      </c>
      <c r="I244" s="7">
        <v>135</v>
      </c>
      <c r="J244" s="7">
        <v>8</v>
      </c>
      <c r="K244" s="7">
        <v>6</v>
      </c>
      <c r="L244" s="7">
        <v>907</v>
      </c>
      <c r="M244" s="7">
        <v>138</v>
      </c>
      <c r="N244" s="7">
        <v>227</v>
      </c>
      <c r="O244" s="11">
        <v>146</v>
      </c>
      <c r="P244" s="11">
        <v>101.87067488669901</v>
      </c>
      <c r="Q244" s="13"/>
    </row>
    <row r="245" spans="2:17" x14ac:dyDescent="0.2">
      <c r="B245" s="10">
        <v>44440</v>
      </c>
      <c r="C245" s="7">
        <v>1560</v>
      </c>
      <c r="D245" s="7">
        <v>11.5429487179487</v>
      </c>
      <c r="E245" s="7">
        <v>20.572435897435899</v>
      </c>
      <c r="F245" s="7">
        <v>1161</v>
      </c>
      <c r="G245" s="7">
        <v>130</v>
      </c>
      <c r="H245" s="7">
        <v>269</v>
      </c>
      <c r="I245" s="7">
        <v>135</v>
      </c>
      <c r="J245" s="7">
        <v>7</v>
      </c>
      <c r="K245" s="7">
        <v>4</v>
      </c>
      <c r="L245" s="7">
        <v>1094</v>
      </c>
      <c r="M245" s="7">
        <v>149</v>
      </c>
      <c r="N245" s="7">
        <v>171</v>
      </c>
      <c r="O245" s="11">
        <v>104</v>
      </c>
      <c r="P245" s="11">
        <v>98.556983290604705</v>
      </c>
      <c r="Q245" s="13"/>
    </row>
    <row r="246" spans="2:17" x14ac:dyDescent="0.2">
      <c r="B246" s="10">
        <v>44441</v>
      </c>
      <c r="C246" s="7">
        <v>1780</v>
      </c>
      <c r="D246" s="7">
        <v>10.048314606741499</v>
      </c>
      <c r="E246" s="7">
        <v>69.444382022471899</v>
      </c>
      <c r="F246" s="7">
        <v>860</v>
      </c>
      <c r="G246" s="7">
        <v>327</v>
      </c>
      <c r="H246" s="7">
        <v>593</v>
      </c>
      <c r="I246" s="7">
        <v>136</v>
      </c>
      <c r="J246" s="7">
        <v>15</v>
      </c>
      <c r="K246" s="7">
        <v>9</v>
      </c>
      <c r="L246" s="7">
        <v>1173</v>
      </c>
      <c r="M246" s="7">
        <v>139</v>
      </c>
      <c r="N246" s="7">
        <v>308</v>
      </c>
      <c r="O246" s="11">
        <v>354</v>
      </c>
      <c r="P246" s="11">
        <v>189.06905281825101</v>
      </c>
      <c r="Q246" s="13"/>
    </row>
    <row r="247" spans="2:17" x14ac:dyDescent="0.2">
      <c r="B247" s="10">
        <v>44442</v>
      </c>
      <c r="C247" s="7">
        <v>797</v>
      </c>
      <c r="D247" s="7">
        <v>12.4692597239648</v>
      </c>
      <c r="E247" s="7">
        <v>22.319949811794199</v>
      </c>
      <c r="F247" s="7">
        <v>571</v>
      </c>
      <c r="G247" s="7">
        <v>98</v>
      </c>
      <c r="H247" s="7">
        <v>128</v>
      </c>
      <c r="I247" s="7">
        <v>63</v>
      </c>
      <c r="J247" s="7">
        <v>8</v>
      </c>
      <c r="K247" s="7">
        <v>3</v>
      </c>
      <c r="L247" s="7">
        <v>518</v>
      </c>
      <c r="M247" s="7">
        <v>17</v>
      </c>
      <c r="N247" s="7">
        <v>188</v>
      </c>
      <c r="O247" s="11">
        <v>198</v>
      </c>
      <c r="P247" s="11">
        <v>201.80013230020199</v>
      </c>
      <c r="Q247" s="13"/>
    </row>
    <row r="248" spans="2:17" x14ac:dyDescent="0.2">
      <c r="B248" s="10">
        <v>44443</v>
      </c>
      <c r="C248" s="7">
        <v>265</v>
      </c>
      <c r="D248" s="7">
        <v>13.630188679245199</v>
      </c>
      <c r="E248" s="7">
        <v>20.675471698113199</v>
      </c>
      <c r="F248" s="7">
        <v>208</v>
      </c>
      <c r="G248" s="7">
        <v>17</v>
      </c>
      <c r="H248" s="7">
        <v>40</v>
      </c>
      <c r="I248" s="7">
        <v>34</v>
      </c>
      <c r="J248" s="7">
        <v>0</v>
      </c>
      <c r="K248" s="7">
        <v>0</v>
      </c>
      <c r="L248" s="7">
        <v>166</v>
      </c>
      <c r="M248" s="7">
        <v>16</v>
      </c>
      <c r="N248" s="7">
        <v>49</v>
      </c>
      <c r="O248" s="11">
        <v>75</v>
      </c>
      <c r="P248" s="11">
        <v>164.18708334192999</v>
      </c>
      <c r="Q248" s="13"/>
    </row>
    <row r="249" spans="2:17" x14ac:dyDescent="0.2">
      <c r="B249" s="10">
        <v>44444</v>
      </c>
      <c r="C249" s="7">
        <v>1833</v>
      </c>
      <c r="D249" s="7">
        <v>9.5035460992907801</v>
      </c>
      <c r="E249" s="7">
        <v>69.579923622476798</v>
      </c>
      <c r="F249" s="7">
        <v>887</v>
      </c>
      <c r="G249" s="7">
        <v>334</v>
      </c>
      <c r="H249" s="7">
        <v>612</v>
      </c>
      <c r="I249" s="7">
        <v>182</v>
      </c>
      <c r="J249" s="7">
        <v>10</v>
      </c>
      <c r="K249" s="7">
        <v>8</v>
      </c>
      <c r="L249" s="7">
        <v>1205</v>
      </c>
      <c r="M249" s="7">
        <v>121</v>
      </c>
      <c r="N249" s="7">
        <v>307</v>
      </c>
      <c r="O249" s="11">
        <v>360</v>
      </c>
      <c r="P249" s="11">
        <v>238.43065991870799</v>
      </c>
      <c r="Q249" s="13"/>
    </row>
    <row r="250" spans="2:17" x14ac:dyDescent="0.2">
      <c r="B250" s="10">
        <v>44445</v>
      </c>
      <c r="C250" s="7">
        <v>1531</v>
      </c>
      <c r="D250" s="7">
        <v>10.0666231221423</v>
      </c>
      <c r="E250" s="7">
        <v>34.905290659699503</v>
      </c>
      <c r="F250" s="7">
        <v>1074</v>
      </c>
      <c r="G250" s="7">
        <v>150</v>
      </c>
      <c r="H250" s="7">
        <v>307</v>
      </c>
      <c r="I250" s="7">
        <v>193</v>
      </c>
      <c r="J250" s="7">
        <v>24</v>
      </c>
      <c r="K250" s="7">
        <v>3</v>
      </c>
      <c r="L250" s="7">
        <v>951</v>
      </c>
      <c r="M250" s="7">
        <v>121</v>
      </c>
      <c r="N250" s="7">
        <v>239</v>
      </c>
      <c r="O250" s="11">
        <v>175</v>
      </c>
      <c r="P250" s="11">
        <v>226.754006934318</v>
      </c>
      <c r="Q250" s="13"/>
    </row>
    <row r="251" spans="2:17" x14ac:dyDescent="0.2">
      <c r="B251" s="10">
        <v>44446</v>
      </c>
      <c r="C251" s="7">
        <v>1504</v>
      </c>
      <c r="D251" s="7">
        <v>9.9069148936170102</v>
      </c>
      <c r="E251" s="7">
        <v>42.498005319148902</v>
      </c>
      <c r="F251" s="7">
        <v>1047</v>
      </c>
      <c r="G251" s="7">
        <v>165</v>
      </c>
      <c r="H251" s="7">
        <v>292</v>
      </c>
      <c r="I251" s="7">
        <v>190</v>
      </c>
      <c r="J251" s="7">
        <v>15</v>
      </c>
      <c r="K251" s="7">
        <v>5</v>
      </c>
      <c r="L251" s="7">
        <v>899</v>
      </c>
      <c r="M251" s="7">
        <v>132</v>
      </c>
      <c r="N251" s="7">
        <v>263</v>
      </c>
      <c r="O251" s="11">
        <v>191</v>
      </c>
      <c r="P251" s="11">
        <v>221.16922874877099</v>
      </c>
      <c r="Q251" s="13"/>
    </row>
    <row r="252" spans="2:17" x14ac:dyDescent="0.2">
      <c r="B252" s="10">
        <v>44447</v>
      </c>
      <c r="C252" s="7">
        <v>1507</v>
      </c>
      <c r="D252" s="7">
        <v>10.1499668214996</v>
      </c>
      <c r="E252" s="7">
        <v>43.355673523556703</v>
      </c>
      <c r="F252" s="7">
        <v>982</v>
      </c>
      <c r="G252" s="7">
        <v>187</v>
      </c>
      <c r="H252" s="7">
        <v>338</v>
      </c>
      <c r="I252" s="7">
        <v>131</v>
      </c>
      <c r="J252" s="7">
        <v>16</v>
      </c>
      <c r="K252" s="7">
        <v>7</v>
      </c>
      <c r="L252" s="7">
        <v>943</v>
      </c>
      <c r="M252" s="7">
        <v>127</v>
      </c>
      <c r="N252" s="7">
        <v>283</v>
      </c>
      <c r="O252" s="11">
        <v>196</v>
      </c>
      <c r="P252" s="11">
        <v>217.08980946950399</v>
      </c>
      <c r="Q252" s="13"/>
    </row>
    <row r="253" spans="2:17" x14ac:dyDescent="0.2">
      <c r="B253" s="10">
        <v>44448</v>
      </c>
      <c r="C253" s="7">
        <v>1360</v>
      </c>
      <c r="D253" s="7">
        <v>10.611029411764701</v>
      </c>
      <c r="E253" s="7">
        <v>36.933823529411697</v>
      </c>
      <c r="F253" s="7">
        <v>982</v>
      </c>
      <c r="G253" s="7">
        <v>157</v>
      </c>
      <c r="H253" s="7">
        <v>221</v>
      </c>
      <c r="I253" s="7">
        <v>161</v>
      </c>
      <c r="J253" s="7">
        <v>13</v>
      </c>
      <c r="K253" s="7">
        <v>4</v>
      </c>
      <c r="L253" s="7">
        <v>850</v>
      </c>
      <c r="M253" s="7">
        <v>107</v>
      </c>
      <c r="N253" s="7">
        <v>225</v>
      </c>
      <c r="O253" s="11">
        <v>148</v>
      </c>
      <c r="P253" s="11">
        <v>195.141778150607</v>
      </c>
      <c r="Q253" s="13"/>
    </row>
    <row r="254" spans="2:17" x14ac:dyDescent="0.2">
      <c r="B254" s="10">
        <v>44449</v>
      </c>
      <c r="C254" s="7">
        <v>491</v>
      </c>
      <c r="D254" s="7">
        <v>14.173116089613</v>
      </c>
      <c r="E254" s="7">
        <v>9.1792260692464307</v>
      </c>
      <c r="F254" s="7">
        <v>444</v>
      </c>
      <c r="G254" s="7">
        <v>23</v>
      </c>
      <c r="H254" s="7">
        <v>24</v>
      </c>
      <c r="I254" s="7">
        <v>47</v>
      </c>
      <c r="J254" s="7">
        <v>2</v>
      </c>
      <c r="K254" s="7">
        <v>4</v>
      </c>
      <c r="L254" s="7">
        <v>345</v>
      </c>
      <c r="M254" s="7">
        <v>9</v>
      </c>
      <c r="N254" s="7">
        <v>84</v>
      </c>
      <c r="O254" s="11">
        <v>114</v>
      </c>
      <c r="P254" s="11">
        <v>165.00468935086499</v>
      </c>
      <c r="Q254" s="13"/>
    </row>
    <row r="255" spans="2:17" x14ac:dyDescent="0.2">
      <c r="B255" s="10">
        <v>44450</v>
      </c>
      <c r="C255" s="7">
        <v>29</v>
      </c>
      <c r="D255" s="7">
        <v>23.862068965517199</v>
      </c>
      <c r="E255" s="7">
        <v>0</v>
      </c>
      <c r="F255" s="7">
        <v>29</v>
      </c>
      <c r="G255" s="7">
        <v>0</v>
      </c>
      <c r="H255" s="7">
        <v>0</v>
      </c>
      <c r="I255" s="7">
        <v>2</v>
      </c>
      <c r="J255" s="7">
        <v>0</v>
      </c>
      <c r="K255" s="7">
        <v>0</v>
      </c>
      <c r="L255" s="7">
        <v>15</v>
      </c>
      <c r="M255" s="7">
        <v>0</v>
      </c>
      <c r="N255" s="7">
        <v>12</v>
      </c>
      <c r="O255" s="11">
        <v>29</v>
      </c>
      <c r="P255" s="11">
        <v>110.58780696877101</v>
      </c>
      <c r="Q255" s="13"/>
    </row>
    <row r="256" spans="2:17" x14ac:dyDescent="0.2">
      <c r="B256" s="10">
        <v>44451</v>
      </c>
      <c r="C256" s="7">
        <v>203</v>
      </c>
      <c r="D256" s="7">
        <v>13.4679802955665</v>
      </c>
      <c r="E256" s="7">
        <v>7.5467980295566504</v>
      </c>
      <c r="F256" s="7">
        <v>186</v>
      </c>
      <c r="G256" s="7">
        <v>10</v>
      </c>
      <c r="H256" s="7">
        <v>7</v>
      </c>
      <c r="I256" s="7">
        <v>15</v>
      </c>
      <c r="J256" s="7">
        <v>1</v>
      </c>
      <c r="K256" s="7">
        <v>0</v>
      </c>
      <c r="L256" s="7">
        <v>141</v>
      </c>
      <c r="M256" s="7">
        <v>9</v>
      </c>
      <c r="N256" s="7">
        <v>37</v>
      </c>
      <c r="O256" s="11">
        <v>58</v>
      </c>
      <c r="P256" s="11">
        <v>80.443005591633295</v>
      </c>
      <c r="Q256" s="13"/>
    </row>
    <row r="257" spans="2:17" x14ac:dyDescent="0.2">
      <c r="B257" s="10">
        <v>44452</v>
      </c>
      <c r="C257" s="7">
        <v>1845</v>
      </c>
      <c r="D257" s="7">
        <v>9.6135501355013506</v>
      </c>
      <c r="E257" s="7">
        <v>38.879674796747899</v>
      </c>
      <c r="F257" s="7">
        <v>1193</v>
      </c>
      <c r="G257" s="7">
        <v>239</v>
      </c>
      <c r="H257" s="7">
        <v>413</v>
      </c>
      <c r="I257" s="7">
        <v>206</v>
      </c>
      <c r="J257" s="7">
        <v>20</v>
      </c>
      <c r="K257" s="7">
        <v>5</v>
      </c>
      <c r="L257" s="7">
        <v>1260</v>
      </c>
      <c r="M257" s="7">
        <v>132</v>
      </c>
      <c r="N257" s="7">
        <v>222</v>
      </c>
      <c r="O257" s="11">
        <v>200</v>
      </c>
      <c r="P257" s="11">
        <v>111.98241750049699</v>
      </c>
      <c r="Q257" s="13"/>
    </row>
    <row r="258" spans="2:17" x14ac:dyDescent="0.2">
      <c r="B258" s="10">
        <v>44453</v>
      </c>
      <c r="C258" s="7">
        <v>1722</v>
      </c>
      <c r="D258" s="7">
        <v>10.529616724738601</v>
      </c>
      <c r="E258" s="7">
        <v>43.319976771196202</v>
      </c>
      <c r="F258" s="7">
        <v>1119</v>
      </c>
      <c r="G258" s="7">
        <v>186</v>
      </c>
      <c r="H258" s="7">
        <v>417</v>
      </c>
      <c r="I258" s="7">
        <v>161</v>
      </c>
      <c r="J258" s="7">
        <v>19</v>
      </c>
      <c r="K258" s="7">
        <v>5</v>
      </c>
      <c r="L258" s="7">
        <v>1107</v>
      </c>
      <c r="M258" s="7">
        <v>165</v>
      </c>
      <c r="N258" s="7">
        <v>265</v>
      </c>
      <c r="O258" s="11">
        <v>219</v>
      </c>
      <c r="P258" s="11">
        <v>145.89217938983899</v>
      </c>
      <c r="Q258" s="13"/>
    </row>
    <row r="259" spans="2:17" x14ac:dyDescent="0.2">
      <c r="B259" s="10">
        <v>44454</v>
      </c>
      <c r="C259" s="7">
        <v>1584</v>
      </c>
      <c r="D259" s="7">
        <v>10.868686868686799</v>
      </c>
      <c r="E259" s="7">
        <v>17.9614898989899</v>
      </c>
      <c r="F259" s="7">
        <v>1200</v>
      </c>
      <c r="G259" s="7">
        <v>131</v>
      </c>
      <c r="H259" s="7">
        <v>253</v>
      </c>
      <c r="I259" s="7">
        <v>199</v>
      </c>
      <c r="J259" s="7">
        <v>11</v>
      </c>
      <c r="K259" s="7">
        <v>5</v>
      </c>
      <c r="L259" s="7">
        <v>1017</v>
      </c>
      <c r="M259" s="7">
        <v>174</v>
      </c>
      <c r="N259" s="7">
        <v>178</v>
      </c>
      <c r="O259" s="11">
        <v>110</v>
      </c>
      <c r="P259" s="11">
        <v>132.92187186308101</v>
      </c>
      <c r="Q259" s="13"/>
    </row>
    <row r="260" spans="2:17" x14ac:dyDescent="0.2">
      <c r="B260" s="10">
        <v>44455</v>
      </c>
      <c r="C260" s="7">
        <v>1607</v>
      </c>
      <c r="D260" s="7">
        <v>11.0846297448662</v>
      </c>
      <c r="E260" s="7">
        <v>45.855009334163</v>
      </c>
      <c r="F260" s="7">
        <v>959</v>
      </c>
      <c r="G260" s="7">
        <v>219</v>
      </c>
      <c r="H260" s="7">
        <v>429</v>
      </c>
      <c r="I260" s="7">
        <v>177</v>
      </c>
      <c r="J260" s="7">
        <v>27</v>
      </c>
      <c r="K260" s="7">
        <v>9</v>
      </c>
      <c r="L260" s="7">
        <v>1059</v>
      </c>
      <c r="M260" s="7">
        <v>151</v>
      </c>
      <c r="N260" s="7">
        <v>184</v>
      </c>
      <c r="O260" s="11">
        <v>222</v>
      </c>
      <c r="P260" s="11">
        <v>164.20514011798301</v>
      </c>
      <c r="Q260" s="13"/>
    </row>
    <row r="261" spans="2:17" x14ac:dyDescent="0.2">
      <c r="B261" s="10">
        <v>44456</v>
      </c>
      <c r="C261" s="7">
        <v>599</v>
      </c>
      <c r="D261" s="7">
        <v>11.9365609348914</v>
      </c>
      <c r="E261" s="7">
        <v>23.283806343906502</v>
      </c>
      <c r="F261" s="7">
        <v>429</v>
      </c>
      <c r="G261" s="7">
        <v>69</v>
      </c>
      <c r="H261" s="7">
        <v>101</v>
      </c>
      <c r="I261" s="7">
        <v>85</v>
      </c>
      <c r="J261" s="7">
        <v>4</v>
      </c>
      <c r="K261" s="7">
        <v>0</v>
      </c>
      <c r="L261" s="7">
        <v>398</v>
      </c>
      <c r="M261" s="7">
        <v>19</v>
      </c>
      <c r="N261" s="7">
        <v>93</v>
      </c>
      <c r="O261" s="11">
        <v>129</v>
      </c>
      <c r="P261" s="11">
        <v>154.25897661078901</v>
      </c>
      <c r="Q261" s="13"/>
    </row>
    <row r="262" spans="2:17" x14ac:dyDescent="0.2">
      <c r="B262" s="10">
        <v>44457</v>
      </c>
      <c r="C262" s="7">
        <v>165</v>
      </c>
      <c r="D262" s="7">
        <v>14.296969696969599</v>
      </c>
      <c r="E262" s="7">
        <v>6.2181818181818098</v>
      </c>
      <c r="F262" s="7">
        <v>146</v>
      </c>
      <c r="G262" s="7">
        <v>9</v>
      </c>
      <c r="H262" s="7">
        <v>10</v>
      </c>
      <c r="I262" s="7">
        <v>13</v>
      </c>
      <c r="J262" s="7">
        <v>0</v>
      </c>
      <c r="K262" s="7">
        <v>0</v>
      </c>
      <c r="L262" s="7">
        <v>118</v>
      </c>
      <c r="M262" s="7">
        <v>11</v>
      </c>
      <c r="N262" s="7">
        <v>23</v>
      </c>
      <c r="O262" s="11">
        <v>40</v>
      </c>
      <c r="P262" s="11">
        <v>113.159789152793</v>
      </c>
      <c r="Q262" s="13"/>
    </row>
    <row r="263" spans="2:17" x14ac:dyDescent="0.2">
      <c r="B263" s="10">
        <v>44458</v>
      </c>
      <c r="C263" s="7">
        <v>338</v>
      </c>
      <c r="D263" s="7">
        <v>13.142011834319501</v>
      </c>
      <c r="E263" s="7">
        <v>7.7426035502958497</v>
      </c>
      <c r="F263" s="7">
        <v>308</v>
      </c>
      <c r="G263" s="7">
        <v>18</v>
      </c>
      <c r="H263" s="7">
        <v>12</v>
      </c>
      <c r="I263" s="7">
        <v>29</v>
      </c>
      <c r="J263" s="7">
        <v>1</v>
      </c>
      <c r="K263" s="7">
        <v>0</v>
      </c>
      <c r="L263" s="7">
        <v>220</v>
      </c>
      <c r="M263" s="7">
        <v>5</v>
      </c>
      <c r="N263" s="7">
        <v>83</v>
      </c>
      <c r="O263" s="11">
        <v>44</v>
      </c>
      <c r="P263" s="11">
        <v>82.8751242442641</v>
      </c>
      <c r="Q263" s="13"/>
    </row>
    <row r="264" spans="2:17" x14ac:dyDescent="0.2">
      <c r="B264" s="10">
        <v>44459</v>
      </c>
      <c r="C264" s="7">
        <v>161</v>
      </c>
      <c r="D264" s="7">
        <v>13.8757763975155</v>
      </c>
      <c r="E264" s="7">
        <v>10.6149068322981</v>
      </c>
      <c r="F264" s="7">
        <v>136</v>
      </c>
      <c r="G264" s="7">
        <v>10</v>
      </c>
      <c r="H264" s="7">
        <v>15</v>
      </c>
      <c r="I264" s="7">
        <v>16</v>
      </c>
      <c r="J264" s="7">
        <v>6</v>
      </c>
      <c r="K264" s="7">
        <v>0</v>
      </c>
      <c r="L264" s="7">
        <v>104</v>
      </c>
      <c r="M264" s="7">
        <v>12</v>
      </c>
      <c r="N264" s="7">
        <v>23</v>
      </c>
      <c r="O264" s="11">
        <v>37</v>
      </c>
      <c r="P264" s="11">
        <v>58.086363223397697</v>
      </c>
      <c r="Q264" s="13"/>
    </row>
    <row r="265" spans="2:17" x14ac:dyDescent="0.2">
      <c r="B265" s="10">
        <v>44460</v>
      </c>
      <c r="C265" s="7">
        <v>1713</v>
      </c>
      <c r="D265" s="7">
        <v>10.3309982486865</v>
      </c>
      <c r="E265" s="7">
        <v>25.296555750145899</v>
      </c>
      <c r="F265" s="7">
        <v>1247</v>
      </c>
      <c r="G265" s="7">
        <v>162</v>
      </c>
      <c r="H265" s="7">
        <v>304</v>
      </c>
      <c r="I265" s="7">
        <v>147</v>
      </c>
      <c r="J265" s="7">
        <v>23</v>
      </c>
      <c r="K265" s="7">
        <v>8</v>
      </c>
      <c r="L265" s="7">
        <v>1147</v>
      </c>
      <c r="M265" s="7">
        <v>165</v>
      </c>
      <c r="N265" s="7">
        <v>223</v>
      </c>
      <c r="O265" s="11">
        <v>159</v>
      </c>
      <c r="P265" s="11">
        <v>85.741183432389306</v>
      </c>
      <c r="Q265" s="13"/>
    </row>
    <row r="266" spans="2:17" x14ac:dyDescent="0.2">
      <c r="B266" s="10">
        <v>44461</v>
      </c>
      <c r="C266" s="7">
        <v>1593</v>
      </c>
      <c r="D266" s="7">
        <v>11.387947269303201</v>
      </c>
      <c r="E266" s="7">
        <v>15.0282485875706</v>
      </c>
      <c r="F266" s="7">
        <v>1251</v>
      </c>
      <c r="G266" s="7">
        <v>124</v>
      </c>
      <c r="H266" s="7">
        <v>218</v>
      </c>
      <c r="I266" s="7">
        <v>161</v>
      </c>
      <c r="J266" s="7">
        <v>11</v>
      </c>
      <c r="K266" s="7">
        <v>4</v>
      </c>
      <c r="L266" s="7">
        <v>1082</v>
      </c>
      <c r="M266" s="7">
        <v>166</v>
      </c>
      <c r="N266" s="7">
        <v>169</v>
      </c>
      <c r="O266" s="11">
        <v>111</v>
      </c>
      <c r="P266" s="11">
        <v>91.3239064990901</v>
      </c>
      <c r="Q266" s="13"/>
    </row>
    <row r="267" spans="2:17" x14ac:dyDescent="0.2">
      <c r="B267" s="10">
        <v>44462</v>
      </c>
      <c r="C267" s="7">
        <v>1387</v>
      </c>
      <c r="D267" s="7">
        <v>10.558038932948801</v>
      </c>
      <c r="E267" s="7">
        <v>26.0843547224224</v>
      </c>
      <c r="F267" s="7">
        <v>902</v>
      </c>
      <c r="G267" s="7">
        <v>170</v>
      </c>
      <c r="H267" s="7">
        <v>315</v>
      </c>
      <c r="I267" s="7">
        <v>128</v>
      </c>
      <c r="J267" s="7">
        <v>2</v>
      </c>
      <c r="K267" s="7">
        <v>4</v>
      </c>
      <c r="L267" s="7">
        <v>1003</v>
      </c>
      <c r="M267" s="7">
        <v>130</v>
      </c>
      <c r="N267" s="7">
        <v>120</v>
      </c>
      <c r="O267" s="11">
        <v>113</v>
      </c>
      <c r="P267" s="11">
        <v>97.1490976671505</v>
      </c>
      <c r="Q267" s="13"/>
    </row>
    <row r="268" spans="2:17" x14ac:dyDescent="0.2">
      <c r="B268" s="10">
        <v>44463</v>
      </c>
      <c r="C268" s="7">
        <v>449</v>
      </c>
      <c r="D268" s="7">
        <v>11.389755011135801</v>
      </c>
      <c r="E268" s="7">
        <v>19.489977728285002</v>
      </c>
      <c r="F268" s="7">
        <v>350</v>
      </c>
      <c r="G268" s="7">
        <v>35</v>
      </c>
      <c r="H268" s="7">
        <v>64</v>
      </c>
      <c r="I268" s="7">
        <v>45</v>
      </c>
      <c r="J268" s="7">
        <v>8</v>
      </c>
      <c r="K268" s="7">
        <v>1</v>
      </c>
      <c r="L268" s="7">
        <v>329</v>
      </c>
      <c r="M268" s="7">
        <v>12</v>
      </c>
      <c r="N268" s="7">
        <v>54</v>
      </c>
      <c r="O268" s="11">
        <v>86</v>
      </c>
      <c r="P268" s="11">
        <v>92.131528367577602</v>
      </c>
      <c r="Q268" s="13"/>
    </row>
    <row r="269" spans="2:17" x14ac:dyDescent="0.2">
      <c r="B269" s="10">
        <v>44464</v>
      </c>
      <c r="C269" s="7">
        <v>110</v>
      </c>
      <c r="D269" s="7">
        <v>13.545454545454501</v>
      </c>
      <c r="E269" s="7">
        <v>6.8818181818181801</v>
      </c>
      <c r="F269" s="7">
        <v>108</v>
      </c>
      <c r="G269" s="7">
        <v>2</v>
      </c>
      <c r="H269" s="7">
        <v>0</v>
      </c>
      <c r="I269" s="7">
        <v>10</v>
      </c>
      <c r="J269" s="7">
        <v>3</v>
      </c>
      <c r="K269" s="7">
        <v>0</v>
      </c>
      <c r="L269" s="7">
        <v>75</v>
      </c>
      <c r="M269" s="7">
        <v>9</v>
      </c>
      <c r="N269" s="7">
        <v>13</v>
      </c>
      <c r="O269" s="11">
        <v>20</v>
      </c>
      <c r="P269" s="11">
        <v>64.143390877567398</v>
      </c>
      <c r="Q269" s="13"/>
    </row>
    <row r="270" spans="2:17" x14ac:dyDescent="0.2">
      <c r="B270" s="10">
        <v>44465</v>
      </c>
      <c r="C270" s="7">
        <v>946</v>
      </c>
      <c r="D270" s="7">
        <v>10.938689217758901</v>
      </c>
      <c r="E270" s="7">
        <v>12.7949260042283</v>
      </c>
      <c r="F270" s="7">
        <v>783</v>
      </c>
      <c r="G270" s="7">
        <v>46</v>
      </c>
      <c r="H270" s="7">
        <v>117</v>
      </c>
      <c r="I270" s="7">
        <v>106</v>
      </c>
      <c r="J270" s="7">
        <v>6</v>
      </c>
      <c r="K270" s="7">
        <v>4</v>
      </c>
      <c r="L270" s="7">
        <v>639</v>
      </c>
      <c r="M270" s="7">
        <v>84</v>
      </c>
      <c r="N270" s="7">
        <v>107</v>
      </c>
      <c r="O270" s="11">
        <v>46</v>
      </c>
      <c r="P270" s="11">
        <v>52.552515180379103</v>
      </c>
      <c r="Q270" s="13"/>
    </row>
    <row r="271" spans="2:17" x14ac:dyDescent="0.2">
      <c r="B271" s="10">
        <v>44466</v>
      </c>
      <c r="C271" s="7">
        <v>1013</v>
      </c>
      <c r="D271" s="7">
        <v>10.3642645607107</v>
      </c>
      <c r="E271" s="7">
        <v>35.408687068114503</v>
      </c>
      <c r="F271" s="7">
        <v>703</v>
      </c>
      <c r="G271" s="7">
        <v>102</v>
      </c>
      <c r="H271" s="7">
        <v>208</v>
      </c>
      <c r="I271" s="7">
        <v>104</v>
      </c>
      <c r="J271" s="7">
        <v>22</v>
      </c>
      <c r="K271" s="7">
        <v>5</v>
      </c>
      <c r="L271" s="7">
        <v>644</v>
      </c>
      <c r="M271" s="7">
        <v>119</v>
      </c>
      <c r="N271" s="7">
        <v>119</v>
      </c>
      <c r="O271" s="11">
        <v>100</v>
      </c>
      <c r="P271" s="11">
        <v>64.623464276845695</v>
      </c>
      <c r="Q271" s="13"/>
    </row>
    <row r="272" spans="2:17" x14ac:dyDescent="0.2">
      <c r="B272" s="10">
        <v>44467</v>
      </c>
      <c r="C272" s="7">
        <v>1101</v>
      </c>
      <c r="D272" s="7">
        <v>10.1980018165304</v>
      </c>
      <c r="E272" s="7">
        <v>71.029972752043506</v>
      </c>
      <c r="F272" s="7">
        <v>587</v>
      </c>
      <c r="G272" s="7">
        <v>178</v>
      </c>
      <c r="H272" s="7">
        <v>336</v>
      </c>
      <c r="I272" s="7">
        <v>113</v>
      </c>
      <c r="J272" s="7">
        <v>19</v>
      </c>
      <c r="K272" s="7">
        <v>8</v>
      </c>
      <c r="L272" s="7">
        <v>756</v>
      </c>
      <c r="M272" s="7">
        <v>115</v>
      </c>
      <c r="N272" s="7">
        <v>90</v>
      </c>
      <c r="O272" s="11">
        <v>205</v>
      </c>
      <c r="P272" s="11">
        <v>113.766931843121</v>
      </c>
      <c r="Q272" s="13"/>
    </row>
    <row r="273" spans="2:17" x14ac:dyDescent="0.2">
      <c r="B273" s="10">
        <v>44468</v>
      </c>
      <c r="C273" s="7">
        <v>1122</v>
      </c>
      <c r="D273" s="7">
        <v>10.5811051693404</v>
      </c>
      <c r="E273" s="7">
        <v>39.5445632798574</v>
      </c>
      <c r="F273" s="7">
        <v>629</v>
      </c>
      <c r="G273" s="7">
        <v>175</v>
      </c>
      <c r="H273" s="7">
        <v>318</v>
      </c>
      <c r="I273" s="7">
        <v>80</v>
      </c>
      <c r="J273" s="7">
        <v>20</v>
      </c>
      <c r="K273" s="7">
        <v>2</v>
      </c>
      <c r="L273" s="7">
        <v>820</v>
      </c>
      <c r="M273" s="7">
        <v>110</v>
      </c>
      <c r="N273" s="7">
        <v>90</v>
      </c>
      <c r="O273" s="11">
        <v>124</v>
      </c>
      <c r="P273" s="11">
        <v>122.17723378518799</v>
      </c>
      <c r="Q273" s="13"/>
    </row>
    <row r="274" spans="2:17" x14ac:dyDescent="0.2">
      <c r="B274" s="10">
        <v>44469</v>
      </c>
      <c r="C274" s="7">
        <v>1054</v>
      </c>
      <c r="D274" s="7">
        <v>9.6233396584440207</v>
      </c>
      <c r="E274" s="7">
        <v>55.018975332068301</v>
      </c>
      <c r="F274" s="7">
        <v>603</v>
      </c>
      <c r="G274" s="7">
        <v>153</v>
      </c>
      <c r="H274" s="7">
        <v>298</v>
      </c>
      <c r="I274" s="7">
        <v>70</v>
      </c>
      <c r="J274" s="7">
        <v>19</v>
      </c>
      <c r="K274" s="7">
        <v>6</v>
      </c>
      <c r="L274" s="7">
        <v>732</v>
      </c>
      <c r="M274" s="7">
        <v>109</v>
      </c>
      <c r="N274" s="7">
        <v>118</v>
      </c>
      <c r="O274" s="11">
        <v>177</v>
      </c>
      <c r="P274" s="11">
        <v>147.17197437257801</v>
      </c>
      <c r="Q274" s="13"/>
    </row>
    <row r="275" spans="2:17" x14ac:dyDescent="0.2">
      <c r="B275" s="10">
        <v>44470</v>
      </c>
      <c r="C275" s="7">
        <v>512</v>
      </c>
      <c r="D275" s="7">
        <v>11.6796875</v>
      </c>
      <c r="E275" s="7">
        <v>8.62890625</v>
      </c>
      <c r="F275" s="7">
        <v>460</v>
      </c>
      <c r="G275" s="7">
        <v>21</v>
      </c>
      <c r="H275" s="7">
        <v>31</v>
      </c>
      <c r="I275" s="7">
        <v>40</v>
      </c>
      <c r="J275" s="7">
        <v>4</v>
      </c>
      <c r="K275" s="7">
        <v>4</v>
      </c>
      <c r="L275" s="7">
        <v>372</v>
      </c>
      <c r="M275" s="7">
        <v>9</v>
      </c>
      <c r="N275" s="7">
        <v>83</v>
      </c>
      <c r="O275" s="11">
        <v>86</v>
      </c>
      <c r="P275" s="11">
        <v>131.77103783260699</v>
      </c>
      <c r="Q275" s="13"/>
    </row>
    <row r="276" spans="2:17" x14ac:dyDescent="0.2">
      <c r="B276" s="10">
        <v>44471</v>
      </c>
      <c r="C276" s="7">
        <v>230</v>
      </c>
      <c r="D276" s="7">
        <v>12.630434782608599</v>
      </c>
      <c r="E276" s="7">
        <v>16.726086956521701</v>
      </c>
      <c r="F276" s="7">
        <v>206</v>
      </c>
      <c r="G276" s="7">
        <v>11</v>
      </c>
      <c r="H276" s="7">
        <v>13</v>
      </c>
      <c r="I276" s="7">
        <v>23</v>
      </c>
      <c r="J276" s="7">
        <v>2</v>
      </c>
      <c r="K276" s="7">
        <v>3</v>
      </c>
      <c r="L276" s="7">
        <v>173</v>
      </c>
      <c r="M276" s="7">
        <v>10</v>
      </c>
      <c r="N276" s="7">
        <v>19</v>
      </c>
      <c r="O276" s="11">
        <v>60</v>
      </c>
      <c r="P276" s="11">
        <v>108.825622563487</v>
      </c>
      <c r="Q276" s="13"/>
    </row>
    <row r="277" spans="2:17" x14ac:dyDescent="0.2">
      <c r="B277" s="10">
        <v>44472</v>
      </c>
      <c r="C277" s="7">
        <v>1824</v>
      </c>
      <c r="D277" s="7">
        <v>10.2741228070175</v>
      </c>
      <c r="E277" s="7">
        <v>20.8739035087719</v>
      </c>
      <c r="F277" s="7">
        <v>1366</v>
      </c>
      <c r="G277" s="7">
        <v>189</v>
      </c>
      <c r="H277" s="7">
        <v>269</v>
      </c>
      <c r="I277" s="7">
        <v>124</v>
      </c>
      <c r="J277" s="7">
        <v>20</v>
      </c>
      <c r="K277" s="7">
        <v>9</v>
      </c>
      <c r="L277" s="7">
        <v>1352</v>
      </c>
      <c r="M277" s="7">
        <v>106</v>
      </c>
      <c r="N277" s="7">
        <v>213</v>
      </c>
      <c r="O277" s="11">
        <v>122</v>
      </c>
      <c r="P277" s="11">
        <v>113.318965043319</v>
      </c>
      <c r="Q277" s="13"/>
    </row>
    <row r="278" spans="2:17" x14ac:dyDescent="0.2">
      <c r="B278" s="10">
        <v>44473</v>
      </c>
      <c r="C278" s="7">
        <v>1805</v>
      </c>
      <c r="D278" s="7">
        <v>11.361772853185499</v>
      </c>
      <c r="E278" s="7">
        <v>41.349584487534599</v>
      </c>
      <c r="F278" s="7">
        <v>986</v>
      </c>
      <c r="G278" s="7">
        <v>311</v>
      </c>
      <c r="H278" s="7">
        <v>508</v>
      </c>
      <c r="I278" s="7">
        <v>114</v>
      </c>
      <c r="J278" s="7">
        <v>3</v>
      </c>
      <c r="K278" s="7">
        <v>3</v>
      </c>
      <c r="L278" s="7">
        <v>1328</v>
      </c>
      <c r="M278" s="7">
        <v>152</v>
      </c>
      <c r="N278" s="7">
        <v>205</v>
      </c>
      <c r="O278" s="11">
        <v>192</v>
      </c>
      <c r="P278" s="11">
        <v>142.65346779865001</v>
      </c>
      <c r="Q278" s="13"/>
    </row>
    <row r="279" spans="2:17" x14ac:dyDescent="0.2">
      <c r="B279" s="10">
        <v>44474</v>
      </c>
      <c r="C279" s="7">
        <v>1617</v>
      </c>
      <c r="D279" s="7">
        <v>10.6883116883116</v>
      </c>
      <c r="E279" s="7">
        <v>14.4718614718614</v>
      </c>
      <c r="F279" s="7">
        <v>1285</v>
      </c>
      <c r="G279" s="7">
        <v>132</v>
      </c>
      <c r="H279" s="7">
        <v>200</v>
      </c>
      <c r="I279" s="7">
        <v>115</v>
      </c>
      <c r="J279" s="7">
        <v>14</v>
      </c>
      <c r="K279" s="7">
        <v>4</v>
      </c>
      <c r="L279" s="7">
        <v>1126</v>
      </c>
      <c r="M279" s="7">
        <v>140</v>
      </c>
      <c r="N279" s="7">
        <v>218</v>
      </c>
      <c r="O279" s="11">
        <v>89</v>
      </c>
      <c r="P279" s="11">
        <v>127.118895016568</v>
      </c>
      <c r="Q279" s="13"/>
    </row>
    <row r="280" spans="2:17" x14ac:dyDescent="0.2">
      <c r="B280" s="10">
        <v>44475</v>
      </c>
      <c r="C280" s="7">
        <v>1330</v>
      </c>
      <c r="D280" s="7">
        <v>11.186466165413499</v>
      </c>
      <c r="E280" s="7">
        <v>22.1315789473684</v>
      </c>
      <c r="F280" s="7">
        <v>1000</v>
      </c>
      <c r="G280" s="7">
        <v>127</v>
      </c>
      <c r="H280" s="7">
        <v>203</v>
      </c>
      <c r="I280" s="7">
        <v>112</v>
      </c>
      <c r="J280" s="7">
        <v>17</v>
      </c>
      <c r="K280" s="7">
        <v>8</v>
      </c>
      <c r="L280" s="7">
        <v>912</v>
      </c>
      <c r="M280" s="7">
        <v>120</v>
      </c>
      <c r="N280" s="7">
        <v>161</v>
      </c>
      <c r="O280" s="11">
        <v>107</v>
      </c>
      <c r="P280" s="11">
        <v>120.91931300069599</v>
      </c>
      <c r="Q280" s="13"/>
    </row>
    <row r="281" spans="2:17" x14ac:dyDescent="0.2">
      <c r="B281" s="10">
        <v>44476</v>
      </c>
      <c r="C281" s="7">
        <v>1608</v>
      </c>
      <c r="D281" s="7">
        <v>10.113805970149199</v>
      </c>
      <c r="E281" s="7">
        <v>35.7792288557213</v>
      </c>
      <c r="F281" s="7">
        <v>1114</v>
      </c>
      <c r="G281" s="7">
        <v>175</v>
      </c>
      <c r="H281" s="7">
        <v>319</v>
      </c>
      <c r="I281" s="7">
        <v>131</v>
      </c>
      <c r="J281" s="7">
        <v>27</v>
      </c>
      <c r="K281" s="7">
        <v>9</v>
      </c>
      <c r="L281" s="7">
        <v>1040</v>
      </c>
      <c r="M281" s="7">
        <v>131</v>
      </c>
      <c r="N281" s="7">
        <v>270</v>
      </c>
      <c r="O281" s="11">
        <v>247</v>
      </c>
      <c r="P281" s="11">
        <v>167.51554977730501</v>
      </c>
      <c r="Q281" s="13"/>
    </row>
    <row r="282" spans="2:17" x14ac:dyDescent="0.2">
      <c r="B282" s="10">
        <v>44477</v>
      </c>
      <c r="C282" s="7">
        <v>593</v>
      </c>
      <c r="D282" s="7">
        <v>12.315345699831299</v>
      </c>
      <c r="E282" s="7">
        <v>35.755480607082603</v>
      </c>
      <c r="F282" s="7">
        <v>425</v>
      </c>
      <c r="G282" s="7">
        <v>75</v>
      </c>
      <c r="H282" s="7">
        <v>93</v>
      </c>
      <c r="I282" s="7">
        <v>69</v>
      </c>
      <c r="J282" s="7">
        <v>1</v>
      </c>
      <c r="K282" s="7">
        <v>9</v>
      </c>
      <c r="L282" s="7">
        <v>382</v>
      </c>
      <c r="M282" s="7">
        <v>12</v>
      </c>
      <c r="N282" s="7">
        <v>120</v>
      </c>
      <c r="O282" s="11">
        <v>163</v>
      </c>
      <c r="P282" s="11">
        <v>172.27820172817701</v>
      </c>
      <c r="Q282" s="13"/>
    </row>
    <row r="283" spans="2:17" x14ac:dyDescent="0.2">
      <c r="B283" s="10">
        <v>44478</v>
      </c>
      <c r="C283" s="7">
        <v>233</v>
      </c>
      <c r="D283" s="7">
        <v>14.266094420600799</v>
      </c>
      <c r="E283" s="7">
        <v>2.39484978540772</v>
      </c>
      <c r="F283" s="7">
        <v>225</v>
      </c>
      <c r="G283" s="7">
        <v>1</v>
      </c>
      <c r="H283" s="7">
        <v>7</v>
      </c>
      <c r="I283" s="7">
        <v>28</v>
      </c>
      <c r="J283" s="7">
        <v>3</v>
      </c>
      <c r="K283" s="7">
        <v>0</v>
      </c>
      <c r="L283" s="7">
        <v>145</v>
      </c>
      <c r="M283" s="7">
        <v>12</v>
      </c>
      <c r="N283" s="7">
        <v>45</v>
      </c>
      <c r="O283" s="11">
        <v>68</v>
      </c>
      <c r="P283" s="11">
        <v>139.522529911102</v>
      </c>
      <c r="Q283" s="13"/>
    </row>
    <row r="284" spans="2:17" x14ac:dyDescent="0.2">
      <c r="B284" s="10">
        <v>44479</v>
      </c>
      <c r="C284" s="7">
        <v>1746</v>
      </c>
      <c r="D284" s="7">
        <v>10.6260022909507</v>
      </c>
      <c r="E284" s="7">
        <v>15.574455899198099</v>
      </c>
      <c r="F284" s="7">
        <v>1485</v>
      </c>
      <c r="G284" s="7">
        <v>114</v>
      </c>
      <c r="H284" s="7">
        <v>147</v>
      </c>
      <c r="I284" s="7">
        <v>221</v>
      </c>
      <c r="J284" s="7">
        <v>19</v>
      </c>
      <c r="K284" s="7">
        <v>6</v>
      </c>
      <c r="L284" s="7">
        <v>1122</v>
      </c>
      <c r="M284" s="7">
        <v>96</v>
      </c>
      <c r="N284" s="7">
        <v>282</v>
      </c>
      <c r="O284" s="11">
        <v>112</v>
      </c>
      <c r="P284" s="11">
        <v>129.382781224517</v>
      </c>
      <c r="Q284" s="13"/>
    </row>
    <row r="285" spans="2:17" x14ac:dyDescent="0.2">
      <c r="B285" s="10">
        <v>44480</v>
      </c>
      <c r="C285" s="7">
        <v>1607</v>
      </c>
      <c r="D285" s="7">
        <v>10.500311138767801</v>
      </c>
      <c r="E285" s="7">
        <v>29.009956440572399</v>
      </c>
      <c r="F285" s="7">
        <v>1053</v>
      </c>
      <c r="G285" s="7">
        <v>210</v>
      </c>
      <c r="H285" s="7">
        <v>344</v>
      </c>
      <c r="I285" s="7">
        <v>126</v>
      </c>
      <c r="J285" s="7">
        <v>13</v>
      </c>
      <c r="K285" s="7">
        <v>2</v>
      </c>
      <c r="L285" s="7">
        <v>1146</v>
      </c>
      <c r="M285" s="7">
        <v>122</v>
      </c>
      <c r="N285" s="7">
        <v>198</v>
      </c>
      <c r="O285" s="11">
        <v>154</v>
      </c>
      <c r="P285" s="11">
        <v>137.08508971320799</v>
      </c>
      <c r="Q285" s="13"/>
    </row>
    <row r="286" spans="2:17" x14ac:dyDescent="0.2">
      <c r="B286" s="10">
        <v>44481</v>
      </c>
      <c r="C286" s="7">
        <v>1487</v>
      </c>
      <c r="D286" s="7">
        <v>10.1176866173503</v>
      </c>
      <c r="E286" s="7">
        <v>23.762609280430301</v>
      </c>
      <c r="F286" s="7">
        <v>1177</v>
      </c>
      <c r="G286" s="7">
        <v>113</v>
      </c>
      <c r="H286" s="7">
        <v>197</v>
      </c>
      <c r="I286" s="7">
        <v>123</v>
      </c>
      <c r="J286" s="7">
        <v>18</v>
      </c>
      <c r="K286" s="7">
        <v>5</v>
      </c>
      <c r="L286" s="7">
        <v>965</v>
      </c>
      <c r="M286" s="7">
        <v>145</v>
      </c>
      <c r="N286" s="7">
        <v>231</v>
      </c>
      <c r="O286" s="11">
        <v>111</v>
      </c>
      <c r="P286" s="11">
        <v>127.438130715181</v>
      </c>
      <c r="Q286" s="13"/>
    </row>
    <row r="287" spans="2:17" x14ac:dyDescent="0.2">
      <c r="B287" s="10">
        <v>44482</v>
      </c>
      <c r="C287" s="7">
        <v>1445</v>
      </c>
      <c r="D287" s="7">
        <v>10.635294117647</v>
      </c>
      <c r="E287" s="7">
        <v>16.1121107266436</v>
      </c>
      <c r="F287" s="7">
        <v>1200</v>
      </c>
      <c r="G287" s="7">
        <v>81</v>
      </c>
      <c r="H287" s="7">
        <v>164</v>
      </c>
      <c r="I287" s="7">
        <v>128</v>
      </c>
      <c r="J287" s="7">
        <v>8</v>
      </c>
      <c r="K287" s="7">
        <v>2</v>
      </c>
      <c r="L287" s="7">
        <v>946</v>
      </c>
      <c r="M287" s="7">
        <v>158</v>
      </c>
      <c r="N287" s="7">
        <v>203</v>
      </c>
      <c r="O287" s="11">
        <v>94</v>
      </c>
      <c r="P287" s="11">
        <v>113.774110496023</v>
      </c>
      <c r="Q287" s="13"/>
    </row>
    <row r="288" spans="2:17" x14ac:dyDescent="0.2">
      <c r="B288" s="10">
        <v>44483</v>
      </c>
      <c r="C288" s="7">
        <v>1285</v>
      </c>
      <c r="D288" s="7">
        <v>10.9003891050583</v>
      </c>
      <c r="E288" s="7">
        <v>36.890272373540803</v>
      </c>
      <c r="F288" s="7">
        <v>798</v>
      </c>
      <c r="G288" s="7">
        <v>168</v>
      </c>
      <c r="H288" s="7">
        <v>319</v>
      </c>
      <c r="I288" s="7">
        <v>119</v>
      </c>
      <c r="J288" s="7">
        <v>8</v>
      </c>
      <c r="K288" s="7">
        <v>1</v>
      </c>
      <c r="L288" s="7">
        <v>860</v>
      </c>
      <c r="M288" s="7">
        <v>119</v>
      </c>
      <c r="N288" s="7">
        <v>178</v>
      </c>
      <c r="O288" s="11">
        <v>140</v>
      </c>
      <c r="P288" s="11">
        <v>120.536239528937</v>
      </c>
      <c r="Q288" s="13"/>
    </row>
    <row r="289" spans="2:17" x14ac:dyDescent="0.2">
      <c r="B289" s="10">
        <v>44484</v>
      </c>
      <c r="C289" s="7">
        <v>615</v>
      </c>
      <c r="D289" s="7">
        <v>11.4991869918699</v>
      </c>
      <c r="E289" s="7">
        <v>31.0276422764227</v>
      </c>
      <c r="F289" s="7">
        <v>406</v>
      </c>
      <c r="G289" s="7">
        <v>84</v>
      </c>
      <c r="H289" s="7">
        <v>125</v>
      </c>
      <c r="I289" s="7">
        <v>47</v>
      </c>
      <c r="J289" s="7">
        <v>12</v>
      </c>
      <c r="K289" s="7">
        <v>3</v>
      </c>
      <c r="L289" s="7">
        <v>416</v>
      </c>
      <c r="M289" s="7">
        <v>22</v>
      </c>
      <c r="N289" s="7">
        <v>115</v>
      </c>
      <c r="O289" s="11">
        <v>151</v>
      </c>
      <c r="P289" s="11">
        <v>130.40731147932701</v>
      </c>
      <c r="Q289" s="13"/>
    </row>
    <row r="290" spans="2:17" x14ac:dyDescent="0.2">
      <c r="B290" s="10">
        <v>44485</v>
      </c>
      <c r="C290" s="7">
        <v>254</v>
      </c>
      <c r="D290" s="7">
        <v>12.582677165354299</v>
      </c>
      <c r="E290" s="7">
        <v>13.814960629921201</v>
      </c>
      <c r="F290" s="7">
        <v>191</v>
      </c>
      <c r="G290" s="7">
        <v>22</v>
      </c>
      <c r="H290" s="7">
        <v>41</v>
      </c>
      <c r="I290" s="7">
        <v>18</v>
      </c>
      <c r="J290" s="7">
        <v>1</v>
      </c>
      <c r="K290" s="7">
        <v>0</v>
      </c>
      <c r="L290" s="7">
        <v>185</v>
      </c>
      <c r="M290" s="7">
        <v>22</v>
      </c>
      <c r="N290" s="7">
        <v>28</v>
      </c>
      <c r="O290" s="11">
        <v>71</v>
      </c>
      <c r="P290" s="11">
        <v>108.780348702564</v>
      </c>
      <c r="Q290" s="13"/>
    </row>
    <row r="291" spans="2:17" x14ac:dyDescent="0.2">
      <c r="B291" s="10">
        <v>44486</v>
      </c>
      <c r="C291" s="7">
        <v>1560</v>
      </c>
      <c r="D291" s="7">
        <v>10.105128205128199</v>
      </c>
      <c r="E291" s="7">
        <v>31.3333333333333</v>
      </c>
      <c r="F291" s="7">
        <v>1028</v>
      </c>
      <c r="G291" s="7">
        <v>186</v>
      </c>
      <c r="H291" s="7">
        <v>346</v>
      </c>
      <c r="I291" s="7">
        <v>129</v>
      </c>
      <c r="J291" s="7">
        <v>13</v>
      </c>
      <c r="K291" s="7">
        <v>6</v>
      </c>
      <c r="L291" s="7">
        <v>1039</v>
      </c>
      <c r="M291" s="7">
        <v>137</v>
      </c>
      <c r="N291" s="7">
        <v>236</v>
      </c>
      <c r="O291" s="11">
        <v>137</v>
      </c>
      <c r="P291" s="11">
        <v>116.45839849451799</v>
      </c>
      <c r="Q291" s="13"/>
    </row>
    <row r="292" spans="2:17" x14ac:dyDescent="0.2">
      <c r="B292" s="10">
        <v>44487</v>
      </c>
      <c r="C292" s="7">
        <v>1531</v>
      </c>
      <c r="D292" s="7">
        <v>10.872632266492401</v>
      </c>
      <c r="E292" s="7">
        <v>47.323318092749801</v>
      </c>
      <c r="F292" s="7">
        <v>1173</v>
      </c>
      <c r="G292" s="7">
        <v>114</v>
      </c>
      <c r="H292" s="7">
        <v>244</v>
      </c>
      <c r="I292" s="7">
        <v>148</v>
      </c>
      <c r="J292" s="7">
        <v>10</v>
      </c>
      <c r="K292" s="7">
        <v>9</v>
      </c>
      <c r="L292" s="7">
        <v>1022</v>
      </c>
      <c r="M292" s="7">
        <v>146</v>
      </c>
      <c r="N292" s="7">
        <v>196</v>
      </c>
      <c r="O292" s="11">
        <v>145</v>
      </c>
      <c r="P292" s="11">
        <v>125.887285043331</v>
      </c>
      <c r="Q292" s="13"/>
    </row>
    <row r="293" spans="2:17" x14ac:dyDescent="0.2">
      <c r="B293" s="10">
        <v>44488</v>
      </c>
      <c r="C293" s="7">
        <v>1267</v>
      </c>
      <c r="D293" s="7">
        <v>10.8468823993685</v>
      </c>
      <c r="E293" s="7">
        <v>21.537490134175201</v>
      </c>
      <c r="F293" s="7">
        <v>1084</v>
      </c>
      <c r="G293" s="7">
        <v>71</v>
      </c>
      <c r="H293" s="7">
        <v>112</v>
      </c>
      <c r="I293" s="7">
        <v>158</v>
      </c>
      <c r="J293" s="7">
        <v>16</v>
      </c>
      <c r="K293" s="7">
        <v>3</v>
      </c>
      <c r="L293" s="7">
        <v>767</v>
      </c>
      <c r="M293" s="7">
        <v>71</v>
      </c>
      <c r="N293" s="7">
        <v>252</v>
      </c>
      <c r="O293" s="11">
        <v>117</v>
      </c>
      <c r="P293" s="11">
        <v>123.035259904649</v>
      </c>
      <c r="Q293" s="13"/>
    </row>
    <row r="294" spans="2:17" x14ac:dyDescent="0.2">
      <c r="B294" s="10">
        <v>44489</v>
      </c>
      <c r="C294" s="7">
        <v>1235</v>
      </c>
      <c r="D294" s="7">
        <v>10.5902834008097</v>
      </c>
      <c r="E294" s="7">
        <v>19.368421052631501</v>
      </c>
      <c r="F294" s="7">
        <v>1047</v>
      </c>
      <c r="G294" s="7">
        <v>71</v>
      </c>
      <c r="H294" s="7">
        <v>117</v>
      </c>
      <c r="I294" s="7">
        <v>119</v>
      </c>
      <c r="J294" s="7">
        <v>9</v>
      </c>
      <c r="K294" s="7">
        <v>10</v>
      </c>
      <c r="L294" s="7">
        <v>835</v>
      </c>
      <c r="M294" s="7">
        <v>85</v>
      </c>
      <c r="N294" s="7">
        <v>177</v>
      </c>
      <c r="O294" s="11">
        <v>105</v>
      </c>
      <c r="P294" s="11">
        <v>116.330968766078</v>
      </c>
      <c r="Q294" s="13"/>
    </row>
    <row r="295" spans="2:17" x14ac:dyDescent="0.2">
      <c r="B295" s="10">
        <v>44490</v>
      </c>
      <c r="C295" s="7">
        <v>1396</v>
      </c>
      <c r="D295" s="7">
        <v>10.412607449856701</v>
      </c>
      <c r="E295" s="7">
        <v>15.5680515759312</v>
      </c>
      <c r="F295" s="7">
        <v>1145</v>
      </c>
      <c r="G295" s="7">
        <v>83</v>
      </c>
      <c r="H295" s="7">
        <v>168</v>
      </c>
      <c r="I295" s="7">
        <v>96</v>
      </c>
      <c r="J295" s="7">
        <v>0</v>
      </c>
      <c r="K295" s="7">
        <v>8</v>
      </c>
      <c r="L295" s="7">
        <v>990</v>
      </c>
      <c r="M295" s="7">
        <v>122</v>
      </c>
      <c r="N295" s="7">
        <v>180</v>
      </c>
      <c r="O295" s="11">
        <v>84</v>
      </c>
      <c r="P295" s="11">
        <v>103.455740799875</v>
      </c>
      <c r="Q295" s="13"/>
    </row>
    <row r="296" spans="2:17" x14ac:dyDescent="0.2">
      <c r="B296" s="10">
        <v>44491</v>
      </c>
      <c r="C296" s="7">
        <v>499</v>
      </c>
      <c r="D296" s="7">
        <v>11.9158316633266</v>
      </c>
      <c r="E296" s="7">
        <v>18.977955911823599</v>
      </c>
      <c r="F296" s="7">
        <v>380</v>
      </c>
      <c r="G296" s="7">
        <v>46</v>
      </c>
      <c r="H296" s="7">
        <v>73</v>
      </c>
      <c r="I296" s="7">
        <v>44</v>
      </c>
      <c r="J296" s="7">
        <v>1</v>
      </c>
      <c r="K296" s="7">
        <v>4</v>
      </c>
      <c r="L296" s="7">
        <v>364</v>
      </c>
      <c r="M296" s="7">
        <v>18</v>
      </c>
      <c r="N296" s="7">
        <v>68</v>
      </c>
      <c r="O296" s="11">
        <v>96</v>
      </c>
      <c r="P296" s="11">
        <v>98.2058075225181</v>
      </c>
      <c r="Q296" s="13"/>
    </row>
    <row r="297" spans="2:17" x14ac:dyDescent="0.2">
      <c r="B297" s="10">
        <v>44492</v>
      </c>
      <c r="C297" s="7">
        <v>222</v>
      </c>
      <c r="D297" s="7">
        <v>12.878378378378301</v>
      </c>
      <c r="E297" s="7">
        <v>41.914414414414402</v>
      </c>
      <c r="F297" s="7">
        <v>171</v>
      </c>
      <c r="G297" s="7">
        <v>25</v>
      </c>
      <c r="H297" s="7">
        <v>26</v>
      </c>
      <c r="I297" s="7">
        <v>27</v>
      </c>
      <c r="J297" s="7">
        <v>0</v>
      </c>
      <c r="K297" s="7">
        <v>0</v>
      </c>
      <c r="L297" s="7">
        <v>141</v>
      </c>
      <c r="M297" s="7">
        <v>12</v>
      </c>
      <c r="N297" s="7">
        <v>42</v>
      </c>
      <c r="O297" s="11">
        <v>51</v>
      </c>
      <c r="P297" s="11">
        <v>78.125306672300098</v>
      </c>
      <c r="Q297" s="13"/>
    </row>
    <row r="298" spans="2:17" x14ac:dyDescent="0.2">
      <c r="B298" s="10">
        <v>44493</v>
      </c>
      <c r="C298" s="7">
        <v>1166</v>
      </c>
      <c r="D298" s="7">
        <v>10.764150943396199</v>
      </c>
      <c r="E298" s="7">
        <v>12.981132075471599</v>
      </c>
      <c r="F298" s="7">
        <v>1003</v>
      </c>
      <c r="G298" s="7">
        <v>63</v>
      </c>
      <c r="H298" s="7">
        <v>100</v>
      </c>
      <c r="I298" s="7">
        <v>94</v>
      </c>
      <c r="J298" s="7">
        <v>14</v>
      </c>
      <c r="K298" s="7">
        <v>2</v>
      </c>
      <c r="L298" s="7">
        <v>770</v>
      </c>
      <c r="M298" s="7">
        <v>108</v>
      </c>
      <c r="N298" s="7">
        <v>178</v>
      </c>
      <c r="O298" s="11">
        <v>74</v>
      </c>
      <c r="P298" s="11">
        <v>71.772747716084993</v>
      </c>
      <c r="Q298" s="13"/>
    </row>
    <row r="299" spans="2:17" x14ac:dyDescent="0.2">
      <c r="B299" s="10">
        <v>44494</v>
      </c>
      <c r="C299" s="7">
        <v>1356</v>
      </c>
      <c r="D299" s="7">
        <v>10.784660766961601</v>
      </c>
      <c r="E299" s="7">
        <v>15.6961651917404</v>
      </c>
      <c r="F299" s="7">
        <v>1141</v>
      </c>
      <c r="G299" s="7">
        <v>87</v>
      </c>
      <c r="H299" s="7">
        <v>128</v>
      </c>
      <c r="I299" s="7">
        <v>125</v>
      </c>
      <c r="J299" s="7">
        <v>5</v>
      </c>
      <c r="K299" s="7">
        <v>4</v>
      </c>
      <c r="L299" s="7">
        <v>872</v>
      </c>
      <c r="M299" s="7">
        <v>146</v>
      </c>
      <c r="N299" s="7">
        <v>204</v>
      </c>
      <c r="O299" s="11">
        <v>86</v>
      </c>
      <c r="P299" s="11">
        <v>72.363492503578499</v>
      </c>
      <c r="Q299" s="13"/>
    </row>
    <row r="300" spans="2:17" x14ac:dyDescent="0.2">
      <c r="B300" s="10">
        <v>44495</v>
      </c>
      <c r="C300" s="7">
        <v>1361</v>
      </c>
      <c r="D300" s="7">
        <v>11.116091109478299</v>
      </c>
      <c r="E300" s="7">
        <v>34.001469507714901</v>
      </c>
      <c r="F300" s="7">
        <v>979</v>
      </c>
      <c r="G300" s="7">
        <v>142</v>
      </c>
      <c r="H300" s="7">
        <v>240</v>
      </c>
      <c r="I300" s="7">
        <v>109</v>
      </c>
      <c r="J300" s="7">
        <v>13</v>
      </c>
      <c r="K300" s="7">
        <v>4</v>
      </c>
      <c r="L300" s="7">
        <v>893</v>
      </c>
      <c r="M300" s="7">
        <v>146</v>
      </c>
      <c r="N300" s="7">
        <v>196</v>
      </c>
      <c r="O300" s="11">
        <v>122</v>
      </c>
      <c r="P300" s="11">
        <v>87.092636327811704</v>
      </c>
      <c r="Q300" s="13"/>
    </row>
    <row r="301" spans="2:17" x14ac:dyDescent="0.2">
      <c r="B301" s="10">
        <v>44496</v>
      </c>
      <c r="C301" s="7">
        <v>1184</v>
      </c>
      <c r="D301" s="7">
        <v>10.7170608108108</v>
      </c>
      <c r="E301" s="7">
        <v>16.504222972972901</v>
      </c>
      <c r="F301" s="7">
        <v>999</v>
      </c>
      <c r="G301" s="7">
        <v>52</v>
      </c>
      <c r="H301" s="7">
        <v>133</v>
      </c>
      <c r="I301" s="7">
        <v>114</v>
      </c>
      <c r="J301" s="7">
        <v>11</v>
      </c>
      <c r="K301" s="7">
        <v>6</v>
      </c>
      <c r="L301" s="7">
        <v>763</v>
      </c>
      <c r="M301" s="7">
        <v>136</v>
      </c>
      <c r="N301" s="7">
        <v>154</v>
      </c>
      <c r="O301" s="11">
        <v>86</v>
      </c>
      <c r="P301" s="11">
        <v>85.892213767598705</v>
      </c>
      <c r="Q301" s="13"/>
    </row>
    <row r="302" spans="2:17" x14ac:dyDescent="0.2">
      <c r="B302" s="10">
        <v>44497</v>
      </c>
      <c r="C302" s="7">
        <v>1227</v>
      </c>
      <c r="D302" s="7">
        <v>11.025264873675599</v>
      </c>
      <c r="E302" s="7">
        <v>17.6511817440912</v>
      </c>
      <c r="F302" s="7">
        <v>1023</v>
      </c>
      <c r="G302" s="7">
        <v>61</v>
      </c>
      <c r="H302" s="7">
        <v>143</v>
      </c>
      <c r="I302" s="7">
        <v>104</v>
      </c>
      <c r="J302" s="7">
        <v>10</v>
      </c>
      <c r="K302" s="7">
        <v>1</v>
      </c>
      <c r="L302" s="7">
        <v>777</v>
      </c>
      <c r="M302" s="7">
        <v>139</v>
      </c>
      <c r="N302" s="7">
        <v>196</v>
      </c>
      <c r="O302" s="11">
        <v>72</v>
      </c>
      <c r="P302" s="11">
        <v>79.981326685125595</v>
      </c>
      <c r="Q302" s="13"/>
    </row>
    <row r="303" spans="2:17" x14ac:dyDescent="0.2">
      <c r="B303" s="10">
        <v>44498</v>
      </c>
      <c r="C303" s="7">
        <v>525</v>
      </c>
      <c r="D303" s="7">
        <v>12.9904761904761</v>
      </c>
      <c r="E303" s="7">
        <v>31.268571428571398</v>
      </c>
      <c r="F303" s="7">
        <v>412</v>
      </c>
      <c r="G303" s="7">
        <v>61</v>
      </c>
      <c r="H303" s="7">
        <v>52</v>
      </c>
      <c r="I303" s="7">
        <v>48</v>
      </c>
      <c r="J303" s="7">
        <v>8</v>
      </c>
      <c r="K303" s="7">
        <v>2</v>
      </c>
      <c r="L303" s="7">
        <v>298</v>
      </c>
      <c r="M303" s="7">
        <v>14</v>
      </c>
      <c r="N303" s="7">
        <v>155</v>
      </c>
      <c r="O303" s="11">
        <v>141</v>
      </c>
      <c r="P303" s="11">
        <v>101.054898227023</v>
      </c>
      <c r="Q303" s="13"/>
    </row>
    <row r="304" spans="2:17" x14ac:dyDescent="0.2">
      <c r="B304" s="10">
        <v>44499</v>
      </c>
      <c r="C304" s="7">
        <v>210</v>
      </c>
      <c r="D304" s="7">
        <v>13.2095238095238</v>
      </c>
      <c r="E304" s="7">
        <v>8.4904761904761905</v>
      </c>
      <c r="F304" s="7">
        <v>182</v>
      </c>
      <c r="G304" s="7">
        <v>16</v>
      </c>
      <c r="H304" s="7">
        <v>12</v>
      </c>
      <c r="I304" s="7">
        <v>21</v>
      </c>
      <c r="J304" s="7">
        <v>6</v>
      </c>
      <c r="K304" s="7">
        <v>1</v>
      </c>
      <c r="L304" s="7">
        <v>128</v>
      </c>
      <c r="M304" s="7">
        <v>13</v>
      </c>
      <c r="N304" s="7">
        <v>41</v>
      </c>
      <c r="O304" s="11">
        <v>35</v>
      </c>
      <c r="P304" s="11">
        <v>78.452034409941604</v>
      </c>
      <c r="Q304" s="13"/>
    </row>
    <row r="305" spans="2:17" x14ac:dyDescent="0.2">
      <c r="B305" s="10">
        <v>44500</v>
      </c>
      <c r="C305" s="7">
        <v>1693</v>
      </c>
      <c r="D305" s="7">
        <v>9.2215002953337208</v>
      </c>
      <c r="E305" s="7">
        <v>64.551683402244507</v>
      </c>
      <c r="F305" s="7">
        <v>957</v>
      </c>
      <c r="G305" s="7">
        <v>291</v>
      </c>
      <c r="H305" s="7">
        <v>445</v>
      </c>
      <c r="I305" s="7">
        <v>112</v>
      </c>
      <c r="J305" s="7">
        <v>29</v>
      </c>
      <c r="K305" s="7">
        <v>13</v>
      </c>
      <c r="L305" s="7">
        <v>1016</v>
      </c>
      <c r="M305" s="7">
        <v>146</v>
      </c>
      <c r="N305" s="7">
        <v>377</v>
      </c>
      <c r="O305" s="11">
        <v>297</v>
      </c>
      <c r="P305" s="11">
        <v>157.32585188150401</v>
      </c>
      <c r="Q305" s="13"/>
    </row>
    <row r="306" spans="2:17" x14ac:dyDescent="0.2">
      <c r="B306" s="10">
        <v>44501</v>
      </c>
      <c r="C306" s="7">
        <v>2024</v>
      </c>
      <c r="D306" s="7">
        <v>9.5424901185770707</v>
      </c>
      <c r="E306" s="7">
        <v>55.506916996047401</v>
      </c>
      <c r="F306" s="7">
        <v>1064</v>
      </c>
      <c r="G306" s="7">
        <v>353</v>
      </c>
      <c r="H306" s="7">
        <v>607</v>
      </c>
      <c r="I306" s="7">
        <v>117</v>
      </c>
      <c r="J306" s="7">
        <v>35</v>
      </c>
      <c r="K306" s="7">
        <v>11</v>
      </c>
      <c r="L306" s="7">
        <v>1377</v>
      </c>
      <c r="M306" s="7">
        <v>181</v>
      </c>
      <c r="N306" s="7">
        <v>303</v>
      </c>
      <c r="O306" s="11">
        <v>330</v>
      </c>
      <c r="P306" s="11">
        <v>230.38446650934</v>
      </c>
      <c r="Q306" s="13"/>
    </row>
    <row r="307" spans="2:17" x14ac:dyDescent="0.2">
      <c r="B307" s="10">
        <v>44502</v>
      </c>
      <c r="C307" s="7">
        <v>2225</v>
      </c>
      <c r="D307" s="7">
        <v>9.3087640449438194</v>
      </c>
      <c r="E307" s="7">
        <v>74.807640449438196</v>
      </c>
      <c r="F307" s="7">
        <v>913</v>
      </c>
      <c r="G307" s="7">
        <v>488</v>
      </c>
      <c r="H307" s="7">
        <v>824</v>
      </c>
      <c r="I307" s="7">
        <v>154</v>
      </c>
      <c r="J307" s="7">
        <v>24</v>
      </c>
      <c r="K307" s="7">
        <v>21</v>
      </c>
      <c r="L307" s="7">
        <v>1490</v>
      </c>
      <c r="M307" s="7">
        <v>231</v>
      </c>
      <c r="N307" s="7">
        <v>305</v>
      </c>
      <c r="O307" s="11">
        <v>509</v>
      </c>
      <c r="P307" s="11">
        <v>350.41719468356001</v>
      </c>
      <c r="Q307" s="13"/>
    </row>
    <row r="308" spans="2:17" x14ac:dyDescent="0.2">
      <c r="B308" s="10">
        <v>44503</v>
      </c>
      <c r="C308" s="7">
        <v>1718</v>
      </c>
      <c r="D308" s="7">
        <v>11.3125727590221</v>
      </c>
      <c r="E308" s="7">
        <v>47.824214202561102</v>
      </c>
      <c r="F308" s="7">
        <v>971</v>
      </c>
      <c r="G308" s="7">
        <v>247</v>
      </c>
      <c r="H308" s="7">
        <v>500</v>
      </c>
      <c r="I308" s="7">
        <v>133</v>
      </c>
      <c r="J308" s="7">
        <v>28</v>
      </c>
      <c r="K308" s="7">
        <v>2</v>
      </c>
      <c r="L308" s="7">
        <v>1160</v>
      </c>
      <c r="M308" s="7">
        <v>179</v>
      </c>
      <c r="N308" s="7">
        <v>216</v>
      </c>
      <c r="O308" s="11">
        <v>245</v>
      </c>
      <c r="P308" s="11">
        <v>341.46255832837301</v>
      </c>
      <c r="Q308" s="13"/>
    </row>
    <row r="309" spans="2:17" x14ac:dyDescent="0.2">
      <c r="B309" s="10">
        <v>44504</v>
      </c>
      <c r="C309" s="7">
        <v>1509</v>
      </c>
      <c r="D309" s="7">
        <v>10.2113982770046</v>
      </c>
      <c r="E309" s="7">
        <v>27.4234592445328</v>
      </c>
      <c r="F309" s="7">
        <v>1107</v>
      </c>
      <c r="G309" s="7">
        <v>117</v>
      </c>
      <c r="H309" s="7">
        <v>285</v>
      </c>
      <c r="I309" s="7">
        <v>111</v>
      </c>
      <c r="J309" s="7">
        <v>17</v>
      </c>
      <c r="K309" s="7">
        <v>8</v>
      </c>
      <c r="L309" s="7">
        <v>948</v>
      </c>
      <c r="M309" s="7">
        <v>182</v>
      </c>
      <c r="N309" s="7">
        <v>243</v>
      </c>
      <c r="O309" s="11">
        <v>113</v>
      </c>
      <c r="P309" s="11">
        <v>279.47832659055302</v>
      </c>
      <c r="Q309" s="13"/>
    </row>
    <row r="310" spans="2:17" x14ac:dyDescent="0.2">
      <c r="B310" s="10">
        <v>44505</v>
      </c>
      <c r="C310" s="7">
        <v>495</v>
      </c>
      <c r="D310" s="7">
        <v>12.0545454545454</v>
      </c>
      <c r="E310" s="7">
        <v>17.125252525252499</v>
      </c>
      <c r="F310" s="7">
        <v>413</v>
      </c>
      <c r="G310" s="7">
        <v>33</v>
      </c>
      <c r="H310" s="7">
        <v>49</v>
      </c>
      <c r="I310" s="7">
        <v>55</v>
      </c>
      <c r="J310" s="7">
        <v>8</v>
      </c>
      <c r="K310" s="7">
        <v>4</v>
      </c>
      <c r="L310" s="7">
        <v>318</v>
      </c>
      <c r="M310" s="7">
        <v>17</v>
      </c>
      <c r="N310" s="7">
        <v>93</v>
      </c>
      <c r="O310" s="11">
        <v>92</v>
      </c>
      <c r="P310" s="11">
        <v>219.376841716332</v>
      </c>
      <c r="Q310" s="13"/>
    </row>
    <row r="311" spans="2:17" x14ac:dyDescent="0.2">
      <c r="B311" s="10">
        <v>44506</v>
      </c>
      <c r="C311" s="7">
        <v>222</v>
      </c>
      <c r="D311" s="7">
        <v>13.6171171171171</v>
      </c>
      <c r="E311" s="7">
        <v>5.8423423423423397</v>
      </c>
      <c r="F311" s="7">
        <v>208</v>
      </c>
      <c r="G311" s="7">
        <v>7</v>
      </c>
      <c r="H311" s="7">
        <v>7</v>
      </c>
      <c r="I311" s="7">
        <v>22</v>
      </c>
      <c r="J311" s="7">
        <v>0</v>
      </c>
      <c r="K311" s="7">
        <v>0</v>
      </c>
      <c r="L311" s="7">
        <v>157</v>
      </c>
      <c r="M311" s="7">
        <v>24</v>
      </c>
      <c r="N311" s="7">
        <v>19</v>
      </c>
      <c r="O311" s="11">
        <v>43</v>
      </c>
      <c r="P311" s="11">
        <v>153.24756300975599</v>
      </c>
      <c r="Q311" s="13"/>
    </row>
    <row r="312" spans="2:17" x14ac:dyDescent="0.2">
      <c r="B312" s="10">
        <v>44507</v>
      </c>
      <c r="C312" s="7">
        <v>1398</v>
      </c>
      <c r="D312" s="7">
        <v>9.6344778254649501</v>
      </c>
      <c r="E312" s="7">
        <v>36.281115879828299</v>
      </c>
      <c r="F312" s="7">
        <v>934</v>
      </c>
      <c r="G312" s="7">
        <v>168</v>
      </c>
      <c r="H312" s="7">
        <v>296</v>
      </c>
      <c r="I312" s="7">
        <v>136</v>
      </c>
      <c r="J312" s="7">
        <v>11</v>
      </c>
      <c r="K312" s="7">
        <v>3</v>
      </c>
      <c r="L312" s="7">
        <v>915</v>
      </c>
      <c r="M312" s="7">
        <v>145</v>
      </c>
      <c r="N312" s="7">
        <v>188</v>
      </c>
      <c r="O312" s="11">
        <v>126</v>
      </c>
      <c r="P312" s="11">
        <v>133.34045669149501</v>
      </c>
      <c r="Q312" s="13"/>
    </row>
    <row r="313" spans="2:17" x14ac:dyDescent="0.2">
      <c r="B313" s="10">
        <v>44508</v>
      </c>
      <c r="C313" s="7">
        <v>1561</v>
      </c>
      <c r="D313" s="7">
        <v>9.2588084561178707</v>
      </c>
      <c r="E313" s="7">
        <v>38.596412556053799</v>
      </c>
      <c r="F313" s="7">
        <v>970</v>
      </c>
      <c r="G313" s="7">
        <v>194</v>
      </c>
      <c r="H313" s="7">
        <v>397</v>
      </c>
      <c r="I313" s="7">
        <v>121</v>
      </c>
      <c r="J313" s="7">
        <v>22</v>
      </c>
      <c r="K313" s="7">
        <v>5</v>
      </c>
      <c r="L313" s="7">
        <v>1027</v>
      </c>
      <c r="M313" s="7">
        <v>169</v>
      </c>
      <c r="N313" s="7">
        <v>217</v>
      </c>
      <c r="O313" s="11">
        <v>173</v>
      </c>
      <c r="P313" s="11">
        <v>137.51784525825099</v>
      </c>
      <c r="Q313" s="13"/>
    </row>
    <row r="314" spans="2:17" x14ac:dyDescent="0.2">
      <c r="B314" s="10">
        <v>44509</v>
      </c>
      <c r="C314" s="7">
        <v>1893</v>
      </c>
      <c r="D314" s="7">
        <v>9.9186476492340194</v>
      </c>
      <c r="E314" s="7">
        <v>53.513470681457903</v>
      </c>
      <c r="F314" s="7">
        <v>984</v>
      </c>
      <c r="G314" s="7">
        <v>295</v>
      </c>
      <c r="H314" s="7">
        <v>614</v>
      </c>
      <c r="I314" s="7">
        <v>125</v>
      </c>
      <c r="J314" s="7">
        <v>28</v>
      </c>
      <c r="K314" s="7">
        <v>6</v>
      </c>
      <c r="L314" s="7">
        <v>1226</v>
      </c>
      <c r="M314" s="7">
        <v>221</v>
      </c>
      <c r="N314" s="7">
        <v>287</v>
      </c>
      <c r="O314" s="11">
        <v>337</v>
      </c>
      <c r="P314" s="11">
        <v>203.43888285722599</v>
      </c>
      <c r="Q314" s="13"/>
    </row>
    <row r="315" spans="2:17" x14ac:dyDescent="0.2">
      <c r="B315" s="10">
        <v>44510</v>
      </c>
      <c r="C315" s="7">
        <v>1896</v>
      </c>
      <c r="D315" s="7">
        <v>9.9467299578058999</v>
      </c>
      <c r="E315" s="7">
        <v>57.074894514767898</v>
      </c>
      <c r="F315" s="7">
        <v>872</v>
      </c>
      <c r="G315" s="7">
        <v>349</v>
      </c>
      <c r="H315" s="7">
        <v>675</v>
      </c>
      <c r="I315" s="7">
        <v>111</v>
      </c>
      <c r="J315" s="7">
        <v>55</v>
      </c>
      <c r="K315" s="7">
        <v>3</v>
      </c>
      <c r="L315" s="7">
        <v>1264</v>
      </c>
      <c r="M315" s="7">
        <v>208</v>
      </c>
      <c r="N315" s="7">
        <v>255</v>
      </c>
      <c r="O315" s="11">
        <v>362</v>
      </c>
      <c r="P315" s="11">
        <v>264.88502722470702</v>
      </c>
      <c r="Q315" s="13"/>
    </row>
    <row r="316" spans="2:17" x14ac:dyDescent="0.2">
      <c r="B316" s="10">
        <v>44511</v>
      </c>
      <c r="C316" s="7">
        <v>1875</v>
      </c>
      <c r="D316" s="7">
        <v>8.7263999999999999</v>
      </c>
      <c r="E316" s="7">
        <v>64.7946666666666</v>
      </c>
      <c r="F316" s="7">
        <v>773</v>
      </c>
      <c r="G316" s="7">
        <v>440</v>
      </c>
      <c r="H316" s="7">
        <v>662</v>
      </c>
      <c r="I316" s="7">
        <v>129</v>
      </c>
      <c r="J316" s="7">
        <v>49</v>
      </c>
      <c r="K316" s="7">
        <v>7</v>
      </c>
      <c r="L316" s="7">
        <v>1252</v>
      </c>
      <c r="M316" s="7">
        <v>192</v>
      </c>
      <c r="N316" s="7">
        <v>246</v>
      </c>
      <c r="O316" s="11">
        <v>407</v>
      </c>
      <c r="P316" s="11">
        <v>327.98399832042901</v>
      </c>
      <c r="Q316" s="13"/>
    </row>
    <row r="317" spans="2:17" x14ac:dyDescent="0.2">
      <c r="B317" s="10">
        <v>44512</v>
      </c>
      <c r="C317" s="7">
        <v>592</v>
      </c>
      <c r="D317" s="7">
        <v>12.4341216216216</v>
      </c>
      <c r="E317" s="7">
        <v>35.461148648648603</v>
      </c>
      <c r="F317" s="7">
        <v>372</v>
      </c>
      <c r="G317" s="7">
        <v>103</v>
      </c>
      <c r="H317" s="7">
        <v>117</v>
      </c>
      <c r="I317" s="7">
        <v>55</v>
      </c>
      <c r="J317" s="7">
        <v>18</v>
      </c>
      <c r="K317" s="7">
        <v>0</v>
      </c>
      <c r="L317" s="7">
        <v>410</v>
      </c>
      <c r="M317" s="7">
        <v>16</v>
      </c>
      <c r="N317" s="7">
        <v>93</v>
      </c>
      <c r="O317" s="11">
        <v>145</v>
      </c>
      <c r="P317" s="11">
        <v>277.50167261473001</v>
      </c>
      <c r="Q317" s="13"/>
    </row>
    <row r="318" spans="2:17" x14ac:dyDescent="0.2">
      <c r="B318" s="10">
        <v>44513</v>
      </c>
      <c r="C318" s="7">
        <v>272</v>
      </c>
      <c r="D318" s="7">
        <v>12.6323529411764</v>
      </c>
      <c r="E318" s="7">
        <v>12.702205882352899</v>
      </c>
      <c r="F318" s="7">
        <v>234</v>
      </c>
      <c r="G318" s="7">
        <v>12</v>
      </c>
      <c r="H318" s="7">
        <v>26</v>
      </c>
      <c r="I318" s="7">
        <v>31</v>
      </c>
      <c r="J318" s="7">
        <v>4</v>
      </c>
      <c r="K318" s="7">
        <v>2</v>
      </c>
      <c r="L318" s="7">
        <v>180</v>
      </c>
      <c r="M318" s="7">
        <v>18</v>
      </c>
      <c r="N318" s="7">
        <v>37</v>
      </c>
      <c r="O318" s="11">
        <v>54</v>
      </c>
      <c r="P318" s="11">
        <v>201.55308211977501</v>
      </c>
      <c r="Q318" s="13"/>
    </row>
    <row r="319" spans="2:17" x14ac:dyDescent="0.2">
      <c r="B319" s="10">
        <v>44514</v>
      </c>
      <c r="C319" s="7">
        <v>1827</v>
      </c>
      <c r="D319" s="7">
        <v>9.3114395183360692</v>
      </c>
      <c r="E319" s="7">
        <v>55.653530377668297</v>
      </c>
      <c r="F319" s="7">
        <v>954</v>
      </c>
      <c r="G319" s="7">
        <v>301</v>
      </c>
      <c r="H319" s="7">
        <v>572</v>
      </c>
      <c r="I319" s="7">
        <v>174</v>
      </c>
      <c r="J319" s="7">
        <v>71</v>
      </c>
      <c r="K319" s="7">
        <v>8</v>
      </c>
      <c r="L319" s="7">
        <v>1151</v>
      </c>
      <c r="M319" s="7">
        <v>185</v>
      </c>
      <c r="N319" s="7">
        <v>238</v>
      </c>
      <c r="O319" s="11">
        <v>297</v>
      </c>
      <c r="P319" s="11">
        <v>231.472596412158</v>
      </c>
      <c r="Q319" s="13"/>
    </row>
    <row r="320" spans="2:17" x14ac:dyDescent="0.2">
      <c r="B320" s="10">
        <v>44515</v>
      </c>
      <c r="C320" s="7">
        <v>2018</v>
      </c>
      <c r="D320" s="7">
        <v>8.5777998017839394</v>
      </c>
      <c r="E320" s="7">
        <v>74.393954410307202</v>
      </c>
      <c r="F320" s="7">
        <v>813</v>
      </c>
      <c r="G320" s="7">
        <v>394</v>
      </c>
      <c r="H320" s="7">
        <v>811</v>
      </c>
      <c r="I320" s="7">
        <v>135</v>
      </c>
      <c r="J320" s="7">
        <v>56</v>
      </c>
      <c r="K320" s="7">
        <v>8</v>
      </c>
      <c r="L320" s="7">
        <v>1315</v>
      </c>
      <c r="M320" s="7">
        <v>250</v>
      </c>
      <c r="N320" s="7">
        <v>254</v>
      </c>
      <c r="O320" s="11">
        <v>380</v>
      </c>
      <c r="P320" s="11">
        <v>286.16865437016202</v>
      </c>
      <c r="Q320" s="13"/>
    </row>
    <row r="321" spans="2:17" x14ac:dyDescent="0.2">
      <c r="B321" s="10">
        <v>44516</v>
      </c>
      <c r="C321" s="7">
        <v>1879</v>
      </c>
      <c r="D321" s="7">
        <v>9.7312400212879204</v>
      </c>
      <c r="E321" s="7">
        <v>67.797764768493806</v>
      </c>
      <c r="F321" s="7">
        <v>888</v>
      </c>
      <c r="G321" s="7">
        <v>338</v>
      </c>
      <c r="H321" s="7">
        <v>653</v>
      </c>
      <c r="I321" s="7">
        <v>109</v>
      </c>
      <c r="J321" s="7">
        <v>48</v>
      </c>
      <c r="K321" s="7">
        <v>7</v>
      </c>
      <c r="L321" s="7">
        <v>1239</v>
      </c>
      <c r="M321" s="7">
        <v>224</v>
      </c>
      <c r="N321" s="7">
        <v>252</v>
      </c>
      <c r="O321" s="11">
        <v>351</v>
      </c>
      <c r="P321" s="11">
        <v>317.46251656909197</v>
      </c>
      <c r="Q321" s="13"/>
    </row>
    <row r="322" spans="2:17" x14ac:dyDescent="0.2">
      <c r="B322" s="10">
        <v>44517</v>
      </c>
      <c r="C322" s="7">
        <v>1748</v>
      </c>
      <c r="D322" s="7">
        <v>9.9496567505720801</v>
      </c>
      <c r="E322" s="7">
        <v>62.548627002288299</v>
      </c>
      <c r="F322" s="7">
        <v>775</v>
      </c>
      <c r="G322" s="7">
        <v>331</v>
      </c>
      <c r="H322" s="7">
        <v>642</v>
      </c>
      <c r="I322" s="7">
        <v>115</v>
      </c>
      <c r="J322" s="7">
        <v>47</v>
      </c>
      <c r="K322" s="7">
        <v>5</v>
      </c>
      <c r="L322" s="7">
        <v>1161</v>
      </c>
      <c r="M322" s="7">
        <v>221</v>
      </c>
      <c r="N322" s="7">
        <v>199</v>
      </c>
      <c r="O322" s="11">
        <v>270</v>
      </c>
      <c r="P322" s="11">
        <v>310.01990066455102</v>
      </c>
      <c r="Q322" s="13"/>
    </row>
    <row r="323" spans="2:17" x14ac:dyDescent="0.2">
      <c r="B323" s="10">
        <v>44518</v>
      </c>
      <c r="C323" s="7">
        <v>1753</v>
      </c>
      <c r="D323" s="7">
        <v>11.2441528807758</v>
      </c>
      <c r="E323" s="7">
        <v>21.939532230462</v>
      </c>
      <c r="F323" s="7">
        <v>1212</v>
      </c>
      <c r="G323" s="7">
        <v>179</v>
      </c>
      <c r="H323" s="7">
        <v>362</v>
      </c>
      <c r="I323" s="7">
        <v>121</v>
      </c>
      <c r="J323" s="7">
        <v>15</v>
      </c>
      <c r="K323" s="7">
        <v>4</v>
      </c>
      <c r="L323" s="7">
        <v>1251</v>
      </c>
      <c r="M323" s="7">
        <v>174</v>
      </c>
      <c r="N323" s="7">
        <v>188</v>
      </c>
      <c r="O323" s="11">
        <v>293</v>
      </c>
      <c r="P323" s="11">
        <v>310.62126853658299</v>
      </c>
      <c r="Q323" s="13"/>
    </row>
    <row r="324" spans="2:17" x14ac:dyDescent="0.2">
      <c r="B324" s="10">
        <v>44519</v>
      </c>
      <c r="C324" s="7">
        <v>349</v>
      </c>
      <c r="D324" s="7">
        <v>15.2836676217765</v>
      </c>
      <c r="E324" s="7">
        <v>9.7048710601719197</v>
      </c>
      <c r="F324" s="7">
        <v>312</v>
      </c>
      <c r="G324" s="7">
        <v>16</v>
      </c>
      <c r="H324" s="7">
        <v>21</v>
      </c>
      <c r="I324" s="7">
        <v>42</v>
      </c>
      <c r="J324" s="7">
        <v>2</v>
      </c>
      <c r="K324" s="7">
        <v>2</v>
      </c>
      <c r="L324" s="7">
        <v>236</v>
      </c>
      <c r="M324" s="7">
        <v>16</v>
      </c>
      <c r="N324" s="7">
        <v>51</v>
      </c>
      <c r="O324" s="11">
        <v>39</v>
      </c>
      <c r="P324" s="11">
        <v>215.954500626482</v>
      </c>
      <c r="Q324" s="13"/>
    </row>
    <row r="325" spans="2:17" x14ac:dyDescent="0.2">
      <c r="B325" s="10">
        <v>44520</v>
      </c>
      <c r="C325" s="7">
        <v>306</v>
      </c>
      <c r="D325" s="7">
        <v>36.761437908496703</v>
      </c>
      <c r="E325" s="7">
        <v>16.173202614379001</v>
      </c>
      <c r="F325" s="7">
        <v>262</v>
      </c>
      <c r="G325" s="7">
        <v>18</v>
      </c>
      <c r="H325" s="7">
        <v>26</v>
      </c>
      <c r="I325" s="7">
        <v>35</v>
      </c>
      <c r="J325" s="7">
        <v>2</v>
      </c>
      <c r="K325" s="7">
        <v>0</v>
      </c>
      <c r="L325" s="7">
        <v>225</v>
      </c>
      <c r="M325" s="7">
        <v>16</v>
      </c>
      <c r="N325" s="7">
        <v>28</v>
      </c>
      <c r="O325" s="11">
        <v>106</v>
      </c>
      <c r="P325" s="11">
        <v>166.83208891414</v>
      </c>
      <c r="Q325" s="13"/>
    </row>
    <row r="326" spans="2:17" x14ac:dyDescent="0.2">
      <c r="B326" s="10">
        <v>44521</v>
      </c>
      <c r="C326" s="7">
        <v>1568</v>
      </c>
      <c r="D326" s="7">
        <v>13.581632653061201</v>
      </c>
      <c r="E326" s="7">
        <v>49.286989795918302</v>
      </c>
      <c r="F326" s="7">
        <v>914</v>
      </c>
      <c r="G326" s="7">
        <v>231</v>
      </c>
      <c r="H326" s="7">
        <v>423</v>
      </c>
      <c r="I326" s="7">
        <v>149</v>
      </c>
      <c r="J326" s="7">
        <v>38</v>
      </c>
      <c r="K326" s="7">
        <v>7</v>
      </c>
      <c r="L326" s="7">
        <v>1030</v>
      </c>
      <c r="M326" s="7">
        <v>151</v>
      </c>
      <c r="N326" s="7">
        <v>193</v>
      </c>
      <c r="O326" s="11">
        <v>215</v>
      </c>
      <c r="P326" s="11">
        <v>171.17381338262899</v>
      </c>
      <c r="Q326" s="13"/>
    </row>
    <row r="327" spans="2:17" x14ac:dyDescent="0.2">
      <c r="B327" s="10">
        <v>44522</v>
      </c>
      <c r="C327" s="7">
        <v>1818</v>
      </c>
      <c r="D327" s="7">
        <v>11.237623762376201</v>
      </c>
      <c r="E327" s="7">
        <v>65.178767876787603</v>
      </c>
      <c r="F327" s="7">
        <v>765</v>
      </c>
      <c r="G327" s="7">
        <v>367</v>
      </c>
      <c r="H327" s="7">
        <v>686</v>
      </c>
      <c r="I327" s="7">
        <v>132</v>
      </c>
      <c r="J327" s="7">
        <v>42</v>
      </c>
      <c r="K327" s="7">
        <v>5</v>
      </c>
      <c r="L327" s="7">
        <v>1213</v>
      </c>
      <c r="M327" s="7">
        <v>243</v>
      </c>
      <c r="N327" s="7">
        <v>183</v>
      </c>
      <c r="O327" s="11">
        <v>312</v>
      </c>
      <c r="P327" s="11">
        <v>213.15959429724001</v>
      </c>
      <c r="Q327" s="13"/>
    </row>
    <row r="328" spans="2:17" x14ac:dyDescent="0.2">
      <c r="B328" s="10">
        <v>44523</v>
      </c>
      <c r="C328" s="7">
        <v>1748</v>
      </c>
      <c r="D328" s="7">
        <v>10.2019450800915</v>
      </c>
      <c r="E328" s="7">
        <v>81.442791762013698</v>
      </c>
      <c r="F328" s="7">
        <v>763</v>
      </c>
      <c r="G328" s="7">
        <v>336</v>
      </c>
      <c r="H328" s="7">
        <v>649</v>
      </c>
      <c r="I328" s="7">
        <v>176</v>
      </c>
      <c r="J328" s="7">
        <v>42</v>
      </c>
      <c r="K328" s="7">
        <v>10</v>
      </c>
      <c r="L328" s="7">
        <v>1151</v>
      </c>
      <c r="M328" s="7">
        <v>183</v>
      </c>
      <c r="N328" s="7">
        <v>186</v>
      </c>
      <c r="O328" s="11">
        <v>367</v>
      </c>
      <c r="P328" s="11">
        <v>267.79692871688599</v>
      </c>
      <c r="Q328" s="13"/>
    </row>
    <row r="329" spans="2:17" x14ac:dyDescent="0.2">
      <c r="B329" s="10">
        <v>44524</v>
      </c>
      <c r="C329" s="7">
        <v>1665</v>
      </c>
      <c r="D329" s="7">
        <v>9.6390390390390301</v>
      </c>
      <c r="E329" s="7">
        <v>132.84624624624601</v>
      </c>
      <c r="F329" s="7">
        <v>616</v>
      </c>
      <c r="G329" s="7">
        <v>324</v>
      </c>
      <c r="H329" s="7">
        <v>725</v>
      </c>
      <c r="I329" s="7">
        <v>142</v>
      </c>
      <c r="J329" s="7">
        <v>34</v>
      </c>
      <c r="K329" s="7">
        <v>12</v>
      </c>
      <c r="L329" s="7">
        <v>1122</v>
      </c>
      <c r="M329" s="7">
        <v>210</v>
      </c>
      <c r="N329" s="7">
        <v>145</v>
      </c>
      <c r="O329" s="11">
        <v>520</v>
      </c>
      <c r="P329" s="11">
        <v>366.58143432023297</v>
      </c>
      <c r="Q329" s="13"/>
    </row>
    <row r="330" spans="2:17" x14ac:dyDescent="0.2">
      <c r="B330" s="10">
        <v>44525</v>
      </c>
      <c r="C330" s="7">
        <v>1398</v>
      </c>
      <c r="D330" s="7">
        <v>9.0264663805436296</v>
      </c>
      <c r="E330" s="7">
        <v>52.291130185979902</v>
      </c>
      <c r="F330" s="7">
        <v>724</v>
      </c>
      <c r="G330" s="7">
        <v>232</v>
      </c>
      <c r="H330" s="7">
        <v>442</v>
      </c>
      <c r="I330" s="7">
        <v>127</v>
      </c>
      <c r="J330" s="7">
        <v>43</v>
      </c>
      <c r="K330" s="7">
        <v>6</v>
      </c>
      <c r="L330" s="7">
        <v>873</v>
      </c>
      <c r="M330" s="7">
        <v>182</v>
      </c>
      <c r="N330" s="7">
        <v>167</v>
      </c>
      <c r="O330" s="11">
        <v>209</v>
      </c>
      <c r="P330" s="11">
        <v>326.47392218062703</v>
      </c>
      <c r="Q330" s="13"/>
    </row>
    <row r="331" spans="2:17" x14ac:dyDescent="0.2">
      <c r="B331" s="10">
        <v>44526</v>
      </c>
      <c r="C331" s="7">
        <v>427</v>
      </c>
      <c r="D331" s="7">
        <v>10.625292740046801</v>
      </c>
      <c r="E331" s="7">
        <v>86.7096018735363</v>
      </c>
      <c r="F331" s="7">
        <v>210</v>
      </c>
      <c r="G331" s="7">
        <v>92</v>
      </c>
      <c r="H331" s="7">
        <v>125</v>
      </c>
      <c r="I331" s="7">
        <v>47</v>
      </c>
      <c r="J331" s="7">
        <v>21</v>
      </c>
      <c r="K331" s="7">
        <v>2</v>
      </c>
      <c r="L331" s="7">
        <v>282</v>
      </c>
      <c r="M331" s="7">
        <v>8</v>
      </c>
      <c r="N331" s="7">
        <v>67</v>
      </c>
      <c r="O331" s="11">
        <v>134</v>
      </c>
      <c r="P331" s="11">
        <v>264.16810806358399</v>
      </c>
      <c r="Q331" s="13"/>
    </row>
    <row r="332" spans="2:17" x14ac:dyDescent="0.2">
      <c r="B332" s="10">
        <v>44527</v>
      </c>
      <c r="C332" s="7">
        <v>232</v>
      </c>
      <c r="D332" s="7">
        <v>18.431034482758601</v>
      </c>
      <c r="E332" s="7">
        <v>43.943965517241303</v>
      </c>
      <c r="F332" s="7">
        <v>172</v>
      </c>
      <c r="G332" s="7">
        <v>32</v>
      </c>
      <c r="H332" s="7">
        <v>28</v>
      </c>
      <c r="I332" s="7">
        <v>43</v>
      </c>
      <c r="J332" s="7">
        <v>7</v>
      </c>
      <c r="K332" s="7">
        <v>0</v>
      </c>
      <c r="L332" s="7">
        <v>147</v>
      </c>
      <c r="M332" s="7">
        <v>19</v>
      </c>
      <c r="N332" s="7">
        <v>16</v>
      </c>
      <c r="O332" s="11">
        <v>45</v>
      </c>
      <c r="P332" s="11">
        <v>181.67797375808101</v>
      </c>
      <c r="Q332" s="13"/>
    </row>
    <row r="333" spans="2:17" x14ac:dyDescent="0.2">
      <c r="B333" s="10">
        <v>44528</v>
      </c>
      <c r="C333" s="7">
        <v>1508</v>
      </c>
      <c r="D333" s="7">
        <v>8.1591511936339494</v>
      </c>
      <c r="E333" s="7">
        <v>101.468169761273</v>
      </c>
      <c r="F333" s="7">
        <v>631</v>
      </c>
      <c r="G333" s="7">
        <v>290</v>
      </c>
      <c r="H333" s="7">
        <v>587</v>
      </c>
      <c r="I333" s="7">
        <v>137</v>
      </c>
      <c r="J333" s="7">
        <v>55</v>
      </c>
      <c r="K333" s="7">
        <v>7</v>
      </c>
      <c r="L333" s="7">
        <v>957</v>
      </c>
      <c r="M333" s="7">
        <v>170</v>
      </c>
      <c r="N333" s="7">
        <v>182</v>
      </c>
      <c r="O333" s="11">
        <v>355</v>
      </c>
      <c r="P333" s="11">
        <v>233.03378757866</v>
      </c>
      <c r="Q333" s="13"/>
    </row>
    <row r="334" spans="2:17" x14ac:dyDescent="0.2">
      <c r="B334" s="10">
        <v>44529</v>
      </c>
      <c r="C334" s="7">
        <v>1398</v>
      </c>
      <c r="D334" s="7">
        <v>9.1158798283261806</v>
      </c>
      <c r="E334" s="7">
        <v>52.917739628040003</v>
      </c>
      <c r="F334" s="7">
        <v>725</v>
      </c>
      <c r="G334" s="7">
        <v>194</v>
      </c>
      <c r="H334" s="7">
        <v>479</v>
      </c>
      <c r="I334" s="7">
        <v>128</v>
      </c>
      <c r="J334" s="7">
        <v>18</v>
      </c>
      <c r="K334" s="7">
        <v>4</v>
      </c>
      <c r="L334" s="7">
        <v>964</v>
      </c>
      <c r="M334" s="7">
        <v>166</v>
      </c>
      <c r="N334" s="7">
        <v>118</v>
      </c>
      <c r="O334" s="11">
        <v>149</v>
      </c>
      <c r="P334" s="11">
        <v>199.196897674692</v>
      </c>
      <c r="Q334" s="13"/>
    </row>
    <row r="335" spans="2:17" x14ac:dyDescent="0.2">
      <c r="B335" s="10">
        <v>44530</v>
      </c>
      <c r="C335" s="7">
        <v>1697</v>
      </c>
      <c r="D335" s="7">
        <v>8.1119622863877403</v>
      </c>
      <c r="E335" s="7">
        <v>93.948733058338206</v>
      </c>
      <c r="F335" s="7">
        <v>595</v>
      </c>
      <c r="G335" s="7">
        <v>323</v>
      </c>
      <c r="H335" s="7">
        <v>779</v>
      </c>
      <c r="I335" s="7">
        <v>145</v>
      </c>
      <c r="J335" s="7">
        <v>74</v>
      </c>
      <c r="K335" s="7">
        <v>11</v>
      </c>
      <c r="L335" s="7">
        <v>1115</v>
      </c>
      <c r="M335" s="7">
        <v>217</v>
      </c>
      <c r="N335" s="7">
        <v>135</v>
      </c>
      <c r="O335" s="11">
        <v>373</v>
      </c>
      <c r="P335" s="11">
        <v>256.43252665892402</v>
      </c>
      <c r="Q335" s="13"/>
    </row>
    <row r="336" spans="2:17" x14ac:dyDescent="0.2">
      <c r="B336" s="10">
        <v>44531</v>
      </c>
      <c r="C336" s="7">
        <v>1944</v>
      </c>
      <c r="D336" s="7">
        <v>10.2613168724279</v>
      </c>
      <c r="E336" s="7">
        <v>111.576131687242</v>
      </c>
      <c r="F336" s="7">
        <v>566</v>
      </c>
      <c r="G336" s="7">
        <v>504</v>
      </c>
      <c r="H336" s="7">
        <v>874</v>
      </c>
      <c r="I336" s="7">
        <v>135</v>
      </c>
      <c r="J336" s="7">
        <v>42</v>
      </c>
      <c r="K336" s="7">
        <v>1</v>
      </c>
      <c r="L336" s="7">
        <v>1406</v>
      </c>
      <c r="M336" s="7">
        <v>206</v>
      </c>
      <c r="N336" s="7">
        <v>154</v>
      </c>
      <c r="O336" s="11">
        <v>601</v>
      </c>
      <c r="P336" s="11">
        <v>385.888535852872</v>
      </c>
      <c r="Q336" s="13"/>
    </row>
    <row r="337" spans="2:17" x14ac:dyDescent="0.2">
      <c r="B337" s="10">
        <v>44532</v>
      </c>
      <c r="C337" s="7">
        <v>1841</v>
      </c>
      <c r="D337" s="7">
        <v>9.1939163498098804</v>
      </c>
      <c r="E337" s="7">
        <v>77.5768604019554</v>
      </c>
      <c r="F337" s="7">
        <v>779</v>
      </c>
      <c r="G337" s="7">
        <v>406</v>
      </c>
      <c r="H337" s="7">
        <v>656</v>
      </c>
      <c r="I337" s="7">
        <v>136</v>
      </c>
      <c r="J337" s="7">
        <v>39</v>
      </c>
      <c r="K337" s="7">
        <v>2</v>
      </c>
      <c r="L337" s="7">
        <v>1284</v>
      </c>
      <c r="M337" s="7">
        <v>159</v>
      </c>
      <c r="N337" s="7">
        <v>221</v>
      </c>
      <c r="O337" s="11">
        <v>368</v>
      </c>
      <c r="P337" s="11">
        <v>398.803719810237</v>
      </c>
      <c r="Q337" s="13"/>
    </row>
    <row r="338" spans="2:17" x14ac:dyDescent="0.2">
      <c r="B338" s="10">
        <v>44533</v>
      </c>
      <c r="C338" s="7">
        <v>651</v>
      </c>
      <c r="D338" s="7">
        <v>12.9385560675883</v>
      </c>
      <c r="E338" s="7">
        <v>57.0353302611367</v>
      </c>
      <c r="F338" s="7">
        <v>338</v>
      </c>
      <c r="G338" s="7">
        <v>123</v>
      </c>
      <c r="H338" s="7">
        <v>190</v>
      </c>
      <c r="I338" s="7">
        <v>59</v>
      </c>
      <c r="J338" s="7">
        <v>15</v>
      </c>
      <c r="K338" s="7">
        <v>3</v>
      </c>
      <c r="L338" s="7">
        <v>458</v>
      </c>
      <c r="M338" s="7">
        <v>13</v>
      </c>
      <c r="N338" s="7">
        <v>103</v>
      </c>
      <c r="O338" s="11">
        <v>168</v>
      </c>
      <c r="P338" s="11">
        <v>330.77247743603101</v>
      </c>
      <c r="Q338" s="13"/>
    </row>
    <row r="339" spans="2:17" x14ac:dyDescent="0.2">
      <c r="B339" s="10">
        <v>44534</v>
      </c>
      <c r="C339" s="7">
        <v>222</v>
      </c>
      <c r="D339" s="7">
        <v>11.7252252252252</v>
      </c>
      <c r="E339" s="7">
        <v>14.409909909909899</v>
      </c>
      <c r="F339" s="7">
        <v>182</v>
      </c>
      <c r="G339" s="7">
        <v>12</v>
      </c>
      <c r="H339" s="7">
        <v>28</v>
      </c>
      <c r="I339" s="7">
        <v>18</v>
      </c>
      <c r="J339" s="7">
        <v>0</v>
      </c>
      <c r="K339" s="7">
        <v>1</v>
      </c>
      <c r="L339" s="7">
        <v>165</v>
      </c>
      <c r="M339" s="7">
        <v>13</v>
      </c>
      <c r="N339" s="7">
        <v>25</v>
      </c>
      <c r="O339" s="11">
        <v>48</v>
      </c>
      <c r="P339" s="11">
        <v>230.647938423048</v>
      </c>
      <c r="Q339" s="13"/>
    </row>
    <row r="340" spans="2:17" x14ac:dyDescent="0.2">
      <c r="B340" s="10">
        <v>44535</v>
      </c>
      <c r="C340" s="7">
        <v>1542</v>
      </c>
      <c r="D340" s="7">
        <v>11.1802853437094</v>
      </c>
      <c r="E340" s="7">
        <v>47.511673151750898</v>
      </c>
      <c r="F340" s="7">
        <v>858</v>
      </c>
      <c r="G340" s="7">
        <v>225</v>
      </c>
      <c r="H340" s="7">
        <v>459</v>
      </c>
      <c r="I340" s="7">
        <v>128</v>
      </c>
      <c r="J340" s="7">
        <v>28</v>
      </c>
      <c r="K340" s="7">
        <v>8</v>
      </c>
      <c r="L340" s="7">
        <v>1047</v>
      </c>
      <c r="M340" s="7">
        <v>130</v>
      </c>
      <c r="N340" s="7">
        <v>201</v>
      </c>
      <c r="O340" s="11">
        <v>169</v>
      </c>
      <c r="P340" s="11">
        <v>197.53664703999499</v>
      </c>
      <c r="Q340" s="13"/>
    </row>
    <row r="341" spans="2:17" x14ac:dyDescent="0.2">
      <c r="B341" s="10">
        <v>44536</v>
      </c>
      <c r="C341" s="7">
        <v>1585</v>
      </c>
      <c r="D341" s="7">
        <v>9.7192429022081992</v>
      </c>
      <c r="E341" s="7">
        <v>48.214511041009402</v>
      </c>
      <c r="F341" s="7">
        <v>798</v>
      </c>
      <c r="G341" s="7">
        <v>263</v>
      </c>
      <c r="H341" s="7">
        <v>524</v>
      </c>
      <c r="I341" s="7">
        <v>133</v>
      </c>
      <c r="J341" s="7">
        <v>11</v>
      </c>
      <c r="K341" s="7">
        <v>3</v>
      </c>
      <c r="L341" s="7">
        <v>1110</v>
      </c>
      <c r="M341" s="7">
        <v>160</v>
      </c>
      <c r="N341" s="7">
        <v>168</v>
      </c>
      <c r="O341" s="11">
        <v>189</v>
      </c>
      <c r="P341" s="11">
        <v>181.73937408133301</v>
      </c>
      <c r="Q341" s="13"/>
    </row>
    <row r="342" spans="2:17" x14ac:dyDescent="0.2">
      <c r="B342" s="10">
        <v>44537</v>
      </c>
      <c r="C342" s="7">
        <v>1599</v>
      </c>
      <c r="D342" s="7">
        <v>10.424015009380801</v>
      </c>
      <c r="E342" s="7">
        <v>60.196372732957997</v>
      </c>
      <c r="F342" s="7">
        <v>820</v>
      </c>
      <c r="G342" s="7">
        <v>267</v>
      </c>
      <c r="H342" s="7">
        <v>512</v>
      </c>
      <c r="I342" s="7">
        <v>138</v>
      </c>
      <c r="J342" s="7">
        <v>37</v>
      </c>
      <c r="K342" s="7">
        <v>11</v>
      </c>
      <c r="L342" s="7">
        <v>1050</v>
      </c>
      <c r="M342" s="7">
        <v>147</v>
      </c>
      <c r="N342" s="7">
        <v>216</v>
      </c>
      <c r="O342" s="11">
        <v>250</v>
      </c>
      <c r="P342" s="11">
        <v>194.83309754408199</v>
      </c>
      <c r="Q342" s="13"/>
    </row>
    <row r="343" spans="2:17" x14ac:dyDescent="0.2">
      <c r="B343" s="10">
        <v>44538</v>
      </c>
      <c r="C343" s="7">
        <v>1485</v>
      </c>
      <c r="D343" s="7">
        <v>8.9023569023568996</v>
      </c>
      <c r="E343" s="7">
        <v>74.964983164983096</v>
      </c>
      <c r="F343" s="7">
        <v>664</v>
      </c>
      <c r="G343" s="7">
        <v>262</v>
      </c>
      <c r="H343" s="7">
        <v>559</v>
      </c>
      <c r="I343" s="7">
        <v>122</v>
      </c>
      <c r="J343" s="7">
        <v>37</v>
      </c>
      <c r="K343" s="7">
        <v>16</v>
      </c>
      <c r="L343" s="7">
        <v>1012</v>
      </c>
      <c r="M343" s="7">
        <v>157</v>
      </c>
      <c r="N343" s="7">
        <v>141</v>
      </c>
      <c r="O343" s="11">
        <v>246</v>
      </c>
      <c r="P343" s="11">
        <v>206.007899692617</v>
      </c>
      <c r="Q343" s="13"/>
    </row>
    <row r="344" spans="2:17" x14ac:dyDescent="0.2">
      <c r="B344" s="10">
        <v>44539</v>
      </c>
      <c r="C344" s="7">
        <v>1776</v>
      </c>
      <c r="D344" s="7">
        <v>9.5737612612612502</v>
      </c>
      <c r="E344" s="7">
        <v>104.3125</v>
      </c>
      <c r="F344" s="7">
        <v>629</v>
      </c>
      <c r="G344" s="7">
        <v>382</v>
      </c>
      <c r="H344" s="7">
        <v>765</v>
      </c>
      <c r="I344" s="7">
        <v>131</v>
      </c>
      <c r="J344" s="7">
        <v>41</v>
      </c>
      <c r="K344" s="7">
        <v>9</v>
      </c>
      <c r="L344" s="7">
        <v>1170</v>
      </c>
      <c r="M344" s="7">
        <v>223</v>
      </c>
      <c r="N344" s="7">
        <v>202</v>
      </c>
      <c r="O344" s="11">
        <v>437</v>
      </c>
      <c r="P344" s="11">
        <v>286.65936908900898</v>
      </c>
      <c r="Q344" s="13"/>
    </row>
    <row r="345" spans="2:17" x14ac:dyDescent="0.2">
      <c r="B345" s="10">
        <v>44540</v>
      </c>
      <c r="C345" s="7">
        <v>596</v>
      </c>
      <c r="D345" s="7">
        <v>12.8288590604026</v>
      </c>
      <c r="E345" s="7">
        <v>87.766778523489904</v>
      </c>
      <c r="F345" s="7">
        <v>293</v>
      </c>
      <c r="G345" s="7">
        <v>121</v>
      </c>
      <c r="H345" s="7">
        <v>182</v>
      </c>
      <c r="I345" s="7">
        <v>52</v>
      </c>
      <c r="J345" s="7">
        <v>21</v>
      </c>
      <c r="K345" s="7">
        <v>3</v>
      </c>
      <c r="L345" s="7">
        <v>393</v>
      </c>
      <c r="M345" s="7">
        <v>27</v>
      </c>
      <c r="N345" s="7">
        <v>100</v>
      </c>
      <c r="O345" s="11">
        <v>209</v>
      </c>
      <c r="P345" s="11">
        <v>265.46062645366402</v>
      </c>
      <c r="Q345" s="13"/>
    </row>
    <row r="346" spans="2:17" x14ac:dyDescent="0.2">
      <c r="B346" s="10">
        <v>44541</v>
      </c>
      <c r="C346" s="7">
        <v>322</v>
      </c>
      <c r="D346" s="7">
        <v>16.975155279503099</v>
      </c>
      <c r="E346" s="7">
        <v>34.630434782608603</v>
      </c>
      <c r="F346" s="7">
        <v>205</v>
      </c>
      <c r="G346" s="7">
        <v>59</v>
      </c>
      <c r="H346" s="7">
        <v>58</v>
      </c>
      <c r="I346" s="7">
        <v>25</v>
      </c>
      <c r="J346" s="7">
        <v>12</v>
      </c>
      <c r="K346" s="7">
        <v>3</v>
      </c>
      <c r="L346" s="7">
        <v>231</v>
      </c>
      <c r="M346" s="7">
        <v>18</v>
      </c>
      <c r="N346" s="7">
        <v>33</v>
      </c>
      <c r="O346" s="11">
        <v>86</v>
      </c>
      <c r="P346" s="11">
        <v>202.24306272714901</v>
      </c>
      <c r="Q346" s="13"/>
    </row>
    <row r="347" spans="2:17" x14ac:dyDescent="0.2">
      <c r="B347" s="10">
        <v>44542</v>
      </c>
      <c r="C347" s="7">
        <v>2203</v>
      </c>
      <c r="D347" s="7">
        <v>10.874716295960001</v>
      </c>
      <c r="E347" s="7">
        <v>112.14389468906001</v>
      </c>
      <c r="F347" s="7">
        <v>684</v>
      </c>
      <c r="G347" s="7">
        <v>571</v>
      </c>
      <c r="H347" s="7">
        <v>948</v>
      </c>
      <c r="I347" s="7">
        <v>159</v>
      </c>
      <c r="J347" s="7">
        <v>78</v>
      </c>
      <c r="K347" s="7">
        <v>6</v>
      </c>
      <c r="L347" s="7">
        <v>1528</v>
      </c>
      <c r="M347" s="7">
        <v>202</v>
      </c>
      <c r="N347" s="7">
        <v>230</v>
      </c>
      <c r="O347" s="11">
        <v>708</v>
      </c>
      <c r="P347" s="11">
        <v>382.41969772225298</v>
      </c>
      <c r="Q347" s="13"/>
    </row>
    <row r="348" spans="2:17" x14ac:dyDescent="0.2">
      <c r="B348" s="10">
        <v>44543</v>
      </c>
      <c r="C348" s="7">
        <v>1874</v>
      </c>
      <c r="D348" s="7">
        <v>9.8537886872998897</v>
      </c>
      <c r="E348" s="7">
        <v>106.454108858057</v>
      </c>
      <c r="F348" s="7">
        <v>617</v>
      </c>
      <c r="G348" s="7">
        <v>486</v>
      </c>
      <c r="H348" s="7">
        <v>771</v>
      </c>
      <c r="I348" s="7">
        <v>159</v>
      </c>
      <c r="J348" s="7">
        <v>52</v>
      </c>
      <c r="K348" s="7">
        <v>1</v>
      </c>
      <c r="L348" s="7">
        <v>1340</v>
      </c>
      <c r="M348" s="7">
        <v>185</v>
      </c>
      <c r="N348" s="7">
        <v>137</v>
      </c>
      <c r="O348" s="11">
        <v>492</v>
      </c>
      <c r="P348" s="11">
        <v>442.40050449867903</v>
      </c>
      <c r="Q348" s="13"/>
    </row>
    <row r="349" spans="2:17" x14ac:dyDescent="0.2">
      <c r="B349" s="10">
        <v>44544</v>
      </c>
      <c r="C349" s="7">
        <v>2038</v>
      </c>
      <c r="D349" s="7">
        <v>8.6128557409224697</v>
      </c>
      <c r="E349" s="7">
        <v>131.826300294406</v>
      </c>
      <c r="F349" s="7">
        <v>629</v>
      </c>
      <c r="G349" s="7">
        <v>496</v>
      </c>
      <c r="H349" s="7">
        <v>913</v>
      </c>
      <c r="I349" s="7">
        <v>185</v>
      </c>
      <c r="J349" s="7">
        <v>72</v>
      </c>
      <c r="K349" s="7">
        <v>7</v>
      </c>
      <c r="L349" s="7">
        <v>1363</v>
      </c>
      <c r="M349" s="7">
        <v>235</v>
      </c>
      <c r="N349" s="7">
        <v>176</v>
      </c>
      <c r="O349" s="11">
        <v>663</v>
      </c>
      <c r="P349" s="11">
        <v>547.25350603792197</v>
      </c>
      <c r="Q349" s="13"/>
    </row>
    <row r="350" spans="2:17" x14ac:dyDescent="0.2">
      <c r="B350" s="10">
        <v>44545</v>
      </c>
      <c r="C350" s="7">
        <v>1890</v>
      </c>
      <c r="D350" s="7">
        <v>10.191534391534301</v>
      </c>
      <c r="E350" s="7">
        <v>99.404761904761898</v>
      </c>
      <c r="F350" s="7">
        <v>788</v>
      </c>
      <c r="G350" s="7">
        <v>375</v>
      </c>
      <c r="H350" s="7">
        <v>727</v>
      </c>
      <c r="I350" s="7">
        <v>148</v>
      </c>
      <c r="J350" s="7">
        <v>74</v>
      </c>
      <c r="K350" s="7">
        <v>10</v>
      </c>
      <c r="L350" s="7">
        <v>1197</v>
      </c>
      <c r="M350" s="7">
        <v>173</v>
      </c>
      <c r="N350" s="7">
        <v>288</v>
      </c>
      <c r="O350" s="11">
        <v>530</v>
      </c>
      <c r="P350" s="11">
        <v>573.61003403470602</v>
      </c>
      <c r="Q350" s="13"/>
    </row>
    <row r="351" spans="2:17" x14ac:dyDescent="0.2">
      <c r="B351" s="10">
        <v>44546</v>
      </c>
      <c r="C351" s="7">
        <v>1833</v>
      </c>
      <c r="D351" s="7">
        <v>9.25804691762138</v>
      </c>
      <c r="E351" s="7">
        <v>78.098199672667704</v>
      </c>
      <c r="F351" s="7">
        <v>893</v>
      </c>
      <c r="G351" s="7">
        <v>326</v>
      </c>
      <c r="H351" s="7">
        <v>614</v>
      </c>
      <c r="I351" s="7">
        <v>211</v>
      </c>
      <c r="J351" s="7">
        <v>49</v>
      </c>
      <c r="K351" s="7">
        <v>20</v>
      </c>
      <c r="L351" s="7">
        <v>1145</v>
      </c>
      <c r="M351" s="7">
        <v>177</v>
      </c>
      <c r="N351" s="7">
        <v>231</v>
      </c>
      <c r="O351" s="11">
        <v>361</v>
      </c>
      <c r="P351" s="11">
        <v>524.47624247518195</v>
      </c>
      <c r="Q351" s="13"/>
    </row>
    <row r="352" spans="2:17" x14ac:dyDescent="0.2">
      <c r="B352" s="10">
        <v>44547</v>
      </c>
      <c r="C352" s="7">
        <v>495</v>
      </c>
      <c r="D352" s="7">
        <v>12.4080808080808</v>
      </c>
      <c r="E352" s="7">
        <v>16.290909090909</v>
      </c>
      <c r="F352" s="7">
        <v>408</v>
      </c>
      <c r="G352" s="7">
        <v>40</v>
      </c>
      <c r="H352" s="7">
        <v>47</v>
      </c>
      <c r="I352" s="7">
        <v>68</v>
      </c>
      <c r="J352" s="7">
        <v>3</v>
      </c>
      <c r="K352" s="7">
        <v>1</v>
      </c>
      <c r="L352" s="7">
        <v>346</v>
      </c>
      <c r="M352" s="7">
        <v>17</v>
      </c>
      <c r="N352" s="7">
        <v>60</v>
      </c>
      <c r="O352" s="11">
        <v>81</v>
      </c>
      <c r="P352" s="11">
        <v>377.23619923064001</v>
      </c>
      <c r="Q352" s="13"/>
    </row>
    <row r="353" spans="2:17" x14ac:dyDescent="0.2">
      <c r="B353" s="10">
        <v>44548</v>
      </c>
      <c r="C353" s="7">
        <v>249</v>
      </c>
      <c r="D353" s="7">
        <v>11.6867469879518</v>
      </c>
      <c r="E353" s="7">
        <v>21.084337349397501</v>
      </c>
      <c r="F353" s="7">
        <v>211</v>
      </c>
      <c r="G353" s="7">
        <v>16</v>
      </c>
      <c r="H353" s="7">
        <v>22</v>
      </c>
      <c r="I353" s="7">
        <v>44</v>
      </c>
      <c r="J353" s="7">
        <v>10</v>
      </c>
      <c r="K353" s="7">
        <v>0</v>
      </c>
      <c r="L353" s="7">
        <v>151</v>
      </c>
      <c r="M353" s="7">
        <v>19</v>
      </c>
      <c r="N353" s="7">
        <v>25</v>
      </c>
      <c r="O353" s="11">
        <v>42</v>
      </c>
      <c r="P353" s="11">
        <v>246.36525389112899</v>
      </c>
      <c r="Q353" s="13"/>
    </row>
    <row r="354" spans="2:17" x14ac:dyDescent="0.2">
      <c r="B354" s="10">
        <v>44549</v>
      </c>
      <c r="C354" s="7">
        <v>1601</v>
      </c>
      <c r="D354" s="7">
        <v>9.8226108682073594</v>
      </c>
      <c r="E354" s="7">
        <v>38.804497189256701</v>
      </c>
      <c r="F354" s="7">
        <v>1157</v>
      </c>
      <c r="G354" s="7">
        <v>176</v>
      </c>
      <c r="H354" s="7">
        <v>268</v>
      </c>
      <c r="I354" s="7">
        <v>212</v>
      </c>
      <c r="J354" s="7">
        <v>30</v>
      </c>
      <c r="K354" s="7">
        <v>6</v>
      </c>
      <c r="L354" s="7">
        <v>971</v>
      </c>
      <c r="M354" s="7">
        <v>165</v>
      </c>
      <c r="N354" s="7">
        <v>217</v>
      </c>
      <c r="O354" s="11">
        <v>158</v>
      </c>
      <c r="P354" s="11">
        <v>190.27434840117701</v>
      </c>
      <c r="Q354" s="13"/>
    </row>
    <row r="355" spans="2:17" x14ac:dyDescent="0.2">
      <c r="B355" s="10">
        <v>44550</v>
      </c>
      <c r="C355" s="7">
        <v>1665</v>
      </c>
      <c r="D355" s="7">
        <v>9.3471471471471492</v>
      </c>
      <c r="E355" s="7">
        <v>50.839039039039001</v>
      </c>
      <c r="F355" s="7">
        <v>994</v>
      </c>
      <c r="G355" s="7">
        <v>242</v>
      </c>
      <c r="H355" s="7">
        <v>429</v>
      </c>
      <c r="I355" s="7">
        <v>180</v>
      </c>
      <c r="J355" s="7">
        <v>35</v>
      </c>
      <c r="K355" s="7">
        <v>3</v>
      </c>
      <c r="L355" s="7">
        <v>1119</v>
      </c>
      <c r="M355" s="7">
        <v>172</v>
      </c>
      <c r="N355" s="7">
        <v>156</v>
      </c>
      <c r="O355" s="11">
        <v>208</v>
      </c>
      <c r="P355" s="11">
        <v>170.73333863847401</v>
      </c>
      <c r="Q355" s="13"/>
    </row>
    <row r="356" spans="2:17" x14ac:dyDescent="0.2">
      <c r="B356" s="10">
        <v>44551</v>
      </c>
      <c r="C356" s="7">
        <v>1736</v>
      </c>
      <c r="D356" s="7">
        <v>8.3450460829493096</v>
      </c>
      <c r="E356" s="7">
        <v>69.134216589861694</v>
      </c>
      <c r="F356" s="7">
        <v>826</v>
      </c>
      <c r="G356" s="7">
        <v>360</v>
      </c>
      <c r="H356" s="7">
        <v>550</v>
      </c>
      <c r="I356" s="7">
        <v>174</v>
      </c>
      <c r="J356" s="7">
        <v>58</v>
      </c>
      <c r="K356" s="7">
        <v>6</v>
      </c>
      <c r="L356" s="7">
        <v>1149</v>
      </c>
      <c r="M356" s="7">
        <v>163</v>
      </c>
      <c r="N356" s="7">
        <v>186</v>
      </c>
      <c r="O356" s="11">
        <v>320</v>
      </c>
      <c r="P356" s="11">
        <v>202.650727570257</v>
      </c>
      <c r="Q356" s="13"/>
    </row>
    <row r="357" spans="2:17" x14ac:dyDescent="0.2">
      <c r="B357" s="10">
        <v>44552</v>
      </c>
      <c r="C357" s="7">
        <v>1623</v>
      </c>
      <c r="D357" s="7">
        <v>9.6487985212569303</v>
      </c>
      <c r="E357" s="7">
        <v>64.532347504621001</v>
      </c>
      <c r="F357" s="7">
        <v>743</v>
      </c>
      <c r="G357" s="7">
        <v>322</v>
      </c>
      <c r="H357" s="7">
        <v>558</v>
      </c>
      <c r="I357" s="7">
        <v>171</v>
      </c>
      <c r="J357" s="7">
        <v>35</v>
      </c>
      <c r="K357" s="7">
        <v>5</v>
      </c>
      <c r="L357" s="7">
        <v>1121</v>
      </c>
      <c r="M357" s="7">
        <v>159</v>
      </c>
      <c r="N357" s="7">
        <v>132</v>
      </c>
      <c r="O357" s="11">
        <v>257</v>
      </c>
      <c r="P357" s="11">
        <v>208.89739267734799</v>
      </c>
      <c r="Q357" s="13"/>
    </row>
    <row r="358" spans="2:17" x14ac:dyDescent="0.2">
      <c r="B358" s="10">
        <v>44553</v>
      </c>
      <c r="C358" s="7">
        <v>1611</v>
      </c>
      <c r="D358" s="7">
        <v>9.6679081315952793</v>
      </c>
      <c r="E358" s="7">
        <v>56.1204220980757</v>
      </c>
      <c r="F358" s="7">
        <v>863</v>
      </c>
      <c r="G358" s="7">
        <v>252</v>
      </c>
      <c r="H358" s="7">
        <v>496</v>
      </c>
      <c r="I358" s="7">
        <v>157</v>
      </c>
      <c r="J358" s="7">
        <v>28</v>
      </c>
      <c r="K358" s="7">
        <v>3</v>
      </c>
      <c r="L358" s="7">
        <v>1067</v>
      </c>
      <c r="M358" s="7">
        <v>184</v>
      </c>
      <c r="N358" s="7">
        <v>172</v>
      </c>
      <c r="O358" s="11">
        <v>226</v>
      </c>
      <c r="P358" s="11">
        <v>205.233727855008</v>
      </c>
      <c r="Q358" s="13"/>
    </row>
    <row r="359" spans="2:17" x14ac:dyDescent="0.2">
      <c r="B359" s="10">
        <v>44554</v>
      </c>
      <c r="C359" s="7">
        <v>487</v>
      </c>
      <c r="D359" s="7">
        <v>13.4558521560574</v>
      </c>
      <c r="E359" s="7">
        <v>14.1806981519507</v>
      </c>
      <c r="F359" s="7">
        <v>428</v>
      </c>
      <c r="G359" s="7">
        <v>29</v>
      </c>
      <c r="H359" s="7">
        <v>30</v>
      </c>
      <c r="I359" s="7">
        <v>98</v>
      </c>
      <c r="J359" s="7">
        <v>10</v>
      </c>
      <c r="K359" s="7">
        <v>2</v>
      </c>
      <c r="L359" s="7">
        <v>312</v>
      </c>
      <c r="M359" s="7">
        <v>16</v>
      </c>
      <c r="N359" s="7">
        <v>49</v>
      </c>
      <c r="O359" s="11">
        <v>73</v>
      </c>
      <c r="P359" s="11">
        <v>148.161793224104</v>
      </c>
      <c r="Q359" s="13"/>
    </row>
    <row r="360" spans="2:17" x14ac:dyDescent="0.2">
      <c r="B360" s="10">
        <v>44555</v>
      </c>
      <c r="C360" s="7">
        <v>221</v>
      </c>
      <c r="D360" s="7">
        <v>12.809954751131199</v>
      </c>
      <c r="E360" s="7">
        <v>15.6696832579185</v>
      </c>
      <c r="F360" s="7">
        <v>197</v>
      </c>
      <c r="G360" s="7">
        <v>9</v>
      </c>
      <c r="H360" s="7">
        <v>15</v>
      </c>
      <c r="I360" s="7">
        <v>36</v>
      </c>
      <c r="J360" s="7">
        <v>3</v>
      </c>
      <c r="K360" s="7">
        <v>0</v>
      </c>
      <c r="L360" s="7">
        <v>134</v>
      </c>
      <c r="M360" s="7">
        <v>6</v>
      </c>
      <c r="N360" s="7">
        <v>42</v>
      </c>
      <c r="O360" s="11">
        <v>54</v>
      </c>
      <c r="P360" s="11">
        <v>99.154459638838105</v>
      </c>
      <c r="Q360" s="13"/>
    </row>
    <row r="361" spans="2:17" x14ac:dyDescent="0.2">
      <c r="B361" s="10">
        <v>44556</v>
      </c>
      <c r="C361" s="7">
        <v>1827</v>
      </c>
      <c r="D361" s="7">
        <v>9.7088122605363996</v>
      </c>
      <c r="E361" s="7">
        <v>37.169677066228701</v>
      </c>
      <c r="F361" s="7">
        <v>1200</v>
      </c>
      <c r="G361" s="7">
        <v>244</v>
      </c>
      <c r="H361" s="7">
        <v>383</v>
      </c>
      <c r="I361" s="7">
        <v>211</v>
      </c>
      <c r="J361" s="7">
        <v>35</v>
      </c>
      <c r="K361" s="7">
        <v>0</v>
      </c>
      <c r="L361" s="7">
        <v>1192</v>
      </c>
      <c r="M361" s="7">
        <v>171</v>
      </c>
      <c r="N361" s="7">
        <v>218</v>
      </c>
      <c r="O361" s="11">
        <v>265</v>
      </c>
      <c r="P361" s="11">
        <v>142.420505953841</v>
      </c>
      <c r="Q361" s="13"/>
    </row>
    <row r="362" spans="2:17" x14ac:dyDescent="0.2">
      <c r="B362" s="10">
        <v>44557</v>
      </c>
      <c r="C362" s="7">
        <v>1883</v>
      </c>
      <c r="D362" s="7">
        <v>9.4328199681359504</v>
      </c>
      <c r="E362" s="7">
        <v>47.930961232076399</v>
      </c>
      <c r="F362" s="7">
        <v>1081</v>
      </c>
      <c r="G362" s="7">
        <v>299</v>
      </c>
      <c r="H362" s="7">
        <v>503</v>
      </c>
      <c r="I362" s="7">
        <v>224</v>
      </c>
      <c r="J362" s="7">
        <v>42</v>
      </c>
      <c r="K362" s="7">
        <v>5</v>
      </c>
      <c r="L362" s="7">
        <v>1225</v>
      </c>
      <c r="M362" s="7">
        <v>208</v>
      </c>
      <c r="N362" s="7">
        <v>179</v>
      </c>
      <c r="O362" s="11">
        <v>234</v>
      </c>
      <c r="P362" s="11">
        <v>168.045263890287</v>
      </c>
      <c r="Q362" s="13"/>
    </row>
    <row r="363" spans="2:17" x14ac:dyDescent="0.2">
      <c r="B363" s="10">
        <v>44558</v>
      </c>
      <c r="C363" s="7">
        <v>1768</v>
      </c>
      <c r="D363" s="7">
        <v>9.41063348416289</v>
      </c>
      <c r="E363" s="7">
        <v>49.028280542986401</v>
      </c>
      <c r="F363" s="7">
        <v>1089</v>
      </c>
      <c r="G363" s="7">
        <v>222</v>
      </c>
      <c r="H363" s="7">
        <v>457</v>
      </c>
      <c r="I363" s="7">
        <v>183</v>
      </c>
      <c r="J363" s="7">
        <v>51</v>
      </c>
      <c r="K363" s="7">
        <v>10</v>
      </c>
      <c r="L363" s="7">
        <v>1123</v>
      </c>
      <c r="M363" s="7">
        <v>204</v>
      </c>
      <c r="N363" s="7">
        <v>197</v>
      </c>
      <c r="O363" s="11">
        <v>221</v>
      </c>
      <c r="P363" s="11">
        <v>184.67005336260101</v>
      </c>
      <c r="Q363" s="13"/>
    </row>
    <row r="364" spans="2:17" x14ac:dyDescent="0.2">
      <c r="B364" s="10">
        <v>44559</v>
      </c>
      <c r="C364" s="7">
        <v>1820</v>
      </c>
      <c r="D364" s="7">
        <v>9.8104395604395602</v>
      </c>
      <c r="E364" s="7">
        <v>64.718681318681305</v>
      </c>
      <c r="F364" s="7">
        <v>846</v>
      </c>
      <c r="G364" s="7">
        <v>365</v>
      </c>
      <c r="H364" s="7">
        <v>609</v>
      </c>
      <c r="I364" s="7">
        <v>187</v>
      </c>
      <c r="J364" s="7">
        <v>41</v>
      </c>
      <c r="K364" s="7">
        <v>6</v>
      </c>
      <c r="L364" s="7">
        <v>1218</v>
      </c>
      <c r="M364" s="7">
        <v>190</v>
      </c>
      <c r="N364" s="7">
        <v>178</v>
      </c>
      <c r="O364" s="11">
        <v>307</v>
      </c>
      <c r="P364" s="11">
        <v>229.759136814149</v>
      </c>
      <c r="Q364" s="13"/>
    </row>
    <row r="365" spans="2:17" x14ac:dyDescent="0.2">
      <c r="B365" s="10">
        <v>44560</v>
      </c>
      <c r="C365" s="7">
        <v>2201</v>
      </c>
      <c r="D365" s="7">
        <v>18.2748750567923</v>
      </c>
      <c r="E365" s="7">
        <v>55.063607451158497</v>
      </c>
      <c r="F365" s="7">
        <v>1074</v>
      </c>
      <c r="G365" s="7">
        <v>474</v>
      </c>
      <c r="H365" s="7">
        <v>653</v>
      </c>
      <c r="I365" s="7">
        <v>124</v>
      </c>
      <c r="J365" s="7">
        <v>71</v>
      </c>
      <c r="K365" s="7">
        <v>9</v>
      </c>
      <c r="L365" s="7">
        <v>1484</v>
      </c>
      <c r="M365" s="7">
        <v>246</v>
      </c>
      <c r="N365" s="7">
        <v>267</v>
      </c>
      <c r="O365" s="11">
        <v>611</v>
      </c>
      <c r="P365" s="11">
        <v>376.442317488355</v>
      </c>
      <c r="Q365" s="13"/>
    </row>
    <row r="366" spans="2:17" x14ac:dyDescent="0.2">
      <c r="B366" s="10">
        <v>44561</v>
      </c>
      <c r="C366" s="7">
        <v>477</v>
      </c>
      <c r="D366" s="7">
        <v>12.339622641509401</v>
      </c>
      <c r="E366" s="7">
        <v>9.8574423480083802</v>
      </c>
      <c r="F366" s="7">
        <v>451</v>
      </c>
      <c r="G366" s="7">
        <v>9</v>
      </c>
      <c r="H366" s="7">
        <v>17</v>
      </c>
      <c r="I366" s="7">
        <v>59</v>
      </c>
      <c r="J366" s="7">
        <v>5</v>
      </c>
      <c r="K366" s="7">
        <v>4</v>
      </c>
      <c r="L366" s="7">
        <v>310</v>
      </c>
      <c r="M366" s="7">
        <v>23</v>
      </c>
      <c r="N366" s="7">
        <v>76</v>
      </c>
      <c r="O366" s="11">
        <v>66</v>
      </c>
      <c r="P366" s="11">
        <v>286.74823308487402</v>
      </c>
      <c r="Q366" s="13"/>
    </row>
    <row r="367" spans="2:17" x14ac:dyDescent="0.2">
      <c r="B367" s="10">
        <v>44562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3"/>
      <c r="P367" s="13"/>
      <c r="Q367" s="11">
        <v>298.18808437459899</v>
      </c>
    </row>
    <row r="368" spans="2:17" x14ac:dyDescent="0.2">
      <c r="B368" s="10">
        <v>44563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3"/>
      <c r="P368" s="13"/>
      <c r="Q368" s="11">
        <v>309.62793566432401</v>
      </c>
    </row>
    <row r="369" spans="2:17" x14ac:dyDescent="0.2">
      <c r="B369" s="10">
        <v>44564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3"/>
      <c r="P369" s="13"/>
      <c r="Q369" s="11">
        <v>321.06778695404802</v>
      </c>
    </row>
    <row r="370" spans="2:17" x14ac:dyDescent="0.2">
      <c r="B370" s="10">
        <v>44565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3"/>
      <c r="P370" s="13"/>
      <c r="Q370" s="11">
        <v>332.50763824377299</v>
      </c>
    </row>
    <row r="371" spans="2:17" x14ac:dyDescent="0.2">
      <c r="B371" s="10">
        <v>44566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3"/>
      <c r="P371" s="13"/>
      <c r="Q371" s="11">
        <v>343.94748953349801</v>
      </c>
    </row>
    <row r="372" spans="2:17" x14ac:dyDescent="0.2">
      <c r="B372" s="10">
        <v>44567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3"/>
      <c r="P372" s="13"/>
      <c r="Q372" s="11">
        <v>355.38734082322298</v>
      </c>
    </row>
    <row r="373" spans="2:17" x14ac:dyDescent="0.2">
      <c r="B373" s="10">
        <v>44568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3"/>
      <c r="P373" s="13"/>
      <c r="Q373" s="11">
        <v>366.82719211294801</v>
      </c>
    </row>
    <row r="374" spans="2:17" x14ac:dyDescent="0.2">
      <c r="B374" s="10">
        <v>44569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3"/>
      <c r="P374" s="13"/>
      <c r="Q374" s="11">
        <v>378.26704340267202</v>
      </c>
    </row>
    <row r="375" spans="2:17" x14ac:dyDescent="0.2">
      <c r="B375" s="10">
        <v>44570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3"/>
      <c r="P375" s="13"/>
      <c r="Q375" s="11">
        <v>389.70689469239699</v>
      </c>
    </row>
    <row r="376" spans="2:17" x14ac:dyDescent="0.2">
      <c r="B376" s="10">
        <v>44571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3"/>
      <c r="P376" s="13"/>
      <c r="Q376" s="11">
        <v>401.14674598212201</v>
      </c>
    </row>
    <row r="377" spans="2:17" x14ac:dyDescent="0.2">
      <c r="B377" s="10">
        <v>44572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3"/>
      <c r="P377" s="13"/>
      <c r="Q377" s="11">
        <v>412.58659727184698</v>
      </c>
    </row>
    <row r="378" spans="2:17" x14ac:dyDescent="0.2">
      <c r="B378" s="10">
        <v>44573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3"/>
      <c r="P378" s="13"/>
      <c r="Q378" s="11">
        <v>424.02644856157201</v>
      </c>
    </row>
    <row r="379" spans="2:17" x14ac:dyDescent="0.2">
      <c r="B379" s="10">
        <v>44574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3"/>
      <c r="P379" s="13"/>
      <c r="Q379" s="11">
        <v>435.46629985129601</v>
      </c>
    </row>
    <row r="380" spans="2:17" x14ac:dyDescent="0.2">
      <c r="B380" s="10">
        <v>44575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3"/>
      <c r="P380" s="13"/>
      <c r="Q380" s="11">
        <v>446.90615114102098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0"/>
  <sheetViews>
    <sheetView showGridLines="0" zoomScale="80" zoomScaleNormal="80" workbookViewId="0"/>
  </sheetViews>
  <sheetFormatPr defaultColWidth="16.25" defaultRowHeight="12.75" x14ac:dyDescent="0.2"/>
  <cols>
    <col min="1" max="1" width="3.25" style="6" customWidth="1"/>
    <col min="2" max="2" width="16.25" style="2"/>
    <col min="3" max="5" width="16.25" style="6"/>
    <col min="6" max="7" width="16.25" style="4"/>
    <col min="8" max="16384" width="16.25" style="6"/>
  </cols>
  <sheetData>
    <row r="1" spans="2:8" s="5" customFormat="1" ht="19.5" x14ac:dyDescent="0.2">
      <c r="B1" s="1" t="s">
        <v>31</v>
      </c>
      <c r="F1" s="3">
        <f>STDEV(D4:D366)</f>
        <v>129.53656681239275</v>
      </c>
      <c r="G1" s="3">
        <v>1.96</v>
      </c>
    </row>
    <row r="3" spans="2:8" x14ac:dyDescent="0.2">
      <c r="B3" s="8" t="s">
        <v>3</v>
      </c>
      <c r="C3" s="22" t="s">
        <v>16</v>
      </c>
      <c r="D3" s="22" t="s">
        <v>33</v>
      </c>
      <c r="E3" s="22" t="s">
        <v>18</v>
      </c>
      <c r="F3" s="15" t="s">
        <v>19</v>
      </c>
      <c r="G3" s="15" t="s">
        <v>20</v>
      </c>
      <c r="H3" s="9" t="s">
        <v>21</v>
      </c>
    </row>
    <row r="4" spans="2:8" x14ac:dyDescent="0.2">
      <c r="B4" s="10">
        <v>44197</v>
      </c>
      <c r="C4" s="11">
        <v>92</v>
      </c>
      <c r="D4" s="11">
        <v>166.77548209366299</v>
      </c>
      <c r="E4" s="13"/>
      <c r="F4" s="16">
        <f>MAX(D4-$G$1*$F$1,0)</f>
        <v>0</v>
      </c>
      <c r="G4" s="16">
        <f>MAX(D4+$G$1*$F$1,0)</f>
        <v>420.66715304595277</v>
      </c>
      <c r="H4" s="11" t="e">
        <f>IF(OR(C4&gt;G4,C4&lt;F4),C4,NA())</f>
        <v>#N/A</v>
      </c>
    </row>
    <row r="5" spans="2:8" x14ac:dyDescent="0.2">
      <c r="B5" s="10">
        <v>44198</v>
      </c>
      <c r="C5" s="11">
        <v>25</v>
      </c>
      <c r="D5" s="11">
        <v>81.484255814208694</v>
      </c>
      <c r="E5" s="13"/>
      <c r="F5" s="16">
        <f t="shared" ref="F5:F68" si="0">MAX(D5-$G$1*$F$1,0)</f>
        <v>0</v>
      </c>
      <c r="G5" s="16">
        <f t="shared" ref="G5:G68" si="1">MAX(D5+$G$1*$F$1,0)</f>
        <v>335.37592676649848</v>
      </c>
      <c r="H5" s="11" t="e">
        <f t="shared" ref="H5:H68" si="2">IF(OR(C5&gt;G5,C5&lt;F5),C5,NA())</f>
        <v>#N/A</v>
      </c>
    </row>
    <row r="6" spans="2:8" x14ac:dyDescent="0.2">
      <c r="B6" s="10">
        <v>44199</v>
      </c>
      <c r="C6" s="11">
        <v>213</v>
      </c>
      <c r="D6" s="11">
        <v>150.74834437086</v>
      </c>
      <c r="E6" s="13"/>
      <c r="F6" s="16">
        <f t="shared" si="0"/>
        <v>0</v>
      </c>
      <c r="G6" s="16">
        <f t="shared" si="1"/>
        <v>404.64001532314978</v>
      </c>
      <c r="H6" s="11" t="e">
        <f t="shared" si="2"/>
        <v>#N/A</v>
      </c>
    </row>
    <row r="7" spans="2:8" x14ac:dyDescent="0.2">
      <c r="B7" s="10">
        <v>44200</v>
      </c>
      <c r="C7" s="11">
        <v>282</v>
      </c>
      <c r="D7" s="11">
        <v>234.55220670582401</v>
      </c>
      <c r="E7" s="13"/>
      <c r="F7" s="16">
        <f t="shared" si="0"/>
        <v>0</v>
      </c>
      <c r="G7" s="16">
        <f t="shared" si="1"/>
        <v>488.44387765811382</v>
      </c>
      <c r="H7" s="11" t="e">
        <f t="shared" si="2"/>
        <v>#N/A</v>
      </c>
    </row>
    <row r="8" spans="2:8" x14ac:dyDescent="0.2">
      <c r="B8" s="10">
        <v>44201</v>
      </c>
      <c r="C8" s="11">
        <v>115</v>
      </c>
      <c r="D8" s="11">
        <v>184.059956811479</v>
      </c>
      <c r="E8" s="13"/>
      <c r="F8" s="16">
        <f t="shared" si="0"/>
        <v>0</v>
      </c>
      <c r="G8" s="16">
        <f t="shared" si="1"/>
        <v>437.95162776376878</v>
      </c>
      <c r="H8" s="11" t="e">
        <f t="shared" si="2"/>
        <v>#N/A</v>
      </c>
    </row>
    <row r="9" spans="2:8" x14ac:dyDescent="0.2">
      <c r="B9" s="10">
        <v>44202</v>
      </c>
      <c r="C9" s="11">
        <v>92</v>
      </c>
      <c r="D9" s="11">
        <v>142.66205739660199</v>
      </c>
      <c r="E9" s="13"/>
      <c r="F9" s="16">
        <f t="shared" si="0"/>
        <v>0</v>
      </c>
      <c r="G9" s="16">
        <f t="shared" si="1"/>
        <v>396.55372834889181</v>
      </c>
      <c r="H9" s="11" t="e">
        <f t="shared" si="2"/>
        <v>#N/A</v>
      </c>
    </row>
    <row r="10" spans="2:8" x14ac:dyDescent="0.2">
      <c r="B10" s="10">
        <v>44203</v>
      </c>
      <c r="C10" s="11">
        <v>313</v>
      </c>
      <c r="D10" s="11">
        <v>218.29021372801199</v>
      </c>
      <c r="E10" s="13"/>
      <c r="F10" s="16">
        <f t="shared" si="0"/>
        <v>0</v>
      </c>
      <c r="G10" s="16">
        <f t="shared" si="1"/>
        <v>472.18188468030178</v>
      </c>
      <c r="H10" s="11" t="e">
        <f t="shared" si="2"/>
        <v>#N/A</v>
      </c>
    </row>
    <row r="11" spans="2:8" x14ac:dyDescent="0.2">
      <c r="B11" s="10">
        <v>44204</v>
      </c>
      <c r="C11" s="11">
        <v>57</v>
      </c>
      <c r="D11" s="11">
        <v>158.16076569057901</v>
      </c>
      <c r="E11" s="13"/>
      <c r="F11" s="16">
        <f t="shared" si="0"/>
        <v>0</v>
      </c>
      <c r="G11" s="16">
        <f t="shared" si="1"/>
        <v>412.05243664286877</v>
      </c>
      <c r="H11" s="11" t="e">
        <f t="shared" si="2"/>
        <v>#N/A</v>
      </c>
    </row>
    <row r="12" spans="2:8" x14ac:dyDescent="0.2">
      <c r="B12" s="10">
        <v>44205</v>
      </c>
      <c r="C12" s="11">
        <v>38</v>
      </c>
      <c r="D12" s="11">
        <v>108.555328949878</v>
      </c>
      <c r="E12" s="13"/>
      <c r="F12" s="16">
        <f t="shared" si="0"/>
        <v>0</v>
      </c>
      <c r="G12" s="16">
        <f t="shared" si="1"/>
        <v>362.44699990216782</v>
      </c>
      <c r="H12" s="11" t="e">
        <f t="shared" si="2"/>
        <v>#N/A</v>
      </c>
    </row>
    <row r="13" spans="2:8" x14ac:dyDescent="0.2">
      <c r="B13" s="10">
        <v>44206</v>
      </c>
      <c r="C13" s="11">
        <v>356</v>
      </c>
      <c r="D13" s="11">
        <v>197.28533051410301</v>
      </c>
      <c r="E13" s="13"/>
      <c r="F13" s="16">
        <f t="shared" si="0"/>
        <v>0</v>
      </c>
      <c r="G13" s="16">
        <f t="shared" si="1"/>
        <v>451.17700146639277</v>
      </c>
      <c r="H13" s="11" t="e">
        <f t="shared" si="2"/>
        <v>#N/A</v>
      </c>
    </row>
    <row r="14" spans="2:8" x14ac:dyDescent="0.2">
      <c r="B14" s="10">
        <v>44209</v>
      </c>
      <c r="C14" s="11">
        <v>391</v>
      </c>
      <c r="D14" s="11">
        <v>276.52393217791098</v>
      </c>
      <c r="E14" s="13"/>
      <c r="F14" s="16">
        <f t="shared" si="0"/>
        <v>22.632261225621193</v>
      </c>
      <c r="G14" s="16">
        <f t="shared" si="1"/>
        <v>530.41560313020079</v>
      </c>
      <c r="H14" s="11" t="e">
        <f t="shared" si="2"/>
        <v>#N/A</v>
      </c>
    </row>
    <row r="15" spans="2:8" x14ac:dyDescent="0.2">
      <c r="B15" s="10">
        <v>44210</v>
      </c>
      <c r="C15" s="11">
        <v>328</v>
      </c>
      <c r="D15" s="11">
        <v>310.88167806917397</v>
      </c>
      <c r="E15" s="13"/>
      <c r="F15" s="16">
        <f t="shared" si="0"/>
        <v>56.990007116884186</v>
      </c>
      <c r="G15" s="16">
        <f t="shared" si="1"/>
        <v>564.77334902146379</v>
      </c>
      <c r="H15" s="11" t="e">
        <f t="shared" si="2"/>
        <v>#N/A</v>
      </c>
    </row>
    <row r="16" spans="2:8" x14ac:dyDescent="0.2">
      <c r="B16" s="10">
        <v>44211</v>
      </c>
      <c r="C16" s="11">
        <v>45</v>
      </c>
      <c r="D16" s="11">
        <v>228.835745752636</v>
      </c>
      <c r="E16" s="13"/>
      <c r="F16" s="16">
        <f t="shared" si="0"/>
        <v>0</v>
      </c>
      <c r="G16" s="16">
        <f t="shared" si="1"/>
        <v>482.72741670492576</v>
      </c>
      <c r="H16" s="11" t="e">
        <f t="shared" si="2"/>
        <v>#N/A</v>
      </c>
    </row>
    <row r="17" spans="2:8" x14ac:dyDescent="0.2">
      <c r="B17" s="10">
        <v>44212</v>
      </c>
      <c r="C17" s="11">
        <v>26</v>
      </c>
      <c r="D17" s="11">
        <v>155.873241562402</v>
      </c>
      <c r="E17" s="13"/>
      <c r="F17" s="16">
        <f t="shared" si="0"/>
        <v>0</v>
      </c>
      <c r="G17" s="16">
        <f t="shared" si="1"/>
        <v>409.76491251469179</v>
      </c>
      <c r="H17" s="11" t="e">
        <f t="shared" si="2"/>
        <v>#N/A</v>
      </c>
    </row>
    <row r="18" spans="2:8" x14ac:dyDescent="0.2">
      <c r="B18" s="10">
        <v>44213</v>
      </c>
      <c r="C18" s="11">
        <v>212</v>
      </c>
      <c r="D18" s="11">
        <v>168.25075110968999</v>
      </c>
      <c r="E18" s="13"/>
      <c r="F18" s="16">
        <f t="shared" si="0"/>
        <v>0</v>
      </c>
      <c r="G18" s="16">
        <f t="shared" si="1"/>
        <v>422.1424220619798</v>
      </c>
      <c r="H18" s="11" t="e">
        <f t="shared" si="2"/>
        <v>#N/A</v>
      </c>
    </row>
    <row r="19" spans="2:8" x14ac:dyDescent="0.2">
      <c r="B19" s="10">
        <v>44214</v>
      </c>
      <c r="C19" s="11">
        <v>335</v>
      </c>
      <c r="D19" s="11">
        <v>224.888375764855</v>
      </c>
      <c r="E19" s="13"/>
      <c r="F19" s="16">
        <f t="shared" si="0"/>
        <v>0</v>
      </c>
      <c r="G19" s="16">
        <f t="shared" si="1"/>
        <v>478.78004671714478</v>
      </c>
      <c r="H19" s="11" t="e">
        <f t="shared" si="2"/>
        <v>#N/A</v>
      </c>
    </row>
    <row r="20" spans="2:8" x14ac:dyDescent="0.2">
      <c r="B20" s="10">
        <v>44215</v>
      </c>
      <c r="C20" s="11">
        <v>201</v>
      </c>
      <c r="D20" s="11">
        <v>219.97342982439801</v>
      </c>
      <c r="E20" s="13"/>
      <c r="F20" s="16">
        <f t="shared" si="0"/>
        <v>0</v>
      </c>
      <c r="G20" s="16">
        <f t="shared" si="1"/>
        <v>473.86510077668777</v>
      </c>
      <c r="H20" s="11" t="e">
        <f t="shared" si="2"/>
        <v>#N/A</v>
      </c>
    </row>
    <row r="21" spans="2:8" x14ac:dyDescent="0.2">
      <c r="B21" s="10">
        <v>44216</v>
      </c>
      <c r="C21" s="11">
        <v>185</v>
      </c>
      <c r="D21" s="11">
        <v>209.46065472291701</v>
      </c>
      <c r="E21" s="13"/>
      <c r="F21" s="16">
        <f t="shared" si="0"/>
        <v>0</v>
      </c>
      <c r="G21" s="16">
        <f t="shared" si="1"/>
        <v>463.35232567520677</v>
      </c>
      <c r="H21" s="11" t="e">
        <f t="shared" si="2"/>
        <v>#N/A</v>
      </c>
    </row>
    <row r="22" spans="2:8" x14ac:dyDescent="0.2">
      <c r="B22" s="10">
        <v>44217</v>
      </c>
      <c r="C22" s="11">
        <v>227</v>
      </c>
      <c r="D22" s="11">
        <v>216.36989741464299</v>
      </c>
      <c r="E22" s="13"/>
      <c r="F22" s="16">
        <f t="shared" si="0"/>
        <v>0</v>
      </c>
      <c r="G22" s="16">
        <f t="shared" si="1"/>
        <v>470.26156836693281</v>
      </c>
      <c r="H22" s="11" t="e">
        <f t="shared" si="2"/>
        <v>#N/A</v>
      </c>
    </row>
    <row r="23" spans="2:8" x14ac:dyDescent="0.2">
      <c r="B23" s="10">
        <v>44218</v>
      </c>
      <c r="C23" s="11">
        <v>42</v>
      </c>
      <c r="D23" s="11">
        <v>153.345574558718</v>
      </c>
      <c r="E23" s="13"/>
      <c r="F23" s="16">
        <f t="shared" si="0"/>
        <v>0</v>
      </c>
      <c r="G23" s="16">
        <f t="shared" si="1"/>
        <v>407.23724551100781</v>
      </c>
      <c r="H23" s="11" t="e">
        <f t="shared" si="2"/>
        <v>#N/A</v>
      </c>
    </row>
    <row r="24" spans="2:8" x14ac:dyDescent="0.2">
      <c r="B24" s="10">
        <v>44219</v>
      </c>
      <c r="C24" s="11">
        <v>18</v>
      </c>
      <c r="D24" s="11">
        <v>95.863648730561096</v>
      </c>
      <c r="E24" s="13"/>
      <c r="F24" s="16">
        <f t="shared" si="0"/>
        <v>0</v>
      </c>
      <c r="G24" s="16">
        <f t="shared" si="1"/>
        <v>349.75531968285088</v>
      </c>
      <c r="H24" s="11" t="e">
        <f t="shared" si="2"/>
        <v>#N/A</v>
      </c>
    </row>
    <row r="25" spans="2:8" x14ac:dyDescent="0.2">
      <c r="B25" s="10">
        <v>44220</v>
      </c>
      <c r="C25" s="11">
        <v>92</v>
      </c>
      <c r="D25" s="11">
        <v>80.681002075599594</v>
      </c>
      <c r="E25" s="13"/>
      <c r="F25" s="16">
        <f t="shared" si="0"/>
        <v>0</v>
      </c>
      <c r="G25" s="16">
        <f t="shared" si="1"/>
        <v>334.57267302788938</v>
      </c>
      <c r="H25" s="11" t="e">
        <f t="shared" si="2"/>
        <v>#N/A</v>
      </c>
    </row>
    <row r="26" spans="2:8" x14ac:dyDescent="0.2">
      <c r="B26" s="10">
        <v>44221</v>
      </c>
      <c r="C26" s="11">
        <v>94</v>
      </c>
      <c r="D26" s="11">
        <v>72.733458308197996</v>
      </c>
      <c r="E26" s="13"/>
      <c r="F26" s="16">
        <f t="shared" si="0"/>
        <v>0</v>
      </c>
      <c r="G26" s="16">
        <f t="shared" si="1"/>
        <v>326.62512926048777</v>
      </c>
      <c r="H26" s="11" t="e">
        <f t="shared" si="2"/>
        <v>#N/A</v>
      </c>
    </row>
    <row r="27" spans="2:8" x14ac:dyDescent="0.2">
      <c r="B27" s="10">
        <v>44222</v>
      </c>
      <c r="C27" s="11">
        <v>147</v>
      </c>
      <c r="D27" s="11">
        <v>88.947793048453306</v>
      </c>
      <c r="E27" s="13"/>
      <c r="F27" s="16">
        <f t="shared" si="0"/>
        <v>0</v>
      </c>
      <c r="G27" s="16">
        <f t="shared" si="1"/>
        <v>342.83946400074308</v>
      </c>
      <c r="H27" s="11" t="e">
        <f t="shared" si="2"/>
        <v>#N/A</v>
      </c>
    </row>
    <row r="28" spans="2:8" x14ac:dyDescent="0.2">
      <c r="B28" s="10">
        <v>44223</v>
      </c>
      <c r="C28" s="11">
        <v>62</v>
      </c>
      <c r="D28" s="11">
        <v>72.455660117605106</v>
      </c>
      <c r="E28" s="13"/>
      <c r="F28" s="16">
        <f t="shared" si="0"/>
        <v>0</v>
      </c>
      <c r="G28" s="16">
        <f t="shared" si="1"/>
        <v>326.34733106989489</v>
      </c>
      <c r="H28" s="11" t="e">
        <f t="shared" si="2"/>
        <v>#N/A</v>
      </c>
    </row>
    <row r="29" spans="2:8" x14ac:dyDescent="0.2">
      <c r="B29" s="10">
        <v>44224</v>
      </c>
      <c r="C29" s="11">
        <v>121</v>
      </c>
      <c r="D29" s="11">
        <v>82.966498952562503</v>
      </c>
      <c r="E29" s="13"/>
      <c r="F29" s="16">
        <f t="shared" si="0"/>
        <v>0</v>
      </c>
      <c r="G29" s="16">
        <f t="shared" si="1"/>
        <v>336.85816990485228</v>
      </c>
      <c r="H29" s="11" t="e">
        <f t="shared" si="2"/>
        <v>#N/A</v>
      </c>
    </row>
    <row r="30" spans="2:8" x14ac:dyDescent="0.2">
      <c r="B30" s="10">
        <v>44225</v>
      </c>
      <c r="C30" s="11">
        <v>47</v>
      </c>
      <c r="D30" s="11">
        <v>65.340694130885893</v>
      </c>
      <c r="E30" s="13"/>
      <c r="F30" s="16">
        <f t="shared" si="0"/>
        <v>0</v>
      </c>
      <c r="G30" s="16">
        <f t="shared" si="1"/>
        <v>319.23236508317569</v>
      </c>
      <c r="H30" s="11" t="e">
        <f t="shared" si="2"/>
        <v>#N/A</v>
      </c>
    </row>
    <row r="31" spans="2:8" x14ac:dyDescent="0.2">
      <c r="B31" s="10">
        <v>44226</v>
      </c>
      <c r="C31" s="11">
        <v>18</v>
      </c>
      <c r="D31" s="11">
        <v>42.0641661286109</v>
      </c>
      <c r="E31" s="13"/>
      <c r="F31" s="16">
        <f t="shared" si="0"/>
        <v>0</v>
      </c>
      <c r="G31" s="16">
        <f t="shared" si="1"/>
        <v>295.95583708090066</v>
      </c>
      <c r="H31" s="11" t="e">
        <f t="shared" si="2"/>
        <v>#N/A</v>
      </c>
    </row>
    <row r="32" spans="2:8" x14ac:dyDescent="0.2">
      <c r="B32" s="10">
        <v>44227</v>
      </c>
      <c r="C32" s="11">
        <v>123</v>
      </c>
      <c r="D32" s="11">
        <v>64.169525729616296</v>
      </c>
      <c r="E32" s="13"/>
      <c r="F32" s="16">
        <f t="shared" si="0"/>
        <v>0</v>
      </c>
      <c r="G32" s="16">
        <f t="shared" si="1"/>
        <v>318.0611966819061</v>
      </c>
      <c r="H32" s="11" t="e">
        <f t="shared" si="2"/>
        <v>#N/A</v>
      </c>
    </row>
    <row r="33" spans="2:8" x14ac:dyDescent="0.2">
      <c r="B33" s="10">
        <v>44228</v>
      </c>
      <c r="C33" s="11">
        <v>197</v>
      </c>
      <c r="D33" s="11">
        <v>110.082087433414</v>
      </c>
      <c r="E33" s="13"/>
      <c r="F33" s="16">
        <f t="shared" si="0"/>
        <v>0</v>
      </c>
      <c r="G33" s="16">
        <f t="shared" si="1"/>
        <v>363.97375838570377</v>
      </c>
      <c r="H33" s="11" t="e">
        <f t="shared" si="2"/>
        <v>#N/A</v>
      </c>
    </row>
    <row r="34" spans="2:8" x14ac:dyDescent="0.2">
      <c r="B34" s="10">
        <v>44229</v>
      </c>
      <c r="C34" s="11">
        <v>237</v>
      </c>
      <c r="D34" s="11">
        <v>160.72084344396399</v>
      </c>
      <c r="E34" s="13"/>
      <c r="F34" s="16">
        <f t="shared" si="0"/>
        <v>0</v>
      </c>
      <c r="G34" s="16">
        <f t="shared" si="1"/>
        <v>414.6125143962538</v>
      </c>
      <c r="H34" s="11" t="e">
        <f t="shared" si="2"/>
        <v>#N/A</v>
      </c>
    </row>
    <row r="35" spans="2:8" x14ac:dyDescent="0.2">
      <c r="B35" s="10">
        <v>44230</v>
      </c>
      <c r="C35" s="11">
        <v>620</v>
      </c>
      <c r="D35" s="11">
        <v>339.95746802715598</v>
      </c>
      <c r="E35" s="13"/>
      <c r="F35" s="16">
        <f t="shared" si="0"/>
        <v>86.065797074866197</v>
      </c>
      <c r="G35" s="16">
        <f t="shared" si="1"/>
        <v>593.8491389794458</v>
      </c>
      <c r="H35" s="11">
        <f t="shared" si="2"/>
        <v>620</v>
      </c>
    </row>
    <row r="36" spans="2:8" x14ac:dyDescent="0.2">
      <c r="B36" s="10">
        <v>44231</v>
      </c>
      <c r="C36" s="11">
        <v>116</v>
      </c>
      <c r="D36" s="11">
        <v>289.54488920783399</v>
      </c>
      <c r="E36" s="13"/>
      <c r="F36" s="16">
        <f t="shared" si="0"/>
        <v>35.653218255544203</v>
      </c>
      <c r="G36" s="16">
        <f t="shared" si="1"/>
        <v>543.4365601601238</v>
      </c>
      <c r="H36" s="11" t="e">
        <f t="shared" si="2"/>
        <v>#N/A</v>
      </c>
    </row>
    <row r="37" spans="2:8" x14ac:dyDescent="0.2">
      <c r="B37" s="10">
        <v>44232</v>
      </c>
      <c r="C37" s="11">
        <v>83</v>
      </c>
      <c r="D37" s="11">
        <v>231.763022219508</v>
      </c>
      <c r="E37" s="13"/>
      <c r="F37" s="16">
        <f t="shared" si="0"/>
        <v>0</v>
      </c>
      <c r="G37" s="16">
        <f t="shared" si="1"/>
        <v>485.65469317179782</v>
      </c>
      <c r="H37" s="11" t="e">
        <f t="shared" si="2"/>
        <v>#N/A</v>
      </c>
    </row>
    <row r="38" spans="2:8" x14ac:dyDescent="0.2">
      <c r="B38" s="10">
        <v>44233</v>
      </c>
      <c r="C38" s="11">
        <v>43</v>
      </c>
      <c r="D38" s="11">
        <v>168.71707770624599</v>
      </c>
      <c r="E38" s="13"/>
      <c r="F38" s="16">
        <f t="shared" si="0"/>
        <v>0</v>
      </c>
      <c r="G38" s="16">
        <f t="shared" si="1"/>
        <v>422.60874865853577</v>
      </c>
      <c r="H38" s="11" t="e">
        <f t="shared" si="2"/>
        <v>#N/A</v>
      </c>
    </row>
    <row r="39" spans="2:8" x14ac:dyDescent="0.2">
      <c r="B39" s="10">
        <v>44234</v>
      </c>
      <c r="C39" s="11">
        <v>223</v>
      </c>
      <c r="D39" s="11">
        <v>185.28998536744999</v>
      </c>
      <c r="E39" s="13"/>
      <c r="F39" s="16">
        <f t="shared" si="0"/>
        <v>0</v>
      </c>
      <c r="G39" s="16">
        <f t="shared" si="1"/>
        <v>439.18165631973977</v>
      </c>
      <c r="H39" s="11" t="e">
        <f t="shared" si="2"/>
        <v>#N/A</v>
      </c>
    </row>
    <row r="40" spans="2:8" x14ac:dyDescent="0.2">
      <c r="B40" s="10">
        <v>44235</v>
      </c>
      <c r="C40" s="11">
        <v>79</v>
      </c>
      <c r="D40" s="11">
        <v>145.65810874287601</v>
      </c>
      <c r="E40" s="13"/>
      <c r="F40" s="16">
        <f t="shared" si="0"/>
        <v>0</v>
      </c>
      <c r="G40" s="16">
        <f t="shared" si="1"/>
        <v>399.5497796951658</v>
      </c>
      <c r="H40" s="11" t="e">
        <f t="shared" si="2"/>
        <v>#N/A</v>
      </c>
    </row>
    <row r="41" spans="2:8" x14ac:dyDescent="0.2">
      <c r="B41" s="10">
        <v>44236</v>
      </c>
      <c r="C41" s="11">
        <v>267</v>
      </c>
      <c r="D41" s="11">
        <v>184.65466044238499</v>
      </c>
      <c r="E41" s="13"/>
      <c r="F41" s="16">
        <f t="shared" si="0"/>
        <v>0</v>
      </c>
      <c r="G41" s="16">
        <f t="shared" si="1"/>
        <v>438.54633139467478</v>
      </c>
      <c r="H41" s="11" t="e">
        <f t="shared" si="2"/>
        <v>#N/A</v>
      </c>
    </row>
    <row r="42" spans="2:8" x14ac:dyDescent="0.2">
      <c r="B42" s="10">
        <v>44237</v>
      </c>
      <c r="C42" s="11">
        <v>338</v>
      </c>
      <c r="D42" s="11">
        <v>241.99321377894501</v>
      </c>
      <c r="E42" s="13"/>
      <c r="F42" s="16">
        <f t="shared" si="0"/>
        <v>0</v>
      </c>
      <c r="G42" s="16">
        <f t="shared" si="1"/>
        <v>495.88488473123482</v>
      </c>
      <c r="H42" s="11" t="e">
        <f t="shared" si="2"/>
        <v>#N/A</v>
      </c>
    </row>
    <row r="43" spans="2:8" x14ac:dyDescent="0.2">
      <c r="B43" s="10">
        <v>44238</v>
      </c>
      <c r="C43" s="11">
        <v>310</v>
      </c>
      <c r="D43" s="11">
        <v>275.49685304615298</v>
      </c>
      <c r="E43" s="13"/>
      <c r="F43" s="16">
        <f t="shared" si="0"/>
        <v>21.605182093863192</v>
      </c>
      <c r="G43" s="16">
        <f t="shared" si="1"/>
        <v>529.38852399844279</v>
      </c>
      <c r="H43" s="11" t="e">
        <f t="shared" si="2"/>
        <v>#N/A</v>
      </c>
    </row>
    <row r="44" spans="2:8" x14ac:dyDescent="0.2">
      <c r="B44" s="10">
        <v>44239</v>
      </c>
      <c r="C44" s="11">
        <v>140</v>
      </c>
      <c r="D44" s="11">
        <v>236.71294501935699</v>
      </c>
      <c r="E44" s="13"/>
      <c r="F44" s="16">
        <f t="shared" si="0"/>
        <v>0</v>
      </c>
      <c r="G44" s="16">
        <f t="shared" si="1"/>
        <v>490.60461597164681</v>
      </c>
      <c r="H44" s="11" t="e">
        <f t="shared" si="2"/>
        <v>#N/A</v>
      </c>
    </row>
    <row r="45" spans="2:8" x14ac:dyDescent="0.2">
      <c r="B45" s="10">
        <v>44240</v>
      </c>
      <c r="C45" s="11">
        <v>68</v>
      </c>
      <c r="D45" s="11">
        <v>177.99836839305701</v>
      </c>
      <c r="E45" s="13"/>
      <c r="F45" s="16">
        <f t="shared" si="0"/>
        <v>0</v>
      </c>
      <c r="G45" s="16">
        <f t="shared" si="1"/>
        <v>431.89003934534679</v>
      </c>
      <c r="H45" s="11" t="e">
        <f t="shared" si="2"/>
        <v>#N/A</v>
      </c>
    </row>
    <row r="46" spans="2:8" x14ac:dyDescent="0.2">
      <c r="B46" s="10">
        <v>44241</v>
      </c>
      <c r="C46" s="11">
        <v>187</v>
      </c>
      <c r="D46" s="11">
        <v>176.064771975588</v>
      </c>
      <c r="E46" s="13"/>
      <c r="F46" s="16">
        <f t="shared" si="0"/>
        <v>0</v>
      </c>
      <c r="G46" s="16">
        <f t="shared" si="1"/>
        <v>429.95644292787779</v>
      </c>
      <c r="H46" s="11" t="e">
        <f t="shared" si="2"/>
        <v>#N/A</v>
      </c>
    </row>
    <row r="47" spans="2:8" x14ac:dyDescent="0.2">
      <c r="B47" s="10">
        <v>44242</v>
      </c>
      <c r="C47" s="11">
        <v>242</v>
      </c>
      <c r="D47" s="11">
        <v>195.990673236568</v>
      </c>
      <c r="E47" s="13"/>
      <c r="F47" s="16">
        <f t="shared" si="0"/>
        <v>0</v>
      </c>
      <c r="G47" s="16">
        <f t="shared" si="1"/>
        <v>449.88234418885781</v>
      </c>
      <c r="H47" s="11" t="e">
        <f t="shared" si="2"/>
        <v>#N/A</v>
      </c>
    </row>
    <row r="48" spans="2:8" x14ac:dyDescent="0.2">
      <c r="B48" s="10">
        <v>44243</v>
      </c>
      <c r="C48" s="11">
        <v>338</v>
      </c>
      <c r="D48" s="11">
        <v>247.61973429312201</v>
      </c>
      <c r="E48" s="13"/>
      <c r="F48" s="16">
        <f t="shared" si="0"/>
        <v>0</v>
      </c>
      <c r="G48" s="16">
        <f t="shared" si="1"/>
        <v>501.51140524541177</v>
      </c>
      <c r="H48" s="11" t="e">
        <f t="shared" si="2"/>
        <v>#N/A</v>
      </c>
    </row>
    <row r="49" spans="2:8" x14ac:dyDescent="0.2">
      <c r="B49" s="10">
        <v>44244</v>
      </c>
      <c r="C49" s="11">
        <v>357</v>
      </c>
      <c r="D49" s="11">
        <v>294.40009473159103</v>
      </c>
      <c r="E49" s="13"/>
      <c r="F49" s="16">
        <f t="shared" si="0"/>
        <v>40.508423779301239</v>
      </c>
      <c r="G49" s="16">
        <f t="shared" si="1"/>
        <v>548.29176568388084</v>
      </c>
      <c r="H49" s="11" t="e">
        <f t="shared" si="2"/>
        <v>#N/A</v>
      </c>
    </row>
    <row r="50" spans="2:8" x14ac:dyDescent="0.2">
      <c r="B50" s="10">
        <v>44245</v>
      </c>
      <c r="C50" s="11">
        <v>234</v>
      </c>
      <c r="D50" s="11">
        <v>283.55865540889999</v>
      </c>
      <c r="E50" s="13"/>
      <c r="F50" s="16">
        <f t="shared" si="0"/>
        <v>29.666984456610209</v>
      </c>
      <c r="G50" s="16">
        <f t="shared" si="1"/>
        <v>537.45032636118981</v>
      </c>
      <c r="H50" s="11" t="e">
        <f t="shared" si="2"/>
        <v>#N/A</v>
      </c>
    </row>
    <row r="51" spans="2:8" x14ac:dyDescent="0.2">
      <c r="B51" s="10">
        <v>44246</v>
      </c>
      <c r="C51" s="11">
        <v>62</v>
      </c>
      <c r="D51" s="11">
        <v>209.362568929926</v>
      </c>
      <c r="E51" s="13"/>
      <c r="F51" s="16">
        <f t="shared" si="0"/>
        <v>0</v>
      </c>
      <c r="G51" s="16">
        <f t="shared" si="1"/>
        <v>463.25423988221576</v>
      </c>
      <c r="H51" s="11" t="e">
        <f t="shared" si="2"/>
        <v>#N/A</v>
      </c>
    </row>
    <row r="52" spans="2:8" x14ac:dyDescent="0.2">
      <c r="B52" s="10">
        <v>44247</v>
      </c>
      <c r="C52" s="11">
        <v>29</v>
      </c>
      <c r="D52" s="11">
        <v>138.64618459477899</v>
      </c>
      <c r="E52" s="13"/>
      <c r="F52" s="16">
        <f t="shared" si="0"/>
        <v>0</v>
      </c>
      <c r="G52" s="16">
        <f t="shared" si="1"/>
        <v>392.53785554706877</v>
      </c>
      <c r="H52" s="11" t="e">
        <f t="shared" si="2"/>
        <v>#N/A</v>
      </c>
    </row>
    <row r="53" spans="2:8" x14ac:dyDescent="0.2">
      <c r="B53" s="10">
        <v>44248</v>
      </c>
      <c r="C53" s="11">
        <v>600</v>
      </c>
      <c r="D53" s="11">
        <v>295.80986731449298</v>
      </c>
      <c r="E53" s="13"/>
      <c r="F53" s="16">
        <f t="shared" si="0"/>
        <v>41.91819636220319</v>
      </c>
      <c r="G53" s="16">
        <f t="shared" si="1"/>
        <v>549.70153826678279</v>
      </c>
      <c r="H53" s="11">
        <f t="shared" si="2"/>
        <v>600</v>
      </c>
    </row>
    <row r="54" spans="2:8" x14ac:dyDescent="0.2">
      <c r="B54" s="10">
        <v>44249</v>
      </c>
      <c r="C54" s="11">
        <v>261</v>
      </c>
      <c r="D54" s="11">
        <v>294.21430687686097</v>
      </c>
      <c r="E54" s="13"/>
      <c r="F54" s="16">
        <f t="shared" si="0"/>
        <v>40.322635924571188</v>
      </c>
      <c r="G54" s="16">
        <f t="shared" si="1"/>
        <v>548.10597782915079</v>
      </c>
      <c r="H54" s="11" t="e">
        <f t="shared" si="2"/>
        <v>#N/A</v>
      </c>
    </row>
    <row r="55" spans="2:8" x14ac:dyDescent="0.2">
      <c r="B55" s="10">
        <v>44250</v>
      </c>
      <c r="C55" s="11">
        <v>216</v>
      </c>
      <c r="D55" s="11">
        <v>273.97707356482999</v>
      </c>
      <c r="E55" s="13"/>
      <c r="F55" s="16">
        <f t="shared" si="0"/>
        <v>20.085402612540207</v>
      </c>
      <c r="G55" s="16">
        <f t="shared" si="1"/>
        <v>527.86874451711981</v>
      </c>
      <c r="H55" s="11" t="e">
        <f t="shared" si="2"/>
        <v>#N/A</v>
      </c>
    </row>
    <row r="56" spans="2:8" x14ac:dyDescent="0.2">
      <c r="B56" s="10">
        <v>44251</v>
      </c>
      <c r="C56" s="11">
        <v>173</v>
      </c>
      <c r="D56" s="11">
        <v>240.74093727458501</v>
      </c>
      <c r="E56" s="13"/>
      <c r="F56" s="16">
        <f t="shared" si="0"/>
        <v>0</v>
      </c>
      <c r="G56" s="16">
        <f t="shared" si="1"/>
        <v>494.63260822687482</v>
      </c>
      <c r="H56" s="11" t="e">
        <f t="shared" si="2"/>
        <v>#N/A</v>
      </c>
    </row>
    <row r="57" spans="2:8" x14ac:dyDescent="0.2">
      <c r="B57" s="10">
        <v>44252</v>
      </c>
      <c r="C57" s="11">
        <v>265</v>
      </c>
      <c r="D57" s="11">
        <v>248.29527404311099</v>
      </c>
      <c r="E57" s="13"/>
      <c r="F57" s="16">
        <f t="shared" si="0"/>
        <v>0</v>
      </c>
      <c r="G57" s="16">
        <f t="shared" si="1"/>
        <v>502.18694499540078</v>
      </c>
      <c r="H57" s="11" t="e">
        <f t="shared" si="2"/>
        <v>#N/A</v>
      </c>
    </row>
    <row r="58" spans="2:8" x14ac:dyDescent="0.2">
      <c r="B58" s="10">
        <v>44253</v>
      </c>
      <c r="C58" s="11">
        <v>68</v>
      </c>
      <c r="D58" s="11">
        <v>181.76050974103899</v>
      </c>
      <c r="E58" s="13"/>
      <c r="F58" s="16">
        <f t="shared" si="0"/>
        <v>0</v>
      </c>
      <c r="G58" s="16">
        <f t="shared" si="1"/>
        <v>435.65218069332877</v>
      </c>
      <c r="H58" s="11" t="e">
        <f t="shared" si="2"/>
        <v>#N/A</v>
      </c>
    </row>
    <row r="59" spans="2:8" x14ac:dyDescent="0.2">
      <c r="B59" s="10">
        <v>44254</v>
      </c>
      <c r="C59" s="11">
        <v>41</v>
      </c>
      <c r="D59" s="11">
        <v>120.762800970906</v>
      </c>
      <c r="E59" s="13"/>
      <c r="F59" s="16">
        <f t="shared" si="0"/>
        <v>0</v>
      </c>
      <c r="G59" s="16">
        <f t="shared" si="1"/>
        <v>374.65447192319579</v>
      </c>
      <c r="H59" s="11" t="e">
        <f t="shared" si="2"/>
        <v>#N/A</v>
      </c>
    </row>
    <row r="60" spans="2:8" x14ac:dyDescent="0.2">
      <c r="B60" s="10">
        <v>44255</v>
      </c>
      <c r="C60" s="11">
        <v>110</v>
      </c>
      <c r="D60" s="11">
        <v>101.35589152897001</v>
      </c>
      <c r="E60" s="13"/>
      <c r="F60" s="16">
        <f t="shared" si="0"/>
        <v>0</v>
      </c>
      <c r="G60" s="16">
        <f t="shared" si="1"/>
        <v>355.24756248125982</v>
      </c>
      <c r="H60" s="11" t="e">
        <f t="shared" si="2"/>
        <v>#N/A</v>
      </c>
    </row>
    <row r="61" spans="2:8" x14ac:dyDescent="0.2">
      <c r="B61" s="10">
        <v>44256</v>
      </c>
      <c r="C61" s="11">
        <v>272</v>
      </c>
      <c r="D61" s="11">
        <v>149.51804211202199</v>
      </c>
      <c r="E61" s="13"/>
      <c r="F61" s="16">
        <f t="shared" si="0"/>
        <v>0</v>
      </c>
      <c r="G61" s="16">
        <f t="shared" si="1"/>
        <v>403.40971306431175</v>
      </c>
      <c r="H61" s="11" t="e">
        <f t="shared" si="2"/>
        <v>#N/A</v>
      </c>
    </row>
    <row r="62" spans="2:8" x14ac:dyDescent="0.2">
      <c r="B62" s="10">
        <v>44257</v>
      </c>
      <c r="C62" s="11">
        <v>119</v>
      </c>
      <c r="D62" s="11">
        <v>133.246300809893</v>
      </c>
      <c r="E62" s="13"/>
      <c r="F62" s="16">
        <f t="shared" si="0"/>
        <v>0</v>
      </c>
      <c r="G62" s="16">
        <f t="shared" si="1"/>
        <v>387.13797176218281</v>
      </c>
      <c r="H62" s="11" t="e">
        <f t="shared" si="2"/>
        <v>#N/A</v>
      </c>
    </row>
    <row r="63" spans="2:8" x14ac:dyDescent="0.2">
      <c r="B63" s="10">
        <v>44258</v>
      </c>
      <c r="C63" s="11">
        <v>379</v>
      </c>
      <c r="D63" s="11">
        <v>217.70021908552201</v>
      </c>
      <c r="E63" s="13"/>
      <c r="F63" s="16">
        <f t="shared" si="0"/>
        <v>0</v>
      </c>
      <c r="G63" s="16">
        <f t="shared" si="1"/>
        <v>471.59189003781182</v>
      </c>
      <c r="H63" s="11" t="e">
        <f t="shared" si="2"/>
        <v>#N/A</v>
      </c>
    </row>
    <row r="64" spans="2:8" x14ac:dyDescent="0.2">
      <c r="B64" s="10">
        <v>44259</v>
      </c>
      <c r="C64" s="11">
        <v>555</v>
      </c>
      <c r="D64" s="11">
        <v>348.722037269086</v>
      </c>
      <c r="E64" s="13"/>
      <c r="F64" s="16">
        <f t="shared" si="0"/>
        <v>94.830366316796216</v>
      </c>
      <c r="G64" s="16">
        <f t="shared" si="1"/>
        <v>602.61370822137576</v>
      </c>
      <c r="H64" s="11" t="e">
        <f t="shared" si="2"/>
        <v>#N/A</v>
      </c>
    </row>
    <row r="65" spans="2:8" x14ac:dyDescent="0.2">
      <c r="B65" s="10">
        <v>44260</v>
      </c>
      <c r="C65" s="11">
        <v>139</v>
      </c>
      <c r="D65" s="11">
        <v>294.45427897592702</v>
      </c>
      <c r="E65" s="13"/>
      <c r="F65" s="16">
        <f t="shared" si="0"/>
        <v>40.562608023637239</v>
      </c>
      <c r="G65" s="16">
        <f t="shared" si="1"/>
        <v>548.34594992821678</v>
      </c>
      <c r="H65" s="11" t="e">
        <f t="shared" si="2"/>
        <v>#N/A</v>
      </c>
    </row>
    <row r="66" spans="2:8" x14ac:dyDescent="0.2">
      <c r="B66" s="10">
        <v>44261</v>
      </c>
      <c r="C66" s="11">
        <v>54</v>
      </c>
      <c r="D66" s="11">
        <v>216.50430559001001</v>
      </c>
      <c r="E66" s="13"/>
      <c r="F66" s="16">
        <f t="shared" si="0"/>
        <v>0</v>
      </c>
      <c r="G66" s="16">
        <f t="shared" si="1"/>
        <v>470.39597654229976</v>
      </c>
      <c r="H66" s="11" t="e">
        <f t="shared" si="2"/>
        <v>#N/A</v>
      </c>
    </row>
    <row r="67" spans="2:8" x14ac:dyDescent="0.2">
      <c r="B67" s="10">
        <v>44262</v>
      </c>
      <c r="C67" s="11">
        <v>492</v>
      </c>
      <c r="D67" s="11">
        <v>315.866192506598</v>
      </c>
      <c r="E67" s="13"/>
      <c r="F67" s="16">
        <f t="shared" si="0"/>
        <v>61.974521554308211</v>
      </c>
      <c r="G67" s="16">
        <f t="shared" si="1"/>
        <v>569.75786345888775</v>
      </c>
      <c r="H67" s="11" t="e">
        <f t="shared" si="2"/>
        <v>#N/A</v>
      </c>
    </row>
    <row r="68" spans="2:8" x14ac:dyDescent="0.2">
      <c r="B68" s="10">
        <v>44263</v>
      </c>
      <c r="C68" s="11">
        <v>166</v>
      </c>
      <c r="D68" s="11">
        <v>272.39774004296402</v>
      </c>
      <c r="E68" s="13"/>
      <c r="F68" s="16">
        <f t="shared" si="0"/>
        <v>18.506069090674231</v>
      </c>
      <c r="G68" s="16">
        <f t="shared" si="1"/>
        <v>526.28941099525377</v>
      </c>
      <c r="H68" s="11" t="e">
        <f t="shared" si="2"/>
        <v>#N/A</v>
      </c>
    </row>
    <row r="69" spans="2:8" x14ac:dyDescent="0.2">
      <c r="B69" s="10">
        <v>44264</v>
      </c>
      <c r="C69" s="11">
        <v>563</v>
      </c>
      <c r="D69" s="11">
        <v>382.87010737866899</v>
      </c>
      <c r="E69" s="13"/>
      <c r="F69" s="16">
        <f t="shared" ref="F69:F132" si="3">MAX(D69-$G$1*$F$1,0)</f>
        <v>128.9784364263792</v>
      </c>
      <c r="G69" s="16">
        <f t="shared" ref="G69:G132" si="4">MAX(D69+$G$1*$F$1,0)</f>
        <v>636.7617783309588</v>
      </c>
      <c r="H69" s="11" t="e">
        <f t="shared" ref="H69:H132" si="5">IF(OR(C69&gt;G69,C69&lt;F69),C69,NA())</f>
        <v>#N/A</v>
      </c>
    </row>
    <row r="70" spans="2:8" x14ac:dyDescent="0.2">
      <c r="B70" s="10">
        <v>44265</v>
      </c>
      <c r="C70" s="11">
        <v>567</v>
      </c>
      <c r="D70" s="11">
        <v>468.399838799164</v>
      </c>
      <c r="E70" s="13"/>
      <c r="F70" s="16">
        <f t="shared" si="3"/>
        <v>214.50816784687422</v>
      </c>
      <c r="G70" s="16">
        <f t="shared" si="4"/>
        <v>722.29150975145376</v>
      </c>
      <c r="H70" s="11" t="e">
        <f t="shared" si="5"/>
        <v>#N/A</v>
      </c>
    </row>
    <row r="71" spans="2:8" x14ac:dyDescent="0.2">
      <c r="B71" s="10">
        <v>44266</v>
      </c>
      <c r="C71" s="11">
        <v>970</v>
      </c>
      <c r="D71" s="11">
        <v>678.81080602938903</v>
      </c>
      <c r="E71" s="13"/>
      <c r="F71" s="16">
        <f t="shared" si="3"/>
        <v>424.91913507709921</v>
      </c>
      <c r="G71" s="16">
        <f t="shared" si="4"/>
        <v>932.70247698167884</v>
      </c>
      <c r="H71" s="11">
        <f t="shared" si="5"/>
        <v>970</v>
      </c>
    </row>
    <row r="72" spans="2:8" x14ac:dyDescent="0.2">
      <c r="B72" s="10">
        <v>44267</v>
      </c>
      <c r="C72" s="11">
        <v>178</v>
      </c>
      <c r="D72" s="11">
        <v>542.78310475692001</v>
      </c>
      <c r="E72" s="13"/>
      <c r="F72" s="16">
        <f t="shared" si="3"/>
        <v>288.8914338046302</v>
      </c>
      <c r="G72" s="16">
        <f t="shared" si="4"/>
        <v>796.67477570920983</v>
      </c>
      <c r="H72" s="11">
        <f t="shared" si="5"/>
        <v>178</v>
      </c>
    </row>
    <row r="73" spans="2:8" x14ac:dyDescent="0.2">
      <c r="B73" s="10">
        <v>44268</v>
      </c>
      <c r="C73" s="11">
        <v>77</v>
      </c>
      <c r="D73" s="11">
        <v>390.68570306274802</v>
      </c>
      <c r="E73" s="13"/>
      <c r="F73" s="16">
        <f t="shared" si="3"/>
        <v>136.79403211045823</v>
      </c>
      <c r="G73" s="16">
        <f t="shared" si="4"/>
        <v>644.57737401503778</v>
      </c>
      <c r="H73" s="11">
        <f t="shared" si="5"/>
        <v>77</v>
      </c>
    </row>
    <row r="74" spans="2:8" x14ac:dyDescent="0.2">
      <c r="B74" s="10">
        <v>44269</v>
      </c>
      <c r="C74" s="11">
        <v>648</v>
      </c>
      <c r="D74" s="11">
        <v>480.26042217597097</v>
      </c>
      <c r="E74" s="13"/>
      <c r="F74" s="16">
        <f t="shared" si="3"/>
        <v>226.36875122368119</v>
      </c>
      <c r="G74" s="16">
        <f t="shared" si="4"/>
        <v>734.15209312826073</v>
      </c>
      <c r="H74" s="11" t="e">
        <f t="shared" si="5"/>
        <v>#N/A</v>
      </c>
    </row>
    <row r="75" spans="2:8" x14ac:dyDescent="0.2">
      <c r="B75" s="10">
        <v>44270</v>
      </c>
      <c r="C75" s="11">
        <v>365</v>
      </c>
      <c r="D75" s="11">
        <v>445.79974126706998</v>
      </c>
      <c r="E75" s="13"/>
      <c r="F75" s="16">
        <f t="shared" si="3"/>
        <v>191.90807031478019</v>
      </c>
      <c r="G75" s="16">
        <f t="shared" si="4"/>
        <v>699.69141221935979</v>
      </c>
      <c r="H75" s="11" t="e">
        <f t="shared" si="5"/>
        <v>#N/A</v>
      </c>
    </row>
    <row r="76" spans="2:8" x14ac:dyDescent="0.2">
      <c r="B76" s="10">
        <v>44271</v>
      </c>
      <c r="C76" s="11">
        <v>213</v>
      </c>
      <c r="D76" s="11">
        <v>361.58396118877101</v>
      </c>
      <c r="E76" s="13"/>
      <c r="F76" s="16">
        <f t="shared" si="3"/>
        <v>107.69229023648123</v>
      </c>
      <c r="G76" s="16">
        <f t="shared" si="4"/>
        <v>615.47563214106083</v>
      </c>
      <c r="H76" s="11" t="e">
        <f t="shared" si="5"/>
        <v>#N/A</v>
      </c>
    </row>
    <row r="77" spans="2:8" x14ac:dyDescent="0.2">
      <c r="B77" s="10">
        <v>44272</v>
      </c>
      <c r="C77" s="11">
        <v>209</v>
      </c>
      <c r="D77" s="11">
        <v>295.13686325285198</v>
      </c>
      <c r="E77" s="13"/>
      <c r="F77" s="16">
        <f t="shared" si="3"/>
        <v>41.245192300562195</v>
      </c>
      <c r="G77" s="16">
        <f t="shared" si="4"/>
        <v>549.0285342051418</v>
      </c>
      <c r="H77" s="11" t="e">
        <f t="shared" si="5"/>
        <v>#N/A</v>
      </c>
    </row>
    <row r="78" spans="2:8" x14ac:dyDescent="0.2">
      <c r="B78" s="10">
        <v>44273</v>
      </c>
      <c r="C78" s="11">
        <v>641</v>
      </c>
      <c r="D78" s="11">
        <v>405.61634982172302</v>
      </c>
      <c r="E78" s="13"/>
      <c r="F78" s="16">
        <f t="shared" si="3"/>
        <v>151.72467886943323</v>
      </c>
      <c r="G78" s="16">
        <f t="shared" si="4"/>
        <v>659.50802077401283</v>
      </c>
      <c r="H78" s="11" t="e">
        <f t="shared" si="5"/>
        <v>#N/A</v>
      </c>
    </row>
    <row r="79" spans="2:8" x14ac:dyDescent="0.2">
      <c r="B79" s="10">
        <v>44274</v>
      </c>
      <c r="C79" s="11">
        <v>164</v>
      </c>
      <c r="D79" s="11">
        <v>318.20267204167499</v>
      </c>
      <c r="E79" s="13"/>
      <c r="F79" s="16">
        <f t="shared" si="3"/>
        <v>64.311001089385201</v>
      </c>
      <c r="G79" s="16">
        <f t="shared" si="4"/>
        <v>572.0943429939648</v>
      </c>
      <c r="H79" s="11" t="e">
        <f t="shared" si="5"/>
        <v>#N/A</v>
      </c>
    </row>
    <row r="80" spans="2:8" x14ac:dyDescent="0.2">
      <c r="B80" s="10">
        <v>44275</v>
      </c>
      <c r="C80" s="11">
        <v>73</v>
      </c>
      <c r="D80" s="11">
        <v>217.21455422541399</v>
      </c>
      <c r="E80" s="13"/>
      <c r="F80" s="16">
        <f t="shared" si="3"/>
        <v>0</v>
      </c>
      <c r="G80" s="16">
        <f t="shared" si="4"/>
        <v>471.10622517770378</v>
      </c>
      <c r="H80" s="11" t="e">
        <f t="shared" si="5"/>
        <v>#N/A</v>
      </c>
    </row>
    <row r="81" spans="2:8" x14ac:dyDescent="0.2">
      <c r="B81" s="10">
        <v>44276</v>
      </c>
      <c r="C81" s="11">
        <v>536</v>
      </c>
      <c r="D81" s="11">
        <v>312.70251871111901</v>
      </c>
      <c r="E81" s="13"/>
      <c r="F81" s="16">
        <f t="shared" si="3"/>
        <v>58.810847758829226</v>
      </c>
      <c r="G81" s="16">
        <f t="shared" si="4"/>
        <v>566.59418966340877</v>
      </c>
      <c r="H81" s="11" t="e">
        <f t="shared" si="5"/>
        <v>#N/A</v>
      </c>
    </row>
    <row r="82" spans="2:8" x14ac:dyDescent="0.2">
      <c r="B82" s="10">
        <v>44277</v>
      </c>
      <c r="C82" s="11">
        <v>414</v>
      </c>
      <c r="D82" s="11">
        <v>345.74781041604001</v>
      </c>
      <c r="E82" s="13"/>
      <c r="F82" s="16">
        <f t="shared" si="3"/>
        <v>91.856139463750225</v>
      </c>
      <c r="G82" s="16">
        <f t="shared" si="4"/>
        <v>599.63948136832983</v>
      </c>
      <c r="H82" s="11" t="e">
        <f t="shared" si="5"/>
        <v>#N/A</v>
      </c>
    </row>
    <row r="83" spans="2:8" x14ac:dyDescent="0.2">
      <c r="B83" s="10">
        <v>44278</v>
      </c>
      <c r="C83" s="11">
        <v>573</v>
      </c>
      <c r="D83" s="11">
        <v>430.65387102057701</v>
      </c>
      <c r="E83" s="13"/>
      <c r="F83" s="16">
        <f t="shared" si="3"/>
        <v>176.76220006828723</v>
      </c>
      <c r="G83" s="16">
        <f t="shared" si="4"/>
        <v>684.54554197286677</v>
      </c>
      <c r="H83" s="11" t="e">
        <f t="shared" si="5"/>
        <v>#N/A</v>
      </c>
    </row>
    <row r="84" spans="2:8" x14ac:dyDescent="0.2">
      <c r="B84" s="10">
        <v>44279</v>
      </c>
      <c r="C84" s="11">
        <v>552</v>
      </c>
      <c r="D84" s="11">
        <v>487.82396676539901</v>
      </c>
      <c r="E84" s="13"/>
      <c r="F84" s="16">
        <f t="shared" si="3"/>
        <v>233.93229581310922</v>
      </c>
      <c r="G84" s="16">
        <f t="shared" si="4"/>
        <v>741.71563771768876</v>
      </c>
      <c r="H84" s="11" t="e">
        <f t="shared" si="5"/>
        <v>#N/A</v>
      </c>
    </row>
    <row r="85" spans="2:8" x14ac:dyDescent="0.2">
      <c r="B85" s="10">
        <v>44280</v>
      </c>
      <c r="C85" s="11">
        <v>316</v>
      </c>
      <c r="D85" s="11">
        <v>442.00539083128803</v>
      </c>
      <c r="E85" s="13"/>
      <c r="F85" s="16">
        <f t="shared" si="3"/>
        <v>188.11371987899824</v>
      </c>
      <c r="G85" s="16">
        <f t="shared" si="4"/>
        <v>695.89706178357778</v>
      </c>
      <c r="H85" s="11" t="e">
        <f t="shared" si="5"/>
        <v>#N/A</v>
      </c>
    </row>
    <row r="86" spans="2:8" x14ac:dyDescent="0.2">
      <c r="B86" s="10">
        <v>44281</v>
      </c>
      <c r="C86" s="11">
        <v>94</v>
      </c>
      <c r="D86" s="11">
        <v>321.21934938714401</v>
      </c>
      <c r="E86" s="13"/>
      <c r="F86" s="16">
        <f t="shared" si="3"/>
        <v>67.327678434854221</v>
      </c>
      <c r="G86" s="16">
        <f t="shared" si="4"/>
        <v>575.11102033943382</v>
      </c>
      <c r="H86" s="11" t="e">
        <f t="shared" si="5"/>
        <v>#N/A</v>
      </c>
    </row>
    <row r="87" spans="2:8" x14ac:dyDescent="0.2">
      <c r="B87" s="10">
        <v>44282</v>
      </c>
      <c r="C87" s="11">
        <v>102</v>
      </c>
      <c r="D87" s="11">
        <v>229.86118488864801</v>
      </c>
      <c r="E87" s="13"/>
      <c r="F87" s="16">
        <f t="shared" si="3"/>
        <v>0</v>
      </c>
      <c r="G87" s="16">
        <f t="shared" si="4"/>
        <v>483.7528558409378</v>
      </c>
      <c r="H87" s="11" t="e">
        <f t="shared" si="5"/>
        <v>#N/A</v>
      </c>
    </row>
    <row r="88" spans="2:8" x14ac:dyDescent="0.2">
      <c r="B88" s="10">
        <v>44283</v>
      </c>
      <c r="C88" s="11">
        <v>322</v>
      </c>
      <c r="D88" s="11">
        <v>243.13726384841601</v>
      </c>
      <c r="E88" s="13"/>
      <c r="F88" s="16">
        <f t="shared" si="3"/>
        <v>0</v>
      </c>
      <c r="G88" s="16">
        <f t="shared" si="4"/>
        <v>497.02893480070577</v>
      </c>
      <c r="H88" s="11" t="e">
        <f t="shared" si="5"/>
        <v>#N/A</v>
      </c>
    </row>
    <row r="89" spans="2:8" x14ac:dyDescent="0.2">
      <c r="B89" s="10">
        <v>44284</v>
      </c>
      <c r="C89" s="11">
        <v>211</v>
      </c>
      <c r="D89" s="11">
        <v>216.86051506424499</v>
      </c>
      <c r="E89" s="13"/>
      <c r="F89" s="16">
        <f t="shared" si="3"/>
        <v>0</v>
      </c>
      <c r="G89" s="16">
        <f t="shared" si="4"/>
        <v>470.75218601653478</v>
      </c>
      <c r="H89" s="11" t="e">
        <f t="shared" si="5"/>
        <v>#N/A</v>
      </c>
    </row>
    <row r="90" spans="2:8" x14ac:dyDescent="0.2">
      <c r="B90" s="10">
        <v>44285</v>
      </c>
      <c r="C90" s="11">
        <v>383</v>
      </c>
      <c r="D90" s="11">
        <v>263.22003624279898</v>
      </c>
      <c r="E90" s="13"/>
      <c r="F90" s="16">
        <f t="shared" si="3"/>
        <v>9.3283652905091969</v>
      </c>
      <c r="G90" s="16">
        <f t="shared" si="4"/>
        <v>517.1117071950888</v>
      </c>
      <c r="H90" s="11" t="e">
        <f t="shared" si="5"/>
        <v>#N/A</v>
      </c>
    </row>
    <row r="91" spans="2:8" x14ac:dyDescent="0.2">
      <c r="B91" s="10">
        <v>44286</v>
      </c>
      <c r="C91" s="11">
        <v>194</v>
      </c>
      <c r="D91" s="11">
        <v>232.32287625934401</v>
      </c>
      <c r="E91" s="13"/>
      <c r="F91" s="16">
        <f t="shared" si="3"/>
        <v>0</v>
      </c>
      <c r="G91" s="16">
        <f t="shared" si="4"/>
        <v>486.21454721163377</v>
      </c>
      <c r="H91" s="11" t="e">
        <f t="shared" si="5"/>
        <v>#N/A</v>
      </c>
    </row>
    <row r="92" spans="2:8" x14ac:dyDescent="0.2">
      <c r="B92" s="10">
        <v>44287</v>
      </c>
      <c r="C92" s="11">
        <v>21</v>
      </c>
      <c r="D92" s="11">
        <v>145.989393760978</v>
      </c>
      <c r="E92" s="13"/>
      <c r="F92" s="16">
        <f t="shared" si="3"/>
        <v>0</v>
      </c>
      <c r="G92" s="16">
        <f t="shared" si="4"/>
        <v>399.88106471326779</v>
      </c>
      <c r="H92" s="11" t="e">
        <f t="shared" si="5"/>
        <v>#N/A</v>
      </c>
    </row>
    <row r="93" spans="2:8" x14ac:dyDescent="0.2">
      <c r="B93" s="10">
        <v>44288</v>
      </c>
      <c r="C93" s="11">
        <v>224</v>
      </c>
      <c r="D93" s="11">
        <v>156.398135340631</v>
      </c>
      <c r="E93" s="13"/>
      <c r="F93" s="16">
        <f t="shared" si="3"/>
        <v>0</v>
      </c>
      <c r="G93" s="16">
        <f t="shared" si="4"/>
        <v>410.28980629292079</v>
      </c>
      <c r="H93" s="11" t="e">
        <f t="shared" si="5"/>
        <v>#N/A</v>
      </c>
    </row>
    <row r="94" spans="2:8" x14ac:dyDescent="0.2">
      <c r="B94" s="10">
        <v>44289</v>
      </c>
      <c r="C94" s="11">
        <v>60</v>
      </c>
      <c r="D94" s="11">
        <v>107.876088462013</v>
      </c>
      <c r="E94" s="13"/>
      <c r="F94" s="16">
        <f t="shared" si="3"/>
        <v>0</v>
      </c>
      <c r="G94" s="16">
        <f t="shared" si="4"/>
        <v>361.76775941430276</v>
      </c>
      <c r="H94" s="11" t="e">
        <f t="shared" si="5"/>
        <v>#N/A</v>
      </c>
    </row>
    <row r="95" spans="2:8" x14ac:dyDescent="0.2">
      <c r="B95" s="10">
        <v>44290</v>
      </c>
      <c r="C95" s="11">
        <v>459</v>
      </c>
      <c r="D95" s="11">
        <v>220.54527751939699</v>
      </c>
      <c r="E95" s="13"/>
      <c r="F95" s="16">
        <f t="shared" si="3"/>
        <v>0</v>
      </c>
      <c r="G95" s="16">
        <f t="shared" si="4"/>
        <v>474.43694847168678</v>
      </c>
      <c r="H95" s="11" t="e">
        <f t="shared" si="5"/>
        <v>#N/A</v>
      </c>
    </row>
    <row r="96" spans="2:8" x14ac:dyDescent="0.2">
      <c r="B96" s="10">
        <v>44291</v>
      </c>
      <c r="C96" s="11">
        <v>318</v>
      </c>
      <c r="D96" s="11">
        <v>258.63659480672698</v>
      </c>
      <c r="E96" s="13"/>
      <c r="F96" s="16">
        <f t="shared" si="3"/>
        <v>4.7449238544371894</v>
      </c>
      <c r="G96" s="16">
        <f t="shared" si="4"/>
        <v>512.52826575901679</v>
      </c>
      <c r="H96" s="11" t="e">
        <f t="shared" si="5"/>
        <v>#N/A</v>
      </c>
    </row>
    <row r="97" spans="2:8" x14ac:dyDescent="0.2">
      <c r="B97" s="10">
        <v>44292</v>
      </c>
      <c r="C97" s="11">
        <v>87</v>
      </c>
      <c r="D97" s="11">
        <v>202.23436730850801</v>
      </c>
      <c r="E97" s="13"/>
      <c r="F97" s="16">
        <f t="shared" si="3"/>
        <v>0</v>
      </c>
      <c r="G97" s="16">
        <f t="shared" si="4"/>
        <v>456.12603826079783</v>
      </c>
      <c r="H97" s="11" t="e">
        <f t="shared" si="5"/>
        <v>#N/A</v>
      </c>
    </row>
    <row r="98" spans="2:8" x14ac:dyDescent="0.2">
      <c r="B98" s="10">
        <v>44293</v>
      </c>
      <c r="C98" s="11">
        <v>43</v>
      </c>
      <c r="D98" s="11">
        <v>141.24869531581999</v>
      </c>
      <c r="E98" s="13"/>
      <c r="F98" s="16">
        <f t="shared" si="3"/>
        <v>0</v>
      </c>
      <c r="G98" s="16">
        <f t="shared" si="4"/>
        <v>395.1403662681098</v>
      </c>
      <c r="H98" s="11" t="e">
        <f t="shared" si="5"/>
        <v>#N/A</v>
      </c>
    </row>
    <row r="99" spans="2:8" x14ac:dyDescent="0.2">
      <c r="B99" s="10">
        <v>44294</v>
      </c>
      <c r="C99" s="11">
        <v>573</v>
      </c>
      <c r="D99" s="11">
        <v>290.344962596296</v>
      </c>
      <c r="E99" s="13"/>
      <c r="F99" s="16">
        <f t="shared" si="3"/>
        <v>36.453291644006214</v>
      </c>
      <c r="G99" s="16">
        <f t="shared" si="4"/>
        <v>544.23663354858581</v>
      </c>
      <c r="H99" s="11">
        <f t="shared" si="5"/>
        <v>573</v>
      </c>
    </row>
    <row r="100" spans="2:8" x14ac:dyDescent="0.2">
      <c r="B100" s="10">
        <v>44295</v>
      </c>
      <c r="C100" s="11">
        <v>232</v>
      </c>
      <c r="D100" s="11">
        <v>281.207883235917</v>
      </c>
      <c r="E100" s="13"/>
      <c r="F100" s="16">
        <f t="shared" si="3"/>
        <v>27.316212283627209</v>
      </c>
      <c r="G100" s="16">
        <f t="shared" si="4"/>
        <v>535.09955418820675</v>
      </c>
      <c r="H100" s="11" t="e">
        <f t="shared" si="5"/>
        <v>#N/A</v>
      </c>
    </row>
    <row r="101" spans="2:8" x14ac:dyDescent="0.2">
      <c r="B101" s="10">
        <v>44296</v>
      </c>
      <c r="C101" s="11">
        <v>142</v>
      </c>
      <c r="D101" s="11">
        <v>238.34792898722199</v>
      </c>
      <c r="E101" s="13"/>
      <c r="F101" s="16">
        <f t="shared" si="3"/>
        <v>0</v>
      </c>
      <c r="G101" s="16">
        <f t="shared" si="4"/>
        <v>492.23959993951178</v>
      </c>
      <c r="H101" s="11" t="e">
        <f t="shared" si="5"/>
        <v>#N/A</v>
      </c>
    </row>
    <row r="102" spans="2:8" x14ac:dyDescent="0.2">
      <c r="B102" s="10">
        <v>44297</v>
      </c>
      <c r="C102" s="11">
        <v>592</v>
      </c>
      <c r="D102" s="11">
        <v>369.54333316847101</v>
      </c>
      <c r="E102" s="13"/>
      <c r="F102" s="16">
        <f t="shared" si="3"/>
        <v>115.65166221618122</v>
      </c>
      <c r="G102" s="16">
        <f t="shared" si="4"/>
        <v>623.43500412076082</v>
      </c>
      <c r="H102" s="11" t="e">
        <f t="shared" si="5"/>
        <v>#N/A</v>
      </c>
    </row>
    <row r="103" spans="2:8" x14ac:dyDescent="0.2">
      <c r="B103" s="10">
        <v>44298</v>
      </c>
      <c r="C103" s="11">
        <v>463</v>
      </c>
      <c r="D103" s="11">
        <v>422.48360999841299</v>
      </c>
      <c r="E103" s="13"/>
      <c r="F103" s="16">
        <f t="shared" si="3"/>
        <v>168.5919390461232</v>
      </c>
      <c r="G103" s="16">
        <f t="shared" si="4"/>
        <v>676.37528095070275</v>
      </c>
      <c r="H103" s="11" t="e">
        <f t="shared" si="5"/>
        <v>#N/A</v>
      </c>
    </row>
    <row r="104" spans="2:8" x14ac:dyDescent="0.2">
      <c r="B104" s="10">
        <v>44299</v>
      </c>
      <c r="C104" s="11">
        <v>441</v>
      </c>
      <c r="D104" s="11">
        <v>451.013674270217</v>
      </c>
      <c r="E104" s="13"/>
      <c r="F104" s="16">
        <f t="shared" si="3"/>
        <v>197.12200331792721</v>
      </c>
      <c r="G104" s="16">
        <f t="shared" si="4"/>
        <v>704.90534522250675</v>
      </c>
      <c r="H104" s="11" t="e">
        <f t="shared" si="5"/>
        <v>#N/A</v>
      </c>
    </row>
    <row r="105" spans="2:8" x14ac:dyDescent="0.2">
      <c r="B105" s="10">
        <v>44300</v>
      </c>
      <c r="C105" s="11">
        <v>393</v>
      </c>
      <c r="D105" s="11">
        <v>450.53251414844402</v>
      </c>
      <c r="E105" s="13"/>
      <c r="F105" s="16">
        <f t="shared" si="3"/>
        <v>196.64084319615424</v>
      </c>
      <c r="G105" s="16">
        <f t="shared" si="4"/>
        <v>704.42418510073378</v>
      </c>
      <c r="H105" s="11" t="e">
        <f t="shared" si="5"/>
        <v>#N/A</v>
      </c>
    </row>
    <row r="106" spans="2:8" x14ac:dyDescent="0.2">
      <c r="B106" s="10">
        <v>44301</v>
      </c>
      <c r="C106" s="11">
        <v>342</v>
      </c>
      <c r="D106" s="11">
        <v>426.85449001233098</v>
      </c>
      <c r="E106" s="13"/>
      <c r="F106" s="16">
        <f t="shared" si="3"/>
        <v>172.9628190600412</v>
      </c>
      <c r="G106" s="16">
        <f t="shared" si="4"/>
        <v>680.7461609646208</v>
      </c>
      <c r="H106" s="11" t="e">
        <f t="shared" si="5"/>
        <v>#N/A</v>
      </c>
    </row>
    <row r="107" spans="2:8" x14ac:dyDescent="0.2">
      <c r="B107" s="10">
        <v>44302</v>
      </c>
      <c r="C107" s="11">
        <v>168</v>
      </c>
      <c r="D107" s="11">
        <v>341.01267955968399</v>
      </c>
      <c r="E107" s="13"/>
      <c r="F107" s="16">
        <f t="shared" si="3"/>
        <v>87.121008607394202</v>
      </c>
      <c r="G107" s="16">
        <f t="shared" si="4"/>
        <v>594.9043505119738</v>
      </c>
      <c r="H107" s="11" t="e">
        <f t="shared" si="5"/>
        <v>#N/A</v>
      </c>
    </row>
    <row r="108" spans="2:8" x14ac:dyDescent="0.2">
      <c r="B108" s="10">
        <v>44303</v>
      </c>
      <c r="C108" s="11">
        <v>75</v>
      </c>
      <c r="D108" s="11">
        <v>238.784976669396</v>
      </c>
      <c r="E108" s="13"/>
      <c r="F108" s="16">
        <f t="shared" si="3"/>
        <v>0</v>
      </c>
      <c r="G108" s="16">
        <f t="shared" si="4"/>
        <v>492.67664762168579</v>
      </c>
      <c r="H108" s="11" t="e">
        <f t="shared" si="5"/>
        <v>#N/A</v>
      </c>
    </row>
    <row r="109" spans="2:8" x14ac:dyDescent="0.2">
      <c r="B109" s="10">
        <v>44304</v>
      </c>
      <c r="C109" s="11">
        <v>335</v>
      </c>
      <c r="D109" s="11">
        <v>257.092084622127</v>
      </c>
      <c r="E109" s="13"/>
      <c r="F109" s="16">
        <f t="shared" si="3"/>
        <v>3.2004136698372179</v>
      </c>
      <c r="G109" s="16">
        <f t="shared" si="4"/>
        <v>510.98375557441682</v>
      </c>
      <c r="H109" s="11" t="e">
        <f t="shared" si="5"/>
        <v>#N/A</v>
      </c>
    </row>
    <row r="110" spans="2:8" x14ac:dyDescent="0.2">
      <c r="B110" s="10">
        <v>44305</v>
      </c>
      <c r="C110" s="11">
        <v>244</v>
      </c>
      <c r="D110" s="11">
        <v>241.28935367329299</v>
      </c>
      <c r="E110" s="13"/>
      <c r="F110" s="16">
        <f t="shared" si="3"/>
        <v>0</v>
      </c>
      <c r="G110" s="16">
        <f t="shared" si="4"/>
        <v>495.18102462558278</v>
      </c>
      <c r="H110" s="11" t="e">
        <f t="shared" si="5"/>
        <v>#N/A</v>
      </c>
    </row>
    <row r="111" spans="2:8" x14ac:dyDescent="0.2">
      <c r="B111" s="10">
        <v>44306</v>
      </c>
      <c r="C111" s="11">
        <v>356</v>
      </c>
      <c r="D111" s="11">
        <v>272.82111238479501</v>
      </c>
      <c r="E111" s="13"/>
      <c r="F111" s="16">
        <f t="shared" si="3"/>
        <v>18.929441432505229</v>
      </c>
      <c r="G111" s="16">
        <f t="shared" si="4"/>
        <v>526.71278333708483</v>
      </c>
      <c r="H111" s="11" t="e">
        <f t="shared" si="5"/>
        <v>#N/A</v>
      </c>
    </row>
    <row r="112" spans="2:8" x14ac:dyDescent="0.2">
      <c r="B112" s="10">
        <v>44307</v>
      </c>
      <c r="C112" s="11">
        <v>251</v>
      </c>
      <c r="D112" s="11">
        <v>260.62448317125097</v>
      </c>
      <c r="E112" s="13"/>
      <c r="F112" s="16">
        <f t="shared" si="3"/>
        <v>6.7328122189611861</v>
      </c>
      <c r="G112" s="16">
        <f t="shared" si="4"/>
        <v>514.51615412354079</v>
      </c>
      <c r="H112" s="11" t="e">
        <f t="shared" si="5"/>
        <v>#N/A</v>
      </c>
    </row>
    <row r="113" spans="2:8" x14ac:dyDescent="0.2">
      <c r="B113" s="10">
        <v>44308</v>
      </c>
      <c r="C113" s="11">
        <v>557</v>
      </c>
      <c r="D113" s="11">
        <v>364.97787255441801</v>
      </c>
      <c r="E113" s="13"/>
      <c r="F113" s="16">
        <f t="shared" si="3"/>
        <v>111.08620160212823</v>
      </c>
      <c r="G113" s="16">
        <f t="shared" si="4"/>
        <v>618.86954350670783</v>
      </c>
      <c r="H113" s="11" t="e">
        <f t="shared" si="5"/>
        <v>#N/A</v>
      </c>
    </row>
    <row r="114" spans="2:8" x14ac:dyDescent="0.2">
      <c r="B114" s="10">
        <v>44309</v>
      </c>
      <c r="C114" s="11">
        <v>110</v>
      </c>
      <c r="D114" s="11">
        <v>281.311993561897</v>
      </c>
      <c r="E114" s="13"/>
      <c r="F114" s="16">
        <f t="shared" si="3"/>
        <v>27.420322609607211</v>
      </c>
      <c r="G114" s="16">
        <f t="shared" si="4"/>
        <v>535.20366451418681</v>
      </c>
      <c r="H114" s="11" t="e">
        <f t="shared" si="5"/>
        <v>#N/A</v>
      </c>
    </row>
    <row r="115" spans="2:8" x14ac:dyDescent="0.2">
      <c r="B115" s="10">
        <v>44310</v>
      </c>
      <c r="C115" s="11">
        <v>54</v>
      </c>
      <c r="D115" s="11">
        <v>194.234507157759</v>
      </c>
      <c r="E115" s="13"/>
      <c r="F115" s="16">
        <f t="shared" si="3"/>
        <v>0</v>
      </c>
      <c r="G115" s="16">
        <f t="shared" si="4"/>
        <v>448.12617811004878</v>
      </c>
      <c r="H115" s="11" t="e">
        <f t="shared" si="5"/>
        <v>#N/A</v>
      </c>
    </row>
    <row r="116" spans="2:8" x14ac:dyDescent="0.2">
      <c r="B116" s="10">
        <v>44311</v>
      </c>
      <c r="C116" s="11">
        <v>414</v>
      </c>
      <c r="D116" s="11">
        <v>260.845991882188</v>
      </c>
      <c r="E116" s="13"/>
      <c r="F116" s="16">
        <f t="shared" si="3"/>
        <v>6.9543209298982163</v>
      </c>
      <c r="G116" s="16">
        <f t="shared" si="4"/>
        <v>514.73766283447776</v>
      </c>
      <c r="H116" s="11" t="e">
        <f t="shared" si="5"/>
        <v>#N/A</v>
      </c>
    </row>
    <row r="117" spans="2:8" x14ac:dyDescent="0.2">
      <c r="B117" s="10">
        <v>44312</v>
      </c>
      <c r="C117" s="11">
        <v>157</v>
      </c>
      <c r="D117" s="11">
        <v>220.31524963879599</v>
      </c>
      <c r="E117" s="13"/>
      <c r="F117" s="16">
        <f t="shared" si="3"/>
        <v>0</v>
      </c>
      <c r="G117" s="16">
        <f t="shared" si="4"/>
        <v>474.2069205910858</v>
      </c>
      <c r="H117" s="11" t="e">
        <f t="shared" si="5"/>
        <v>#N/A</v>
      </c>
    </row>
    <row r="118" spans="2:8" x14ac:dyDescent="0.2">
      <c r="B118" s="10">
        <v>44313</v>
      </c>
      <c r="C118" s="11">
        <v>306</v>
      </c>
      <c r="D118" s="11">
        <v>244.63116423550301</v>
      </c>
      <c r="E118" s="13"/>
      <c r="F118" s="16">
        <f t="shared" si="3"/>
        <v>0</v>
      </c>
      <c r="G118" s="16">
        <f t="shared" si="4"/>
        <v>498.52283518779279</v>
      </c>
      <c r="H118" s="11" t="e">
        <f t="shared" si="5"/>
        <v>#N/A</v>
      </c>
    </row>
    <row r="119" spans="2:8" x14ac:dyDescent="0.2">
      <c r="B119" s="10">
        <v>44314</v>
      </c>
      <c r="C119" s="11">
        <v>265</v>
      </c>
      <c r="D119" s="11">
        <v>249.74207300632</v>
      </c>
      <c r="E119" s="13"/>
      <c r="F119" s="16">
        <f t="shared" si="3"/>
        <v>0</v>
      </c>
      <c r="G119" s="16">
        <f t="shared" si="4"/>
        <v>503.63374395860978</v>
      </c>
      <c r="H119" s="11" t="e">
        <f t="shared" si="5"/>
        <v>#N/A</v>
      </c>
    </row>
    <row r="120" spans="2:8" x14ac:dyDescent="0.2">
      <c r="B120" s="10">
        <v>44315</v>
      </c>
      <c r="C120" s="11">
        <v>315</v>
      </c>
      <c r="D120" s="11">
        <v>272.61529666851999</v>
      </c>
      <c r="E120" s="13"/>
      <c r="F120" s="16">
        <f t="shared" si="3"/>
        <v>18.723625716230202</v>
      </c>
      <c r="G120" s="16">
        <f t="shared" si="4"/>
        <v>526.50696762080975</v>
      </c>
      <c r="H120" s="11" t="e">
        <f t="shared" si="5"/>
        <v>#N/A</v>
      </c>
    </row>
    <row r="121" spans="2:8" x14ac:dyDescent="0.2">
      <c r="B121" s="10">
        <v>44316</v>
      </c>
      <c r="C121" s="11">
        <v>150</v>
      </c>
      <c r="D121" s="11">
        <v>229.589926028126</v>
      </c>
      <c r="E121" s="13"/>
      <c r="F121" s="16">
        <f t="shared" si="3"/>
        <v>0</v>
      </c>
      <c r="G121" s="16">
        <f t="shared" si="4"/>
        <v>483.48159698041582</v>
      </c>
      <c r="H121" s="11" t="e">
        <f t="shared" si="5"/>
        <v>#N/A</v>
      </c>
    </row>
    <row r="122" spans="2:8" x14ac:dyDescent="0.2">
      <c r="B122" s="10">
        <v>44317</v>
      </c>
      <c r="C122" s="11">
        <v>29</v>
      </c>
      <c r="D122" s="11">
        <v>151.492541018156</v>
      </c>
      <c r="E122" s="13"/>
      <c r="F122" s="16">
        <f t="shared" si="3"/>
        <v>0</v>
      </c>
      <c r="G122" s="16">
        <f t="shared" si="4"/>
        <v>405.38421197044579</v>
      </c>
      <c r="H122" s="11" t="e">
        <f t="shared" si="5"/>
        <v>#N/A</v>
      </c>
    </row>
    <row r="123" spans="2:8" x14ac:dyDescent="0.2">
      <c r="B123" s="10">
        <v>44318</v>
      </c>
      <c r="C123" s="11">
        <v>344</v>
      </c>
      <c r="D123" s="11">
        <v>208.592096279663</v>
      </c>
      <c r="E123" s="13"/>
      <c r="F123" s="16">
        <f t="shared" si="3"/>
        <v>0</v>
      </c>
      <c r="G123" s="16">
        <f t="shared" si="4"/>
        <v>462.48376723195281</v>
      </c>
      <c r="H123" s="11" t="e">
        <f t="shared" si="5"/>
        <v>#N/A</v>
      </c>
    </row>
    <row r="124" spans="2:8" x14ac:dyDescent="0.2">
      <c r="B124" s="10">
        <v>44319</v>
      </c>
      <c r="C124" s="11">
        <v>506</v>
      </c>
      <c r="D124" s="11">
        <v>315.12587635409898</v>
      </c>
      <c r="E124" s="13"/>
      <c r="F124" s="16">
        <f t="shared" si="3"/>
        <v>61.234205401809191</v>
      </c>
      <c r="G124" s="16">
        <f t="shared" si="4"/>
        <v>569.01754730638879</v>
      </c>
      <c r="H124" s="11" t="e">
        <f t="shared" si="5"/>
        <v>#N/A</v>
      </c>
    </row>
    <row r="125" spans="2:8" x14ac:dyDescent="0.2">
      <c r="B125" s="10">
        <v>44320</v>
      </c>
      <c r="C125" s="11">
        <v>270</v>
      </c>
      <c r="D125" s="11">
        <v>310.538099907071</v>
      </c>
      <c r="E125" s="13"/>
      <c r="F125" s="16">
        <f t="shared" si="3"/>
        <v>56.646428954781214</v>
      </c>
      <c r="G125" s="16">
        <f t="shared" si="4"/>
        <v>564.42977085936081</v>
      </c>
      <c r="H125" s="11" t="e">
        <f t="shared" si="5"/>
        <v>#N/A</v>
      </c>
    </row>
    <row r="126" spans="2:8" x14ac:dyDescent="0.2">
      <c r="B126" s="10">
        <v>44321</v>
      </c>
      <c r="C126" s="11">
        <v>220</v>
      </c>
      <c r="D126" s="11">
        <v>285.986494337598</v>
      </c>
      <c r="E126" s="13"/>
      <c r="F126" s="16">
        <f t="shared" si="3"/>
        <v>32.094823385308217</v>
      </c>
      <c r="G126" s="16">
        <f t="shared" si="4"/>
        <v>539.87816528988776</v>
      </c>
      <c r="H126" s="11" t="e">
        <f t="shared" si="5"/>
        <v>#N/A</v>
      </c>
    </row>
    <row r="127" spans="2:8" x14ac:dyDescent="0.2">
      <c r="B127" s="10">
        <v>44322</v>
      </c>
      <c r="C127" s="11">
        <v>365</v>
      </c>
      <c r="D127" s="11">
        <v>318.70326743299398</v>
      </c>
      <c r="E127" s="13"/>
      <c r="F127" s="16">
        <f t="shared" si="3"/>
        <v>64.811596480704196</v>
      </c>
      <c r="G127" s="16">
        <f t="shared" si="4"/>
        <v>572.59493838528374</v>
      </c>
      <c r="H127" s="11" t="e">
        <f t="shared" si="5"/>
        <v>#N/A</v>
      </c>
    </row>
    <row r="128" spans="2:8" x14ac:dyDescent="0.2">
      <c r="B128" s="10">
        <v>44323</v>
      </c>
      <c r="C128" s="11">
        <v>140</v>
      </c>
      <c r="D128" s="11">
        <v>260.08191845807301</v>
      </c>
      <c r="E128" s="13"/>
      <c r="F128" s="16">
        <f t="shared" si="3"/>
        <v>6.1902475057832191</v>
      </c>
      <c r="G128" s="16">
        <f t="shared" si="4"/>
        <v>513.97358941036282</v>
      </c>
      <c r="H128" s="11" t="e">
        <f t="shared" si="5"/>
        <v>#N/A</v>
      </c>
    </row>
    <row r="129" spans="2:8" x14ac:dyDescent="0.2">
      <c r="B129" s="10">
        <v>44324</v>
      </c>
      <c r="C129" s="11">
        <v>107</v>
      </c>
      <c r="D129" s="11">
        <v>201.36567042775101</v>
      </c>
      <c r="E129" s="13"/>
      <c r="F129" s="16">
        <f t="shared" si="3"/>
        <v>0</v>
      </c>
      <c r="G129" s="16">
        <f t="shared" si="4"/>
        <v>455.25734138004077</v>
      </c>
      <c r="H129" s="11" t="e">
        <f t="shared" si="5"/>
        <v>#N/A</v>
      </c>
    </row>
    <row r="130" spans="2:8" x14ac:dyDescent="0.2">
      <c r="B130" s="10">
        <v>44325</v>
      </c>
      <c r="C130" s="11">
        <v>440</v>
      </c>
      <c r="D130" s="11">
        <v>279.57198399963698</v>
      </c>
      <c r="E130" s="13"/>
      <c r="F130" s="16">
        <f t="shared" si="3"/>
        <v>25.680313047347198</v>
      </c>
      <c r="G130" s="16">
        <f t="shared" si="4"/>
        <v>533.46365495192674</v>
      </c>
      <c r="H130" s="11" t="e">
        <f t="shared" si="5"/>
        <v>#N/A</v>
      </c>
    </row>
    <row r="131" spans="2:8" x14ac:dyDescent="0.2">
      <c r="B131" s="10">
        <v>44326</v>
      </c>
      <c r="C131" s="11">
        <v>493</v>
      </c>
      <c r="D131" s="11">
        <v>361.23192384738502</v>
      </c>
      <c r="E131" s="13"/>
      <c r="F131" s="16">
        <f t="shared" si="3"/>
        <v>107.34025289509523</v>
      </c>
      <c r="G131" s="16">
        <f t="shared" si="4"/>
        <v>615.12359479967483</v>
      </c>
      <c r="H131" s="11" t="e">
        <f t="shared" si="5"/>
        <v>#N/A</v>
      </c>
    </row>
    <row r="132" spans="2:8" x14ac:dyDescent="0.2">
      <c r="B132" s="10">
        <v>44327</v>
      </c>
      <c r="C132" s="11">
        <v>472</v>
      </c>
      <c r="D132" s="11">
        <v>415.51221719446198</v>
      </c>
      <c r="E132" s="13"/>
      <c r="F132" s="16">
        <f t="shared" si="3"/>
        <v>161.6205462421722</v>
      </c>
      <c r="G132" s="16">
        <f t="shared" si="4"/>
        <v>669.4038881467518</v>
      </c>
      <c r="H132" s="11" t="e">
        <f t="shared" si="5"/>
        <v>#N/A</v>
      </c>
    </row>
    <row r="133" spans="2:8" x14ac:dyDescent="0.2">
      <c r="B133" s="10">
        <v>44328</v>
      </c>
      <c r="C133" s="11">
        <v>228</v>
      </c>
      <c r="D133" s="11">
        <v>364.30890719627899</v>
      </c>
      <c r="E133" s="13"/>
      <c r="F133" s="16">
        <f t="shared" ref="F133:F196" si="6">MAX(D133-$G$1*$F$1,0)</f>
        <v>110.41723624398921</v>
      </c>
      <c r="G133" s="16">
        <f t="shared" ref="G133:G196" si="7">MAX(D133+$G$1*$F$1,0)</f>
        <v>618.20057814856875</v>
      </c>
      <c r="H133" s="11" t="e">
        <f t="shared" ref="H133:H196" si="8">IF(OR(C133&gt;G133,C133&lt;F133),C133,NA())</f>
        <v>#N/A</v>
      </c>
    </row>
    <row r="134" spans="2:8" x14ac:dyDescent="0.2">
      <c r="B134" s="10">
        <v>44329</v>
      </c>
      <c r="C134" s="11">
        <v>300</v>
      </c>
      <c r="D134" s="11">
        <v>347.69850972302601</v>
      </c>
      <c r="E134" s="13"/>
      <c r="F134" s="16">
        <f t="shared" si="6"/>
        <v>93.806838770736221</v>
      </c>
      <c r="G134" s="16">
        <f t="shared" si="7"/>
        <v>601.59018067531576</v>
      </c>
      <c r="H134" s="11" t="e">
        <f t="shared" si="8"/>
        <v>#N/A</v>
      </c>
    </row>
    <row r="135" spans="2:8" x14ac:dyDescent="0.2">
      <c r="B135" s="10">
        <v>44330</v>
      </c>
      <c r="C135" s="11">
        <v>122</v>
      </c>
      <c r="D135" s="11">
        <v>267.79608151994398</v>
      </c>
      <c r="E135" s="13"/>
      <c r="F135" s="16">
        <f t="shared" si="6"/>
        <v>13.904410567654196</v>
      </c>
      <c r="G135" s="16">
        <f t="shared" si="7"/>
        <v>521.6877524722338</v>
      </c>
      <c r="H135" s="11" t="e">
        <f t="shared" si="8"/>
        <v>#N/A</v>
      </c>
    </row>
    <row r="136" spans="2:8" x14ac:dyDescent="0.2">
      <c r="B136" s="10">
        <v>44331</v>
      </c>
      <c r="C136" s="11">
        <v>82</v>
      </c>
      <c r="D136" s="11">
        <v>191.02086704944401</v>
      </c>
      <c r="E136" s="13"/>
      <c r="F136" s="16">
        <f t="shared" si="6"/>
        <v>0</v>
      </c>
      <c r="G136" s="16">
        <f t="shared" si="7"/>
        <v>444.91253800173376</v>
      </c>
      <c r="H136" s="11" t="e">
        <f t="shared" si="8"/>
        <v>#N/A</v>
      </c>
    </row>
    <row r="137" spans="2:8" x14ac:dyDescent="0.2">
      <c r="B137" s="10">
        <v>44332</v>
      </c>
      <c r="C137" s="11">
        <v>482</v>
      </c>
      <c r="D137" s="11">
        <v>281.36385650304197</v>
      </c>
      <c r="E137" s="13"/>
      <c r="F137" s="16">
        <f t="shared" si="6"/>
        <v>27.472185550752187</v>
      </c>
      <c r="G137" s="16">
        <f t="shared" si="7"/>
        <v>535.25552745533173</v>
      </c>
      <c r="H137" s="11" t="e">
        <f t="shared" si="8"/>
        <v>#N/A</v>
      </c>
    </row>
    <row r="138" spans="2:8" x14ac:dyDescent="0.2">
      <c r="B138" s="10">
        <v>44333</v>
      </c>
      <c r="C138" s="11">
        <v>210</v>
      </c>
      <c r="D138" s="11">
        <v>254.05754929486201</v>
      </c>
      <c r="E138" s="13"/>
      <c r="F138" s="16">
        <f t="shared" si="6"/>
        <v>0.16587834257222767</v>
      </c>
      <c r="G138" s="16">
        <f t="shared" si="7"/>
        <v>507.9492202471518</v>
      </c>
      <c r="H138" s="11" t="e">
        <f t="shared" si="8"/>
        <v>#N/A</v>
      </c>
    </row>
    <row r="139" spans="2:8" x14ac:dyDescent="0.2">
      <c r="B139" s="10">
        <v>44334</v>
      </c>
      <c r="C139" s="11">
        <v>604</v>
      </c>
      <c r="D139" s="11">
        <v>378.58049724811201</v>
      </c>
      <c r="E139" s="13"/>
      <c r="F139" s="16">
        <f t="shared" si="6"/>
        <v>124.68882629582222</v>
      </c>
      <c r="G139" s="16">
        <f t="shared" si="7"/>
        <v>632.47216820040182</v>
      </c>
      <c r="H139" s="11" t="e">
        <f t="shared" si="8"/>
        <v>#N/A</v>
      </c>
    </row>
    <row r="140" spans="2:8" x14ac:dyDescent="0.2">
      <c r="B140" s="10">
        <v>44335</v>
      </c>
      <c r="C140" s="11">
        <v>332</v>
      </c>
      <c r="D140" s="11">
        <v>374.821634550331</v>
      </c>
      <c r="E140" s="13"/>
      <c r="F140" s="16">
        <f t="shared" si="6"/>
        <v>120.92996359804121</v>
      </c>
      <c r="G140" s="16">
        <f t="shared" si="7"/>
        <v>628.71330550262076</v>
      </c>
      <c r="H140" s="11" t="e">
        <f t="shared" si="8"/>
        <v>#N/A</v>
      </c>
    </row>
    <row r="141" spans="2:8" x14ac:dyDescent="0.2">
      <c r="B141" s="10">
        <v>44336</v>
      </c>
      <c r="C141" s="11">
        <v>107</v>
      </c>
      <c r="D141" s="11">
        <v>286.09179423416998</v>
      </c>
      <c r="E141" s="13"/>
      <c r="F141" s="16">
        <f t="shared" si="6"/>
        <v>32.200123281880195</v>
      </c>
      <c r="G141" s="16">
        <f t="shared" si="7"/>
        <v>539.98346518645974</v>
      </c>
      <c r="H141" s="11" t="e">
        <f t="shared" si="8"/>
        <v>#N/A</v>
      </c>
    </row>
    <row r="142" spans="2:8" x14ac:dyDescent="0.2">
      <c r="B142" s="10">
        <v>44337</v>
      </c>
      <c r="C142" s="11">
        <v>14</v>
      </c>
      <c r="D142" s="11">
        <v>181.557820902716</v>
      </c>
      <c r="E142" s="13"/>
      <c r="F142" s="16">
        <f t="shared" si="6"/>
        <v>0</v>
      </c>
      <c r="G142" s="16">
        <f t="shared" si="7"/>
        <v>435.44949185500582</v>
      </c>
      <c r="H142" s="11" t="e">
        <f t="shared" si="8"/>
        <v>#N/A</v>
      </c>
    </row>
    <row r="143" spans="2:8" x14ac:dyDescent="0.2">
      <c r="B143" s="10">
        <v>44338</v>
      </c>
      <c r="C143" s="11">
        <v>100</v>
      </c>
      <c r="D143" s="11">
        <v>133.95776216186101</v>
      </c>
      <c r="E143" s="13"/>
      <c r="F143" s="16">
        <f t="shared" si="6"/>
        <v>0</v>
      </c>
      <c r="G143" s="16">
        <f t="shared" si="7"/>
        <v>387.84943311415077</v>
      </c>
      <c r="H143" s="11" t="e">
        <f t="shared" si="8"/>
        <v>#N/A</v>
      </c>
    </row>
    <row r="144" spans="2:8" x14ac:dyDescent="0.2">
      <c r="B144" s="10">
        <v>44339</v>
      </c>
      <c r="C144" s="11">
        <v>1462</v>
      </c>
      <c r="D144" s="11">
        <v>603.35979521853005</v>
      </c>
      <c r="E144" s="13"/>
      <c r="F144" s="16">
        <f t="shared" si="6"/>
        <v>349.46812426624024</v>
      </c>
      <c r="G144" s="16">
        <f t="shared" si="7"/>
        <v>857.25146617081987</v>
      </c>
      <c r="H144" s="11">
        <f t="shared" si="8"/>
        <v>1462</v>
      </c>
    </row>
    <row r="145" spans="2:8" x14ac:dyDescent="0.2">
      <c r="B145" s="10">
        <v>44340</v>
      </c>
      <c r="C145" s="11">
        <v>292</v>
      </c>
      <c r="D145" s="11">
        <v>536.56025092117397</v>
      </c>
      <c r="E145" s="13"/>
      <c r="F145" s="16">
        <f t="shared" si="6"/>
        <v>282.66857996888416</v>
      </c>
      <c r="G145" s="16">
        <f t="shared" si="7"/>
        <v>790.45192187346379</v>
      </c>
      <c r="H145" s="11" t="e">
        <f t="shared" si="8"/>
        <v>#N/A</v>
      </c>
    </row>
    <row r="146" spans="2:8" x14ac:dyDescent="0.2">
      <c r="B146" s="10">
        <v>44341</v>
      </c>
      <c r="C146" s="11">
        <v>424</v>
      </c>
      <c r="D146" s="11">
        <v>523.62377639681904</v>
      </c>
      <c r="E146" s="13"/>
      <c r="F146" s="16">
        <f t="shared" si="6"/>
        <v>269.73210544452922</v>
      </c>
      <c r="G146" s="16">
        <f t="shared" si="7"/>
        <v>777.51544734910885</v>
      </c>
      <c r="H146" s="11" t="e">
        <f t="shared" si="8"/>
        <v>#N/A</v>
      </c>
    </row>
    <row r="147" spans="2:8" x14ac:dyDescent="0.2">
      <c r="B147" s="10">
        <v>44342</v>
      </c>
      <c r="C147" s="11">
        <v>191</v>
      </c>
      <c r="D147" s="11">
        <v>421.63726507866602</v>
      </c>
      <c r="E147" s="13"/>
      <c r="F147" s="16">
        <f t="shared" si="6"/>
        <v>167.74559412637623</v>
      </c>
      <c r="G147" s="16">
        <f t="shared" si="7"/>
        <v>675.52893603095583</v>
      </c>
      <c r="H147" s="11" t="e">
        <f t="shared" si="8"/>
        <v>#N/A</v>
      </c>
    </row>
    <row r="148" spans="2:8" x14ac:dyDescent="0.2">
      <c r="B148" s="10">
        <v>44343</v>
      </c>
      <c r="C148" s="11">
        <v>224</v>
      </c>
      <c r="D148" s="11">
        <v>351.09308757937703</v>
      </c>
      <c r="E148" s="13"/>
      <c r="F148" s="16">
        <f t="shared" si="6"/>
        <v>97.201416627087241</v>
      </c>
      <c r="G148" s="16">
        <f t="shared" si="7"/>
        <v>604.98475853166678</v>
      </c>
      <c r="H148" s="11" t="e">
        <f t="shared" si="8"/>
        <v>#N/A</v>
      </c>
    </row>
    <row r="149" spans="2:8" x14ac:dyDescent="0.2">
      <c r="B149" s="10">
        <v>44344</v>
      </c>
      <c r="C149" s="11">
        <v>111</v>
      </c>
      <c r="D149" s="11">
        <v>254.79781710981899</v>
      </c>
      <c r="E149" s="13"/>
      <c r="F149" s="16">
        <f t="shared" si="6"/>
        <v>0.90614615752920713</v>
      </c>
      <c r="G149" s="16">
        <f t="shared" si="7"/>
        <v>508.68948806210881</v>
      </c>
      <c r="H149" s="11" t="e">
        <f t="shared" si="8"/>
        <v>#N/A</v>
      </c>
    </row>
    <row r="150" spans="2:8" x14ac:dyDescent="0.2">
      <c r="B150" s="10">
        <v>44345</v>
      </c>
      <c r="C150" s="11">
        <v>61</v>
      </c>
      <c r="D150" s="11">
        <v>164.14548626577701</v>
      </c>
      <c r="E150" s="13"/>
      <c r="F150" s="16">
        <f t="shared" si="6"/>
        <v>0</v>
      </c>
      <c r="G150" s="16">
        <f t="shared" si="7"/>
        <v>418.0371572180668</v>
      </c>
      <c r="H150" s="11" t="e">
        <f t="shared" si="8"/>
        <v>#N/A</v>
      </c>
    </row>
    <row r="151" spans="2:8" x14ac:dyDescent="0.2">
      <c r="B151" s="10">
        <v>44346</v>
      </c>
      <c r="C151" s="11">
        <v>329</v>
      </c>
      <c r="D151" s="11">
        <v>197.52790162095999</v>
      </c>
      <c r="E151" s="13"/>
      <c r="F151" s="16">
        <f t="shared" si="6"/>
        <v>0</v>
      </c>
      <c r="G151" s="16">
        <f t="shared" si="7"/>
        <v>451.41957257324975</v>
      </c>
      <c r="H151" s="11" t="e">
        <f t="shared" si="8"/>
        <v>#N/A</v>
      </c>
    </row>
    <row r="152" spans="2:8" x14ac:dyDescent="0.2">
      <c r="B152" s="10">
        <v>44347</v>
      </c>
      <c r="C152" s="11">
        <v>151</v>
      </c>
      <c r="D152" s="11">
        <v>163.42266748229099</v>
      </c>
      <c r="E152" s="13"/>
      <c r="F152" s="16">
        <f t="shared" si="6"/>
        <v>0</v>
      </c>
      <c r="G152" s="16">
        <f t="shared" si="7"/>
        <v>417.3143384345808</v>
      </c>
      <c r="H152" s="11" t="e">
        <f t="shared" si="8"/>
        <v>#N/A</v>
      </c>
    </row>
    <row r="153" spans="2:8" x14ac:dyDescent="0.2">
      <c r="B153" s="10">
        <v>44348</v>
      </c>
      <c r="C153" s="11">
        <v>186</v>
      </c>
      <c r="D153" s="11">
        <v>153.80853947663499</v>
      </c>
      <c r="E153" s="13"/>
      <c r="F153" s="16">
        <f t="shared" si="6"/>
        <v>0</v>
      </c>
      <c r="G153" s="16">
        <f t="shared" si="7"/>
        <v>407.70021042892478</v>
      </c>
      <c r="H153" s="11" t="e">
        <f t="shared" si="8"/>
        <v>#N/A</v>
      </c>
    </row>
    <row r="154" spans="2:8" x14ac:dyDescent="0.2">
      <c r="B154" s="10">
        <v>44349</v>
      </c>
      <c r="C154" s="11">
        <v>253</v>
      </c>
      <c r="D154" s="11">
        <v>174.998770611959</v>
      </c>
      <c r="E154" s="13"/>
      <c r="F154" s="16">
        <f t="shared" si="6"/>
        <v>0</v>
      </c>
      <c r="G154" s="16">
        <f t="shared" si="7"/>
        <v>428.89044156424882</v>
      </c>
      <c r="H154" s="11" t="e">
        <f t="shared" si="8"/>
        <v>#N/A</v>
      </c>
    </row>
    <row r="155" spans="2:8" x14ac:dyDescent="0.2">
      <c r="B155" s="10">
        <v>44350</v>
      </c>
      <c r="C155" s="11">
        <v>314</v>
      </c>
      <c r="D155" s="11">
        <v>217.06392504592199</v>
      </c>
      <c r="E155" s="13"/>
      <c r="F155" s="16">
        <f t="shared" si="6"/>
        <v>0</v>
      </c>
      <c r="G155" s="16">
        <f t="shared" si="7"/>
        <v>470.95559599821178</v>
      </c>
      <c r="H155" s="11" t="e">
        <f t="shared" si="8"/>
        <v>#N/A</v>
      </c>
    </row>
    <row r="156" spans="2:8" x14ac:dyDescent="0.2">
      <c r="B156" s="10">
        <v>44351</v>
      </c>
      <c r="C156" s="11">
        <v>163</v>
      </c>
      <c r="D156" s="11">
        <v>195.65068448280601</v>
      </c>
      <c r="E156" s="13"/>
      <c r="F156" s="16">
        <f t="shared" si="6"/>
        <v>0</v>
      </c>
      <c r="G156" s="16">
        <f t="shared" si="7"/>
        <v>449.54235543509583</v>
      </c>
      <c r="H156" s="11" t="e">
        <f t="shared" si="8"/>
        <v>#N/A</v>
      </c>
    </row>
    <row r="157" spans="2:8" x14ac:dyDescent="0.2">
      <c r="B157" s="10">
        <v>44352</v>
      </c>
      <c r="C157" s="11">
        <v>51</v>
      </c>
      <c r="D157" s="11">
        <v>138.24507939594801</v>
      </c>
      <c r="E157" s="13"/>
      <c r="F157" s="16">
        <f t="shared" si="6"/>
        <v>0</v>
      </c>
      <c r="G157" s="16">
        <f t="shared" si="7"/>
        <v>392.1367503482378</v>
      </c>
      <c r="H157" s="11" t="e">
        <f t="shared" si="8"/>
        <v>#N/A</v>
      </c>
    </row>
    <row r="158" spans="2:8" x14ac:dyDescent="0.2">
      <c r="B158" s="10">
        <v>44353</v>
      </c>
      <c r="C158" s="11">
        <v>220</v>
      </c>
      <c r="D158" s="11">
        <v>157.38003682120501</v>
      </c>
      <c r="E158" s="13"/>
      <c r="F158" s="16">
        <f t="shared" si="6"/>
        <v>0</v>
      </c>
      <c r="G158" s="16">
        <f t="shared" si="7"/>
        <v>411.27170777349477</v>
      </c>
      <c r="H158" s="11" t="e">
        <f t="shared" si="8"/>
        <v>#N/A</v>
      </c>
    </row>
    <row r="159" spans="2:8" x14ac:dyDescent="0.2">
      <c r="B159" s="10">
        <v>44354</v>
      </c>
      <c r="C159" s="11">
        <v>166</v>
      </c>
      <c r="D159" s="11">
        <v>154.52662318242199</v>
      </c>
      <c r="E159" s="13"/>
      <c r="F159" s="16">
        <f t="shared" si="6"/>
        <v>0</v>
      </c>
      <c r="G159" s="16">
        <f t="shared" si="7"/>
        <v>408.4182941347118</v>
      </c>
      <c r="H159" s="11" t="e">
        <f t="shared" si="8"/>
        <v>#N/A</v>
      </c>
    </row>
    <row r="160" spans="2:8" x14ac:dyDescent="0.2">
      <c r="B160" s="10">
        <v>44355</v>
      </c>
      <c r="C160" s="11">
        <v>511</v>
      </c>
      <c r="D160" s="11">
        <v>280.83361371556902</v>
      </c>
      <c r="E160" s="13"/>
      <c r="F160" s="16">
        <f t="shared" si="6"/>
        <v>26.941942763279229</v>
      </c>
      <c r="G160" s="16">
        <f t="shared" si="7"/>
        <v>534.72528466785877</v>
      </c>
      <c r="H160" s="11" t="e">
        <f t="shared" si="8"/>
        <v>#N/A</v>
      </c>
    </row>
    <row r="161" spans="2:8" x14ac:dyDescent="0.2">
      <c r="B161" s="10">
        <v>44356</v>
      </c>
      <c r="C161" s="11">
        <v>236</v>
      </c>
      <c r="D161" s="11">
        <v>277.47214752195401</v>
      </c>
      <c r="E161" s="13"/>
      <c r="F161" s="16">
        <f t="shared" si="6"/>
        <v>23.580476569664228</v>
      </c>
      <c r="G161" s="16">
        <f t="shared" si="7"/>
        <v>531.36381847424377</v>
      </c>
      <c r="H161" s="11" t="e">
        <f t="shared" si="8"/>
        <v>#N/A</v>
      </c>
    </row>
    <row r="162" spans="2:8" x14ac:dyDescent="0.2">
      <c r="B162" s="10">
        <v>44357</v>
      </c>
      <c r="C162" s="11">
        <v>325</v>
      </c>
      <c r="D162" s="11">
        <v>304.86790758465497</v>
      </c>
      <c r="E162" s="13"/>
      <c r="F162" s="16">
        <f t="shared" si="6"/>
        <v>50.976236632365186</v>
      </c>
      <c r="G162" s="16">
        <f t="shared" si="7"/>
        <v>558.75957853694479</v>
      </c>
      <c r="H162" s="11" t="e">
        <f t="shared" si="8"/>
        <v>#N/A</v>
      </c>
    </row>
    <row r="163" spans="2:8" x14ac:dyDescent="0.2">
      <c r="B163" s="10">
        <v>44358</v>
      </c>
      <c r="C163" s="11">
        <v>182</v>
      </c>
      <c r="D163" s="11">
        <v>271.04068772316299</v>
      </c>
      <c r="E163" s="13"/>
      <c r="F163" s="16">
        <f t="shared" si="6"/>
        <v>17.149016770873203</v>
      </c>
      <c r="G163" s="16">
        <f t="shared" si="7"/>
        <v>524.93235867545275</v>
      </c>
      <c r="H163" s="11" t="e">
        <f t="shared" si="8"/>
        <v>#N/A</v>
      </c>
    </row>
    <row r="164" spans="2:8" x14ac:dyDescent="0.2">
      <c r="B164" s="10">
        <v>44359</v>
      </c>
      <c r="C164" s="11">
        <v>109</v>
      </c>
      <c r="D164" s="11">
        <v>215.696250625647</v>
      </c>
      <c r="E164" s="13"/>
      <c r="F164" s="16">
        <f t="shared" si="6"/>
        <v>0</v>
      </c>
      <c r="G164" s="16">
        <f t="shared" si="7"/>
        <v>469.58792157793675</v>
      </c>
      <c r="H164" s="11" t="e">
        <f t="shared" si="8"/>
        <v>#N/A</v>
      </c>
    </row>
    <row r="165" spans="2:8" x14ac:dyDescent="0.2">
      <c r="B165" s="10">
        <v>44360</v>
      </c>
      <c r="C165" s="11">
        <v>402</v>
      </c>
      <c r="D165" s="11">
        <v>280.30405375861898</v>
      </c>
      <c r="E165" s="13"/>
      <c r="F165" s="16">
        <f t="shared" si="6"/>
        <v>26.412382806329191</v>
      </c>
      <c r="G165" s="16">
        <f t="shared" si="7"/>
        <v>534.19572471090873</v>
      </c>
      <c r="H165" s="11" t="e">
        <f t="shared" si="8"/>
        <v>#N/A</v>
      </c>
    </row>
    <row r="166" spans="2:8" x14ac:dyDescent="0.2">
      <c r="B166" s="10">
        <v>44361</v>
      </c>
      <c r="C166" s="11">
        <v>375</v>
      </c>
      <c r="D166" s="11">
        <v>320.80669803674698</v>
      </c>
      <c r="E166" s="13"/>
      <c r="F166" s="16">
        <f t="shared" si="6"/>
        <v>66.915027084457193</v>
      </c>
      <c r="G166" s="16">
        <f t="shared" si="7"/>
        <v>574.69836898903679</v>
      </c>
      <c r="H166" s="11" t="e">
        <f t="shared" si="8"/>
        <v>#N/A</v>
      </c>
    </row>
    <row r="167" spans="2:8" x14ac:dyDescent="0.2">
      <c r="B167" s="10">
        <v>44362</v>
      </c>
      <c r="C167" s="11">
        <v>226</v>
      </c>
      <c r="D167" s="11">
        <v>295.74825815563503</v>
      </c>
      <c r="E167" s="13"/>
      <c r="F167" s="16">
        <f t="shared" si="6"/>
        <v>41.856587203345242</v>
      </c>
      <c r="G167" s="16">
        <f t="shared" si="7"/>
        <v>549.63992910792479</v>
      </c>
      <c r="H167" s="11" t="e">
        <f t="shared" si="8"/>
        <v>#N/A</v>
      </c>
    </row>
    <row r="168" spans="2:8" x14ac:dyDescent="0.2">
      <c r="B168" s="10">
        <v>44363</v>
      </c>
      <c r="C168" s="11">
        <v>497</v>
      </c>
      <c r="D168" s="11">
        <v>374.300640297097</v>
      </c>
      <c r="E168" s="13"/>
      <c r="F168" s="16">
        <f t="shared" si="6"/>
        <v>120.40896934480722</v>
      </c>
      <c r="G168" s="16">
        <f t="shared" si="7"/>
        <v>628.19231124938676</v>
      </c>
      <c r="H168" s="11" t="e">
        <f t="shared" si="8"/>
        <v>#N/A</v>
      </c>
    </row>
    <row r="169" spans="2:8" x14ac:dyDescent="0.2">
      <c r="B169" s="10">
        <v>44364</v>
      </c>
      <c r="C169" s="11">
        <v>291</v>
      </c>
      <c r="D169" s="11">
        <v>357.69156927375798</v>
      </c>
      <c r="E169" s="13"/>
      <c r="F169" s="16">
        <f t="shared" si="6"/>
        <v>103.79989832146819</v>
      </c>
      <c r="G169" s="16">
        <f t="shared" si="7"/>
        <v>611.58324022604779</v>
      </c>
      <c r="H169" s="11" t="e">
        <f t="shared" si="8"/>
        <v>#N/A</v>
      </c>
    </row>
    <row r="170" spans="2:8" x14ac:dyDescent="0.2">
      <c r="B170" s="10">
        <v>44365</v>
      </c>
      <c r="C170" s="11">
        <v>135</v>
      </c>
      <c r="D170" s="11">
        <v>284.39197849257999</v>
      </c>
      <c r="E170" s="13"/>
      <c r="F170" s="16">
        <f t="shared" si="6"/>
        <v>30.500307540290208</v>
      </c>
      <c r="G170" s="16">
        <f t="shared" si="7"/>
        <v>538.28364944486975</v>
      </c>
      <c r="H170" s="11" t="e">
        <f t="shared" si="8"/>
        <v>#N/A</v>
      </c>
    </row>
    <row r="171" spans="2:8" x14ac:dyDescent="0.2">
      <c r="B171" s="10">
        <v>44366</v>
      </c>
      <c r="C171" s="11">
        <v>84</v>
      </c>
      <c r="D171" s="11">
        <v>207.44396374139799</v>
      </c>
      <c r="E171" s="13"/>
      <c r="F171" s="16">
        <f t="shared" si="6"/>
        <v>0</v>
      </c>
      <c r="G171" s="16">
        <f t="shared" si="7"/>
        <v>461.33563469368778</v>
      </c>
      <c r="H171" s="11" t="e">
        <f t="shared" si="8"/>
        <v>#N/A</v>
      </c>
    </row>
    <row r="172" spans="2:8" x14ac:dyDescent="0.2">
      <c r="B172" s="10">
        <v>44367</v>
      </c>
      <c r="C172" s="11">
        <v>250</v>
      </c>
      <c r="D172" s="11">
        <v>210.25927964210501</v>
      </c>
      <c r="E172" s="13"/>
      <c r="F172" s="16">
        <f t="shared" si="6"/>
        <v>0</v>
      </c>
      <c r="G172" s="16">
        <f t="shared" si="7"/>
        <v>464.15095059439477</v>
      </c>
      <c r="H172" s="11" t="e">
        <f t="shared" si="8"/>
        <v>#N/A</v>
      </c>
    </row>
    <row r="173" spans="2:8" x14ac:dyDescent="0.2">
      <c r="B173" s="10">
        <v>44368</v>
      </c>
      <c r="C173" s="11">
        <v>276</v>
      </c>
      <c r="D173" s="11">
        <v>224.780079641588</v>
      </c>
      <c r="E173" s="13"/>
      <c r="F173" s="16">
        <f t="shared" si="6"/>
        <v>0</v>
      </c>
      <c r="G173" s="16">
        <f t="shared" si="7"/>
        <v>478.67175059387779</v>
      </c>
      <c r="H173" s="11" t="e">
        <f t="shared" si="8"/>
        <v>#N/A</v>
      </c>
    </row>
    <row r="174" spans="2:8" x14ac:dyDescent="0.2">
      <c r="B174" s="10">
        <v>44369</v>
      </c>
      <c r="C174" s="11">
        <v>104</v>
      </c>
      <c r="D174" s="11">
        <v>174.60290979723601</v>
      </c>
      <c r="E174" s="13"/>
      <c r="F174" s="16">
        <f t="shared" si="6"/>
        <v>0</v>
      </c>
      <c r="G174" s="16">
        <f t="shared" si="7"/>
        <v>428.49458074952577</v>
      </c>
      <c r="H174" s="11" t="e">
        <f t="shared" si="8"/>
        <v>#N/A</v>
      </c>
    </row>
    <row r="175" spans="2:8" x14ac:dyDescent="0.2">
      <c r="B175" s="10">
        <v>44370</v>
      </c>
      <c r="C175" s="11">
        <v>144</v>
      </c>
      <c r="D175" s="11">
        <v>152.063054029386</v>
      </c>
      <c r="E175" s="13"/>
      <c r="F175" s="16">
        <f t="shared" si="6"/>
        <v>0</v>
      </c>
      <c r="G175" s="16">
        <f t="shared" si="7"/>
        <v>405.95472498167578</v>
      </c>
      <c r="H175" s="11" t="e">
        <f t="shared" si="8"/>
        <v>#N/A</v>
      </c>
    </row>
    <row r="176" spans="2:8" x14ac:dyDescent="0.2">
      <c r="B176" s="10">
        <v>44371</v>
      </c>
      <c r="C176" s="11">
        <v>152</v>
      </c>
      <c r="D176" s="11">
        <v>140.14217235331901</v>
      </c>
      <c r="E176" s="13"/>
      <c r="F176" s="16">
        <f t="shared" si="6"/>
        <v>0</v>
      </c>
      <c r="G176" s="16">
        <f t="shared" si="7"/>
        <v>394.0338433056088</v>
      </c>
      <c r="H176" s="11" t="e">
        <f t="shared" si="8"/>
        <v>#N/A</v>
      </c>
    </row>
    <row r="177" spans="2:8" x14ac:dyDescent="0.2">
      <c r="B177" s="10">
        <v>44372</v>
      </c>
      <c r="C177" s="11">
        <v>109</v>
      </c>
      <c r="D177" s="11">
        <v>117.705012570013</v>
      </c>
      <c r="E177" s="13"/>
      <c r="F177" s="16">
        <f t="shared" si="6"/>
        <v>0</v>
      </c>
      <c r="G177" s="16">
        <f t="shared" si="7"/>
        <v>371.59668352230278</v>
      </c>
      <c r="H177" s="11" t="e">
        <f t="shared" si="8"/>
        <v>#N/A</v>
      </c>
    </row>
    <row r="178" spans="2:8" x14ac:dyDescent="0.2">
      <c r="B178" s="10">
        <v>44373</v>
      </c>
      <c r="C178" s="11">
        <v>63</v>
      </c>
      <c r="D178" s="11">
        <v>85.888897703821598</v>
      </c>
      <c r="E178" s="13"/>
      <c r="F178" s="16">
        <f t="shared" si="6"/>
        <v>0</v>
      </c>
      <c r="G178" s="16">
        <f t="shared" si="7"/>
        <v>339.78056865611137</v>
      </c>
      <c r="H178" s="11" t="e">
        <f t="shared" si="8"/>
        <v>#N/A</v>
      </c>
    </row>
    <row r="179" spans="2:8" x14ac:dyDescent="0.2">
      <c r="B179" s="10">
        <v>44374</v>
      </c>
      <c r="C179" s="11">
        <v>110</v>
      </c>
      <c r="D179" s="11">
        <v>81.312560584619902</v>
      </c>
      <c r="E179" s="13"/>
      <c r="F179" s="16">
        <f t="shared" si="6"/>
        <v>0</v>
      </c>
      <c r="G179" s="16">
        <f t="shared" si="7"/>
        <v>335.20423153690967</v>
      </c>
      <c r="H179" s="11" t="e">
        <f t="shared" si="8"/>
        <v>#N/A</v>
      </c>
    </row>
    <row r="180" spans="2:8" x14ac:dyDescent="0.2">
      <c r="B180" s="10">
        <v>44375</v>
      </c>
      <c r="C180" s="11">
        <v>210</v>
      </c>
      <c r="D180" s="11">
        <v>117.571452830194</v>
      </c>
      <c r="E180" s="13"/>
      <c r="F180" s="16">
        <f t="shared" si="6"/>
        <v>0</v>
      </c>
      <c r="G180" s="16">
        <f t="shared" si="7"/>
        <v>371.46312378248376</v>
      </c>
      <c r="H180" s="11" t="e">
        <f t="shared" si="8"/>
        <v>#N/A</v>
      </c>
    </row>
    <row r="181" spans="2:8" x14ac:dyDescent="0.2">
      <c r="B181" s="10">
        <v>44376</v>
      </c>
      <c r="C181" s="11">
        <v>115</v>
      </c>
      <c r="D181" s="11">
        <v>112.780924752654</v>
      </c>
      <c r="E181" s="13"/>
      <c r="F181" s="16">
        <f t="shared" si="6"/>
        <v>0</v>
      </c>
      <c r="G181" s="16">
        <f t="shared" si="7"/>
        <v>366.67259570494377</v>
      </c>
      <c r="H181" s="11" t="e">
        <f t="shared" si="8"/>
        <v>#N/A</v>
      </c>
    </row>
    <row r="182" spans="2:8" x14ac:dyDescent="0.2">
      <c r="B182" s="10">
        <v>44377</v>
      </c>
      <c r="C182" s="11">
        <v>161</v>
      </c>
      <c r="D182" s="11">
        <v>126.892485162028</v>
      </c>
      <c r="E182" s="13"/>
      <c r="F182" s="16">
        <f t="shared" si="6"/>
        <v>0</v>
      </c>
      <c r="G182" s="16">
        <f t="shared" si="7"/>
        <v>380.7841561143178</v>
      </c>
      <c r="H182" s="11" t="e">
        <f t="shared" si="8"/>
        <v>#N/A</v>
      </c>
    </row>
    <row r="183" spans="2:8" x14ac:dyDescent="0.2">
      <c r="B183" s="10">
        <v>44378</v>
      </c>
      <c r="C183" s="11">
        <v>393</v>
      </c>
      <c r="D183" s="11">
        <v>224.046546933027</v>
      </c>
      <c r="E183" s="13"/>
      <c r="F183" s="16">
        <f t="shared" si="6"/>
        <v>0</v>
      </c>
      <c r="G183" s="16">
        <f t="shared" si="7"/>
        <v>477.93821788531682</v>
      </c>
      <c r="H183" s="11" t="e">
        <f t="shared" si="8"/>
        <v>#N/A</v>
      </c>
    </row>
    <row r="184" spans="2:8" x14ac:dyDescent="0.2">
      <c r="B184" s="10">
        <v>44379</v>
      </c>
      <c r="C184" s="11">
        <v>180</v>
      </c>
      <c r="D184" s="11">
        <v>220.27529794581201</v>
      </c>
      <c r="E184" s="13"/>
      <c r="F184" s="16">
        <f t="shared" si="6"/>
        <v>0</v>
      </c>
      <c r="G184" s="16">
        <f t="shared" si="7"/>
        <v>474.1669688981018</v>
      </c>
      <c r="H184" s="11" t="e">
        <f t="shared" si="8"/>
        <v>#N/A</v>
      </c>
    </row>
    <row r="185" spans="2:8" x14ac:dyDescent="0.2">
      <c r="B185" s="10">
        <v>44380</v>
      </c>
      <c r="C185" s="11">
        <v>126</v>
      </c>
      <c r="D185" s="11">
        <v>194.78531319819299</v>
      </c>
      <c r="E185" s="13"/>
      <c r="F185" s="16">
        <f t="shared" si="6"/>
        <v>0</v>
      </c>
      <c r="G185" s="16">
        <f t="shared" si="7"/>
        <v>448.67698415048278</v>
      </c>
      <c r="H185" s="11" t="e">
        <f t="shared" si="8"/>
        <v>#N/A</v>
      </c>
    </row>
    <row r="186" spans="2:8" x14ac:dyDescent="0.2">
      <c r="B186" s="10">
        <v>44381</v>
      </c>
      <c r="C186" s="11">
        <v>926</v>
      </c>
      <c r="D186" s="11">
        <v>468.17681296073198</v>
      </c>
      <c r="E186" s="13"/>
      <c r="F186" s="16">
        <f t="shared" si="6"/>
        <v>214.28514200844219</v>
      </c>
      <c r="G186" s="16">
        <f t="shared" si="7"/>
        <v>722.06848391302174</v>
      </c>
      <c r="H186" s="11">
        <f t="shared" si="8"/>
        <v>926</v>
      </c>
    </row>
    <row r="187" spans="2:8" x14ac:dyDescent="0.2">
      <c r="B187" s="10">
        <v>44382</v>
      </c>
      <c r="C187" s="11">
        <v>724</v>
      </c>
      <c r="D187" s="11">
        <v>602.67444176383106</v>
      </c>
      <c r="E187" s="13"/>
      <c r="F187" s="16">
        <f t="shared" si="6"/>
        <v>348.78277081154124</v>
      </c>
      <c r="G187" s="16">
        <f t="shared" si="7"/>
        <v>856.56611271612087</v>
      </c>
      <c r="H187" s="11" t="e">
        <f t="shared" si="8"/>
        <v>#N/A</v>
      </c>
    </row>
    <row r="188" spans="2:8" x14ac:dyDescent="0.2">
      <c r="B188" s="10">
        <v>44383</v>
      </c>
      <c r="C188" s="11">
        <v>435</v>
      </c>
      <c r="D188" s="11">
        <v>590.67425432127197</v>
      </c>
      <c r="E188" s="13"/>
      <c r="F188" s="16">
        <f t="shared" si="6"/>
        <v>336.78258336898216</v>
      </c>
      <c r="G188" s="16">
        <f t="shared" si="7"/>
        <v>844.56592527356179</v>
      </c>
      <c r="H188" s="11" t="e">
        <f t="shared" si="8"/>
        <v>#N/A</v>
      </c>
    </row>
    <row r="189" spans="2:8" x14ac:dyDescent="0.2">
      <c r="B189" s="10">
        <v>44384</v>
      </c>
      <c r="C189" s="11">
        <v>277</v>
      </c>
      <c r="D189" s="11">
        <v>512.47680067296903</v>
      </c>
      <c r="E189" s="13"/>
      <c r="F189" s="16">
        <f t="shared" si="6"/>
        <v>258.58512972067922</v>
      </c>
      <c r="G189" s="16">
        <f t="shared" si="7"/>
        <v>766.36847162525885</v>
      </c>
      <c r="H189" s="11" t="e">
        <f t="shared" si="8"/>
        <v>#N/A</v>
      </c>
    </row>
    <row r="190" spans="2:8" x14ac:dyDescent="0.2">
      <c r="B190" s="10">
        <v>44385</v>
      </c>
      <c r="C190" s="11">
        <v>286</v>
      </c>
      <c r="D190" s="11">
        <v>447.71798400427701</v>
      </c>
      <c r="E190" s="13"/>
      <c r="F190" s="16">
        <f t="shared" si="6"/>
        <v>193.82631305198723</v>
      </c>
      <c r="G190" s="16">
        <f t="shared" si="7"/>
        <v>701.60965495656683</v>
      </c>
      <c r="H190" s="11" t="e">
        <f t="shared" si="8"/>
        <v>#N/A</v>
      </c>
    </row>
    <row r="191" spans="2:8" x14ac:dyDescent="0.2">
      <c r="B191" s="10">
        <v>44386</v>
      </c>
      <c r="C191" s="11">
        <v>114</v>
      </c>
      <c r="D191" s="11">
        <v>330.571470231825</v>
      </c>
      <c r="E191" s="13"/>
      <c r="F191" s="16">
        <f t="shared" si="6"/>
        <v>76.679799279535217</v>
      </c>
      <c r="G191" s="16">
        <f t="shared" si="7"/>
        <v>584.46314118411476</v>
      </c>
      <c r="H191" s="11" t="e">
        <f t="shared" si="8"/>
        <v>#N/A</v>
      </c>
    </row>
    <row r="192" spans="2:8" x14ac:dyDescent="0.2">
      <c r="B192" s="10">
        <v>44387</v>
      </c>
      <c r="C192" s="11">
        <v>88</v>
      </c>
      <c r="D192" s="11">
        <v>229.82168555971199</v>
      </c>
      <c r="E192" s="13"/>
      <c r="F192" s="16">
        <f t="shared" si="6"/>
        <v>0</v>
      </c>
      <c r="G192" s="16">
        <f t="shared" si="7"/>
        <v>483.71335651200178</v>
      </c>
      <c r="H192" s="11" t="e">
        <f t="shared" si="8"/>
        <v>#N/A</v>
      </c>
    </row>
    <row r="193" spans="2:8" x14ac:dyDescent="0.2">
      <c r="B193" s="10">
        <v>44388</v>
      </c>
      <c r="C193" s="11">
        <v>472</v>
      </c>
      <c r="D193" s="11">
        <v>296.524022195025</v>
      </c>
      <c r="E193" s="13"/>
      <c r="F193" s="16">
        <f t="shared" si="6"/>
        <v>42.632351242735211</v>
      </c>
      <c r="G193" s="16">
        <f t="shared" si="7"/>
        <v>550.41569314731476</v>
      </c>
      <c r="H193" s="11" t="e">
        <f t="shared" si="8"/>
        <v>#N/A</v>
      </c>
    </row>
    <row r="194" spans="2:8" x14ac:dyDescent="0.2">
      <c r="B194" s="10">
        <v>44389</v>
      </c>
      <c r="C194" s="11">
        <v>403</v>
      </c>
      <c r="D194" s="11">
        <v>327.13725603645298</v>
      </c>
      <c r="E194" s="13"/>
      <c r="F194" s="16">
        <f t="shared" si="6"/>
        <v>73.245585084163196</v>
      </c>
      <c r="G194" s="16">
        <f t="shared" si="7"/>
        <v>581.0289269887428</v>
      </c>
      <c r="H194" s="11" t="e">
        <f t="shared" si="8"/>
        <v>#N/A</v>
      </c>
    </row>
    <row r="195" spans="2:8" x14ac:dyDescent="0.2">
      <c r="B195" s="10">
        <v>44390</v>
      </c>
      <c r="C195" s="11">
        <v>401</v>
      </c>
      <c r="D195" s="11">
        <v>351.75413118583799</v>
      </c>
      <c r="E195" s="13"/>
      <c r="F195" s="16">
        <f t="shared" si="6"/>
        <v>97.862460233548205</v>
      </c>
      <c r="G195" s="16">
        <f t="shared" si="7"/>
        <v>605.64580213812781</v>
      </c>
      <c r="H195" s="11" t="e">
        <f t="shared" si="8"/>
        <v>#N/A</v>
      </c>
    </row>
    <row r="196" spans="2:8" x14ac:dyDescent="0.2">
      <c r="B196" s="10">
        <v>44391</v>
      </c>
      <c r="C196" s="11">
        <v>189</v>
      </c>
      <c r="D196" s="11">
        <v>293.04645169725302</v>
      </c>
      <c r="E196" s="13"/>
      <c r="F196" s="16">
        <f t="shared" si="6"/>
        <v>39.154780744963233</v>
      </c>
      <c r="G196" s="16">
        <f t="shared" si="7"/>
        <v>546.93812264954283</v>
      </c>
      <c r="H196" s="11" t="e">
        <f t="shared" si="8"/>
        <v>#N/A</v>
      </c>
    </row>
    <row r="197" spans="2:8" x14ac:dyDescent="0.2">
      <c r="B197" s="10">
        <v>44392</v>
      </c>
      <c r="C197" s="11">
        <v>198</v>
      </c>
      <c r="D197" s="11">
        <v>251.03462821637899</v>
      </c>
      <c r="E197" s="13"/>
      <c r="F197" s="16">
        <f t="shared" ref="F197:F260" si="9">MAX(D197-$G$1*$F$1,0)</f>
        <v>0</v>
      </c>
      <c r="G197" s="16">
        <f t="shared" ref="G197:G260" si="10">MAX(D197+$G$1*$F$1,0)</f>
        <v>504.92629916866878</v>
      </c>
      <c r="H197" s="11" t="e">
        <f t="shared" ref="H197:H260" si="11">IF(OR(C197&gt;G197,C197&lt;F197),C197,NA())</f>
        <v>#N/A</v>
      </c>
    </row>
    <row r="198" spans="2:8" x14ac:dyDescent="0.2">
      <c r="B198" s="10">
        <v>44393</v>
      </c>
      <c r="C198" s="11">
        <v>55</v>
      </c>
      <c r="D198" s="11">
        <v>167.575968957963</v>
      </c>
      <c r="E198" s="13"/>
      <c r="F198" s="16">
        <f t="shared" si="9"/>
        <v>0</v>
      </c>
      <c r="G198" s="16">
        <f t="shared" si="10"/>
        <v>421.46763991025279</v>
      </c>
      <c r="H198" s="11" t="e">
        <f t="shared" si="11"/>
        <v>#N/A</v>
      </c>
    </row>
    <row r="199" spans="2:8" x14ac:dyDescent="0.2">
      <c r="B199" s="10">
        <v>44394</v>
      </c>
      <c r="C199" s="11">
        <v>54</v>
      </c>
      <c r="D199" s="11">
        <v>105.573934749214</v>
      </c>
      <c r="E199" s="13"/>
      <c r="F199" s="16">
        <f t="shared" si="9"/>
        <v>0</v>
      </c>
      <c r="G199" s="16">
        <f t="shared" si="10"/>
        <v>359.46560570150382</v>
      </c>
      <c r="H199" s="11" t="e">
        <f t="shared" si="11"/>
        <v>#N/A</v>
      </c>
    </row>
    <row r="200" spans="2:8" x14ac:dyDescent="0.2">
      <c r="B200" s="10">
        <v>44395</v>
      </c>
      <c r="C200" s="11">
        <v>190</v>
      </c>
      <c r="D200" s="11">
        <v>112.474715713088</v>
      </c>
      <c r="E200" s="13"/>
      <c r="F200" s="16">
        <f t="shared" si="9"/>
        <v>0</v>
      </c>
      <c r="G200" s="16">
        <f t="shared" si="10"/>
        <v>366.36638666537777</v>
      </c>
      <c r="H200" s="11" t="e">
        <f t="shared" si="11"/>
        <v>#N/A</v>
      </c>
    </row>
    <row r="201" spans="2:8" x14ac:dyDescent="0.2">
      <c r="B201" s="10">
        <v>44396</v>
      </c>
      <c r="C201" s="11">
        <v>223</v>
      </c>
      <c r="D201" s="11">
        <v>135.15771190376401</v>
      </c>
      <c r="E201" s="13"/>
      <c r="F201" s="16">
        <f t="shared" si="9"/>
        <v>0</v>
      </c>
      <c r="G201" s="16">
        <f t="shared" si="10"/>
        <v>389.0493828560538</v>
      </c>
      <c r="H201" s="11" t="e">
        <f t="shared" si="11"/>
        <v>#N/A</v>
      </c>
    </row>
    <row r="202" spans="2:8" x14ac:dyDescent="0.2">
      <c r="B202" s="10">
        <v>44397</v>
      </c>
      <c r="C202" s="11">
        <v>293</v>
      </c>
      <c r="D202" s="11">
        <v>182.26536978618799</v>
      </c>
      <c r="E202" s="13"/>
      <c r="F202" s="16">
        <f t="shared" si="9"/>
        <v>0</v>
      </c>
      <c r="G202" s="16">
        <f t="shared" si="10"/>
        <v>436.1570407384778</v>
      </c>
      <c r="H202" s="11" t="e">
        <f t="shared" si="11"/>
        <v>#N/A</v>
      </c>
    </row>
    <row r="203" spans="2:8" x14ac:dyDescent="0.2">
      <c r="B203" s="10">
        <v>44398</v>
      </c>
      <c r="C203" s="11">
        <v>475</v>
      </c>
      <c r="D203" s="11">
        <v>287.904432649873</v>
      </c>
      <c r="E203" s="13"/>
      <c r="F203" s="16">
        <f t="shared" si="9"/>
        <v>34.012761697583215</v>
      </c>
      <c r="G203" s="16">
        <f t="shared" si="10"/>
        <v>541.79610360216282</v>
      </c>
      <c r="H203" s="11" t="e">
        <f t="shared" si="11"/>
        <v>#N/A</v>
      </c>
    </row>
    <row r="204" spans="2:8" x14ac:dyDescent="0.2">
      <c r="B204" s="10">
        <v>44399</v>
      </c>
      <c r="C204" s="11">
        <v>162</v>
      </c>
      <c r="D204" s="11">
        <v>254.062738578412</v>
      </c>
      <c r="E204" s="13"/>
      <c r="F204" s="16">
        <f t="shared" si="9"/>
        <v>0.17106762612220905</v>
      </c>
      <c r="G204" s="16">
        <f t="shared" si="10"/>
        <v>507.95440953070181</v>
      </c>
      <c r="H204" s="11" t="e">
        <f t="shared" si="11"/>
        <v>#N/A</v>
      </c>
    </row>
    <row r="205" spans="2:8" x14ac:dyDescent="0.2">
      <c r="B205" s="10">
        <v>44400</v>
      </c>
      <c r="C205" s="11">
        <v>217</v>
      </c>
      <c r="D205" s="11">
        <v>245.66089086765899</v>
      </c>
      <c r="E205" s="13"/>
      <c r="F205" s="16">
        <f t="shared" si="9"/>
        <v>0</v>
      </c>
      <c r="G205" s="16">
        <f t="shared" si="10"/>
        <v>499.55256181994878</v>
      </c>
      <c r="H205" s="11" t="e">
        <f t="shared" si="11"/>
        <v>#N/A</v>
      </c>
    </row>
    <row r="206" spans="2:8" x14ac:dyDescent="0.2">
      <c r="B206" s="10">
        <v>44401</v>
      </c>
      <c r="C206" s="11">
        <v>14</v>
      </c>
      <c r="D206" s="11">
        <v>163.23611426716201</v>
      </c>
      <c r="E206" s="13"/>
      <c r="F206" s="16">
        <f t="shared" si="9"/>
        <v>0</v>
      </c>
      <c r="G206" s="16">
        <f t="shared" si="10"/>
        <v>417.12778521945177</v>
      </c>
      <c r="H206" s="11" t="e">
        <f t="shared" si="11"/>
        <v>#N/A</v>
      </c>
    </row>
    <row r="207" spans="2:8" x14ac:dyDescent="0.2">
      <c r="B207" s="10">
        <v>44402</v>
      </c>
      <c r="C207" s="11">
        <v>322</v>
      </c>
      <c r="D207" s="11">
        <v>212.898006503348</v>
      </c>
      <c r="E207" s="13"/>
      <c r="F207" s="16">
        <f t="shared" si="9"/>
        <v>0</v>
      </c>
      <c r="G207" s="16">
        <f t="shared" si="10"/>
        <v>466.78967745563779</v>
      </c>
      <c r="H207" s="11" t="e">
        <f t="shared" si="11"/>
        <v>#N/A</v>
      </c>
    </row>
    <row r="208" spans="2:8" x14ac:dyDescent="0.2">
      <c r="B208" s="10">
        <v>44403</v>
      </c>
      <c r="C208" s="11">
        <v>386</v>
      </c>
      <c r="D208" s="11">
        <v>276.51488889497699</v>
      </c>
      <c r="E208" s="13"/>
      <c r="F208" s="16">
        <f t="shared" si="9"/>
        <v>22.623217942687205</v>
      </c>
      <c r="G208" s="16">
        <f t="shared" si="10"/>
        <v>530.40655984726675</v>
      </c>
      <c r="H208" s="11" t="e">
        <f t="shared" si="11"/>
        <v>#N/A</v>
      </c>
    </row>
    <row r="209" spans="2:8" x14ac:dyDescent="0.2">
      <c r="B209" s="10">
        <v>44404</v>
      </c>
      <c r="C209" s="11">
        <v>353</v>
      </c>
      <c r="D209" s="11">
        <v>313.20961860347398</v>
      </c>
      <c r="E209" s="13"/>
      <c r="F209" s="16">
        <f t="shared" si="9"/>
        <v>59.317947651184198</v>
      </c>
      <c r="G209" s="16">
        <f t="shared" si="10"/>
        <v>567.10128955576374</v>
      </c>
      <c r="H209" s="11" t="e">
        <f t="shared" si="11"/>
        <v>#N/A</v>
      </c>
    </row>
    <row r="210" spans="2:8" x14ac:dyDescent="0.2">
      <c r="B210" s="10">
        <v>44405</v>
      </c>
      <c r="C210" s="11">
        <v>341</v>
      </c>
      <c r="D210" s="11">
        <v>335.11282392283198</v>
      </c>
      <c r="E210" s="13"/>
      <c r="F210" s="16">
        <f t="shared" si="9"/>
        <v>81.221152970542192</v>
      </c>
      <c r="G210" s="16">
        <f t="shared" si="10"/>
        <v>589.00449487512174</v>
      </c>
      <c r="H210" s="11" t="e">
        <f t="shared" si="11"/>
        <v>#N/A</v>
      </c>
    </row>
    <row r="211" spans="2:8" x14ac:dyDescent="0.2">
      <c r="B211" s="10">
        <v>44406</v>
      </c>
      <c r="C211" s="11">
        <v>503</v>
      </c>
      <c r="D211" s="11">
        <v>409.13556360677802</v>
      </c>
      <c r="E211" s="13"/>
      <c r="F211" s="16">
        <f t="shared" si="9"/>
        <v>155.24389265448823</v>
      </c>
      <c r="G211" s="16">
        <f t="shared" si="10"/>
        <v>663.02723455906778</v>
      </c>
      <c r="H211" s="11" t="e">
        <f t="shared" si="11"/>
        <v>#N/A</v>
      </c>
    </row>
    <row r="212" spans="2:8" x14ac:dyDescent="0.2">
      <c r="B212" s="10">
        <v>44407</v>
      </c>
      <c r="C212" s="11">
        <v>126</v>
      </c>
      <c r="D212" s="11">
        <v>324.330425702046</v>
      </c>
      <c r="E212" s="13"/>
      <c r="F212" s="16">
        <f t="shared" si="9"/>
        <v>70.438754749756214</v>
      </c>
      <c r="G212" s="16">
        <f t="shared" si="10"/>
        <v>578.22209665433581</v>
      </c>
      <c r="H212" s="11" t="e">
        <f t="shared" si="11"/>
        <v>#N/A</v>
      </c>
    </row>
    <row r="213" spans="2:8" x14ac:dyDescent="0.2">
      <c r="B213" s="10">
        <v>44408</v>
      </c>
      <c r="C213" s="11">
        <v>116</v>
      </c>
      <c r="D213" s="11">
        <v>251.346522469646</v>
      </c>
      <c r="E213" s="13"/>
      <c r="F213" s="16">
        <f t="shared" si="9"/>
        <v>0</v>
      </c>
      <c r="G213" s="16">
        <f t="shared" si="10"/>
        <v>505.23819342193576</v>
      </c>
      <c r="H213" s="11" t="e">
        <f t="shared" si="11"/>
        <v>#N/A</v>
      </c>
    </row>
    <row r="214" spans="2:8" x14ac:dyDescent="0.2">
      <c r="B214" s="10">
        <v>44409</v>
      </c>
      <c r="C214" s="11">
        <v>846</v>
      </c>
      <c r="D214" s="11">
        <v>463.65778240451903</v>
      </c>
      <c r="E214" s="13"/>
      <c r="F214" s="16">
        <f t="shared" si="9"/>
        <v>209.76611145222924</v>
      </c>
      <c r="G214" s="16">
        <f t="shared" si="10"/>
        <v>717.54945335680884</v>
      </c>
      <c r="H214" s="11">
        <f t="shared" si="11"/>
        <v>846</v>
      </c>
    </row>
    <row r="215" spans="2:8" x14ac:dyDescent="0.2">
      <c r="B215" s="10">
        <v>44410</v>
      </c>
      <c r="C215" s="11">
        <v>770</v>
      </c>
      <c r="D215" s="11">
        <v>600.05173124263899</v>
      </c>
      <c r="E215" s="13"/>
      <c r="F215" s="16">
        <f t="shared" si="9"/>
        <v>346.16006029034918</v>
      </c>
      <c r="G215" s="16">
        <f t="shared" si="10"/>
        <v>853.94340219492881</v>
      </c>
      <c r="H215" s="11" t="e">
        <f t="shared" si="11"/>
        <v>#N/A</v>
      </c>
    </row>
    <row r="216" spans="2:8" x14ac:dyDescent="0.2">
      <c r="B216" s="10">
        <v>44411</v>
      </c>
      <c r="C216" s="11">
        <v>965</v>
      </c>
      <c r="D216" s="11">
        <v>771.55621015067697</v>
      </c>
      <c r="E216" s="13"/>
      <c r="F216" s="16">
        <f t="shared" si="9"/>
        <v>517.66453919838716</v>
      </c>
      <c r="G216" s="16">
        <f t="shared" si="10"/>
        <v>1025.4478811029667</v>
      </c>
      <c r="H216" s="11" t="e">
        <f t="shared" si="11"/>
        <v>#N/A</v>
      </c>
    </row>
    <row r="217" spans="2:8" x14ac:dyDescent="0.2">
      <c r="B217" s="10">
        <v>44412</v>
      </c>
      <c r="C217" s="11">
        <v>418</v>
      </c>
      <c r="D217" s="11">
        <v>693.52806436132596</v>
      </c>
      <c r="E217" s="13"/>
      <c r="F217" s="16">
        <f t="shared" si="9"/>
        <v>439.63639340903615</v>
      </c>
      <c r="G217" s="16">
        <f t="shared" si="10"/>
        <v>947.41973531361577</v>
      </c>
      <c r="H217" s="11">
        <f t="shared" si="11"/>
        <v>418</v>
      </c>
    </row>
    <row r="218" spans="2:8" x14ac:dyDescent="0.2">
      <c r="B218" s="10">
        <v>44413</v>
      </c>
      <c r="C218" s="11">
        <v>441</v>
      </c>
      <c r="D218" s="11">
        <v>630.85545884891803</v>
      </c>
      <c r="E218" s="13"/>
      <c r="F218" s="16">
        <f t="shared" si="9"/>
        <v>376.96378789662822</v>
      </c>
      <c r="G218" s="16">
        <f t="shared" si="10"/>
        <v>884.74712980120785</v>
      </c>
      <c r="H218" s="11" t="e">
        <f t="shared" si="11"/>
        <v>#N/A</v>
      </c>
    </row>
    <row r="219" spans="2:8" x14ac:dyDescent="0.2">
      <c r="B219" s="10">
        <v>44414</v>
      </c>
      <c r="C219" s="11">
        <v>211</v>
      </c>
      <c r="D219" s="11">
        <v>491.40652387140801</v>
      </c>
      <c r="E219" s="13"/>
      <c r="F219" s="16">
        <f t="shared" si="9"/>
        <v>237.51485291911823</v>
      </c>
      <c r="G219" s="16">
        <f t="shared" si="10"/>
        <v>745.29819482369783</v>
      </c>
      <c r="H219" s="11">
        <f t="shared" si="11"/>
        <v>211</v>
      </c>
    </row>
    <row r="220" spans="2:8" x14ac:dyDescent="0.2">
      <c r="B220" s="10">
        <v>44415</v>
      </c>
      <c r="C220" s="11">
        <v>46</v>
      </c>
      <c r="D220" s="11">
        <v>320.25749046574902</v>
      </c>
      <c r="E220" s="13"/>
      <c r="F220" s="16">
        <f t="shared" si="9"/>
        <v>66.365819513459229</v>
      </c>
      <c r="G220" s="16">
        <f t="shared" si="10"/>
        <v>574.14916141803883</v>
      </c>
      <c r="H220" s="11">
        <f t="shared" si="11"/>
        <v>46</v>
      </c>
    </row>
    <row r="221" spans="2:8" x14ac:dyDescent="0.2">
      <c r="B221" s="10">
        <v>44416</v>
      </c>
      <c r="C221" s="11">
        <v>490</v>
      </c>
      <c r="D221" s="11">
        <v>354.11427315875898</v>
      </c>
      <c r="E221" s="13"/>
      <c r="F221" s="16">
        <f t="shared" si="9"/>
        <v>100.22260220646919</v>
      </c>
      <c r="G221" s="16">
        <f t="shared" si="10"/>
        <v>608.00594411104873</v>
      </c>
      <c r="H221" s="11" t="e">
        <f t="shared" si="11"/>
        <v>#N/A</v>
      </c>
    </row>
    <row r="222" spans="2:8" x14ac:dyDescent="0.2">
      <c r="B222" s="10">
        <v>44417</v>
      </c>
      <c r="C222" s="11">
        <v>901</v>
      </c>
      <c r="D222" s="11">
        <v>537.81542369354099</v>
      </c>
      <c r="E222" s="13"/>
      <c r="F222" s="16">
        <f t="shared" si="9"/>
        <v>283.92375274125118</v>
      </c>
      <c r="G222" s="16">
        <f t="shared" si="10"/>
        <v>791.70709464583081</v>
      </c>
      <c r="H222" s="11">
        <f t="shared" si="11"/>
        <v>901</v>
      </c>
    </row>
    <row r="223" spans="2:8" x14ac:dyDescent="0.2">
      <c r="B223" s="10">
        <v>44418</v>
      </c>
      <c r="C223" s="11">
        <v>862</v>
      </c>
      <c r="D223" s="11">
        <v>668.26663565301703</v>
      </c>
      <c r="E223" s="13"/>
      <c r="F223" s="16">
        <f t="shared" si="9"/>
        <v>414.37496470072722</v>
      </c>
      <c r="G223" s="16">
        <f t="shared" si="10"/>
        <v>922.15830660530685</v>
      </c>
      <c r="H223" s="11" t="e">
        <f t="shared" si="11"/>
        <v>#N/A</v>
      </c>
    </row>
    <row r="224" spans="2:8" x14ac:dyDescent="0.2">
      <c r="B224" s="10">
        <v>44419</v>
      </c>
      <c r="C224" s="11">
        <v>601</v>
      </c>
      <c r="D224" s="11">
        <v>669.78828636264802</v>
      </c>
      <c r="E224" s="13"/>
      <c r="F224" s="16">
        <f t="shared" si="9"/>
        <v>415.89661541035821</v>
      </c>
      <c r="G224" s="16">
        <f t="shared" si="10"/>
        <v>923.67995731493784</v>
      </c>
      <c r="H224" s="11" t="e">
        <f t="shared" si="11"/>
        <v>#N/A</v>
      </c>
    </row>
    <row r="225" spans="2:8" x14ac:dyDescent="0.2">
      <c r="B225" s="10">
        <v>44420</v>
      </c>
      <c r="C225" s="11">
        <v>444</v>
      </c>
      <c r="D225" s="11">
        <v>607.39958733133301</v>
      </c>
      <c r="E225" s="13"/>
      <c r="F225" s="16">
        <f t="shared" si="9"/>
        <v>353.50791637904319</v>
      </c>
      <c r="G225" s="16">
        <f t="shared" si="10"/>
        <v>861.29125828362282</v>
      </c>
      <c r="H225" s="11" t="e">
        <f t="shared" si="11"/>
        <v>#N/A</v>
      </c>
    </row>
    <row r="226" spans="2:8" x14ac:dyDescent="0.2">
      <c r="B226" s="10">
        <v>44421</v>
      </c>
      <c r="C226" s="11">
        <v>144</v>
      </c>
      <c r="D226" s="11">
        <v>444.42390413692101</v>
      </c>
      <c r="E226" s="13"/>
      <c r="F226" s="16">
        <f t="shared" si="9"/>
        <v>190.53223318463122</v>
      </c>
      <c r="G226" s="16">
        <f t="shared" si="10"/>
        <v>698.31557508921082</v>
      </c>
      <c r="H226" s="11">
        <f t="shared" si="11"/>
        <v>144</v>
      </c>
    </row>
    <row r="227" spans="2:8" x14ac:dyDescent="0.2">
      <c r="B227" s="10">
        <v>44422</v>
      </c>
      <c r="C227" s="11">
        <v>103</v>
      </c>
      <c r="D227" s="11">
        <v>302.54872581529099</v>
      </c>
      <c r="E227" s="13"/>
      <c r="F227" s="16">
        <f t="shared" si="9"/>
        <v>48.657054863001207</v>
      </c>
      <c r="G227" s="16">
        <f t="shared" si="10"/>
        <v>556.44039676758075</v>
      </c>
      <c r="H227" s="11" t="e">
        <f t="shared" si="11"/>
        <v>#N/A</v>
      </c>
    </row>
    <row r="228" spans="2:8" x14ac:dyDescent="0.2">
      <c r="B228" s="10">
        <v>44423</v>
      </c>
      <c r="C228" s="11">
        <v>336</v>
      </c>
      <c r="D228" s="11">
        <v>283.02969140600698</v>
      </c>
      <c r="E228" s="13"/>
      <c r="F228" s="16">
        <f t="shared" si="9"/>
        <v>29.138020453717189</v>
      </c>
      <c r="G228" s="16">
        <f t="shared" si="10"/>
        <v>536.92136235829673</v>
      </c>
      <c r="H228" s="11" t="e">
        <f t="shared" si="11"/>
        <v>#N/A</v>
      </c>
    </row>
    <row r="229" spans="2:8" x14ac:dyDescent="0.2">
      <c r="B229" s="10">
        <v>44424</v>
      </c>
      <c r="C229" s="11">
        <v>430</v>
      </c>
      <c r="D229" s="11">
        <v>309.57233773350703</v>
      </c>
      <c r="E229" s="13"/>
      <c r="F229" s="16">
        <f t="shared" si="9"/>
        <v>55.680666781217241</v>
      </c>
      <c r="G229" s="16">
        <f t="shared" si="10"/>
        <v>563.46400868579678</v>
      </c>
      <c r="H229" s="11" t="e">
        <f t="shared" si="11"/>
        <v>#N/A</v>
      </c>
    </row>
    <row r="230" spans="2:8" x14ac:dyDescent="0.2">
      <c r="B230" s="10">
        <v>44425</v>
      </c>
      <c r="C230" s="11">
        <v>165</v>
      </c>
      <c r="D230" s="11">
        <v>238.19581804281799</v>
      </c>
      <c r="E230" s="13"/>
      <c r="F230" s="16">
        <f t="shared" si="9"/>
        <v>0</v>
      </c>
      <c r="G230" s="16">
        <f t="shared" si="10"/>
        <v>492.08748899510778</v>
      </c>
      <c r="H230" s="11" t="e">
        <f t="shared" si="11"/>
        <v>#N/A</v>
      </c>
    </row>
    <row r="231" spans="2:8" x14ac:dyDescent="0.2">
      <c r="B231" s="10">
        <v>44426</v>
      </c>
      <c r="C231" s="11">
        <v>91</v>
      </c>
      <c r="D231" s="11">
        <v>160.036264946052</v>
      </c>
      <c r="E231" s="13"/>
      <c r="F231" s="16">
        <f t="shared" si="9"/>
        <v>0</v>
      </c>
      <c r="G231" s="16">
        <f t="shared" si="10"/>
        <v>413.92793589834179</v>
      </c>
      <c r="H231" s="11" t="e">
        <f t="shared" si="11"/>
        <v>#N/A</v>
      </c>
    </row>
    <row r="232" spans="2:8" x14ac:dyDescent="0.2">
      <c r="B232" s="10">
        <v>44427</v>
      </c>
      <c r="C232" s="11">
        <v>416</v>
      </c>
      <c r="D232" s="11">
        <v>225.03081743028801</v>
      </c>
      <c r="E232" s="13"/>
      <c r="F232" s="16">
        <f t="shared" si="9"/>
        <v>0</v>
      </c>
      <c r="G232" s="16">
        <f t="shared" si="10"/>
        <v>478.9224883825778</v>
      </c>
      <c r="H232" s="11" t="e">
        <f t="shared" si="11"/>
        <v>#N/A</v>
      </c>
    </row>
    <row r="233" spans="2:8" x14ac:dyDescent="0.2">
      <c r="B233" s="10">
        <v>44428</v>
      </c>
      <c r="C233" s="11">
        <v>115</v>
      </c>
      <c r="D233" s="11">
        <v>170.261701211565</v>
      </c>
      <c r="E233" s="13"/>
      <c r="F233" s="16">
        <f t="shared" si="9"/>
        <v>0</v>
      </c>
      <c r="G233" s="16">
        <f t="shared" si="10"/>
        <v>424.15337216385478</v>
      </c>
      <c r="H233" s="11" t="e">
        <f t="shared" si="11"/>
        <v>#N/A</v>
      </c>
    </row>
    <row r="234" spans="2:8" x14ac:dyDescent="0.2">
      <c r="B234" s="10">
        <v>44429</v>
      </c>
      <c r="C234" s="11">
        <v>66</v>
      </c>
      <c r="D234" s="11">
        <v>113.228746631039</v>
      </c>
      <c r="E234" s="13"/>
      <c r="F234" s="16">
        <f t="shared" si="9"/>
        <v>0</v>
      </c>
      <c r="G234" s="16">
        <f t="shared" si="10"/>
        <v>367.12041758332879</v>
      </c>
      <c r="H234" s="11" t="e">
        <f t="shared" si="11"/>
        <v>#N/A</v>
      </c>
    </row>
    <row r="235" spans="2:8" x14ac:dyDescent="0.2">
      <c r="B235" s="10">
        <v>44430</v>
      </c>
      <c r="C235" s="11">
        <v>168</v>
      </c>
      <c r="D235" s="11">
        <v>111.076489894917</v>
      </c>
      <c r="E235" s="13"/>
      <c r="F235" s="16">
        <f t="shared" si="9"/>
        <v>0</v>
      </c>
      <c r="G235" s="16">
        <f t="shared" si="10"/>
        <v>364.96816084720678</v>
      </c>
      <c r="H235" s="11" t="e">
        <f t="shared" si="11"/>
        <v>#N/A</v>
      </c>
    </row>
    <row r="236" spans="2:8" x14ac:dyDescent="0.2">
      <c r="B236" s="10">
        <v>44431</v>
      </c>
      <c r="C236" s="11">
        <v>285</v>
      </c>
      <c r="D236" s="11">
        <v>157.376908352578</v>
      </c>
      <c r="E236" s="13"/>
      <c r="F236" s="16">
        <f t="shared" si="9"/>
        <v>0</v>
      </c>
      <c r="G236" s="16">
        <f t="shared" si="10"/>
        <v>411.26857930486779</v>
      </c>
      <c r="H236" s="11" t="e">
        <f t="shared" si="11"/>
        <v>#N/A</v>
      </c>
    </row>
    <row r="237" spans="2:8" x14ac:dyDescent="0.2">
      <c r="B237" s="10">
        <v>44432</v>
      </c>
      <c r="C237" s="11">
        <v>163</v>
      </c>
      <c r="D237" s="11">
        <v>151.76759506602201</v>
      </c>
      <c r="E237" s="13"/>
      <c r="F237" s="16">
        <f t="shared" si="9"/>
        <v>0</v>
      </c>
      <c r="G237" s="16">
        <f t="shared" si="10"/>
        <v>405.65926601831177</v>
      </c>
      <c r="H237" s="11" t="e">
        <f t="shared" si="11"/>
        <v>#N/A</v>
      </c>
    </row>
    <row r="238" spans="2:8" x14ac:dyDescent="0.2">
      <c r="B238" s="10">
        <v>44433</v>
      </c>
      <c r="C238" s="11">
        <v>157</v>
      </c>
      <c r="D238" s="11">
        <v>146.906714512533</v>
      </c>
      <c r="E238" s="13"/>
      <c r="F238" s="16">
        <f t="shared" si="9"/>
        <v>0</v>
      </c>
      <c r="G238" s="16">
        <f t="shared" si="10"/>
        <v>400.79838546482279</v>
      </c>
      <c r="H238" s="11" t="e">
        <f t="shared" si="11"/>
        <v>#N/A</v>
      </c>
    </row>
    <row r="239" spans="2:8" x14ac:dyDescent="0.2">
      <c r="B239" s="10">
        <v>44434</v>
      </c>
      <c r="C239" s="11">
        <v>228</v>
      </c>
      <c r="D239" s="11">
        <v>170.81666502033701</v>
      </c>
      <c r="E239" s="13"/>
      <c r="F239" s="16">
        <f t="shared" si="9"/>
        <v>0</v>
      </c>
      <c r="G239" s="16">
        <f t="shared" si="10"/>
        <v>424.7083359726268</v>
      </c>
      <c r="H239" s="11" t="e">
        <f t="shared" si="11"/>
        <v>#N/A</v>
      </c>
    </row>
    <row r="240" spans="2:8" x14ac:dyDescent="0.2">
      <c r="B240" s="10">
        <v>44435</v>
      </c>
      <c r="C240" s="11">
        <v>86</v>
      </c>
      <c r="D240" s="11">
        <v>138.10140790558199</v>
      </c>
      <c r="E240" s="13"/>
      <c r="F240" s="16">
        <f t="shared" si="9"/>
        <v>0</v>
      </c>
      <c r="G240" s="16">
        <f t="shared" si="10"/>
        <v>391.99307885787175</v>
      </c>
      <c r="H240" s="11" t="e">
        <f t="shared" si="11"/>
        <v>#N/A</v>
      </c>
    </row>
    <row r="241" spans="2:8" x14ac:dyDescent="0.2">
      <c r="B241" s="10">
        <v>44436</v>
      </c>
      <c r="C241" s="11">
        <v>71</v>
      </c>
      <c r="D241" s="11">
        <v>107.777792683369</v>
      </c>
      <c r="E241" s="13"/>
      <c r="F241" s="16">
        <f t="shared" si="9"/>
        <v>0</v>
      </c>
      <c r="G241" s="16">
        <f t="shared" si="10"/>
        <v>361.66946363565876</v>
      </c>
      <c r="H241" s="11" t="e">
        <f t="shared" si="11"/>
        <v>#N/A</v>
      </c>
    </row>
    <row r="242" spans="2:8" x14ac:dyDescent="0.2">
      <c r="B242" s="10">
        <v>44437</v>
      </c>
      <c r="C242" s="11">
        <v>103</v>
      </c>
      <c r="D242" s="11">
        <v>97.509851067057198</v>
      </c>
      <c r="E242" s="13"/>
      <c r="F242" s="16">
        <f t="shared" si="9"/>
        <v>0</v>
      </c>
      <c r="G242" s="16">
        <f t="shared" si="10"/>
        <v>351.401522019347</v>
      </c>
      <c r="H242" s="11" t="e">
        <f t="shared" si="11"/>
        <v>#N/A</v>
      </c>
    </row>
    <row r="243" spans="2:8" x14ac:dyDescent="0.2">
      <c r="B243" s="10">
        <v>44438</v>
      </c>
      <c r="C243" s="11">
        <v>94</v>
      </c>
      <c r="D243" s="11">
        <v>88.145603308105095</v>
      </c>
      <c r="E243" s="13"/>
      <c r="F243" s="16">
        <f t="shared" si="9"/>
        <v>0</v>
      </c>
      <c r="G243" s="16">
        <f t="shared" si="10"/>
        <v>342.0372742603949</v>
      </c>
      <c r="H243" s="11" t="e">
        <f t="shared" si="11"/>
        <v>#N/A</v>
      </c>
    </row>
    <row r="244" spans="2:8" x14ac:dyDescent="0.2">
      <c r="B244" s="10">
        <v>44439</v>
      </c>
      <c r="C244" s="11">
        <v>146</v>
      </c>
      <c r="D244" s="11">
        <v>101.87067488669901</v>
      </c>
      <c r="E244" s="13"/>
      <c r="F244" s="16">
        <f t="shared" si="9"/>
        <v>0</v>
      </c>
      <c r="G244" s="16">
        <f t="shared" si="10"/>
        <v>355.76234583898878</v>
      </c>
      <c r="H244" s="11" t="e">
        <f t="shared" si="11"/>
        <v>#N/A</v>
      </c>
    </row>
    <row r="245" spans="2:8" x14ac:dyDescent="0.2">
      <c r="B245" s="10">
        <v>44440</v>
      </c>
      <c r="C245" s="11">
        <v>104</v>
      </c>
      <c r="D245" s="11">
        <v>98.556983290604705</v>
      </c>
      <c r="E245" s="13"/>
      <c r="F245" s="16">
        <f t="shared" si="9"/>
        <v>0</v>
      </c>
      <c r="G245" s="16">
        <f t="shared" si="10"/>
        <v>352.44865424289446</v>
      </c>
      <c r="H245" s="11" t="e">
        <f t="shared" si="11"/>
        <v>#N/A</v>
      </c>
    </row>
    <row r="246" spans="2:8" x14ac:dyDescent="0.2">
      <c r="B246" s="10">
        <v>44441</v>
      </c>
      <c r="C246" s="11">
        <v>354</v>
      </c>
      <c r="D246" s="11">
        <v>189.06905281825101</v>
      </c>
      <c r="E246" s="13"/>
      <c r="F246" s="16">
        <f t="shared" si="9"/>
        <v>0</v>
      </c>
      <c r="G246" s="16">
        <f t="shared" si="10"/>
        <v>442.96072377054077</v>
      </c>
      <c r="H246" s="11" t="e">
        <f t="shared" si="11"/>
        <v>#N/A</v>
      </c>
    </row>
    <row r="247" spans="2:8" x14ac:dyDescent="0.2">
      <c r="B247" s="10">
        <v>44442</v>
      </c>
      <c r="C247" s="11">
        <v>198</v>
      </c>
      <c r="D247" s="11">
        <v>201.80013230020199</v>
      </c>
      <c r="E247" s="13"/>
      <c r="F247" s="16">
        <f t="shared" si="9"/>
        <v>0</v>
      </c>
      <c r="G247" s="16">
        <f t="shared" si="10"/>
        <v>455.69180325249181</v>
      </c>
      <c r="H247" s="11" t="e">
        <f t="shared" si="11"/>
        <v>#N/A</v>
      </c>
    </row>
    <row r="248" spans="2:8" x14ac:dyDescent="0.2">
      <c r="B248" s="10">
        <v>44443</v>
      </c>
      <c r="C248" s="11">
        <v>75</v>
      </c>
      <c r="D248" s="11">
        <v>164.18708334192999</v>
      </c>
      <c r="E248" s="13"/>
      <c r="F248" s="16">
        <f t="shared" si="9"/>
        <v>0</v>
      </c>
      <c r="G248" s="16">
        <f t="shared" si="10"/>
        <v>418.07875429421978</v>
      </c>
      <c r="H248" s="11" t="e">
        <f t="shared" si="11"/>
        <v>#N/A</v>
      </c>
    </row>
    <row r="249" spans="2:8" x14ac:dyDescent="0.2">
      <c r="B249" s="10">
        <v>44444</v>
      </c>
      <c r="C249" s="11">
        <v>360</v>
      </c>
      <c r="D249" s="11">
        <v>238.43065991870799</v>
      </c>
      <c r="E249" s="13"/>
      <c r="F249" s="16">
        <f t="shared" si="9"/>
        <v>0</v>
      </c>
      <c r="G249" s="16">
        <f t="shared" si="10"/>
        <v>492.3223308709978</v>
      </c>
      <c r="H249" s="11" t="e">
        <f t="shared" si="11"/>
        <v>#N/A</v>
      </c>
    </row>
    <row r="250" spans="2:8" x14ac:dyDescent="0.2">
      <c r="B250" s="10">
        <v>44445</v>
      </c>
      <c r="C250" s="11">
        <v>175</v>
      </c>
      <c r="D250" s="11">
        <v>226.754006934318</v>
      </c>
      <c r="E250" s="13"/>
      <c r="F250" s="16">
        <f t="shared" si="9"/>
        <v>0</v>
      </c>
      <c r="G250" s="16">
        <f t="shared" si="10"/>
        <v>480.64567788660781</v>
      </c>
      <c r="H250" s="11" t="e">
        <f t="shared" si="11"/>
        <v>#N/A</v>
      </c>
    </row>
    <row r="251" spans="2:8" x14ac:dyDescent="0.2">
      <c r="B251" s="10">
        <v>44446</v>
      </c>
      <c r="C251" s="11">
        <v>191</v>
      </c>
      <c r="D251" s="11">
        <v>221.16922874877099</v>
      </c>
      <c r="E251" s="13"/>
      <c r="F251" s="16">
        <f t="shared" si="9"/>
        <v>0</v>
      </c>
      <c r="G251" s="16">
        <f t="shared" si="10"/>
        <v>475.06089970106075</v>
      </c>
      <c r="H251" s="11" t="e">
        <f t="shared" si="11"/>
        <v>#N/A</v>
      </c>
    </row>
    <row r="252" spans="2:8" x14ac:dyDescent="0.2">
      <c r="B252" s="10">
        <v>44447</v>
      </c>
      <c r="C252" s="11">
        <v>196</v>
      </c>
      <c r="D252" s="11">
        <v>217.08980946950399</v>
      </c>
      <c r="E252" s="13"/>
      <c r="F252" s="16">
        <f t="shared" si="9"/>
        <v>0</v>
      </c>
      <c r="G252" s="16">
        <f t="shared" si="10"/>
        <v>470.98148042179378</v>
      </c>
      <c r="H252" s="11" t="e">
        <f t="shared" si="11"/>
        <v>#N/A</v>
      </c>
    </row>
    <row r="253" spans="2:8" x14ac:dyDescent="0.2">
      <c r="B253" s="10">
        <v>44448</v>
      </c>
      <c r="C253" s="11">
        <v>148</v>
      </c>
      <c r="D253" s="11">
        <v>195.141778150607</v>
      </c>
      <c r="E253" s="13"/>
      <c r="F253" s="16">
        <f t="shared" si="9"/>
        <v>0</v>
      </c>
      <c r="G253" s="16">
        <f t="shared" si="10"/>
        <v>449.03344910289678</v>
      </c>
      <c r="H253" s="11" t="e">
        <f t="shared" si="11"/>
        <v>#N/A</v>
      </c>
    </row>
    <row r="254" spans="2:8" x14ac:dyDescent="0.2">
      <c r="B254" s="10">
        <v>44449</v>
      </c>
      <c r="C254" s="11">
        <v>114</v>
      </c>
      <c r="D254" s="11">
        <v>165.00468935086499</v>
      </c>
      <c r="E254" s="13"/>
      <c r="F254" s="16">
        <f t="shared" si="9"/>
        <v>0</v>
      </c>
      <c r="G254" s="16">
        <f t="shared" si="10"/>
        <v>418.89636030315478</v>
      </c>
      <c r="H254" s="11" t="e">
        <f t="shared" si="11"/>
        <v>#N/A</v>
      </c>
    </row>
    <row r="255" spans="2:8" x14ac:dyDescent="0.2">
      <c r="B255" s="10">
        <v>44450</v>
      </c>
      <c r="C255" s="11">
        <v>29</v>
      </c>
      <c r="D255" s="11">
        <v>110.58780696877101</v>
      </c>
      <c r="E255" s="13"/>
      <c r="F255" s="16">
        <f t="shared" si="9"/>
        <v>0</v>
      </c>
      <c r="G255" s="16">
        <f t="shared" si="10"/>
        <v>364.47947792106078</v>
      </c>
      <c r="H255" s="11" t="e">
        <f t="shared" si="11"/>
        <v>#N/A</v>
      </c>
    </row>
    <row r="256" spans="2:8" x14ac:dyDescent="0.2">
      <c r="B256" s="10">
        <v>44451</v>
      </c>
      <c r="C256" s="11">
        <v>58</v>
      </c>
      <c r="D256" s="11">
        <v>80.443005591633295</v>
      </c>
      <c r="E256" s="13"/>
      <c r="F256" s="16">
        <f t="shared" si="9"/>
        <v>0</v>
      </c>
      <c r="G256" s="16">
        <f t="shared" si="10"/>
        <v>334.33467654392308</v>
      </c>
      <c r="H256" s="11" t="e">
        <f t="shared" si="11"/>
        <v>#N/A</v>
      </c>
    </row>
    <row r="257" spans="2:8" x14ac:dyDescent="0.2">
      <c r="B257" s="10">
        <v>44452</v>
      </c>
      <c r="C257" s="11">
        <v>200</v>
      </c>
      <c r="D257" s="11">
        <v>111.98241750049699</v>
      </c>
      <c r="E257" s="13"/>
      <c r="F257" s="16">
        <f t="shared" si="9"/>
        <v>0</v>
      </c>
      <c r="G257" s="16">
        <f t="shared" si="10"/>
        <v>365.87408845278679</v>
      </c>
      <c r="H257" s="11" t="e">
        <f t="shared" si="11"/>
        <v>#N/A</v>
      </c>
    </row>
    <row r="258" spans="2:8" x14ac:dyDescent="0.2">
      <c r="B258" s="10">
        <v>44453</v>
      </c>
      <c r="C258" s="11">
        <v>219</v>
      </c>
      <c r="D258" s="11">
        <v>145.89217938983899</v>
      </c>
      <c r="E258" s="13"/>
      <c r="F258" s="16">
        <f t="shared" si="9"/>
        <v>0</v>
      </c>
      <c r="G258" s="16">
        <f t="shared" si="10"/>
        <v>399.78385034212874</v>
      </c>
      <c r="H258" s="11" t="e">
        <f t="shared" si="11"/>
        <v>#N/A</v>
      </c>
    </row>
    <row r="259" spans="2:8" x14ac:dyDescent="0.2">
      <c r="B259" s="10">
        <v>44454</v>
      </c>
      <c r="C259" s="11">
        <v>110</v>
      </c>
      <c r="D259" s="11">
        <v>132.92187186308101</v>
      </c>
      <c r="E259" s="13"/>
      <c r="F259" s="16">
        <f t="shared" si="9"/>
        <v>0</v>
      </c>
      <c r="G259" s="16">
        <f t="shared" si="10"/>
        <v>386.81354281537079</v>
      </c>
      <c r="H259" s="11" t="e">
        <f t="shared" si="11"/>
        <v>#N/A</v>
      </c>
    </row>
    <row r="260" spans="2:8" x14ac:dyDescent="0.2">
      <c r="B260" s="10">
        <v>44455</v>
      </c>
      <c r="C260" s="11">
        <v>222</v>
      </c>
      <c r="D260" s="11">
        <v>164.20514011798301</v>
      </c>
      <c r="E260" s="13"/>
      <c r="F260" s="16">
        <f t="shared" si="9"/>
        <v>0</v>
      </c>
      <c r="G260" s="16">
        <f t="shared" si="10"/>
        <v>418.09681107027279</v>
      </c>
      <c r="H260" s="11" t="e">
        <f t="shared" si="11"/>
        <v>#N/A</v>
      </c>
    </row>
    <row r="261" spans="2:8" x14ac:dyDescent="0.2">
      <c r="B261" s="10">
        <v>44456</v>
      </c>
      <c r="C261" s="11">
        <v>129</v>
      </c>
      <c r="D261" s="11">
        <v>154.25897661078901</v>
      </c>
      <c r="E261" s="13"/>
      <c r="F261" s="16">
        <f t="shared" ref="F261:F324" si="12">MAX(D261-$G$1*$F$1,0)</f>
        <v>0</v>
      </c>
      <c r="G261" s="16">
        <f t="shared" ref="G261:G324" si="13">MAX(D261+$G$1*$F$1,0)</f>
        <v>408.15064756307879</v>
      </c>
      <c r="H261" s="11" t="e">
        <f t="shared" ref="H261:H324" si="14">IF(OR(C261&gt;G261,C261&lt;F261),C261,NA())</f>
        <v>#N/A</v>
      </c>
    </row>
    <row r="262" spans="2:8" x14ac:dyDescent="0.2">
      <c r="B262" s="10">
        <v>44457</v>
      </c>
      <c r="C262" s="11">
        <v>40</v>
      </c>
      <c r="D262" s="11">
        <v>113.159789152793</v>
      </c>
      <c r="E262" s="13"/>
      <c r="F262" s="16">
        <f t="shared" si="12"/>
        <v>0</v>
      </c>
      <c r="G262" s="16">
        <f t="shared" si="13"/>
        <v>367.05146010508281</v>
      </c>
      <c r="H262" s="11" t="e">
        <f t="shared" si="14"/>
        <v>#N/A</v>
      </c>
    </row>
    <row r="263" spans="2:8" x14ac:dyDescent="0.2">
      <c r="B263" s="10">
        <v>44458</v>
      </c>
      <c r="C263" s="11">
        <v>44</v>
      </c>
      <c r="D263" s="11">
        <v>82.8751242442641</v>
      </c>
      <c r="E263" s="13"/>
      <c r="F263" s="16">
        <f t="shared" si="12"/>
        <v>0</v>
      </c>
      <c r="G263" s="16">
        <f t="shared" si="13"/>
        <v>336.76679519655386</v>
      </c>
      <c r="H263" s="11" t="e">
        <f t="shared" si="14"/>
        <v>#N/A</v>
      </c>
    </row>
    <row r="264" spans="2:8" x14ac:dyDescent="0.2">
      <c r="B264" s="10">
        <v>44459</v>
      </c>
      <c r="C264" s="11">
        <v>37</v>
      </c>
      <c r="D264" s="11">
        <v>58.086363223397697</v>
      </c>
      <c r="E264" s="13"/>
      <c r="F264" s="16">
        <f t="shared" si="12"/>
        <v>0</v>
      </c>
      <c r="G264" s="16">
        <f t="shared" si="13"/>
        <v>311.97803417568747</v>
      </c>
      <c r="H264" s="11" t="e">
        <f t="shared" si="14"/>
        <v>#N/A</v>
      </c>
    </row>
    <row r="265" spans="2:8" x14ac:dyDescent="0.2">
      <c r="B265" s="10">
        <v>44460</v>
      </c>
      <c r="C265" s="11">
        <v>159</v>
      </c>
      <c r="D265" s="11">
        <v>85.741183432389306</v>
      </c>
      <c r="E265" s="13"/>
      <c r="F265" s="16">
        <f t="shared" si="12"/>
        <v>0</v>
      </c>
      <c r="G265" s="16">
        <f t="shared" si="13"/>
        <v>339.63285438467909</v>
      </c>
      <c r="H265" s="11" t="e">
        <f t="shared" si="14"/>
        <v>#N/A</v>
      </c>
    </row>
    <row r="266" spans="2:8" x14ac:dyDescent="0.2">
      <c r="B266" s="10">
        <v>44461</v>
      </c>
      <c r="C266" s="11">
        <v>111</v>
      </c>
      <c r="D266" s="11">
        <v>91.3239064990901</v>
      </c>
      <c r="E266" s="13"/>
      <c r="F266" s="16">
        <f t="shared" si="12"/>
        <v>0</v>
      </c>
      <c r="G266" s="16">
        <f t="shared" si="13"/>
        <v>345.21557745137989</v>
      </c>
      <c r="H266" s="11" t="e">
        <f t="shared" si="14"/>
        <v>#N/A</v>
      </c>
    </row>
    <row r="267" spans="2:8" x14ac:dyDescent="0.2">
      <c r="B267" s="10">
        <v>44462</v>
      </c>
      <c r="C267" s="11">
        <v>113</v>
      </c>
      <c r="D267" s="11">
        <v>97.1490976671505</v>
      </c>
      <c r="E267" s="13"/>
      <c r="F267" s="16">
        <f t="shared" si="12"/>
        <v>0</v>
      </c>
      <c r="G267" s="16">
        <f t="shared" si="13"/>
        <v>351.04076861944031</v>
      </c>
      <c r="H267" s="11" t="e">
        <f t="shared" si="14"/>
        <v>#N/A</v>
      </c>
    </row>
    <row r="268" spans="2:8" x14ac:dyDescent="0.2">
      <c r="B268" s="10">
        <v>44463</v>
      </c>
      <c r="C268" s="11">
        <v>86</v>
      </c>
      <c r="D268" s="11">
        <v>92.131528367577602</v>
      </c>
      <c r="E268" s="13"/>
      <c r="F268" s="16">
        <f t="shared" si="12"/>
        <v>0</v>
      </c>
      <c r="G268" s="16">
        <f t="shared" si="13"/>
        <v>346.02319931986739</v>
      </c>
      <c r="H268" s="11" t="e">
        <f t="shared" si="14"/>
        <v>#N/A</v>
      </c>
    </row>
    <row r="269" spans="2:8" x14ac:dyDescent="0.2">
      <c r="B269" s="10">
        <v>44464</v>
      </c>
      <c r="C269" s="11">
        <v>20</v>
      </c>
      <c r="D269" s="11">
        <v>64.143390877567398</v>
      </c>
      <c r="E269" s="13"/>
      <c r="F269" s="16">
        <f t="shared" si="12"/>
        <v>0</v>
      </c>
      <c r="G269" s="16">
        <f t="shared" si="13"/>
        <v>318.03506182985717</v>
      </c>
      <c r="H269" s="11" t="e">
        <f t="shared" si="14"/>
        <v>#N/A</v>
      </c>
    </row>
    <row r="270" spans="2:8" x14ac:dyDescent="0.2">
      <c r="B270" s="10">
        <v>44465</v>
      </c>
      <c r="C270" s="11">
        <v>46</v>
      </c>
      <c r="D270" s="11">
        <v>52.552515180379103</v>
      </c>
      <c r="E270" s="13"/>
      <c r="F270" s="16">
        <f t="shared" si="12"/>
        <v>0</v>
      </c>
      <c r="G270" s="16">
        <f t="shared" si="13"/>
        <v>306.4441861326689</v>
      </c>
      <c r="H270" s="11" t="e">
        <f t="shared" si="14"/>
        <v>#N/A</v>
      </c>
    </row>
    <row r="271" spans="2:8" x14ac:dyDescent="0.2">
      <c r="B271" s="10">
        <v>44466</v>
      </c>
      <c r="C271" s="11">
        <v>100</v>
      </c>
      <c r="D271" s="11">
        <v>64.623464276845695</v>
      </c>
      <c r="E271" s="13"/>
      <c r="F271" s="16">
        <f t="shared" si="12"/>
        <v>0</v>
      </c>
      <c r="G271" s="16">
        <f t="shared" si="13"/>
        <v>318.51513522913547</v>
      </c>
      <c r="H271" s="11" t="e">
        <f t="shared" si="14"/>
        <v>#N/A</v>
      </c>
    </row>
    <row r="272" spans="2:8" x14ac:dyDescent="0.2">
      <c r="B272" s="10">
        <v>44467</v>
      </c>
      <c r="C272" s="11">
        <v>205</v>
      </c>
      <c r="D272" s="11">
        <v>113.766931843121</v>
      </c>
      <c r="E272" s="13"/>
      <c r="F272" s="16">
        <f t="shared" si="12"/>
        <v>0</v>
      </c>
      <c r="G272" s="16">
        <f t="shared" si="13"/>
        <v>367.65860279541079</v>
      </c>
      <c r="H272" s="11" t="e">
        <f t="shared" si="14"/>
        <v>#N/A</v>
      </c>
    </row>
    <row r="273" spans="2:8" x14ac:dyDescent="0.2">
      <c r="B273" s="10">
        <v>44468</v>
      </c>
      <c r="C273" s="11">
        <v>124</v>
      </c>
      <c r="D273" s="11">
        <v>122.17723378518799</v>
      </c>
      <c r="E273" s="13"/>
      <c r="F273" s="16">
        <f t="shared" si="12"/>
        <v>0</v>
      </c>
      <c r="G273" s="16">
        <f t="shared" si="13"/>
        <v>376.06890473747779</v>
      </c>
      <c r="H273" s="11" t="e">
        <f t="shared" si="14"/>
        <v>#N/A</v>
      </c>
    </row>
    <row r="274" spans="2:8" x14ac:dyDescent="0.2">
      <c r="B274" s="10">
        <v>44469</v>
      </c>
      <c r="C274" s="11">
        <v>177</v>
      </c>
      <c r="D274" s="11">
        <v>147.17197437257801</v>
      </c>
      <c r="E274" s="13"/>
      <c r="F274" s="16">
        <f t="shared" si="12"/>
        <v>0</v>
      </c>
      <c r="G274" s="16">
        <f t="shared" si="13"/>
        <v>401.06364532486782</v>
      </c>
      <c r="H274" s="11" t="e">
        <f t="shared" si="14"/>
        <v>#N/A</v>
      </c>
    </row>
    <row r="275" spans="2:8" x14ac:dyDescent="0.2">
      <c r="B275" s="10">
        <v>44470</v>
      </c>
      <c r="C275" s="11">
        <v>86</v>
      </c>
      <c r="D275" s="11">
        <v>131.77103783260699</v>
      </c>
      <c r="E275" s="13"/>
      <c r="F275" s="16">
        <f t="shared" si="12"/>
        <v>0</v>
      </c>
      <c r="G275" s="16">
        <f t="shared" si="13"/>
        <v>385.66270878489678</v>
      </c>
      <c r="H275" s="11" t="e">
        <f t="shared" si="14"/>
        <v>#N/A</v>
      </c>
    </row>
    <row r="276" spans="2:8" x14ac:dyDescent="0.2">
      <c r="B276" s="10">
        <v>44471</v>
      </c>
      <c r="C276" s="11">
        <v>60</v>
      </c>
      <c r="D276" s="11">
        <v>108.825622563487</v>
      </c>
      <c r="E276" s="13"/>
      <c r="F276" s="16">
        <f t="shared" si="12"/>
        <v>0</v>
      </c>
      <c r="G276" s="16">
        <f t="shared" si="13"/>
        <v>362.71729351577676</v>
      </c>
      <c r="H276" s="11" t="e">
        <f t="shared" si="14"/>
        <v>#N/A</v>
      </c>
    </row>
    <row r="277" spans="2:8" x14ac:dyDescent="0.2">
      <c r="B277" s="10">
        <v>44472</v>
      </c>
      <c r="C277" s="11">
        <v>122</v>
      </c>
      <c r="D277" s="11">
        <v>113.318965043319</v>
      </c>
      <c r="E277" s="13"/>
      <c r="F277" s="16">
        <f t="shared" si="12"/>
        <v>0</v>
      </c>
      <c r="G277" s="16">
        <f t="shared" si="13"/>
        <v>367.21063599560875</v>
      </c>
      <c r="H277" s="11" t="e">
        <f t="shared" si="14"/>
        <v>#N/A</v>
      </c>
    </row>
    <row r="278" spans="2:8" x14ac:dyDescent="0.2">
      <c r="B278" s="10">
        <v>44473</v>
      </c>
      <c r="C278" s="11">
        <v>192</v>
      </c>
      <c r="D278" s="11">
        <v>142.65346779865001</v>
      </c>
      <c r="E278" s="13"/>
      <c r="F278" s="16">
        <f t="shared" si="12"/>
        <v>0</v>
      </c>
      <c r="G278" s="16">
        <f t="shared" si="13"/>
        <v>396.54513875093983</v>
      </c>
      <c r="H278" s="11" t="e">
        <f t="shared" si="14"/>
        <v>#N/A</v>
      </c>
    </row>
    <row r="279" spans="2:8" x14ac:dyDescent="0.2">
      <c r="B279" s="10">
        <v>44474</v>
      </c>
      <c r="C279" s="11">
        <v>89</v>
      </c>
      <c r="D279" s="11">
        <v>127.118895016568</v>
      </c>
      <c r="E279" s="13"/>
      <c r="F279" s="16">
        <f t="shared" si="12"/>
        <v>0</v>
      </c>
      <c r="G279" s="16">
        <f t="shared" si="13"/>
        <v>381.0105659688578</v>
      </c>
      <c r="H279" s="11" t="e">
        <f t="shared" si="14"/>
        <v>#N/A</v>
      </c>
    </row>
    <row r="280" spans="2:8" x14ac:dyDescent="0.2">
      <c r="B280" s="10">
        <v>44475</v>
      </c>
      <c r="C280" s="11">
        <v>107</v>
      </c>
      <c r="D280" s="11">
        <v>120.91931300069599</v>
      </c>
      <c r="E280" s="13"/>
      <c r="F280" s="16">
        <f t="shared" si="12"/>
        <v>0</v>
      </c>
      <c r="G280" s="16">
        <f t="shared" si="13"/>
        <v>374.81098395298579</v>
      </c>
      <c r="H280" s="11" t="e">
        <f t="shared" si="14"/>
        <v>#N/A</v>
      </c>
    </row>
    <row r="281" spans="2:8" x14ac:dyDescent="0.2">
      <c r="B281" s="10">
        <v>44476</v>
      </c>
      <c r="C281" s="11">
        <v>247</v>
      </c>
      <c r="D281" s="11">
        <v>167.51554977730501</v>
      </c>
      <c r="E281" s="13"/>
      <c r="F281" s="16">
        <f t="shared" si="12"/>
        <v>0</v>
      </c>
      <c r="G281" s="16">
        <f t="shared" si="13"/>
        <v>421.40722072959477</v>
      </c>
      <c r="H281" s="11" t="e">
        <f t="shared" si="14"/>
        <v>#N/A</v>
      </c>
    </row>
    <row r="282" spans="2:8" x14ac:dyDescent="0.2">
      <c r="B282" s="10">
        <v>44477</v>
      </c>
      <c r="C282" s="11">
        <v>163</v>
      </c>
      <c r="D282" s="11">
        <v>172.27820172817701</v>
      </c>
      <c r="E282" s="13"/>
      <c r="F282" s="16">
        <f t="shared" si="12"/>
        <v>0</v>
      </c>
      <c r="G282" s="16">
        <f t="shared" si="13"/>
        <v>426.16987268046682</v>
      </c>
      <c r="H282" s="11" t="e">
        <f t="shared" si="14"/>
        <v>#N/A</v>
      </c>
    </row>
    <row r="283" spans="2:8" x14ac:dyDescent="0.2">
      <c r="B283" s="10">
        <v>44478</v>
      </c>
      <c r="C283" s="11">
        <v>68</v>
      </c>
      <c r="D283" s="11">
        <v>139.522529911102</v>
      </c>
      <c r="E283" s="13"/>
      <c r="F283" s="16">
        <f t="shared" si="12"/>
        <v>0</v>
      </c>
      <c r="G283" s="16">
        <f t="shared" si="13"/>
        <v>393.41420086339178</v>
      </c>
      <c r="H283" s="11" t="e">
        <f t="shared" si="14"/>
        <v>#N/A</v>
      </c>
    </row>
    <row r="284" spans="2:8" x14ac:dyDescent="0.2">
      <c r="B284" s="10">
        <v>44479</v>
      </c>
      <c r="C284" s="11">
        <v>112</v>
      </c>
      <c r="D284" s="11">
        <v>129.382781224517</v>
      </c>
      <c r="E284" s="13"/>
      <c r="F284" s="16">
        <f t="shared" si="12"/>
        <v>0</v>
      </c>
      <c r="G284" s="16">
        <f t="shared" si="13"/>
        <v>383.27445217680679</v>
      </c>
      <c r="H284" s="11" t="e">
        <f t="shared" si="14"/>
        <v>#N/A</v>
      </c>
    </row>
    <row r="285" spans="2:8" x14ac:dyDescent="0.2">
      <c r="B285" s="10">
        <v>44480</v>
      </c>
      <c r="C285" s="11">
        <v>154</v>
      </c>
      <c r="D285" s="11">
        <v>137.08508971320799</v>
      </c>
      <c r="E285" s="13"/>
      <c r="F285" s="16">
        <f t="shared" si="12"/>
        <v>0</v>
      </c>
      <c r="G285" s="16">
        <f t="shared" si="13"/>
        <v>390.97676066549775</v>
      </c>
      <c r="H285" s="11" t="e">
        <f t="shared" si="14"/>
        <v>#N/A</v>
      </c>
    </row>
    <row r="286" spans="2:8" x14ac:dyDescent="0.2">
      <c r="B286" s="10">
        <v>44481</v>
      </c>
      <c r="C286" s="11">
        <v>111</v>
      </c>
      <c r="D286" s="11">
        <v>127.438130715181</v>
      </c>
      <c r="E286" s="13"/>
      <c r="F286" s="16">
        <f t="shared" si="12"/>
        <v>0</v>
      </c>
      <c r="G286" s="16">
        <f t="shared" si="13"/>
        <v>381.3298016674708</v>
      </c>
      <c r="H286" s="11" t="e">
        <f t="shared" si="14"/>
        <v>#N/A</v>
      </c>
    </row>
    <row r="287" spans="2:8" x14ac:dyDescent="0.2">
      <c r="B287" s="10">
        <v>44482</v>
      </c>
      <c r="C287" s="11">
        <v>94</v>
      </c>
      <c r="D287" s="11">
        <v>113.774110496023</v>
      </c>
      <c r="E287" s="13"/>
      <c r="F287" s="16">
        <f t="shared" si="12"/>
        <v>0</v>
      </c>
      <c r="G287" s="16">
        <f t="shared" si="13"/>
        <v>367.66578144831277</v>
      </c>
      <c r="H287" s="11" t="e">
        <f t="shared" si="14"/>
        <v>#N/A</v>
      </c>
    </row>
    <row r="288" spans="2:8" x14ac:dyDescent="0.2">
      <c r="B288" s="10">
        <v>44483</v>
      </c>
      <c r="C288" s="11">
        <v>140</v>
      </c>
      <c r="D288" s="11">
        <v>120.536239528937</v>
      </c>
      <c r="E288" s="13"/>
      <c r="F288" s="16">
        <f t="shared" si="12"/>
        <v>0</v>
      </c>
      <c r="G288" s="16">
        <f t="shared" si="13"/>
        <v>374.42791048122677</v>
      </c>
      <c r="H288" s="11" t="e">
        <f t="shared" si="14"/>
        <v>#N/A</v>
      </c>
    </row>
    <row r="289" spans="2:8" x14ac:dyDescent="0.2">
      <c r="B289" s="10">
        <v>44484</v>
      </c>
      <c r="C289" s="11">
        <v>151</v>
      </c>
      <c r="D289" s="11">
        <v>130.40731147932701</v>
      </c>
      <c r="E289" s="13"/>
      <c r="F289" s="16">
        <f t="shared" si="12"/>
        <v>0</v>
      </c>
      <c r="G289" s="16">
        <f t="shared" si="13"/>
        <v>384.29898243161676</v>
      </c>
      <c r="H289" s="11" t="e">
        <f t="shared" si="14"/>
        <v>#N/A</v>
      </c>
    </row>
    <row r="290" spans="2:8" x14ac:dyDescent="0.2">
      <c r="B290" s="10">
        <v>44485</v>
      </c>
      <c r="C290" s="11">
        <v>71</v>
      </c>
      <c r="D290" s="11">
        <v>108.780348702564</v>
      </c>
      <c r="E290" s="13"/>
      <c r="F290" s="16">
        <f t="shared" si="12"/>
        <v>0</v>
      </c>
      <c r="G290" s="16">
        <f t="shared" si="13"/>
        <v>362.67201965485378</v>
      </c>
      <c r="H290" s="11" t="e">
        <f t="shared" si="14"/>
        <v>#N/A</v>
      </c>
    </row>
    <row r="291" spans="2:8" x14ac:dyDescent="0.2">
      <c r="B291" s="10">
        <v>44486</v>
      </c>
      <c r="C291" s="11">
        <v>137</v>
      </c>
      <c r="D291" s="11">
        <v>116.45839849451799</v>
      </c>
      <c r="E291" s="13"/>
      <c r="F291" s="16">
        <f t="shared" si="12"/>
        <v>0</v>
      </c>
      <c r="G291" s="16">
        <f t="shared" si="13"/>
        <v>370.35006944680777</v>
      </c>
      <c r="H291" s="11" t="e">
        <f t="shared" si="14"/>
        <v>#N/A</v>
      </c>
    </row>
    <row r="292" spans="2:8" x14ac:dyDescent="0.2">
      <c r="B292" s="10">
        <v>44487</v>
      </c>
      <c r="C292" s="11">
        <v>145</v>
      </c>
      <c r="D292" s="11">
        <v>125.887285043331</v>
      </c>
      <c r="E292" s="13"/>
      <c r="F292" s="16">
        <f t="shared" si="12"/>
        <v>0</v>
      </c>
      <c r="G292" s="16">
        <f t="shared" si="13"/>
        <v>379.77895599562078</v>
      </c>
      <c r="H292" s="11" t="e">
        <f t="shared" si="14"/>
        <v>#N/A</v>
      </c>
    </row>
    <row r="293" spans="2:8" x14ac:dyDescent="0.2">
      <c r="B293" s="10">
        <v>44488</v>
      </c>
      <c r="C293" s="11">
        <v>117</v>
      </c>
      <c r="D293" s="11">
        <v>123.035259904649</v>
      </c>
      <c r="E293" s="13"/>
      <c r="F293" s="16">
        <f t="shared" si="12"/>
        <v>0</v>
      </c>
      <c r="G293" s="16">
        <f t="shared" si="13"/>
        <v>376.92693085693878</v>
      </c>
      <c r="H293" s="11" t="e">
        <f t="shared" si="14"/>
        <v>#N/A</v>
      </c>
    </row>
    <row r="294" spans="2:8" x14ac:dyDescent="0.2">
      <c r="B294" s="10">
        <v>44489</v>
      </c>
      <c r="C294" s="11">
        <v>105</v>
      </c>
      <c r="D294" s="11">
        <v>116.330968766078</v>
      </c>
      <c r="E294" s="13"/>
      <c r="F294" s="16">
        <f t="shared" si="12"/>
        <v>0</v>
      </c>
      <c r="G294" s="16">
        <f t="shared" si="13"/>
        <v>370.22263971836776</v>
      </c>
      <c r="H294" s="11" t="e">
        <f t="shared" si="14"/>
        <v>#N/A</v>
      </c>
    </row>
    <row r="295" spans="2:8" x14ac:dyDescent="0.2">
      <c r="B295" s="10">
        <v>44490</v>
      </c>
      <c r="C295" s="11">
        <v>84</v>
      </c>
      <c r="D295" s="11">
        <v>103.455740799875</v>
      </c>
      <c r="E295" s="13"/>
      <c r="F295" s="16">
        <f t="shared" si="12"/>
        <v>0</v>
      </c>
      <c r="G295" s="16">
        <f t="shared" si="13"/>
        <v>357.34741175216482</v>
      </c>
      <c r="H295" s="11" t="e">
        <f t="shared" si="14"/>
        <v>#N/A</v>
      </c>
    </row>
    <row r="296" spans="2:8" x14ac:dyDescent="0.2">
      <c r="B296" s="10">
        <v>44491</v>
      </c>
      <c r="C296" s="11">
        <v>96</v>
      </c>
      <c r="D296" s="11">
        <v>98.2058075225181</v>
      </c>
      <c r="E296" s="13"/>
      <c r="F296" s="16">
        <f t="shared" si="12"/>
        <v>0</v>
      </c>
      <c r="G296" s="16">
        <f t="shared" si="13"/>
        <v>352.09747847480787</v>
      </c>
      <c r="H296" s="11" t="e">
        <f t="shared" si="14"/>
        <v>#N/A</v>
      </c>
    </row>
    <row r="297" spans="2:8" x14ac:dyDescent="0.2">
      <c r="B297" s="10">
        <v>44492</v>
      </c>
      <c r="C297" s="11">
        <v>51</v>
      </c>
      <c r="D297" s="11">
        <v>78.125306672300098</v>
      </c>
      <c r="E297" s="13"/>
      <c r="F297" s="16">
        <f t="shared" si="12"/>
        <v>0</v>
      </c>
      <c r="G297" s="16">
        <f t="shared" si="13"/>
        <v>332.01697762458991</v>
      </c>
      <c r="H297" s="11" t="e">
        <f t="shared" si="14"/>
        <v>#N/A</v>
      </c>
    </row>
    <row r="298" spans="2:8" x14ac:dyDescent="0.2">
      <c r="B298" s="10">
        <v>44493</v>
      </c>
      <c r="C298" s="11">
        <v>74</v>
      </c>
      <c r="D298" s="11">
        <v>71.772747716084993</v>
      </c>
      <c r="E298" s="13"/>
      <c r="F298" s="16">
        <f t="shared" si="12"/>
        <v>0</v>
      </c>
      <c r="G298" s="16">
        <f t="shared" si="13"/>
        <v>325.66441866837476</v>
      </c>
      <c r="H298" s="11" t="e">
        <f t="shared" si="14"/>
        <v>#N/A</v>
      </c>
    </row>
    <row r="299" spans="2:8" x14ac:dyDescent="0.2">
      <c r="B299" s="10">
        <v>44494</v>
      </c>
      <c r="C299" s="11">
        <v>86</v>
      </c>
      <c r="D299" s="11">
        <v>72.363492503578499</v>
      </c>
      <c r="E299" s="13"/>
      <c r="F299" s="16">
        <f t="shared" si="12"/>
        <v>0</v>
      </c>
      <c r="G299" s="16">
        <f t="shared" si="13"/>
        <v>326.25516345586828</v>
      </c>
      <c r="H299" s="11" t="e">
        <f t="shared" si="14"/>
        <v>#N/A</v>
      </c>
    </row>
    <row r="300" spans="2:8" x14ac:dyDescent="0.2">
      <c r="B300" s="10">
        <v>44495</v>
      </c>
      <c r="C300" s="11">
        <v>122</v>
      </c>
      <c r="D300" s="11">
        <v>87.092636327811704</v>
      </c>
      <c r="E300" s="13"/>
      <c r="F300" s="16">
        <f t="shared" si="12"/>
        <v>0</v>
      </c>
      <c r="G300" s="16">
        <f t="shared" si="13"/>
        <v>340.98430728010146</v>
      </c>
      <c r="H300" s="11" t="e">
        <f t="shared" si="14"/>
        <v>#N/A</v>
      </c>
    </row>
    <row r="301" spans="2:8" x14ac:dyDescent="0.2">
      <c r="B301" s="10">
        <v>44496</v>
      </c>
      <c r="C301" s="11">
        <v>86</v>
      </c>
      <c r="D301" s="11">
        <v>85.892213767598705</v>
      </c>
      <c r="E301" s="13"/>
      <c r="F301" s="16">
        <f t="shared" si="12"/>
        <v>0</v>
      </c>
      <c r="G301" s="16">
        <f t="shared" si="13"/>
        <v>339.78388471988848</v>
      </c>
      <c r="H301" s="11" t="e">
        <f t="shared" si="14"/>
        <v>#N/A</v>
      </c>
    </row>
    <row r="302" spans="2:8" x14ac:dyDescent="0.2">
      <c r="B302" s="10">
        <v>44497</v>
      </c>
      <c r="C302" s="11">
        <v>72</v>
      </c>
      <c r="D302" s="11">
        <v>79.981326685125595</v>
      </c>
      <c r="E302" s="13"/>
      <c r="F302" s="16">
        <f t="shared" si="12"/>
        <v>0</v>
      </c>
      <c r="G302" s="16">
        <f t="shared" si="13"/>
        <v>333.87299763741538</v>
      </c>
      <c r="H302" s="11" t="e">
        <f t="shared" si="14"/>
        <v>#N/A</v>
      </c>
    </row>
    <row r="303" spans="2:8" x14ac:dyDescent="0.2">
      <c r="B303" s="10">
        <v>44498</v>
      </c>
      <c r="C303" s="11">
        <v>141</v>
      </c>
      <c r="D303" s="11">
        <v>101.054898227023</v>
      </c>
      <c r="E303" s="13"/>
      <c r="F303" s="16">
        <f t="shared" si="12"/>
        <v>0</v>
      </c>
      <c r="G303" s="16">
        <f t="shared" si="13"/>
        <v>354.9465691793128</v>
      </c>
      <c r="H303" s="11" t="e">
        <f t="shared" si="14"/>
        <v>#N/A</v>
      </c>
    </row>
    <row r="304" spans="2:8" x14ac:dyDescent="0.2">
      <c r="B304" s="10">
        <v>44499</v>
      </c>
      <c r="C304" s="11">
        <v>35</v>
      </c>
      <c r="D304" s="11">
        <v>78.452034409941604</v>
      </c>
      <c r="E304" s="13"/>
      <c r="F304" s="16">
        <f t="shared" si="12"/>
        <v>0</v>
      </c>
      <c r="G304" s="16">
        <f t="shared" si="13"/>
        <v>332.34370536223139</v>
      </c>
      <c r="H304" s="11" t="e">
        <f t="shared" si="14"/>
        <v>#N/A</v>
      </c>
    </row>
    <row r="305" spans="2:8" x14ac:dyDescent="0.2">
      <c r="B305" s="10">
        <v>44500</v>
      </c>
      <c r="C305" s="11">
        <v>297</v>
      </c>
      <c r="D305" s="11">
        <v>157.32585188150401</v>
      </c>
      <c r="E305" s="13"/>
      <c r="F305" s="16">
        <f t="shared" si="12"/>
        <v>0</v>
      </c>
      <c r="G305" s="16">
        <f t="shared" si="13"/>
        <v>411.21752283379379</v>
      </c>
      <c r="H305" s="11" t="e">
        <f t="shared" si="14"/>
        <v>#N/A</v>
      </c>
    </row>
    <row r="306" spans="2:8" x14ac:dyDescent="0.2">
      <c r="B306" s="10">
        <v>44501</v>
      </c>
      <c r="C306" s="11">
        <v>330</v>
      </c>
      <c r="D306" s="11">
        <v>230.38446650934</v>
      </c>
      <c r="E306" s="13"/>
      <c r="F306" s="16">
        <f t="shared" si="12"/>
        <v>0</v>
      </c>
      <c r="G306" s="16">
        <f t="shared" si="13"/>
        <v>484.27613746162979</v>
      </c>
      <c r="H306" s="11" t="e">
        <f t="shared" si="14"/>
        <v>#N/A</v>
      </c>
    </row>
    <row r="307" spans="2:8" x14ac:dyDescent="0.2">
      <c r="B307" s="10">
        <v>44502</v>
      </c>
      <c r="C307" s="11">
        <v>509</v>
      </c>
      <c r="D307" s="11">
        <v>350.41719468356001</v>
      </c>
      <c r="E307" s="13"/>
      <c r="F307" s="16">
        <f t="shared" si="12"/>
        <v>96.525523731270226</v>
      </c>
      <c r="G307" s="16">
        <f t="shared" si="13"/>
        <v>604.30886563584977</v>
      </c>
      <c r="H307" s="11" t="e">
        <f t="shared" si="14"/>
        <v>#N/A</v>
      </c>
    </row>
    <row r="308" spans="2:8" x14ac:dyDescent="0.2">
      <c r="B308" s="10">
        <v>44503</v>
      </c>
      <c r="C308" s="11">
        <v>245</v>
      </c>
      <c r="D308" s="11">
        <v>341.46255832837301</v>
      </c>
      <c r="E308" s="13"/>
      <c r="F308" s="16">
        <f t="shared" si="12"/>
        <v>87.57088737608322</v>
      </c>
      <c r="G308" s="16">
        <f t="shared" si="13"/>
        <v>595.35422928066282</v>
      </c>
      <c r="H308" s="11" t="e">
        <f t="shared" si="14"/>
        <v>#N/A</v>
      </c>
    </row>
    <row r="309" spans="2:8" x14ac:dyDescent="0.2">
      <c r="B309" s="10">
        <v>44504</v>
      </c>
      <c r="C309" s="11">
        <v>113</v>
      </c>
      <c r="D309" s="11">
        <v>279.47832659055302</v>
      </c>
      <c r="E309" s="13"/>
      <c r="F309" s="16">
        <f t="shared" si="12"/>
        <v>25.586655638263238</v>
      </c>
      <c r="G309" s="16">
        <f t="shared" si="13"/>
        <v>533.36999754284284</v>
      </c>
      <c r="H309" s="11" t="e">
        <f t="shared" si="14"/>
        <v>#N/A</v>
      </c>
    </row>
    <row r="310" spans="2:8" x14ac:dyDescent="0.2">
      <c r="B310" s="10">
        <v>44505</v>
      </c>
      <c r="C310" s="11">
        <v>92</v>
      </c>
      <c r="D310" s="11">
        <v>219.376841716332</v>
      </c>
      <c r="E310" s="13"/>
      <c r="F310" s="16">
        <f t="shared" si="12"/>
        <v>0</v>
      </c>
      <c r="G310" s="16">
        <f t="shared" si="13"/>
        <v>473.26851266862178</v>
      </c>
      <c r="H310" s="11" t="e">
        <f t="shared" si="14"/>
        <v>#N/A</v>
      </c>
    </row>
    <row r="311" spans="2:8" x14ac:dyDescent="0.2">
      <c r="B311" s="10">
        <v>44506</v>
      </c>
      <c r="C311" s="11">
        <v>43</v>
      </c>
      <c r="D311" s="11">
        <v>153.24756300975599</v>
      </c>
      <c r="E311" s="13"/>
      <c r="F311" s="16">
        <f t="shared" si="12"/>
        <v>0</v>
      </c>
      <c r="G311" s="16">
        <f t="shared" si="13"/>
        <v>407.13923396204575</v>
      </c>
      <c r="H311" s="11" t="e">
        <f t="shared" si="14"/>
        <v>#N/A</v>
      </c>
    </row>
    <row r="312" spans="2:8" x14ac:dyDescent="0.2">
      <c r="B312" s="10">
        <v>44507</v>
      </c>
      <c r="C312" s="11">
        <v>126</v>
      </c>
      <c r="D312" s="11">
        <v>133.34045669149501</v>
      </c>
      <c r="E312" s="13"/>
      <c r="F312" s="16">
        <f t="shared" si="12"/>
        <v>0</v>
      </c>
      <c r="G312" s="16">
        <f t="shared" si="13"/>
        <v>387.23212764378479</v>
      </c>
      <c r="H312" s="11" t="e">
        <f t="shared" si="14"/>
        <v>#N/A</v>
      </c>
    </row>
    <row r="313" spans="2:8" x14ac:dyDescent="0.2">
      <c r="B313" s="10">
        <v>44508</v>
      </c>
      <c r="C313" s="11">
        <v>173</v>
      </c>
      <c r="D313" s="11">
        <v>137.51784525825099</v>
      </c>
      <c r="E313" s="13"/>
      <c r="F313" s="16">
        <f t="shared" si="12"/>
        <v>0</v>
      </c>
      <c r="G313" s="16">
        <f t="shared" si="13"/>
        <v>391.4095162105408</v>
      </c>
      <c r="H313" s="11" t="e">
        <f t="shared" si="14"/>
        <v>#N/A</v>
      </c>
    </row>
    <row r="314" spans="2:8" x14ac:dyDescent="0.2">
      <c r="B314" s="10">
        <v>44509</v>
      </c>
      <c r="C314" s="11">
        <v>337</v>
      </c>
      <c r="D314" s="11">
        <v>203.43888285722599</v>
      </c>
      <c r="E314" s="13"/>
      <c r="F314" s="16">
        <f t="shared" si="12"/>
        <v>0</v>
      </c>
      <c r="G314" s="16">
        <f t="shared" si="13"/>
        <v>457.33055380951578</v>
      </c>
      <c r="H314" s="11" t="e">
        <f t="shared" si="14"/>
        <v>#N/A</v>
      </c>
    </row>
    <row r="315" spans="2:8" x14ac:dyDescent="0.2">
      <c r="B315" s="10">
        <v>44510</v>
      </c>
      <c r="C315" s="11">
        <v>362</v>
      </c>
      <c r="D315" s="11">
        <v>264.88502722470702</v>
      </c>
      <c r="E315" s="13"/>
      <c r="F315" s="16">
        <f t="shared" si="12"/>
        <v>10.99335627241723</v>
      </c>
      <c r="G315" s="16">
        <f t="shared" si="13"/>
        <v>518.77669817699677</v>
      </c>
      <c r="H315" s="11" t="e">
        <f t="shared" si="14"/>
        <v>#N/A</v>
      </c>
    </row>
    <row r="316" spans="2:8" x14ac:dyDescent="0.2">
      <c r="B316" s="10">
        <v>44511</v>
      </c>
      <c r="C316" s="11">
        <v>407</v>
      </c>
      <c r="D316" s="11">
        <v>327.98399832042901</v>
      </c>
      <c r="E316" s="13"/>
      <c r="F316" s="16">
        <f t="shared" si="12"/>
        <v>74.092327368139223</v>
      </c>
      <c r="G316" s="16">
        <f t="shared" si="13"/>
        <v>581.87566927271882</v>
      </c>
      <c r="H316" s="11" t="e">
        <f t="shared" si="14"/>
        <v>#N/A</v>
      </c>
    </row>
    <row r="317" spans="2:8" x14ac:dyDescent="0.2">
      <c r="B317" s="10">
        <v>44512</v>
      </c>
      <c r="C317" s="11">
        <v>145</v>
      </c>
      <c r="D317" s="11">
        <v>277.50167261473001</v>
      </c>
      <c r="E317" s="13"/>
      <c r="F317" s="16">
        <f t="shared" si="12"/>
        <v>23.610001662440226</v>
      </c>
      <c r="G317" s="16">
        <f t="shared" si="13"/>
        <v>531.39334356701977</v>
      </c>
      <c r="H317" s="11" t="e">
        <f t="shared" si="14"/>
        <v>#N/A</v>
      </c>
    </row>
    <row r="318" spans="2:8" x14ac:dyDescent="0.2">
      <c r="B318" s="10">
        <v>44513</v>
      </c>
      <c r="C318" s="11">
        <v>54</v>
      </c>
      <c r="D318" s="11">
        <v>201.55308211977501</v>
      </c>
      <c r="E318" s="13"/>
      <c r="F318" s="16">
        <f t="shared" si="12"/>
        <v>0</v>
      </c>
      <c r="G318" s="16">
        <f t="shared" si="13"/>
        <v>455.44475307206483</v>
      </c>
      <c r="H318" s="11" t="e">
        <f t="shared" si="14"/>
        <v>#N/A</v>
      </c>
    </row>
    <row r="319" spans="2:8" x14ac:dyDescent="0.2">
      <c r="B319" s="10">
        <v>44514</v>
      </c>
      <c r="C319" s="11">
        <v>297</v>
      </c>
      <c r="D319" s="11">
        <v>231.472596412158</v>
      </c>
      <c r="E319" s="13"/>
      <c r="F319" s="16">
        <f t="shared" si="12"/>
        <v>0</v>
      </c>
      <c r="G319" s="16">
        <f t="shared" si="13"/>
        <v>485.36426736444776</v>
      </c>
      <c r="H319" s="11" t="e">
        <f t="shared" si="14"/>
        <v>#N/A</v>
      </c>
    </row>
    <row r="320" spans="2:8" x14ac:dyDescent="0.2">
      <c r="B320" s="10">
        <v>44515</v>
      </c>
      <c r="C320" s="11">
        <v>380</v>
      </c>
      <c r="D320" s="11">
        <v>286.16865437016202</v>
      </c>
      <c r="E320" s="13"/>
      <c r="F320" s="16">
        <f t="shared" si="12"/>
        <v>32.276983417872231</v>
      </c>
      <c r="G320" s="16">
        <f t="shared" si="13"/>
        <v>540.06032532245183</v>
      </c>
      <c r="H320" s="11" t="e">
        <f t="shared" si="14"/>
        <v>#N/A</v>
      </c>
    </row>
    <row r="321" spans="2:8" x14ac:dyDescent="0.2">
      <c r="B321" s="10">
        <v>44516</v>
      </c>
      <c r="C321" s="11">
        <v>351</v>
      </c>
      <c r="D321" s="11">
        <v>317.46251656909197</v>
      </c>
      <c r="E321" s="13"/>
      <c r="F321" s="16">
        <f t="shared" si="12"/>
        <v>63.570845616802188</v>
      </c>
      <c r="G321" s="16">
        <f t="shared" si="13"/>
        <v>571.35418752138173</v>
      </c>
      <c r="H321" s="11" t="e">
        <f t="shared" si="14"/>
        <v>#N/A</v>
      </c>
    </row>
    <row r="322" spans="2:8" x14ac:dyDescent="0.2">
      <c r="B322" s="10">
        <v>44517</v>
      </c>
      <c r="C322" s="11">
        <v>270</v>
      </c>
      <c r="D322" s="11">
        <v>310.01990066455102</v>
      </c>
      <c r="E322" s="13"/>
      <c r="F322" s="16">
        <f t="shared" si="12"/>
        <v>56.128229712261231</v>
      </c>
      <c r="G322" s="16">
        <f t="shared" si="13"/>
        <v>563.91157161684077</v>
      </c>
      <c r="H322" s="11" t="e">
        <f t="shared" si="14"/>
        <v>#N/A</v>
      </c>
    </row>
    <row r="323" spans="2:8" x14ac:dyDescent="0.2">
      <c r="B323" s="10">
        <v>44518</v>
      </c>
      <c r="C323" s="11">
        <v>293</v>
      </c>
      <c r="D323" s="11">
        <v>310.62126853658299</v>
      </c>
      <c r="E323" s="13"/>
      <c r="F323" s="16">
        <f t="shared" si="12"/>
        <v>56.729597584293202</v>
      </c>
      <c r="G323" s="16">
        <f t="shared" si="13"/>
        <v>564.5129394888728</v>
      </c>
      <c r="H323" s="11" t="e">
        <f t="shared" si="14"/>
        <v>#N/A</v>
      </c>
    </row>
    <row r="324" spans="2:8" x14ac:dyDescent="0.2">
      <c r="B324" s="10">
        <v>44519</v>
      </c>
      <c r="C324" s="11">
        <v>39</v>
      </c>
      <c r="D324" s="11">
        <v>215.954500626482</v>
      </c>
      <c r="E324" s="13"/>
      <c r="F324" s="16">
        <f t="shared" si="12"/>
        <v>0</v>
      </c>
      <c r="G324" s="16">
        <f t="shared" si="13"/>
        <v>469.84617157877176</v>
      </c>
      <c r="H324" s="11" t="e">
        <f t="shared" si="14"/>
        <v>#N/A</v>
      </c>
    </row>
    <row r="325" spans="2:8" x14ac:dyDescent="0.2">
      <c r="B325" s="10">
        <v>44520</v>
      </c>
      <c r="C325" s="11">
        <v>106</v>
      </c>
      <c r="D325" s="11">
        <v>166.83208891414</v>
      </c>
      <c r="E325" s="13"/>
      <c r="F325" s="16">
        <f t="shared" ref="F325:F366" si="15">MAX(D325-$G$1*$F$1,0)</f>
        <v>0</v>
      </c>
      <c r="G325" s="16">
        <f t="shared" ref="G325:G366" si="16">MAX(D325+$G$1*$F$1,0)</f>
        <v>420.72375986642976</v>
      </c>
      <c r="H325" s="11" t="e">
        <f t="shared" ref="H325:H366" si="17">IF(OR(C325&gt;G325,C325&lt;F325),C325,NA())</f>
        <v>#N/A</v>
      </c>
    </row>
    <row r="326" spans="2:8" x14ac:dyDescent="0.2">
      <c r="B326" s="10">
        <v>44521</v>
      </c>
      <c r="C326" s="11">
        <v>215</v>
      </c>
      <c r="D326" s="11">
        <v>171.17381338262899</v>
      </c>
      <c r="E326" s="13"/>
      <c r="F326" s="16">
        <f t="shared" si="15"/>
        <v>0</v>
      </c>
      <c r="G326" s="16">
        <f t="shared" si="16"/>
        <v>425.06548433491878</v>
      </c>
      <c r="H326" s="11" t="e">
        <f t="shared" si="17"/>
        <v>#N/A</v>
      </c>
    </row>
    <row r="327" spans="2:8" x14ac:dyDescent="0.2">
      <c r="B327" s="10">
        <v>44522</v>
      </c>
      <c r="C327" s="11">
        <v>312</v>
      </c>
      <c r="D327" s="11">
        <v>213.15959429724001</v>
      </c>
      <c r="E327" s="13"/>
      <c r="F327" s="16">
        <f t="shared" si="15"/>
        <v>0</v>
      </c>
      <c r="G327" s="16">
        <f t="shared" si="16"/>
        <v>467.05126524952982</v>
      </c>
      <c r="H327" s="11" t="e">
        <f t="shared" si="17"/>
        <v>#N/A</v>
      </c>
    </row>
    <row r="328" spans="2:8" x14ac:dyDescent="0.2">
      <c r="B328" s="10">
        <v>44523</v>
      </c>
      <c r="C328" s="11">
        <v>367</v>
      </c>
      <c r="D328" s="11">
        <v>267.79692871688599</v>
      </c>
      <c r="E328" s="13"/>
      <c r="F328" s="16">
        <f t="shared" si="15"/>
        <v>13.9052577645962</v>
      </c>
      <c r="G328" s="16">
        <f t="shared" si="16"/>
        <v>521.6885996691758</v>
      </c>
      <c r="H328" s="11" t="e">
        <f t="shared" si="17"/>
        <v>#N/A</v>
      </c>
    </row>
    <row r="329" spans="2:8" x14ac:dyDescent="0.2">
      <c r="B329" s="10">
        <v>44524</v>
      </c>
      <c r="C329" s="11">
        <v>520</v>
      </c>
      <c r="D329" s="11">
        <v>366.58143432023297</v>
      </c>
      <c r="E329" s="13"/>
      <c r="F329" s="16">
        <f t="shared" si="15"/>
        <v>112.68976336794319</v>
      </c>
      <c r="G329" s="16">
        <f t="shared" si="16"/>
        <v>620.47310527252273</v>
      </c>
      <c r="H329" s="11" t="e">
        <f t="shared" si="17"/>
        <v>#N/A</v>
      </c>
    </row>
    <row r="330" spans="2:8" x14ac:dyDescent="0.2">
      <c r="B330" s="10">
        <v>44525</v>
      </c>
      <c r="C330" s="11">
        <v>209</v>
      </c>
      <c r="D330" s="11">
        <v>326.47392218062703</v>
      </c>
      <c r="E330" s="13"/>
      <c r="F330" s="16">
        <f t="shared" si="15"/>
        <v>72.582251228337242</v>
      </c>
      <c r="G330" s="16">
        <f t="shared" si="16"/>
        <v>580.36559313291684</v>
      </c>
      <c r="H330" s="11" t="e">
        <f t="shared" si="17"/>
        <v>#N/A</v>
      </c>
    </row>
    <row r="331" spans="2:8" x14ac:dyDescent="0.2">
      <c r="B331" s="10">
        <v>44526</v>
      </c>
      <c r="C331" s="11">
        <v>134</v>
      </c>
      <c r="D331" s="11">
        <v>264.16810806358399</v>
      </c>
      <c r="E331" s="13"/>
      <c r="F331" s="16">
        <f t="shared" si="15"/>
        <v>10.2764371112942</v>
      </c>
      <c r="G331" s="16">
        <f t="shared" si="16"/>
        <v>518.0597790158738</v>
      </c>
      <c r="H331" s="11" t="e">
        <f t="shared" si="17"/>
        <v>#N/A</v>
      </c>
    </row>
    <row r="332" spans="2:8" x14ac:dyDescent="0.2">
      <c r="B332" s="10">
        <v>44527</v>
      </c>
      <c r="C332" s="11">
        <v>45</v>
      </c>
      <c r="D332" s="11">
        <v>181.67797375808101</v>
      </c>
      <c r="E332" s="13"/>
      <c r="F332" s="16">
        <f t="shared" si="15"/>
        <v>0</v>
      </c>
      <c r="G332" s="16">
        <f t="shared" si="16"/>
        <v>435.56964471037077</v>
      </c>
      <c r="H332" s="11" t="e">
        <f t="shared" si="17"/>
        <v>#N/A</v>
      </c>
    </row>
    <row r="333" spans="2:8" x14ac:dyDescent="0.2">
      <c r="B333" s="10">
        <v>44528</v>
      </c>
      <c r="C333" s="11">
        <v>355</v>
      </c>
      <c r="D333" s="11">
        <v>233.03378757866</v>
      </c>
      <c r="E333" s="13"/>
      <c r="F333" s="16">
        <f t="shared" si="15"/>
        <v>0</v>
      </c>
      <c r="G333" s="16">
        <f t="shared" si="16"/>
        <v>486.92545853094975</v>
      </c>
      <c r="H333" s="11" t="e">
        <f t="shared" si="17"/>
        <v>#N/A</v>
      </c>
    </row>
    <row r="334" spans="2:8" x14ac:dyDescent="0.2">
      <c r="B334" s="10">
        <v>44529</v>
      </c>
      <c r="C334" s="11">
        <v>149</v>
      </c>
      <c r="D334" s="11">
        <v>199.196897674692</v>
      </c>
      <c r="E334" s="13"/>
      <c r="F334" s="16">
        <f t="shared" si="15"/>
        <v>0</v>
      </c>
      <c r="G334" s="16">
        <f t="shared" si="16"/>
        <v>453.08856862698178</v>
      </c>
      <c r="H334" s="11" t="e">
        <f t="shared" si="17"/>
        <v>#N/A</v>
      </c>
    </row>
    <row r="335" spans="2:8" x14ac:dyDescent="0.2">
      <c r="B335" s="10">
        <v>44530</v>
      </c>
      <c r="C335" s="11">
        <v>373</v>
      </c>
      <c r="D335" s="11">
        <v>256.43252665892402</v>
      </c>
      <c r="E335" s="13"/>
      <c r="F335" s="16">
        <f t="shared" si="15"/>
        <v>2.5408557066342325</v>
      </c>
      <c r="G335" s="16">
        <f t="shared" si="16"/>
        <v>510.32419761121378</v>
      </c>
      <c r="H335" s="11" t="e">
        <f t="shared" si="17"/>
        <v>#N/A</v>
      </c>
    </row>
    <row r="336" spans="2:8" x14ac:dyDescent="0.2">
      <c r="B336" s="10">
        <v>44531</v>
      </c>
      <c r="C336" s="11">
        <v>601</v>
      </c>
      <c r="D336" s="11">
        <v>385.888535852872</v>
      </c>
      <c r="E336" s="13"/>
      <c r="F336" s="16">
        <f t="shared" si="15"/>
        <v>131.99686490058221</v>
      </c>
      <c r="G336" s="16">
        <f t="shared" si="16"/>
        <v>639.78020680516181</v>
      </c>
      <c r="H336" s="11" t="e">
        <f t="shared" si="17"/>
        <v>#N/A</v>
      </c>
    </row>
    <row r="337" spans="2:8" x14ac:dyDescent="0.2">
      <c r="B337" s="10">
        <v>44532</v>
      </c>
      <c r="C337" s="11">
        <v>368</v>
      </c>
      <c r="D337" s="11">
        <v>398.803719810237</v>
      </c>
      <c r="E337" s="13"/>
      <c r="F337" s="16">
        <f t="shared" si="15"/>
        <v>144.91204885794721</v>
      </c>
      <c r="G337" s="16">
        <f t="shared" si="16"/>
        <v>652.69539076252681</v>
      </c>
      <c r="H337" s="11" t="e">
        <f t="shared" si="17"/>
        <v>#N/A</v>
      </c>
    </row>
    <row r="338" spans="2:8" x14ac:dyDescent="0.2">
      <c r="B338" s="10">
        <v>44533</v>
      </c>
      <c r="C338" s="11">
        <v>168</v>
      </c>
      <c r="D338" s="11">
        <v>330.77247743603101</v>
      </c>
      <c r="E338" s="13"/>
      <c r="F338" s="16">
        <f t="shared" si="15"/>
        <v>76.880806483741225</v>
      </c>
      <c r="G338" s="16">
        <f t="shared" si="16"/>
        <v>584.66414838832077</v>
      </c>
      <c r="H338" s="11" t="e">
        <f t="shared" si="17"/>
        <v>#N/A</v>
      </c>
    </row>
    <row r="339" spans="2:8" x14ac:dyDescent="0.2">
      <c r="B339" s="10">
        <v>44534</v>
      </c>
      <c r="C339" s="11">
        <v>48</v>
      </c>
      <c r="D339" s="11">
        <v>230.647938423048</v>
      </c>
      <c r="E339" s="13"/>
      <c r="F339" s="16">
        <f t="shared" si="15"/>
        <v>0</v>
      </c>
      <c r="G339" s="16">
        <f t="shared" si="16"/>
        <v>484.53960937533782</v>
      </c>
      <c r="H339" s="11" t="e">
        <f t="shared" si="17"/>
        <v>#N/A</v>
      </c>
    </row>
    <row r="340" spans="2:8" x14ac:dyDescent="0.2">
      <c r="B340" s="10">
        <v>44535</v>
      </c>
      <c r="C340" s="11">
        <v>169</v>
      </c>
      <c r="D340" s="11">
        <v>197.53664703999499</v>
      </c>
      <c r="E340" s="13"/>
      <c r="F340" s="16">
        <f t="shared" si="15"/>
        <v>0</v>
      </c>
      <c r="G340" s="16">
        <f t="shared" si="16"/>
        <v>451.42831799228475</v>
      </c>
      <c r="H340" s="11" t="e">
        <f t="shared" si="17"/>
        <v>#N/A</v>
      </c>
    </row>
    <row r="341" spans="2:8" x14ac:dyDescent="0.2">
      <c r="B341" s="10">
        <v>44536</v>
      </c>
      <c r="C341" s="11">
        <v>189</v>
      </c>
      <c r="D341" s="11">
        <v>181.73937408133301</v>
      </c>
      <c r="E341" s="13"/>
      <c r="F341" s="16">
        <f t="shared" si="15"/>
        <v>0</v>
      </c>
      <c r="G341" s="16">
        <f t="shared" si="16"/>
        <v>435.6310450336228</v>
      </c>
      <c r="H341" s="11" t="e">
        <f t="shared" si="17"/>
        <v>#N/A</v>
      </c>
    </row>
    <row r="342" spans="2:8" x14ac:dyDescent="0.2">
      <c r="B342" s="10">
        <v>44537</v>
      </c>
      <c r="C342" s="11">
        <v>250</v>
      </c>
      <c r="D342" s="11">
        <v>194.83309754408199</v>
      </c>
      <c r="E342" s="13"/>
      <c r="F342" s="16">
        <f t="shared" si="15"/>
        <v>0</v>
      </c>
      <c r="G342" s="16">
        <f t="shared" si="16"/>
        <v>448.72476849637178</v>
      </c>
      <c r="H342" s="11" t="e">
        <f t="shared" si="17"/>
        <v>#N/A</v>
      </c>
    </row>
    <row r="343" spans="2:8" x14ac:dyDescent="0.2">
      <c r="B343" s="10">
        <v>44538</v>
      </c>
      <c r="C343" s="11">
        <v>246</v>
      </c>
      <c r="D343" s="11">
        <v>206.007899692617</v>
      </c>
      <c r="E343" s="13"/>
      <c r="F343" s="16">
        <f t="shared" si="15"/>
        <v>0</v>
      </c>
      <c r="G343" s="16">
        <f t="shared" si="16"/>
        <v>459.89957064490682</v>
      </c>
      <c r="H343" s="11" t="e">
        <f t="shared" si="17"/>
        <v>#N/A</v>
      </c>
    </row>
    <row r="344" spans="2:8" x14ac:dyDescent="0.2">
      <c r="B344" s="10">
        <v>44539</v>
      </c>
      <c r="C344" s="11">
        <v>437</v>
      </c>
      <c r="D344" s="11">
        <v>286.65936908900898</v>
      </c>
      <c r="E344" s="13"/>
      <c r="F344" s="16">
        <f t="shared" si="15"/>
        <v>32.76769813671919</v>
      </c>
      <c r="G344" s="16">
        <f t="shared" si="16"/>
        <v>540.55104004129873</v>
      </c>
      <c r="H344" s="11" t="e">
        <f t="shared" si="17"/>
        <v>#N/A</v>
      </c>
    </row>
    <row r="345" spans="2:8" x14ac:dyDescent="0.2">
      <c r="B345" s="10">
        <v>44540</v>
      </c>
      <c r="C345" s="11">
        <v>209</v>
      </c>
      <c r="D345" s="11">
        <v>265.46062645366402</v>
      </c>
      <c r="E345" s="13"/>
      <c r="F345" s="16">
        <f t="shared" si="15"/>
        <v>11.568955501374234</v>
      </c>
      <c r="G345" s="16">
        <f t="shared" si="16"/>
        <v>519.35229740595378</v>
      </c>
      <c r="H345" s="11" t="e">
        <f t="shared" si="17"/>
        <v>#N/A</v>
      </c>
    </row>
    <row r="346" spans="2:8" x14ac:dyDescent="0.2">
      <c r="B346" s="10">
        <v>44541</v>
      </c>
      <c r="C346" s="11">
        <v>86</v>
      </c>
      <c r="D346" s="11">
        <v>202.24306272714901</v>
      </c>
      <c r="E346" s="13"/>
      <c r="F346" s="16">
        <f t="shared" si="15"/>
        <v>0</v>
      </c>
      <c r="G346" s="16">
        <f t="shared" si="16"/>
        <v>456.1347336794388</v>
      </c>
      <c r="H346" s="11" t="e">
        <f t="shared" si="17"/>
        <v>#N/A</v>
      </c>
    </row>
    <row r="347" spans="2:8" x14ac:dyDescent="0.2">
      <c r="B347" s="10">
        <v>44542</v>
      </c>
      <c r="C347" s="11">
        <v>708</v>
      </c>
      <c r="D347" s="11">
        <v>382.41969772225298</v>
      </c>
      <c r="E347" s="13"/>
      <c r="F347" s="16">
        <f t="shared" si="15"/>
        <v>128.52802676996319</v>
      </c>
      <c r="G347" s="16">
        <f t="shared" si="16"/>
        <v>636.31136867454279</v>
      </c>
      <c r="H347" s="11">
        <f t="shared" si="17"/>
        <v>708</v>
      </c>
    </row>
    <row r="348" spans="2:8" x14ac:dyDescent="0.2">
      <c r="B348" s="10">
        <v>44543</v>
      </c>
      <c r="C348" s="11">
        <v>492</v>
      </c>
      <c r="D348" s="11">
        <v>442.40050449867903</v>
      </c>
      <c r="E348" s="13"/>
      <c r="F348" s="16">
        <f t="shared" si="15"/>
        <v>188.50883354638924</v>
      </c>
      <c r="G348" s="16">
        <f t="shared" si="16"/>
        <v>696.29217545096878</v>
      </c>
      <c r="H348" s="11" t="e">
        <f t="shared" si="17"/>
        <v>#N/A</v>
      </c>
    </row>
    <row r="349" spans="2:8" x14ac:dyDescent="0.2">
      <c r="B349" s="10">
        <v>44544</v>
      </c>
      <c r="C349" s="11">
        <v>663</v>
      </c>
      <c r="D349" s="11">
        <v>547.25350603792197</v>
      </c>
      <c r="E349" s="13"/>
      <c r="F349" s="16">
        <f t="shared" si="15"/>
        <v>293.36183508563215</v>
      </c>
      <c r="G349" s="16">
        <f t="shared" si="16"/>
        <v>801.14517699021178</v>
      </c>
      <c r="H349" s="11" t="e">
        <f t="shared" si="17"/>
        <v>#N/A</v>
      </c>
    </row>
    <row r="350" spans="2:8" x14ac:dyDescent="0.2">
      <c r="B350" s="10">
        <v>44545</v>
      </c>
      <c r="C350" s="11">
        <v>530</v>
      </c>
      <c r="D350" s="11">
        <v>573.61003403470602</v>
      </c>
      <c r="E350" s="13"/>
      <c r="F350" s="16">
        <f t="shared" si="15"/>
        <v>319.7183630824162</v>
      </c>
      <c r="G350" s="16">
        <f t="shared" si="16"/>
        <v>827.50170498699583</v>
      </c>
      <c r="H350" s="11" t="e">
        <f t="shared" si="17"/>
        <v>#N/A</v>
      </c>
    </row>
    <row r="351" spans="2:8" x14ac:dyDescent="0.2">
      <c r="B351" s="10">
        <v>44546</v>
      </c>
      <c r="C351" s="11">
        <v>361</v>
      </c>
      <c r="D351" s="11">
        <v>524.47624247518195</v>
      </c>
      <c r="E351" s="13"/>
      <c r="F351" s="16">
        <f t="shared" si="15"/>
        <v>270.58457152289213</v>
      </c>
      <c r="G351" s="16">
        <f t="shared" si="16"/>
        <v>778.36791342747176</v>
      </c>
      <c r="H351" s="11" t="e">
        <f t="shared" si="17"/>
        <v>#N/A</v>
      </c>
    </row>
    <row r="352" spans="2:8" x14ac:dyDescent="0.2">
      <c r="B352" s="10">
        <v>44547</v>
      </c>
      <c r="C352" s="11">
        <v>81</v>
      </c>
      <c r="D352" s="11">
        <v>377.23619923064001</v>
      </c>
      <c r="E352" s="13"/>
      <c r="F352" s="16">
        <f t="shared" si="15"/>
        <v>123.34452827835023</v>
      </c>
      <c r="G352" s="16">
        <f t="shared" si="16"/>
        <v>631.12787018292977</v>
      </c>
      <c r="H352" s="11">
        <f t="shared" si="17"/>
        <v>81</v>
      </c>
    </row>
    <row r="353" spans="2:8" x14ac:dyDescent="0.2">
      <c r="B353" s="10">
        <v>44548</v>
      </c>
      <c r="C353" s="11">
        <v>42</v>
      </c>
      <c r="D353" s="11">
        <v>246.36525389112899</v>
      </c>
      <c r="E353" s="13"/>
      <c r="F353" s="16">
        <f t="shared" si="15"/>
        <v>0</v>
      </c>
      <c r="G353" s="16">
        <f t="shared" si="16"/>
        <v>500.2569248434188</v>
      </c>
      <c r="H353" s="11" t="e">
        <f t="shared" si="17"/>
        <v>#N/A</v>
      </c>
    </row>
    <row r="354" spans="2:8" x14ac:dyDescent="0.2">
      <c r="B354" s="10">
        <v>44549</v>
      </c>
      <c r="C354" s="11">
        <v>158</v>
      </c>
      <c r="D354" s="11">
        <v>190.27434840117701</v>
      </c>
      <c r="E354" s="13"/>
      <c r="F354" s="16">
        <f t="shared" si="15"/>
        <v>0</v>
      </c>
      <c r="G354" s="16">
        <f t="shared" si="16"/>
        <v>444.16601935346682</v>
      </c>
      <c r="H354" s="11" t="e">
        <f t="shared" si="17"/>
        <v>#N/A</v>
      </c>
    </row>
    <row r="355" spans="2:8" x14ac:dyDescent="0.2">
      <c r="B355" s="10">
        <v>44550</v>
      </c>
      <c r="C355" s="11">
        <v>208</v>
      </c>
      <c r="D355" s="11">
        <v>170.73333863847401</v>
      </c>
      <c r="E355" s="13"/>
      <c r="F355" s="16">
        <f t="shared" si="15"/>
        <v>0</v>
      </c>
      <c r="G355" s="16">
        <f t="shared" si="16"/>
        <v>424.6250095907638</v>
      </c>
      <c r="H355" s="11" t="e">
        <f t="shared" si="17"/>
        <v>#N/A</v>
      </c>
    </row>
    <row r="356" spans="2:8" x14ac:dyDescent="0.2">
      <c r="B356" s="10">
        <v>44551</v>
      </c>
      <c r="C356" s="11">
        <v>320</v>
      </c>
      <c r="D356" s="11">
        <v>202.650727570257</v>
      </c>
      <c r="E356" s="13"/>
      <c r="F356" s="16">
        <f t="shared" si="15"/>
        <v>0</v>
      </c>
      <c r="G356" s="16">
        <f t="shared" si="16"/>
        <v>456.54239852254682</v>
      </c>
      <c r="H356" s="11" t="e">
        <f t="shared" si="17"/>
        <v>#N/A</v>
      </c>
    </row>
    <row r="357" spans="2:8" x14ac:dyDescent="0.2">
      <c r="B357" s="10">
        <v>44552</v>
      </c>
      <c r="C357" s="11">
        <v>257</v>
      </c>
      <c r="D357" s="11">
        <v>208.89739267734799</v>
      </c>
      <c r="E357" s="13"/>
      <c r="F357" s="16">
        <f t="shared" si="15"/>
        <v>0</v>
      </c>
      <c r="G357" s="16">
        <f t="shared" si="16"/>
        <v>462.78906362963778</v>
      </c>
      <c r="H357" s="11" t="e">
        <f t="shared" si="17"/>
        <v>#N/A</v>
      </c>
    </row>
    <row r="358" spans="2:8" x14ac:dyDescent="0.2">
      <c r="B358" s="10">
        <v>44553</v>
      </c>
      <c r="C358" s="11">
        <v>226</v>
      </c>
      <c r="D358" s="11">
        <v>205.233727855008</v>
      </c>
      <c r="E358" s="13"/>
      <c r="F358" s="16">
        <f t="shared" si="15"/>
        <v>0</v>
      </c>
      <c r="G358" s="16">
        <f t="shared" si="16"/>
        <v>459.12539880729776</v>
      </c>
      <c r="H358" s="11" t="e">
        <f t="shared" si="17"/>
        <v>#N/A</v>
      </c>
    </row>
    <row r="359" spans="2:8" x14ac:dyDescent="0.2">
      <c r="B359" s="10">
        <v>44554</v>
      </c>
      <c r="C359" s="11">
        <v>73</v>
      </c>
      <c r="D359" s="11">
        <v>148.161793224104</v>
      </c>
      <c r="E359" s="13"/>
      <c r="F359" s="16">
        <f t="shared" si="15"/>
        <v>0</v>
      </c>
      <c r="G359" s="16">
        <f t="shared" si="16"/>
        <v>402.05346417639379</v>
      </c>
      <c r="H359" s="11" t="e">
        <f t="shared" si="17"/>
        <v>#N/A</v>
      </c>
    </row>
    <row r="360" spans="2:8" x14ac:dyDescent="0.2">
      <c r="B360" s="10">
        <v>44555</v>
      </c>
      <c r="C360" s="11">
        <v>54</v>
      </c>
      <c r="D360" s="11">
        <v>99.154459638838105</v>
      </c>
      <c r="E360" s="13"/>
      <c r="F360" s="16">
        <f t="shared" si="15"/>
        <v>0</v>
      </c>
      <c r="G360" s="16">
        <f t="shared" si="16"/>
        <v>353.04613059112791</v>
      </c>
      <c r="H360" s="11" t="e">
        <f t="shared" si="17"/>
        <v>#N/A</v>
      </c>
    </row>
    <row r="361" spans="2:8" x14ac:dyDescent="0.2">
      <c r="B361" s="10">
        <v>44556</v>
      </c>
      <c r="C361" s="11">
        <v>265</v>
      </c>
      <c r="D361" s="11">
        <v>142.420505953841</v>
      </c>
      <c r="E361" s="13"/>
      <c r="F361" s="16">
        <f t="shared" si="15"/>
        <v>0</v>
      </c>
      <c r="G361" s="16">
        <f t="shared" si="16"/>
        <v>396.31217690613079</v>
      </c>
      <c r="H361" s="11" t="e">
        <f t="shared" si="17"/>
        <v>#N/A</v>
      </c>
    </row>
    <row r="362" spans="2:8" x14ac:dyDescent="0.2">
      <c r="B362" s="10">
        <v>44557</v>
      </c>
      <c r="C362" s="11">
        <v>234</v>
      </c>
      <c r="D362" s="11">
        <v>168.045263890287</v>
      </c>
      <c r="E362" s="13"/>
      <c r="F362" s="16">
        <f t="shared" si="15"/>
        <v>0</v>
      </c>
      <c r="G362" s="16">
        <f t="shared" si="16"/>
        <v>421.93693484257676</v>
      </c>
      <c r="H362" s="11" t="e">
        <f t="shared" si="17"/>
        <v>#N/A</v>
      </c>
    </row>
    <row r="363" spans="2:8" x14ac:dyDescent="0.2">
      <c r="B363" s="10">
        <v>44558</v>
      </c>
      <c r="C363" s="11">
        <v>221</v>
      </c>
      <c r="D363" s="11">
        <v>184.67005336260101</v>
      </c>
      <c r="E363" s="13"/>
      <c r="F363" s="16">
        <f t="shared" si="15"/>
        <v>0</v>
      </c>
      <c r="G363" s="16">
        <f t="shared" si="16"/>
        <v>438.5617243148908</v>
      </c>
      <c r="H363" s="11" t="e">
        <f t="shared" si="17"/>
        <v>#N/A</v>
      </c>
    </row>
    <row r="364" spans="2:8" x14ac:dyDescent="0.2">
      <c r="B364" s="10">
        <v>44559</v>
      </c>
      <c r="C364" s="11">
        <v>307</v>
      </c>
      <c r="D364" s="11">
        <v>229.759136814149</v>
      </c>
      <c r="E364" s="13"/>
      <c r="F364" s="16">
        <f t="shared" si="15"/>
        <v>0</v>
      </c>
      <c r="G364" s="16">
        <f t="shared" si="16"/>
        <v>483.65080776643879</v>
      </c>
      <c r="H364" s="11" t="e">
        <f t="shared" si="17"/>
        <v>#N/A</v>
      </c>
    </row>
    <row r="365" spans="2:8" x14ac:dyDescent="0.2">
      <c r="B365" s="10">
        <v>44560</v>
      </c>
      <c r="C365" s="11">
        <v>611</v>
      </c>
      <c r="D365" s="11">
        <v>376.442317488355</v>
      </c>
      <c r="E365" s="13"/>
      <c r="F365" s="16">
        <f t="shared" si="15"/>
        <v>122.55064653606522</v>
      </c>
      <c r="G365" s="16">
        <f t="shared" si="16"/>
        <v>630.33398844064482</v>
      </c>
      <c r="H365" s="11" t="e">
        <f t="shared" si="17"/>
        <v>#N/A</v>
      </c>
    </row>
    <row r="366" spans="2:8" x14ac:dyDescent="0.2">
      <c r="B366" s="10">
        <v>44561</v>
      </c>
      <c r="C366" s="11">
        <v>66</v>
      </c>
      <c r="D366" s="11">
        <v>286.74823308487402</v>
      </c>
      <c r="E366" s="13"/>
      <c r="F366" s="16">
        <f t="shared" si="15"/>
        <v>32.85656213258423</v>
      </c>
      <c r="G366" s="16">
        <f t="shared" si="16"/>
        <v>540.63990403716377</v>
      </c>
      <c r="H366" s="11" t="e">
        <f t="shared" si="17"/>
        <v>#N/A</v>
      </c>
    </row>
    <row r="367" spans="2:8" x14ac:dyDescent="0.2">
      <c r="B367" s="10">
        <v>44562</v>
      </c>
      <c r="C367" s="13"/>
      <c r="D367" s="13"/>
      <c r="E367" s="11">
        <v>298.18808437459899</v>
      </c>
      <c r="F367" s="16">
        <f>MAX(E367-$G$1*$F$1,0)</f>
        <v>44.2964134223092</v>
      </c>
      <c r="G367" s="16">
        <f>MAX(E367+$G$1*$F$1,0)</f>
        <v>552.07975532688874</v>
      </c>
      <c r="H367" s="11"/>
    </row>
    <row r="368" spans="2:8" x14ac:dyDescent="0.2">
      <c r="B368" s="10">
        <v>44563</v>
      </c>
      <c r="C368" s="13"/>
      <c r="D368" s="13"/>
      <c r="E368" s="11">
        <v>309.62793566432401</v>
      </c>
      <c r="F368" s="16">
        <f t="shared" ref="F368:F380" si="18">MAX(E368-$G$1*$F$1,0)</f>
        <v>55.736264712034227</v>
      </c>
      <c r="G368" s="16">
        <f t="shared" ref="G368:G380" si="19">MAX(E368+$G$1*$F$1,0)</f>
        <v>563.51960661661383</v>
      </c>
      <c r="H368" s="11"/>
    </row>
    <row r="369" spans="2:8" x14ac:dyDescent="0.2">
      <c r="B369" s="10">
        <v>44564</v>
      </c>
      <c r="C369" s="13"/>
      <c r="D369" s="13"/>
      <c r="E369" s="11">
        <v>321.06778695404802</v>
      </c>
      <c r="F369" s="16">
        <f t="shared" si="18"/>
        <v>67.176116001758231</v>
      </c>
      <c r="G369" s="16">
        <f t="shared" si="19"/>
        <v>574.95945790633778</v>
      </c>
      <c r="H369" s="11"/>
    </row>
    <row r="370" spans="2:8" x14ac:dyDescent="0.2">
      <c r="B370" s="10">
        <v>44565</v>
      </c>
      <c r="C370" s="13"/>
      <c r="D370" s="13"/>
      <c r="E370" s="11">
        <v>332.50763824377299</v>
      </c>
      <c r="F370" s="16">
        <f t="shared" si="18"/>
        <v>78.615967291483202</v>
      </c>
      <c r="G370" s="16">
        <f t="shared" si="19"/>
        <v>586.39930919606275</v>
      </c>
      <c r="H370" s="11"/>
    </row>
    <row r="371" spans="2:8" x14ac:dyDescent="0.2">
      <c r="B371" s="10">
        <v>44566</v>
      </c>
      <c r="C371" s="13"/>
      <c r="D371" s="13"/>
      <c r="E371" s="11">
        <v>343.94748953349801</v>
      </c>
      <c r="F371" s="16">
        <f t="shared" si="18"/>
        <v>90.055818581208229</v>
      </c>
      <c r="G371" s="16">
        <f t="shared" si="19"/>
        <v>597.83916048578783</v>
      </c>
      <c r="H371" s="11"/>
    </row>
    <row r="372" spans="2:8" x14ac:dyDescent="0.2">
      <c r="B372" s="10">
        <v>44567</v>
      </c>
      <c r="C372" s="13"/>
      <c r="D372" s="13"/>
      <c r="E372" s="11">
        <v>355.38734082322298</v>
      </c>
      <c r="F372" s="16">
        <f t="shared" si="18"/>
        <v>101.4956698709332</v>
      </c>
      <c r="G372" s="16">
        <f t="shared" si="19"/>
        <v>609.2790117755128</v>
      </c>
      <c r="H372" s="11"/>
    </row>
    <row r="373" spans="2:8" x14ac:dyDescent="0.2">
      <c r="B373" s="10">
        <v>44568</v>
      </c>
      <c r="C373" s="13"/>
      <c r="D373" s="13"/>
      <c r="E373" s="11">
        <v>366.82719211294801</v>
      </c>
      <c r="F373" s="16">
        <f t="shared" si="18"/>
        <v>112.93552116065823</v>
      </c>
      <c r="G373" s="16">
        <f t="shared" si="19"/>
        <v>620.71886306523777</v>
      </c>
      <c r="H373" s="11"/>
    </row>
    <row r="374" spans="2:8" x14ac:dyDescent="0.2">
      <c r="B374" s="10">
        <v>44569</v>
      </c>
      <c r="C374" s="13"/>
      <c r="D374" s="13"/>
      <c r="E374" s="11">
        <v>378.26704340267202</v>
      </c>
      <c r="F374" s="16">
        <f t="shared" si="18"/>
        <v>124.37537245038223</v>
      </c>
      <c r="G374" s="16">
        <f t="shared" si="19"/>
        <v>632.15871435496183</v>
      </c>
      <c r="H374" s="11"/>
    </row>
    <row r="375" spans="2:8" x14ac:dyDescent="0.2">
      <c r="B375" s="10">
        <v>44570</v>
      </c>
      <c r="C375" s="13"/>
      <c r="D375" s="13"/>
      <c r="E375" s="11">
        <v>389.70689469239699</v>
      </c>
      <c r="F375" s="16">
        <f t="shared" si="18"/>
        <v>135.8152237401072</v>
      </c>
      <c r="G375" s="16">
        <f t="shared" si="19"/>
        <v>643.5985656446868</v>
      </c>
      <c r="H375" s="11"/>
    </row>
    <row r="376" spans="2:8" x14ac:dyDescent="0.2">
      <c r="B376" s="10">
        <v>44571</v>
      </c>
      <c r="C376" s="13"/>
      <c r="D376" s="13"/>
      <c r="E376" s="11">
        <v>401.14674598212201</v>
      </c>
      <c r="F376" s="16">
        <f t="shared" si="18"/>
        <v>147.25507502983223</v>
      </c>
      <c r="G376" s="16">
        <f t="shared" si="19"/>
        <v>655.03841693441177</v>
      </c>
      <c r="H376" s="11"/>
    </row>
    <row r="377" spans="2:8" x14ac:dyDescent="0.2">
      <c r="B377" s="10">
        <v>44572</v>
      </c>
      <c r="C377" s="13"/>
      <c r="D377" s="13"/>
      <c r="E377" s="11">
        <v>412.58659727184698</v>
      </c>
      <c r="F377" s="16">
        <f t="shared" si="18"/>
        <v>158.6949263195572</v>
      </c>
      <c r="G377" s="16">
        <f t="shared" si="19"/>
        <v>666.47826822413674</v>
      </c>
      <c r="H377" s="11"/>
    </row>
    <row r="378" spans="2:8" x14ac:dyDescent="0.2">
      <c r="B378" s="10">
        <v>44573</v>
      </c>
      <c r="C378" s="13"/>
      <c r="D378" s="13"/>
      <c r="E378" s="11">
        <v>424.02644856157201</v>
      </c>
      <c r="F378" s="16">
        <f t="shared" si="18"/>
        <v>170.13477760928222</v>
      </c>
      <c r="G378" s="16">
        <f t="shared" si="19"/>
        <v>677.91811951386182</v>
      </c>
      <c r="H378" s="11"/>
    </row>
    <row r="379" spans="2:8" x14ac:dyDescent="0.2">
      <c r="B379" s="10">
        <v>44574</v>
      </c>
      <c r="C379" s="13"/>
      <c r="D379" s="13"/>
      <c r="E379" s="11">
        <v>435.46629985129601</v>
      </c>
      <c r="F379" s="16">
        <f t="shared" si="18"/>
        <v>181.57462889900623</v>
      </c>
      <c r="G379" s="16">
        <f t="shared" si="19"/>
        <v>689.35797080358577</v>
      </c>
      <c r="H379" s="11"/>
    </row>
    <row r="380" spans="2:8" x14ac:dyDescent="0.2">
      <c r="B380" s="10">
        <v>44575</v>
      </c>
      <c r="C380" s="13"/>
      <c r="D380" s="13"/>
      <c r="E380" s="11">
        <v>446.90615114102098</v>
      </c>
      <c r="F380" s="16">
        <f t="shared" si="18"/>
        <v>193.0144801887312</v>
      </c>
      <c r="G380" s="16">
        <f t="shared" si="19"/>
        <v>700.79782209331074</v>
      </c>
      <c r="H38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showGridLines="0" zoomScale="80" zoomScaleNormal="80" workbookViewId="0"/>
  </sheetViews>
  <sheetFormatPr defaultColWidth="16.25" defaultRowHeight="12.75" x14ac:dyDescent="0.2"/>
  <cols>
    <col min="1" max="1" width="3.25" style="6" customWidth="1"/>
    <col min="2" max="16384" width="16.25" style="6"/>
  </cols>
  <sheetData>
    <row r="1" spans="2:4" s="5" customFormat="1" ht="19.5" x14ac:dyDescent="0.2">
      <c r="B1" s="5" t="s">
        <v>23</v>
      </c>
    </row>
    <row r="3" spans="2:4" x14ac:dyDescent="0.2">
      <c r="B3" s="9" t="s">
        <v>3</v>
      </c>
    </row>
    <row r="4" spans="2:4" x14ac:dyDescent="0.2">
      <c r="B4" s="10">
        <v>44542</v>
      </c>
    </row>
    <row r="5" spans="2:4" x14ac:dyDescent="0.2">
      <c r="B5" s="10">
        <v>44547</v>
      </c>
    </row>
    <row r="7" spans="2:4" x14ac:dyDescent="0.2">
      <c r="B7" s="9"/>
      <c r="C7" s="9" t="s">
        <v>25</v>
      </c>
      <c r="D7" s="8">
        <f>UI!E4</f>
        <v>44542</v>
      </c>
    </row>
    <row r="8" spans="2:4" x14ac:dyDescent="0.2">
      <c r="B8" s="12" t="s">
        <v>24</v>
      </c>
      <c r="C8" s="7">
        <f>AVERAGE(Data!C4:C366)</f>
        <v>1224.3112947658403</v>
      </c>
      <c r="D8" s="7">
        <f>VLOOKUP(D7,Data!$B$4:$P$380,2,0)</f>
        <v>2203</v>
      </c>
    </row>
    <row r="10" spans="2:4" x14ac:dyDescent="0.2">
      <c r="B10" s="9"/>
      <c r="C10" s="9" t="s">
        <v>25</v>
      </c>
      <c r="D10" s="8">
        <f>UI!E4</f>
        <v>44542</v>
      </c>
    </row>
    <row r="11" spans="2:4" x14ac:dyDescent="0.2">
      <c r="B11" s="12" t="s">
        <v>7</v>
      </c>
      <c r="C11" s="7">
        <f>AVERAGE(Data!F4:F366)</f>
        <v>647.78236914600552</v>
      </c>
      <c r="D11" s="7">
        <f>VLOOKUP(D10,Data!$B$4:$P$380,5,0)</f>
        <v>684</v>
      </c>
    </row>
    <row r="12" spans="2:4" x14ac:dyDescent="0.2">
      <c r="B12" s="12" t="s">
        <v>8</v>
      </c>
      <c r="C12" s="7">
        <f>AVERAGE(Data!G4:G366)</f>
        <v>197.87052341597797</v>
      </c>
      <c r="D12" s="7">
        <f>VLOOKUP(D10,Data!$B$4:$P$380,6,0)</f>
        <v>571</v>
      </c>
    </row>
    <row r="13" spans="2:4" x14ac:dyDescent="0.2">
      <c r="B13" s="12" t="s">
        <v>9</v>
      </c>
      <c r="C13" s="7">
        <f>AVERAGE(Data!H4:H366)</f>
        <v>378.65840220385672</v>
      </c>
      <c r="D13" s="7">
        <f>VLOOKUP(D10,Data!$B$4:$P$380,7,0)</f>
        <v>948</v>
      </c>
    </row>
    <row r="15" spans="2:4" x14ac:dyDescent="0.2">
      <c r="B15" s="9"/>
      <c r="C15" s="9" t="s">
        <v>25</v>
      </c>
      <c r="D15" s="8">
        <f>UI!E4</f>
        <v>44542</v>
      </c>
    </row>
    <row r="16" spans="2:4" x14ac:dyDescent="0.2">
      <c r="B16" s="12" t="s">
        <v>10</v>
      </c>
      <c r="C16" s="7">
        <f>AVERAGE(Data!I4:I366)</f>
        <v>57.099173553719005</v>
      </c>
      <c r="D16" s="7">
        <f>VLOOKUP(D15,Data!$B$4:$P$380,8,0)</f>
        <v>159</v>
      </c>
    </row>
    <row r="17" spans="2:4" x14ac:dyDescent="0.2">
      <c r="B17" s="12" t="s">
        <v>11</v>
      </c>
      <c r="C17" s="7">
        <f>AVERAGE(Data!J4:J366)</f>
        <v>33.840220385674932</v>
      </c>
      <c r="D17" s="7">
        <f>VLOOKUP(D15,Data!$B$4:$P$380,9,0)</f>
        <v>78</v>
      </c>
    </row>
    <row r="18" spans="2:4" x14ac:dyDescent="0.2">
      <c r="B18" s="12" t="s">
        <v>12</v>
      </c>
      <c r="C18" s="7">
        <f>AVERAGE(Data!K4:K366)</f>
        <v>5.0247933884297522</v>
      </c>
      <c r="D18" s="7">
        <f>VLOOKUP(D15,Data!$B$4:$P$380,10,0)</f>
        <v>6</v>
      </c>
    </row>
    <row r="19" spans="2:4" x14ac:dyDescent="0.2">
      <c r="B19" s="12" t="s">
        <v>13</v>
      </c>
      <c r="C19" s="7">
        <f>AVERAGE(Data!L4:L366)</f>
        <v>833.39118457300276</v>
      </c>
      <c r="D19" s="7">
        <f>VLOOKUP(D15,Data!$B$4:$P$380,11,0)</f>
        <v>1528</v>
      </c>
    </row>
    <row r="20" spans="2:4" x14ac:dyDescent="0.2">
      <c r="B20" s="12" t="s">
        <v>14</v>
      </c>
      <c r="C20" s="7">
        <f>AVERAGE(Data!M4:M366)</f>
        <v>108.3801652892562</v>
      </c>
      <c r="D20" s="7">
        <f>VLOOKUP(D15,Data!$B$4:$P$380,12,0)</f>
        <v>202</v>
      </c>
    </row>
    <row r="21" spans="2:4" x14ac:dyDescent="0.2">
      <c r="B21" s="12" t="s">
        <v>15</v>
      </c>
      <c r="C21" s="7">
        <f>AVERAGE(Data!N4:N366)</f>
        <v>186.57575757575756</v>
      </c>
      <c r="D21" s="7">
        <f>VLOOKUP(D15,Data!$B$4:$P$380,13,0)</f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9"/>
  <sheetViews>
    <sheetView showGridLines="0" zoomScale="80" zoomScaleNormal="80" workbookViewId="0"/>
  </sheetViews>
  <sheetFormatPr defaultColWidth="16.25" defaultRowHeight="12.75" x14ac:dyDescent="0.2"/>
  <cols>
    <col min="1" max="1" width="3.25" style="6" customWidth="1"/>
    <col min="2" max="2" width="16.25" style="6"/>
    <col min="3" max="4" width="16.25" style="6" customWidth="1"/>
    <col min="5" max="6" width="16.25" style="6"/>
    <col min="7" max="7" width="3.25" style="6" customWidth="1"/>
    <col min="8" max="16384" width="16.25" style="6"/>
  </cols>
  <sheetData>
    <row r="1" spans="2:13" s="21" customFormat="1" ht="19.5" x14ac:dyDescent="0.2">
      <c r="B1" s="21" t="s">
        <v>32</v>
      </c>
    </row>
    <row r="3" spans="2:13" x14ac:dyDescent="0.2">
      <c r="B3" s="8" t="s">
        <v>3</v>
      </c>
      <c r="C3" s="17" t="s">
        <v>17</v>
      </c>
      <c r="D3" s="17" t="s">
        <v>18</v>
      </c>
      <c r="E3" s="15" t="s">
        <v>19</v>
      </c>
      <c r="F3" s="15" t="s">
        <v>20</v>
      </c>
      <c r="H3" s="23" t="s">
        <v>34</v>
      </c>
      <c r="I3" s="23" t="s">
        <v>35</v>
      </c>
      <c r="J3" s="22" t="s">
        <v>36</v>
      </c>
      <c r="K3" s="22" t="s">
        <v>37</v>
      </c>
      <c r="L3" s="22" t="s">
        <v>38</v>
      </c>
      <c r="M3" s="22" t="s">
        <v>25</v>
      </c>
    </row>
    <row r="4" spans="2:13" x14ac:dyDescent="0.2">
      <c r="B4" s="10">
        <v>44470</v>
      </c>
      <c r="C4" s="7">
        <f>VLOOKUP(B4,Values!$B$4:$H$380,3,0)</f>
        <v>131.77103783260699</v>
      </c>
      <c r="D4" s="14"/>
      <c r="E4" s="14"/>
      <c r="F4" s="14"/>
      <c r="H4" s="24">
        <v>1</v>
      </c>
      <c r="I4" s="24">
        <v>1</v>
      </c>
      <c r="J4" s="7">
        <v>369.29</v>
      </c>
      <c r="K4" s="7">
        <v>1680.79</v>
      </c>
      <c r="L4" s="7">
        <v>452.19</v>
      </c>
      <c r="M4" s="12">
        <f>AVERAGE(J4:L4)</f>
        <v>834.09</v>
      </c>
    </row>
    <row r="5" spans="2:13" x14ac:dyDescent="0.2">
      <c r="B5" s="10">
        <v>44471</v>
      </c>
      <c r="C5" s="7">
        <f>VLOOKUP(B5,Values!$B$4:$H$380,3,0)</f>
        <v>108.825622563487</v>
      </c>
      <c r="D5" s="14"/>
      <c r="E5" s="14"/>
      <c r="F5" s="14"/>
      <c r="H5" s="24">
        <v>0.1</v>
      </c>
      <c r="I5" s="24">
        <v>1</v>
      </c>
      <c r="J5" s="7">
        <v>209.96</v>
      </c>
      <c r="K5" s="7">
        <v>808.7</v>
      </c>
      <c r="L5" s="7">
        <v>284.07</v>
      </c>
      <c r="M5" s="12">
        <f t="shared" ref="M5:M8" si="0">AVERAGE(J5:L5)</f>
        <v>434.24333333333334</v>
      </c>
    </row>
    <row r="6" spans="2:13" x14ac:dyDescent="0.2">
      <c r="B6" s="10">
        <v>44472</v>
      </c>
      <c r="C6" s="7">
        <f>VLOOKUP(B6,Values!$B$4:$H$380,3,0)</f>
        <v>113.318965043319</v>
      </c>
      <c r="D6" s="14"/>
      <c r="E6" s="14"/>
      <c r="F6" s="14"/>
      <c r="H6" s="24">
        <v>0.01</v>
      </c>
      <c r="I6" s="24">
        <v>1</v>
      </c>
      <c r="J6" s="7">
        <v>204.64</v>
      </c>
      <c r="K6" s="25">
        <v>179.59</v>
      </c>
      <c r="L6" s="7">
        <v>179.26</v>
      </c>
      <c r="M6" s="22">
        <f t="shared" si="0"/>
        <v>187.83</v>
      </c>
    </row>
    <row r="7" spans="2:13" x14ac:dyDescent="0.2">
      <c r="B7" s="10">
        <v>44473</v>
      </c>
      <c r="C7" s="7">
        <f>VLOOKUP(B7,Values!$B$4:$H$380,3,0)</f>
        <v>142.65346779865001</v>
      </c>
      <c r="D7" s="14"/>
      <c r="E7" s="14"/>
      <c r="F7" s="14"/>
      <c r="H7" s="24">
        <v>1E-3</v>
      </c>
      <c r="I7" s="24">
        <v>1</v>
      </c>
      <c r="J7" s="7">
        <v>173.57</v>
      </c>
      <c r="K7" s="7">
        <v>273.48</v>
      </c>
      <c r="L7" s="25">
        <v>147.43</v>
      </c>
      <c r="M7" s="12">
        <f t="shared" si="0"/>
        <v>198.16</v>
      </c>
    </row>
    <row r="8" spans="2:13" x14ac:dyDescent="0.2">
      <c r="B8" s="10">
        <v>44474</v>
      </c>
      <c r="C8" s="7">
        <f>VLOOKUP(B8,Values!$B$4:$H$380,3,0)</f>
        <v>127.118895016568</v>
      </c>
      <c r="D8" s="14"/>
      <c r="E8" s="14"/>
      <c r="F8" s="14"/>
      <c r="H8" s="24">
        <v>1E-4</v>
      </c>
      <c r="I8" s="24">
        <v>1</v>
      </c>
      <c r="J8" s="25">
        <v>163.04</v>
      </c>
      <c r="K8" s="26">
        <v>242.01</v>
      </c>
      <c r="L8" s="7">
        <v>155.76</v>
      </c>
      <c r="M8" s="12">
        <f t="shared" si="0"/>
        <v>186.93666666666664</v>
      </c>
    </row>
    <row r="9" spans="2:13" x14ac:dyDescent="0.2">
      <c r="B9" s="10">
        <v>44475</v>
      </c>
      <c r="C9" s="7">
        <f>VLOOKUP(B9,Values!$B$4:$H$380,3,0)</f>
        <v>120.91931300069599</v>
      </c>
      <c r="D9" s="14"/>
      <c r="E9" s="14"/>
      <c r="F9" s="14"/>
    </row>
    <row r="10" spans="2:13" x14ac:dyDescent="0.2">
      <c r="B10" s="10">
        <v>44476</v>
      </c>
      <c r="C10" s="7">
        <f>VLOOKUP(B10,Values!$B$4:$H$380,3,0)</f>
        <v>167.51554977730501</v>
      </c>
      <c r="D10" s="14"/>
      <c r="E10" s="14"/>
      <c r="F10" s="14"/>
    </row>
    <row r="11" spans="2:13" x14ac:dyDescent="0.2">
      <c r="B11" s="10">
        <v>44477</v>
      </c>
      <c r="C11" s="7">
        <f>VLOOKUP(B11,Values!$B$4:$H$380,3,0)</f>
        <v>172.27820172817701</v>
      </c>
      <c r="D11" s="14"/>
      <c r="E11" s="14"/>
      <c r="F11" s="14"/>
    </row>
    <row r="12" spans="2:13" x14ac:dyDescent="0.2">
      <c r="B12" s="10">
        <v>44478</v>
      </c>
      <c r="C12" s="7">
        <f>VLOOKUP(B12,Values!$B$4:$H$380,3,0)</f>
        <v>139.522529911102</v>
      </c>
      <c r="D12" s="14"/>
      <c r="E12" s="14"/>
      <c r="F12" s="14"/>
    </row>
    <row r="13" spans="2:13" x14ac:dyDescent="0.2">
      <c r="B13" s="10">
        <v>44479</v>
      </c>
      <c r="C13" s="7">
        <f>VLOOKUP(B13,Values!$B$4:$H$380,3,0)</f>
        <v>129.382781224517</v>
      </c>
      <c r="D13" s="14"/>
      <c r="E13" s="14"/>
      <c r="F13" s="14"/>
    </row>
    <row r="14" spans="2:13" x14ac:dyDescent="0.2">
      <c r="B14" s="10">
        <v>44480</v>
      </c>
      <c r="C14" s="7">
        <f>VLOOKUP(B14,Values!$B$4:$H$380,3,0)</f>
        <v>137.08508971320799</v>
      </c>
      <c r="D14" s="14"/>
      <c r="E14" s="14"/>
      <c r="F14" s="14"/>
    </row>
    <row r="15" spans="2:13" x14ac:dyDescent="0.2">
      <c r="B15" s="10">
        <v>44481</v>
      </c>
      <c r="C15" s="7">
        <f>VLOOKUP(B15,Values!$B$4:$H$380,3,0)</f>
        <v>127.438130715181</v>
      </c>
      <c r="D15" s="14"/>
      <c r="E15" s="14"/>
      <c r="F15" s="14"/>
    </row>
    <row r="16" spans="2:13" x14ac:dyDescent="0.2">
      <c r="B16" s="10">
        <v>44482</v>
      </c>
      <c r="C16" s="7">
        <f>VLOOKUP(B16,Values!$B$4:$H$380,3,0)</f>
        <v>113.774110496023</v>
      </c>
      <c r="D16" s="14"/>
      <c r="E16" s="14"/>
      <c r="F16" s="14"/>
    </row>
    <row r="17" spans="2:6" x14ac:dyDescent="0.2">
      <c r="B17" s="10">
        <v>44483</v>
      </c>
      <c r="C17" s="7">
        <f>VLOOKUP(B17,Values!$B$4:$H$380,3,0)</f>
        <v>120.536239528937</v>
      </c>
      <c r="D17" s="14"/>
      <c r="E17" s="14"/>
      <c r="F17" s="14"/>
    </row>
    <row r="18" spans="2:6" x14ac:dyDescent="0.2">
      <c r="B18" s="10">
        <v>44484</v>
      </c>
      <c r="C18" s="7">
        <f>VLOOKUP(B18,Values!$B$4:$H$380,3,0)</f>
        <v>130.40731147932701</v>
      </c>
      <c r="D18" s="14"/>
      <c r="E18" s="14"/>
      <c r="F18" s="14"/>
    </row>
    <row r="19" spans="2:6" x14ac:dyDescent="0.2">
      <c r="B19" s="10">
        <v>44485</v>
      </c>
      <c r="C19" s="7">
        <f>VLOOKUP(B19,Values!$B$4:$H$380,3,0)</f>
        <v>108.780348702564</v>
      </c>
      <c r="D19" s="14"/>
      <c r="E19" s="14"/>
      <c r="F19" s="14"/>
    </row>
    <row r="20" spans="2:6" x14ac:dyDescent="0.2">
      <c r="B20" s="10">
        <v>44486</v>
      </c>
      <c r="C20" s="7">
        <f>VLOOKUP(B20,Values!$B$4:$H$380,3,0)</f>
        <v>116.45839849451799</v>
      </c>
      <c r="D20" s="14"/>
      <c r="E20" s="14"/>
      <c r="F20" s="14"/>
    </row>
    <row r="21" spans="2:6" x14ac:dyDescent="0.2">
      <c r="B21" s="10">
        <v>44487</v>
      </c>
      <c r="C21" s="7">
        <f>VLOOKUP(B21,Values!$B$4:$H$380,3,0)</f>
        <v>125.887285043331</v>
      </c>
      <c r="D21" s="14"/>
      <c r="E21" s="14"/>
      <c r="F21" s="14"/>
    </row>
    <row r="22" spans="2:6" x14ac:dyDescent="0.2">
      <c r="B22" s="10">
        <v>44488</v>
      </c>
      <c r="C22" s="7">
        <f>VLOOKUP(B22,Values!$B$4:$H$380,3,0)</f>
        <v>123.035259904649</v>
      </c>
      <c r="D22" s="14"/>
      <c r="E22" s="14"/>
      <c r="F22" s="14"/>
    </row>
    <row r="23" spans="2:6" x14ac:dyDescent="0.2">
      <c r="B23" s="10">
        <v>44489</v>
      </c>
      <c r="C23" s="7">
        <f>VLOOKUP(B23,Values!$B$4:$H$380,3,0)</f>
        <v>116.330968766078</v>
      </c>
      <c r="D23" s="14"/>
      <c r="E23" s="14"/>
      <c r="F23" s="14"/>
    </row>
    <row r="24" spans="2:6" x14ac:dyDescent="0.2">
      <c r="B24" s="10">
        <v>44490</v>
      </c>
      <c r="C24" s="7">
        <f>VLOOKUP(B24,Values!$B$4:$H$380,3,0)</f>
        <v>103.455740799875</v>
      </c>
      <c r="D24" s="14"/>
      <c r="E24" s="14"/>
      <c r="F24" s="14"/>
    </row>
    <row r="25" spans="2:6" x14ac:dyDescent="0.2">
      <c r="B25" s="10">
        <v>44491</v>
      </c>
      <c r="C25" s="7">
        <f>VLOOKUP(B25,Values!$B$4:$H$380,3,0)</f>
        <v>98.2058075225181</v>
      </c>
      <c r="D25" s="14"/>
      <c r="E25" s="14"/>
      <c r="F25" s="14"/>
    </row>
    <row r="26" spans="2:6" x14ac:dyDescent="0.2">
      <c r="B26" s="10">
        <v>44492</v>
      </c>
      <c r="C26" s="7">
        <f>VLOOKUP(B26,Values!$B$4:$H$380,3,0)</f>
        <v>78.125306672300098</v>
      </c>
      <c r="D26" s="14"/>
      <c r="E26" s="14"/>
      <c r="F26" s="14"/>
    </row>
    <row r="27" spans="2:6" x14ac:dyDescent="0.2">
      <c r="B27" s="10">
        <v>44493</v>
      </c>
      <c r="C27" s="7">
        <f>VLOOKUP(B27,Values!$B$4:$H$380,3,0)</f>
        <v>71.772747716084993</v>
      </c>
      <c r="D27" s="14"/>
      <c r="E27" s="14"/>
      <c r="F27" s="14"/>
    </row>
    <row r="28" spans="2:6" x14ac:dyDescent="0.2">
      <c r="B28" s="10">
        <v>44494</v>
      </c>
      <c r="C28" s="7">
        <f>VLOOKUP(B28,Values!$B$4:$H$380,3,0)</f>
        <v>72.363492503578499</v>
      </c>
      <c r="D28" s="14"/>
      <c r="E28" s="14"/>
      <c r="F28" s="14"/>
    </row>
    <row r="29" spans="2:6" x14ac:dyDescent="0.2">
      <c r="B29" s="10">
        <v>44495</v>
      </c>
      <c r="C29" s="7">
        <f>VLOOKUP(B29,Values!$B$4:$H$380,3,0)</f>
        <v>87.092636327811704</v>
      </c>
      <c r="D29" s="14"/>
      <c r="E29" s="14"/>
      <c r="F29" s="14"/>
    </row>
    <row r="30" spans="2:6" x14ac:dyDescent="0.2">
      <c r="B30" s="10">
        <v>44496</v>
      </c>
      <c r="C30" s="7">
        <f>VLOOKUP(B30,Values!$B$4:$H$380,3,0)</f>
        <v>85.892213767598705</v>
      </c>
      <c r="D30" s="14"/>
      <c r="E30" s="14"/>
      <c r="F30" s="14"/>
    </row>
    <row r="31" spans="2:6" x14ac:dyDescent="0.2">
      <c r="B31" s="10">
        <v>44497</v>
      </c>
      <c r="C31" s="7">
        <f>VLOOKUP(B31,Values!$B$4:$H$380,3,0)</f>
        <v>79.981326685125595</v>
      </c>
      <c r="D31" s="14"/>
      <c r="E31" s="14"/>
      <c r="F31" s="14"/>
    </row>
    <row r="32" spans="2:6" x14ac:dyDescent="0.2">
      <c r="B32" s="10">
        <v>44498</v>
      </c>
      <c r="C32" s="7">
        <f>VLOOKUP(B32,Values!$B$4:$H$380,3,0)</f>
        <v>101.054898227023</v>
      </c>
      <c r="D32" s="14"/>
      <c r="E32" s="14"/>
      <c r="F32" s="14"/>
    </row>
    <row r="33" spans="2:6" x14ac:dyDescent="0.2">
      <c r="B33" s="10">
        <v>44499</v>
      </c>
      <c r="C33" s="7">
        <f>VLOOKUP(B33,Values!$B$4:$H$380,3,0)</f>
        <v>78.452034409941604</v>
      </c>
      <c r="D33" s="14"/>
      <c r="E33" s="14"/>
      <c r="F33" s="14"/>
    </row>
    <row r="34" spans="2:6" x14ac:dyDescent="0.2">
      <c r="B34" s="10">
        <v>44500</v>
      </c>
      <c r="C34" s="7">
        <f>VLOOKUP(B34,Values!$B$4:$H$380,3,0)</f>
        <v>157.32585188150401</v>
      </c>
      <c r="D34" s="14"/>
      <c r="E34" s="14"/>
      <c r="F34" s="14"/>
    </row>
    <row r="35" spans="2:6" x14ac:dyDescent="0.2">
      <c r="B35" s="10">
        <v>44501</v>
      </c>
      <c r="C35" s="7">
        <f>VLOOKUP(B35,Values!$B$4:$H$380,3,0)</f>
        <v>230.38446650934</v>
      </c>
      <c r="D35" s="14"/>
      <c r="E35" s="14"/>
      <c r="F35" s="14"/>
    </row>
    <row r="36" spans="2:6" x14ac:dyDescent="0.2">
      <c r="B36" s="10">
        <v>44502</v>
      </c>
      <c r="C36" s="7">
        <f>VLOOKUP(B36,Values!$B$4:$H$380,3,0)</f>
        <v>350.41719468356001</v>
      </c>
      <c r="D36" s="14"/>
      <c r="E36" s="14"/>
      <c r="F36" s="14"/>
    </row>
    <row r="37" spans="2:6" x14ac:dyDescent="0.2">
      <c r="B37" s="10">
        <v>44503</v>
      </c>
      <c r="C37" s="7">
        <f>VLOOKUP(B37,Values!$B$4:$H$380,3,0)</f>
        <v>341.46255832837301</v>
      </c>
      <c r="D37" s="14"/>
      <c r="E37" s="14"/>
      <c r="F37" s="14"/>
    </row>
    <row r="38" spans="2:6" x14ac:dyDescent="0.2">
      <c r="B38" s="10">
        <v>44504</v>
      </c>
      <c r="C38" s="7">
        <f>VLOOKUP(B38,Values!$B$4:$H$380,3,0)</f>
        <v>279.47832659055302</v>
      </c>
      <c r="D38" s="14"/>
      <c r="E38" s="14"/>
      <c r="F38" s="14"/>
    </row>
    <row r="39" spans="2:6" x14ac:dyDescent="0.2">
      <c r="B39" s="10">
        <v>44505</v>
      </c>
      <c r="C39" s="7">
        <f>VLOOKUP(B39,Values!$B$4:$H$380,3,0)</f>
        <v>219.376841716332</v>
      </c>
      <c r="D39" s="14"/>
      <c r="E39" s="14"/>
      <c r="F39" s="14"/>
    </row>
    <row r="40" spans="2:6" x14ac:dyDescent="0.2">
      <c r="B40" s="10">
        <v>44506</v>
      </c>
      <c r="C40" s="7">
        <f>VLOOKUP(B40,Values!$B$4:$H$380,3,0)</f>
        <v>153.24756300975599</v>
      </c>
      <c r="D40" s="14"/>
      <c r="E40" s="14"/>
      <c r="F40" s="14"/>
    </row>
    <row r="41" spans="2:6" x14ac:dyDescent="0.2">
      <c r="B41" s="10">
        <v>44507</v>
      </c>
      <c r="C41" s="7">
        <f>VLOOKUP(B41,Values!$B$4:$H$380,3,0)</f>
        <v>133.34045669149501</v>
      </c>
      <c r="D41" s="14"/>
      <c r="E41" s="14"/>
      <c r="F41" s="14"/>
    </row>
    <row r="42" spans="2:6" x14ac:dyDescent="0.2">
      <c r="B42" s="10">
        <v>44508</v>
      </c>
      <c r="C42" s="7">
        <f>VLOOKUP(B42,Values!$B$4:$H$380,3,0)</f>
        <v>137.51784525825099</v>
      </c>
      <c r="D42" s="14"/>
      <c r="E42" s="14"/>
      <c r="F42" s="14"/>
    </row>
    <row r="43" spans="2:6" x14ac:dyDescent="0.2">
      <c r="B43" s="10">
        <v>44509</v>
      </c>
      <c r="C43" s="7">
        <f>VLOOKUP(B43,Values!$B$4:$H$380,3,0)</f>
        <v>203.43888285722599</v>
      </c>
      <c r="D43" s="14"/>
      <c r="E43" s="14"/>
      <c r="F43" s="14"/>
    </row>
    <row r="44" spans="2:6" x14ac:dyDescent="0.2">
      <c r="B44" s="10">
        <v>44510</v>
      </c>
      <c r="C44" s="7">
        <f>VLOOKUP(B44,Values!$B$4:$H$380,3,0)</f>
        <v>264.88502722470702</v>
      </c>
      <c r="D44" s="14"/>
      <c r="E44" s="14"/>
      <c r="F44" s="14"/>
    </row>
    <row r="45" spans="2:6" x14ac:dyDescent="0.2">
      <c r="B45" s="10">
        <v>44511</v>
      </c>
      <c r="C45" s="7">
        <f>VLOOKUP(B45,Values!$B$4:$H$380,3,0)</f>
        <v>327.98399832042901</v>
      </c>
      <c r="D45" s="14"/>
      <c r="E45" s="14"/>
      <c r="F45" s="14"/>
    </row>
    <row r="46" spans="2:6" x14ac:dyDescent="0.2">
      <c r="B46" s="10">
        <v>44512</v>
      </c>
      <c r="C46" s="7">
        <f>VLOOKUP(B46,Values!$B$4:$H$380,3,0)</f>
        <v>277.50167261473001</v>
      </c>
      <c r="D46" s="14"/>
      <c r="E46" s="14"/>
      <c r="F46" s="14"/>
    </row>
    <row r="47" spans="2:6" x14ac:dyDescent="0.2">
      <c r="B47" s="10">
        <v>44513</v>
      </c>
      <c r="C47" s="7">
        <f>VLOOKUP(B47,Values!$B$4:$H$380,3,0)</f>
        <v>201.55308211977501</v>
      </c>
      <c r="D47" s="14"/>
      <c r="E47" s="14"/>
      <c r="F47" s="14"/>
    </row>
    <row r="48" spans="2:6" x14ac:dyDescent="0.2">
      <c r="B48" s="10">
        <v>44514</v>
      </c>
      <c r="C48" s="7">
        <f>VLOOKUP(B48,Values!$B$4:$H$380,3,0)</f>
        <v>231.472596412158</v>
      </c>
      <c r="D48" s="14"/>
      <c r="E48" s="14"/>
      <c r="F48" s="14"/>
    </row>
    <row r="49" spans="2:6" x14ac:dyDescent="0.2">
      <c r="B49" s="10">
        <v>44515</v>
      </c>
      <c r="C49" s="7">
        <f>VLOOKUP(B49,Values!$B$4:$H$380,3,0)</f>
        <v>286.16865437016202</v>
      </c>
      <c r="D49" s="14"/>
      <c r="E49" s="14"/>
      <c r="F49" s="14"/>
    </row>
    <row r="50" spans="2:6" x14ac:dyDescent="0.2">
      <c r="B50" s="10">
        <v>44516</v>
      </c>
      <c r="C50" s="7">
        <f>VLOOKUP(B50,Values!$B$4:$H$380,3,0)</f>
        <v>317.46251656909197</v>
      </c>
      <c r="D50" s="14"/>
      <c r="E50" s="14"/>
      <c r="F50" s="14"/>
    </row>
    <row r="51" spans="2:6" x14ac:dyDescent="0.2">
      <c r="B51" s="10">
        <v>44517</v>
      </c>
      <c r="C51" s="7">
        <f>VLOOKUP(B51,Values!$B$4:$H$380,3,0)</f>
        <v>310.01990066455102</v>
      </c>
      <c r="D51" s="14"/>
      <c r="E51" s="14"/>
      <c r="F51" s="14"/>
    </row>
    <row r="52" spans="2:6" x14ac:dyDescent="0.2">
      <c r="B52" s="10">
        <v>44518</v>
      </c>
      <c r="C52" s="7">
        <f>VLOOKUP(B52,Values!$B$4:$H$380,3,0)</f>
        <v>310.62126853658299</v>
      </c>
      <c r="D52" s="14"/>
      <c r="E52" s="14"/>
      <c r="F52" s="14"/>
    </row>
    <row r="53" spans="2:6" x14ac:dyDescent="0.2">
      <c r="B53" s="10">
        <v>44519</v>
      </c>
      <c r="C53" s="7">
        <f>VLOOKUP(B53,Values!$B$4:$H$380,3,0)</f>
        <v>215.954500626482</v>
      </c>
      <c r="D53" s="14"/>
      <c r="E53" s="14"/>
      <c r="F53" s="14"/>
    </row>
    <row r="54" spans="2:6" x14ac:dyDescent="0.2">
      <c r="B54" s="10">
        <v>44520</v>
      </c>
      <c r="C54" s="7">
        <f>VLOOKUP(B54,Values!$B$4:$H$380,3,0)</f>
        <v>166.83208891414</v>
      </c>
      <c r="D54" s="14"/>
      <c r="E54" s="14"/>
      <c r="F54" s="14"/>
    </row>
    <row r="55" spans="2:6" x14ac:dyDescent="0.2">
      <c r="B55" s="10">
        <v>44521</v>
      </c>
      <c r="C55" s="7">
        <f>VLOOKUP(B55,Values!$B$4:$H$380,3,0)</f>
        <v>171.17381338262899</v>
      </c>
      <c r="D55" s="14"/>
      <c r="E55" s="14"/>
      <c r="F55" s="14"/>
    </row>
    <row r="56" spans="2:6" x14ac:dyDescent="0.2">
      <c r="B56" s="10">
        <v>44522</v>
      </c>
      <c r="C56" s="7">
        <f>VLOOKUP(B56,Values!$B$4:$H$380,3,0)</f>
        <v>213.15959429724001</v>
      </c>
      <c r="D56" s="14"/>
      <c r="E56" s="14"/>
      <c r="F56" s="14"/>
    </row>
    <row r="57" spans="2:6" x14ac:dyDescent="0.2">
      <c r="B57" s="10">
        <v>44523</v>
      </c>
      <c r="C57" s="7">
        <f>VLOOKUP(B57,Values!$B$4:$H$380,3,0)</f>
        <v>267.79692871688599</v>
      </c>
      <c r="D57" s="14"/>
      <c r="E57" s="14"/>
      <c r="F57" s="14"/>
    </row>
    <row r="58" spans="2:6" x14ac:dyDescent="0.2">
      <c r="B58" s="10">
        <v>44524</v>
      </c>
      <c r="C58" s="7">
        <f>VLOOKUP(B58,Values!$B$4:$H$380,3,0)</f>
        <v>366.58143432023297</v>
      </c>
      <c r="D58" s="14"/>
      <c r="E58" s="14"/>
      <c r="F58" s="14"/>
    </row>
    <row r="59" spans="2:6" x14ac:dyDescent="0.2">
      <c r="B59" s="10">
        <v>44525</v>
      </c>
      <c r="C59" s="7">
        <f>VLOOKUP(B59,Values!$B$4:$H$380,3,0)</f>
        <v>326.47392218062703</v>
      </c>
      <c r="D59" s="14"/>
      <c r="E59" s="14"/>
      <c r="F59" s="14"/>
    </row>
    <row r="60" spans="2:6" x14ac:dyDescent="0.2">
      <c r="B60" s="10">
        <v>44526</v>
      </c>
      <c r="C60" s="7">
        <f>VLOOKUP(B60,Values!$B$4:$H$380,3,0)</f>
        <v>264.16810806358399</v>
      </c>
      <c r="D60" s="14"/>
      <c r="E60" s="14"/>
      <c r="F60" s="14"/>
    </row>
    <row r="61" spans="2:6" x14ac:dyDescent="0.2">
      <c r="B61" s="10">
        <v>44527</v>
      </c>
      <c r="C61" s="7">
        <f>VLOOKUP(B61,Values!$B$4:$H$380,3,0)</f>
        <v>181.67797375808101</v>
      </c>
      <c r="D61" s="14"/>
      <c r="E61" s="14"/>
      <c r="F61" s="14"/>
    </row>
    <row r="62" spans="2:6" x14ac:dyDescent="0.2">
      <c r="B62" s="10">
        <v>44528</v>
      </c>
      <c r="C62" s="7">
        <f>VLOOKUP(B62,Values!$B$4:$H$380,3,0)</f>
        <v>233.03378757866</v>
      </c>
      <c r="D62" s="14"/>
      <c r="E62" s="14"/>
      <c r="F62" s="14"/>
    </row>
    <row r="63" spans="2:6" x14ac:dyDescent="0.2">
      <c r="B63" s="10">
        <v>44529</v>
      </c>
      <c r="C63" s="7">
        <f>VLOOKUP(B63,Values!$B$4:$H$380,3,0)</f>
        <v>199.196897674692</v>
      </c>
      <c r="D63" s="14"/>
      <c r="E63" s="14"/>
      <c r="F63" s="14"/>
    </row>
    <row r="64" spans="2:6" x14ac:dyDescent="0.2">
      <c r="B64" s="10">
        <v>44530</v>
      </c>
      <c r="C64" s="7">
        <f>VLOOKUP(B64,Values!$B$4:$H$380,3,0)</f>
        <v>256.43252665892402</v>
      </c>
      <c r="D64" s="14"/>
      <c r="E64" s="14"/>
      <c r="F64" s="14"/>
    </row>
    <row r="65" spans="2:6" x14ac:dyDescent="0.2">
      <c r="B65" s="10">
        <v>44531</v>
      </c>
      <c r="C65" s="7">
        <f>VLOOKUP(B65,Values!$B$4:$H$380,3,0)</f>
        <v>385.888535852872</v>
      </c>
      <c r="D65" s="14"/>
      <c r="E65" s="14"/>
      <c r="F65" s="14"/>
    </row>
    <row r="66" spans="2:6" x14ac:dyDescent="0.2">
      <c r="B66" s="10">
        <v>44532</v>
      </c>
      <c r="C66" s="7">
        <f>VLOOKUP(B66,Values!$B$4:$H$380,3,0)</f>
        <v>398.803719810237</v>
      </c>
      <c r="D66" s="14"/>
      <c r="E66" s="14"/>
      <c r="F66" s="14"/>
    </row>
    <row r="67" spans="2:6" x14ac:dyDescent="0.2">
      <c r="B67" s="10">
        <v>44533</v>
      </c>
      <c r="C67" s="7">
        <f>VLOOKUP(B67,Values!$B$4:$H$380,3,0)</f>
        <v>330.77247743603101</v>
      </c>
      <c r="D67" s="14"/>
      <c r="E67" s="14"/>
      <c r="F67" s="14"/>
    </row>
    <row r="68" spans="2:6" x14ac:dyDescent="0.2">
      <c r="B68" s="10">
        <v>44534</v>
      </c>
      <c r="C68" s="7">
        <f>VLOOKUP(B68,Values!$B$4:$H$380,3,0)</f>
        <v>230.647938423048</v>
      </c>
      <c r="D68" s="14"/>
      <c r="E68" s="14"/>
      <c r="F68" s="14"/>
    </row>
    <row r="69" spans="2:6" x14ac:dyDescent="0.2">
      <c r="B69" s="10">
        <v>44535</v>
      </c>
      <c r="C69" s="7">
        <f>VLOOKUP(B69,Values!$B$4:$H$380,3,0)</f>
        <v>197.53664703999499</v>
      </c>
      <c r="D69" s="14"/>
      <c r="E69" s="14"/>
      <c r="F69" s="14"/>
    </row>
    <row r="70" spans="2:6" x14ac:dyDescent="0.2">
      <c r="B70" s="10">
        <v>44536</v>
      </c>
      <c r="C70" s="7">
        <f>VLOOKUP(B70,Values!$B$4:$H$380,3,0)</f>
        <v>181.73937408133301</v>
      </c>
      <c r="D70" s="14"/>
      <c r="E70" s="14"/>
      <c r="F70" s="14"/>
    </row>
    <row r="71" spans="2:6" x14ac:dyDescent="0.2">
      <c r="B71" s="10">
        <v>44537</v>
      </c>
      <c r="C71" s="7">
        <f>VLOOKUP(B71,Values!$B$4:$H$380,3,0)</f>
        <v>194.83309754408199</v>
      </c>
      <c r="D71" s="14"/>
      <c r="E71" s="14"/>
      <c r="F71" s="14"/>
    </row>
    <row r="72" spans="2:6" x14ac:dyDescent="0.2">
      <c r="B72" s="10">
        <v>44538</v>
      </c>
      <c r="C72" s="7">
        <f>VLOOKUP(B72,Values!$B$4:$H$380,3,0)</f>
        <v>206.007899692617</v>
      </c>
      <c r="D72" s="14"/>
      <c r="E72" s="14"/>
      <c r="F72" s="14"/>
    </row>
    <row r="73" spans="2:6" x14ac:dyDescent="0.2">
      <c r="B73" s="10">
        <v>44539</v>
      </c>
      <c r="C73" s="7">
        <f>VLOOKUP(B73,Values!$B$4:$H$380,3,0)</f>
        <v>286.65936908900898</v>
      </c>
      <c r="D73" s="14"/>
      <c r="E73" s="14"/>
      <c r="F73" s="14"/>
    </row>
    <row r="74" spans="2:6" x14ac:dyDescent="0.2">
      <c r="B74" s="10">
        <v>44540</v>
      </c>
      <c r="C74" s="7">
        <f>VLOOKUP(B74,Values!$B$4:$H$380,3,0)</f>
        <v>265.46062645366402</v>
      </c>
      <c r="D74" s="14"/>
      <c r="E74" s="14"/>
      <c r="F74" s="14"/>
    </row>
    <row r="75" spans="2:6" x14ac:dyDescent="0.2">
      <c r="B75" s="10">
        <v>44541</v>
      </c>
      <c r="C75" s="7">
        <f>VLOOKUP(B75,Values!$B$4:$H$380,3,0)</f>
        <v>202.24306272714901</v>
      </c>
      <c r="D75" s="14"/>
      <c r="E75" s="14"/>
      <c r="F75" s="14"/>
    </row>
    <row r="76" spans="2:6" x14ac:dyDescent="0.2">
      <c r="B76" s="10">
        <v>44542</v>
      </c>
      <c r="C76" s="7">
        <f>VLOOKUP(B76,Values!$B$4:$H$380,3,0)</f>
        <v>382.41969772225298</v>
      </c>
      <c r="D76" s="14"/>
      <c r="E76" s="14"/>
      <c r="F76" s="14"/>
    </row>
    <row r="77" spans="2:6" x14ac:dyDescent="0.2">
      <c r="B77" s="10">
        <v>44543</v>
      </c>
      <c r="C77" s="7">
        <f>VLOOKUP(B77,Values!$B$4:$H$380,3,0)</f>
        <v>442.40050449867903</v>
      </c>
      <c r="D77" s="14"/>
      <c r="E77" s="14"/>
      <c r="F77" s="14"/>
    </row>
    <row r="78" spans="2:6" x14ac:dyDescent="0.2">
      <c r="B78" s="10">
        <v>44544</v>
      </c>
      <c r="C78" s="7">
        <f>VLOOKUP(B78,Values!$B$4:$H$380,3,0)</f>
        <v>547.25350603792197</v>
      </c>
      <c r="D78" s="14"/>
      <c r="E78" s="14"/>
      <c r="F78" s="14"/>
    </row>
    <row r="79" spans="2:6" x14ac:dyDescent="0.2">
      <c r="B79" s="10">
        <v>44545</v>
      </c>
      <c r="C79" s="7">
        <f>VLOOKUP(B79,Values!$B$4:$H$380,3,0)</f>
        <v>573.61003403470602</v>
      </c>
      <c r="D79" s="14"/>
      <c r="E79" s="14"/>
      <c r="F79" s="14"/>
    </row>
    <row r="80" spans="2:6" x14ac:dyDescent="0.2">
      <c r="B80" s="10">
        <v>44546</v>
      </c>
      <c r="C80" s="7">
        <f>VLOOKUP(B80,Values!$B$4:$H$380,3,0)</f>
        <v>524.47624247518195</v>
      </c>
      <c r="D80" s="14"/>
      <c r="E80" s="14"/>
      <c r="F80" s="14"/>
    </row>
    <row r="81" spans="2:6" x14ac:dyDescent="0.2">
      <c r="B81" s="10">
        <v>44547</v>
      </c>
      <c r="C81" s="7">
        <f>VLOOKUP(B81,Values!$B$4:$H$380,3,0)</f>
        <v>377.23619923064001</v>
      </c>
      <c r="D81" s="14"/>
      <c r="E81" s="14"/>
      <c r="F81" s="14"/>
    </row>
    <row r="82" spans="2:6" x14ac:dyDescent="0.2">
      <c r="B82" s="10">
        <v>44548</v>
      </c>
      <c r="C82" s="7">
        <f>VLOOKUP(B82,Values!$B$4:$H$380,3,0)</f>
        <v>246.36525389112899</v>
      </c>
      <c r="D82" s="14"/>
      <c r="E82" s="14"/>
      <c r="F82" s="14"/>
    </row>
    <row r="83" spans="2:6" x14ac:dyDescent="0.2">
      <c r="B83" s="10">
        <v>44549</v>
      </c>
      <c r="C83" s="7">
        <f>VLOOKUP(B83,Values!$B$4:$H$380,3,0)</f>
        <v>190.27434840117701</v>
      </c>
      <c r="D83" s="14"/>
      <c r="E83" s="14"/>
      <c r="F83" s="14"/>
    </row>
    <row r="84" spans="2:6" x14ac:dyDescent="0.2">
      <c r="B84" s="10">
        <v>44550</v>
      </c>
      <c r="C84" s="7">
        <f>VLOOKUP(B84,Values!$B$4:$H$380,3,0)</f>
        <v>170.73333863847401</v>
      </c>
      <c r="D84" s="14"/>
      <c r="E84" s="14"/>
      <c r="F84" s="14"/>
    </row>
    <row r="85" spans="2:6" x14ac:dyDescent="0.2">
      <c r="B85" s="10">
        <v>44551</v>
      </c>
      <c r="C85" s="7">
        <f>VLOOKUP(B85,Values!$B$4:$H$380,3,0)</f>
        <v>202.650727570257</v>
      </c>
      <c r="D85" s="14"/>
      <c r="E85" s="14"/>
      <c r="F85" s="14"/>
    </row>
    <row r="86" spans="2:6" x14ac:dyDescent="0.2">
      <c r="B86" s="10">
        <v>44552</v>
      </c>
      <c r="C86" s="7">
        <f>VLOOKUP(B86,Values!$B$4:$H$380,3,0)</f>
        <v>208.89739267734799</v>
      </c>
      <c r="D86" s="14"/>
      <c r="E86" s="14"/>
      <c r="F86" s="14"/>
    </row>
    <row r="87" spans="2:6" x14ac:dyDescent="0.2">
      <c r="B87" s="10">
        <v>44553</v>
      </c>
      <c r="C87" s="7">
        <f>VLOOKUP(B87,Values!$B$4:$H$380,3,0)</f>
        <v>205.233727855008</v>
      </c>
      <c r="D87" s="14"/>
      <c r="E87" s="14"/>
      <c r="F87" s="14"/>
    </row>
    <row r="88" spans="2:6" x14ac:dyDescent="0.2">
      <c r="B88" s="10">
        <v>44554</v>
      </c>
      <c r="C88" s="7">
        <f>VLOOKUP(B88,Values!$B$4:$H$380,3,0)</f>
        <v>148.161793224104</v>
      </c>
      <c r="D88" s="14"/>
      <c r="E88" s="14"/>
      <c r="F88" s="14"/>
    </row>
    <row r="89" spans="2:6" x14ac:dyDescent="0.2">
      <c r="B89" s="10">
        <v>44555</v>
      </c>
      <c r="C89" s="7">
        <f>VLOOKUP(B89,Values!$B$4:$H$380,3,0)</f>
        <v>99.154459638838105</v>
      </c>
      <c r="D89" s="14"/>
      <c r="E89" s="14"/>
      <c r="F89" s="14"/>
    </row>
    <row r="90" spans="2:6" x14ac:dyDescent="0.2">
      <c r="B90" s="10">
        <v>44556</v>
      </c>
      <c r="C90" s="7">
        <f>VLOOKUP(B90,Values!$B$4:$H$380,3,0)</f>
        <v>142.420505953841</v>
      </c>
      <c r="D90" s="14"/>
      <c r="E90" s="14"/>
      <c r="F90" s="14"/>
    </row>
    <row r="91" spans="2:6" x14ac:dyDescent="0.2">
      <c r="B91" s="10">
        <v>44557</v>
      </c>
      <c r="C91" s="7">
        <f>VLOOKUP(B91,Values!$B$4:$H$380,3,0)</f>
        <v>168.045263890287</v>
      </c>
      <c r="D91" s="14"/>
      <c r="E91" s="14"/>
      <c r="F91" s="14"/>
    </row>
    <row r="92" spans="2:6" x14ac:dyDescent="0.2">
      <c r="B92" s="10">
        <v>44558</v>
      </c>
      <c r="C92" s="7">
        <f>VLOOKUP(B92,Values!$B$4:$H$380,3,0)</f>
        <v>184.67005336260101</v>
      </c>
      <c r="D92" s="14"/>
      <c r="E92" s="14"/>
      <c r="F92" s="14"/>
    </row>
    <row r="93" spans="2:6" x14ac:dyDescent="0.2">
      <c r="B93" s="10">
        <v>44559</v>
      </c>
      <c r="C93" s="7">
        <f>VLOOKUP(B93,Values!$B$4:$H$380,3,0)</f>
        <v>229.759136814149</v>
      </c>
      <c r="D93" s="14"/>
      <c r="E93" s="14"/>
      <c r="F93" s="14"/>
    </row>
    <row r="94" spans="2:6" x14ac:dyDescent="0.2">
      <c r="B94" s="10">
        <v>44560</v>
      </c>
      <c r="C94" s="7">
        <f>VLOOKUP(B94,Values!$B$4:$H$380,3,0)</f>
        <v>376.442317488355</v>
      </c>
      <c r="D94" s="14"/>
      <c r="E94" s="14"/>
      <c r="F94" s="14"/>
    </row>
    <row r="95" spans="2:6" x14ac:dyDescent="0.2">
      <c r="B95" s="10">
        <v>44561</v>
      </c>
      <c r="C95" s="7">
        <f>VLOOKUP(B95,Values!$B$4:$H$380,3,0)</f>
        <v>286.74823308487402</v>
      </c>
      <c r="D95" s="14"/>
      <c r="E95" s="14"/>
      <c r="F95" s="14"/>
    </row>
    <row r="96" spans="2:6" x14ac:dyDescent="0.2">
      <c r="B96" s="10">
        <v>44562</v>
      </c>
      <c r="C96" s="14"/>
      <c r="D96" s="7">
        <f>VLOOKUP(B96,Values!$B$4:$H$380,4,0)</f>
        <v>298.18808437459899</v>
      </c>
      <c r="E96" s="7">
        <f>VLOOKUP(B96,Values!$B$4:$H$380,5,0)</f>
        <v>44.2964134223092</v>
      </c>
      <c r="F96" s="7">
        <f>VLOOKUP(B96,Values!$B$4:$H$380,6,0)</f>
        <v>552.07975532688874</v>
      </c>
    </row>
    <row r="97" spans="2:6" x14ac:dyDescent="0.2">
      <c r="B97" s="10">
        <v>44563</v>
      </c>
      <c r="C97" s="14"/>
      <c r="D97" s="7">
        <f>VLOOKUP(B97,Values!$B$4:$H$380,4,0)</f>
        <v>309.62793566432401</v>
      </c>
      <c r="E97" s="7">
        <f>VLOOKUP(B97,Values!$B$4:$H$380,5,0)</f>
        <v>55.736264712034227</v>
      </c>
      <c r="F97" s="7">
        <f>VLOOKUP(B97,Values!$B$4:$H$380,6,0)</f>
        <v>563.51960661661383</v>
      </c>
    </row>
    <row r="98" spans="2:6" x14ac:dyDescent="0.2">
      <c r="B98" s="10">
        <v>44564</v>
      </c>
      <c r="C98" s="14"/>
      <c r="D98" s="7">
        <f>VLOOKUP(B98,Values!$B$4:$H$380,4,0)</f>
        <v>321.06778695404802</v>
      </c>
      <c r="E98" s="7">
        <f>VLOOKUP(B98,Values!$B$4:$H$380,5,0)</f>
        <v>67.176116001758231</v>
      </c>
      <c r="F98" s="7">
        <f>VLOOKUP(B98,Values!$B$4:$H$380,6,0)</f>
        <v>574.95945790633778</v>
      </c>
    </row>
    <row r="99" spans="2:6" x14ac:dyDescent="0.2">
      <c r="B99" s="10">
        <v>44565</v>
      </c>
      <c r="C99" s="14"/>
      <c r="D99" s="7">
        <f>VLOOKUP(B99,Values!$B$4:$H$380,4,0)</f>
        <v>332.50763824377299</v>
      </c>
      <c r="E99" s="7">
        <f>VLOOKUP(B99,Values!$B$4:$H$380,5,0)</f>
        <v>78.615967291483202</v>
      </c>
      <c r="F99" s="7">
        <f>VLOOKUP(B99,Values!$B$4:$H$380,6,0)</f>
        <v>586.39930919606275</v>
      </c>
    </row>
    <row r="100" spans="2:6" x14ac:dyDescent="0.2">
      <c r="B100" s="10">
        <v>44566</v>
      </c>
      <c r="C100" s="14"/>
      <c r="D100" s="7">
        <f>VLOOKUP(B100,Values!$B$4:$H$380,4,0)</f>
        <v>343.94748953349801</v>
      </c>
      <c r="E100" s="7">
        <f>VLOOKUP(B100,Values!$B$4:$H$380,5,0)</f>
        <v>90.055818581208229</v>
      </c>
      <c r="F100" s="7">
        <f>VLOOKUP(B100,Values!$B$4:$H$380,6,0)</f>
        <v>597.83916048578783</v>
      </c>
    </row>
    <row r="101" spans="2:6" x14ac:dyDescent="0.2">
      <c r="B101" s="10">
        <v>44567</v>
      </c>
      <c r="C101" s="14"/>
      <c r="D101" s="7">
        <f>VLOOKUP(B101,Values!$B$4:$H$380,4,0)</f>
        <v>355.38734082322298</v>
      </c>
      <c r="E101" s="7">
        <f>VLOOKUP(B101,Values!$B$4:$H$380,5,0)</f>
        <v>101.4956698709332</v>
      </c>
      <c r="F101" s="7">
        <f>VLOOKUP(B101,Values!$B$4:$H$380,6,0)</f>
        <v>609.2790117755128</v>
      </c>
    </row>
    <row r="102" spans="2:6" x14ac:dyDescent="0.2">
      <c r="B102" s="10">
        <v>44568</v>
      </c>
      <c r="C102" s="14"/>
      <c r="D102" s="7">
        <f>VLOOKUP(B102,Values!$B$4:$H$380,4,0)</f>
        <v>366.82719211294801</v>
      </c>
      <c r="E102" s="7">
        <f>VLOOKUP(B102,Values!$B$4:$H$380,5,0)</f>
        <v>112.93552116065823</v>
      </c>
      <c r="F102" s="7">
        <f>VLOOKUP(B102,Values!$B$4:$H$380,6,0)</f>
        <v>620.71886306523777</v>
      </c>
    </row>
    <row r="103" spans="2:6" x14ac:dyDescent="0.2">
      <c r="B103" s="10">
        <v>44569</v>
      </c>
      <c r="C103" s="14"/>
      <c r="D103" s="7">
        <f>VLOOKUP(B103,Values!$B$4:$H$380,4,0)</f>
        <v>378.26704340267202</v>
      </c>
      <c r="E103" s="7">
        <f>VLOOKUP(B103,Values!$B$4:$H$380,5,0)</f>
        <v>124.37537245038223</v>
      </c>
      <c r="F103" s="7">
        <f>VLOOKUP(B103,Values!$B$4:$H$380,6,0)</f>
        <v>632.15871435496183</v>
      </c>
    </row>
    <row r="104" spans="2:6" x14ac:dyDescent="0.2">
      <c r="B104" s="10">
        <v>44570</v>
      </c>
      <c r="C104" s="14"/>
      <c r="D104" s="7">
        <f>VLOOKUP(B104,Values!$B$4:$H$380,4,0)</f>
        <v>389.70689469239699</v>
      </c>
      <c r="E104" s="7">
        <f>VLOOKUP(B104,Values!$B$4:$H$380,5,0)</f>
        <v>135.8152237401072</v>
      </c>
      <c r="F104" s="7">
        <f>VLOOKUP(B104,Values!$B$4:$H$380,6,0)</f>
        <v>643.5985656446868</v>
      </c>
    </row>
    <row r="105" spans="2:6" x14ac:dyDescent="0.2">
      <c r="B105" s="10">
        <v>44571</v>
      </c>
      <c r="C105" s="14"/>
      <c r="D105" s="7">
        <f>VLOOKUP(B105,Values!$B$4:$H$380,4,0)</f>
        <v>401.14674598212201</v>
      </c>
      <c r="E105" s="7">
        <f>VLOOKUP(B105,Values!$B$4:$H$380,5,0)</f>
        <v>147.25507502983223</v>
      </c>
      <c r="F105" s="7">
        <f>VLOOKUP(B105,Values!$B$4:$H$380,6,0)</f>
        <v>655.03841693441177</v>
      </c>
    </row>
    <row r="106" spans="2:6" x14ac:dyDescent="0.2">
      <c r="B106" s="10">
        <v>44572</v>
      </c>
      <c r="C106" s="14"/>
      <c r="D106" s="7">
        <f>VLOOKUP(B106,Values!$B$4:$H$380,4,0)</f>
        <v>412.58659727184698</v>
      </c>
      <c r="E106" s="7">
        <f>VLOOKUP(B106,Values!$B$4:$H$380,5,0)</f>
        <v>158.6949263195572</v>
      </c>
      <c r="F106" s="7">
        <f>VLOOKUP(B106,Values!$B$4:$H$380,6,0)</f>
        <v>666.47826822413674</v>
      </c>
    </row>
    <row r="107" spans="2:6" x14ac:dyDescent="0.2">
      <c r="B107" s="10">
        <v>44573</v>
      </c>
      <c r="C107" s="14"/>
      <c r="D107" s="7">
        <f>VLOOKUP(B107,Values!$B$4:$H$380,4,0)</f>
        <v>424.02644856157201</v>
      </c>
      <c r="E107" s="7">
        <f>VLOOKUP(B107,Values!$B$4:$H$380,5,0)</f>
        <v>170.13477760928222</v>
      </c>
      <c r="F107" s="7">
        <f>VLOOKUP(B107,Values!$B$4:$H$380,6,0)</f>
        <v>677.91811951386182</v>
      </c>
    </row>
    <row r="108" spans="2:6" x14ac:dyDescent="0.2">
      <c r="B108" s="10">
        <v>44574</v>
      </c>
      <c r="C108" s="14"/>
      <c r="D108" s="7">
        <f>VLOOKUP(B108,Values!$B$4:$H$380,4,0)</f>
        <v>435.46629985129601</v>
      </c>
      <c r="E108" s="7">
        <f>VLOOKUP(B108,Values!$B$4:$H$380,5,0)</f>
        <v>181.57462889900623</v>
      </c>
      <c r="F108" s="7">
        <f>VLOOKUP(B108,Values!$B$4:$H$380,6,0)</f>
        <v>689.35797080358577</v>
      </c>
    </row>
    <row r="109" spans="2:6" x14ac:dyDescent="0.2">
      <c r="B109" s="10">
        <v>44575</v>
      </c>
      <c r="C109" s="14"/>
      <c r="D109" s="7">
        <f>VLOOKUP(B109,Values!$B$4:$H$380,4,0)</f>
        <v>446.90615114102098</v>
      </c>
      <c r="E109" s="7">
        <f>VLOOKUP(B109,Values!$B$4:$H$380,5,0)</f>
        <v>193.0144801887312</v>
      </c>
      <c r="F109" s="7">
        <f>VLOOKUP(B109,Values!$B$4:$H$380,6,0)</f>
        <v>700.79782209331074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</vt:lpstr>
      <vt:lpstr>Data</vt:lpstr>
      <vt:lpstr>Values</vt:lpstr>
      <vt:lpstr>Charts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2022-08-18T15:20:03Z</dcterms:modified>
</cp:coreProperties>
</file>