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9750" windowHeight="8010" tabRatio="886"/>
  </bookViews>
  <sheets>
    <sheet name="BT1" sheetId="108" r:id="rId1"/>
    <sheet name="BT2" sheetId="109" r:id="rId2"/>
  </sheets>
  <definedNames>
    <definedName name="_AMO_UniqueIdentifier" hidden="1">"'34a0865f-e5eb-43d2-bebf-332568cd5073'"</definedName>
    <definedName name="_xlnm._FilterDatabase" localSheetId="0" hidden="1">'BT1'!#REF!</definedName>
    <definedName name="_xlnm._FilterDatabase" localSheetId="1" hidden="1">'BT2'!#REF!</definedName>
  </definedNames>
  <calcPr calcId="145621"/>
</workbook>
</file>

<file path=xl/calcChain.xml><?xml version="1.0" encoding="utf-8"?>
<calcChain xmlns="http://schemas.openxmlformats.org/spreadsheetml/2006/main">
  <c r="H5" i="109" l="1"/>
  <c r="H6" i="109" s="1"/>
  <c r="H7" i="109" s="1"/>
  <c r="H8" i="109" s="1"/>
  <c r="H9" i="109" s="1"/>
  <c r="H10" i="109" s="1"/>
  <c r="H11" i="109" s="1"/>
  <c r="H12" i="109" s="1"/>
  <c r="H13" i="109" s="1"/>
  <c r="H14" i="109" s="1"/>
  <c r="H15" i="109" s="1"/>
  <c r="H16" i="109" s="1"/>
  <c r="H17" i="109" s="1"/>
  <c r="H18" i="109" s="1"/>
  <c r="H19" i="109" s="1"/>
  <c r="H20" i="109" s="1"/>
  <c r="H21" i="109" s="1"/>
  <c r="H22" i="109" s="1"/>
  <c r="H23" i="109" s="1"/>
  <c r="H24" i="109" s="1"/>
  <c r="H25" i="109" s="1"/>
  <c r="H26" i="109" s="1"/>
  <c r="H27" i="109" s="1"/>
  <c r="H28" i="109" s="1"/>
  <c r="H29" i="109" s="1"/>
  <c r="H30" i="109" s="1"/>
  <c r="H31" i="109" s="1"/>
  <c r="H6" i="108"/>
  <c r="H7" i="108" s="1"/>
  <c r="H8" i="108" s="1"/>
  <c r="H9" i="108" s="1"/>
  <c r="H10" i="108" s="1"/>
  <c r="H11" i="108" s="1"/>
  <c r="H12" i="108" s="1"/>
  <c r="H13" i="108" s="1"/>
  <c r="H14" i="108" s="1"/>
  <c r="H15" i="108" s="1"/>
  <c r="H16" i="108" s="1"/>
  <c r="H17" i="108" s="1"/>
  <c r="H18" i="108" s="1"/>
  <c r="H19" i="108" s="1"/>
  <c r="H20" i="108" s="1"/>
  <c r="H21" i="108" s="1"/>
  <c r="H22" i="108" s="1"/>
  <c r="H23" i="108" s="1"/>
  <c r="H24" i="108" s="1"/>
  <c r="H25" i="108" s="1"/>
  <c r="H26" i="108" s="1"/>
  <c r="H27" i="108" s="1"/>
  <c r="H28" i="108" s="1"/>
  <c r="H29" i="108" s="1"/>
  <c r="H30" i="108" s="1"/>
  <c r="H31" i="108" s="1"/>
  <c r="H5" i="108"/>
  <c r="G7" i="109"/>
  <c r="G8" i="109" s="1"/>
  <c r="G9" i="109" s="1"/>
  <c r="G10" i="109" s="1"/>
  <c r="G11" i="109" s="1"/>
  <c r="G12" i="109" s="1"/>
  <c r="G13" i="109" s="1"/>
  <c r="G14" i="109" s="1"/>
  <c r="G15" i="109" s="1"/>
  <c r="G16" i="109" s="1"/>
  <c r="G17" i="109" s="1"/>
  <c r="G18" i="109" s="1"/>
  <c r="G19" i="109" s="1"/>
  <c r="G20" i="109" s="1"/>
  <c r="G21" i="109" s="1"/>
  <c r="G22" i="109" s="1"/>
  <c r="G23" i="109" s="1"/>
  <c r="G24" i="109" s="1"/>
  <c r="G25" i="109" s="1"/>
  <c r="G26" i="109" s="1"/>
  <c r="G27" i="109" s="1"/>
  <c r="G28" i="109" s="1"/>
  <c r="G29" i="109" s="1"/>
  <c r="G30" i="109" s="1"/>
  <c r="G31" i="109" s="1"/>
  <c r="G8" i="108"/>
  <c r="G9" i="108" s="1"/>
  <c r="G10" i="108" s="1"/>
  <c r="G11" i="108" s="1"/>
  <c r="G12" i="108" s="1"/>
  <c r="G13" i="108" s="1"/>
  <c r="G14" i="108" s="1"/>
  <c r="G15" i="108" s="1"/>
  <c r="G16" i="108" s="1"/>
  <c r="G17" i="108" s="1"/>
  <c r="G18" i="108" s="1"/>
  <c r="G19" i="108" s="1"/>
  <c r="G20" i="108" s="1"/>
  <c r="G21" i="108" s="1"/>
  <c r="G22" i="108" s="1"/>
  <c r="G23" i="108" s="1"/>
  <c r="G24" i="108" s="1"/>
  <c r="G25" i="108" s="1"/>
  <c r="G26" i="108" s="1"/>
  <c r="G27" i="108" s="1"/>
  <c r="G28" i="108" s="1"/>
  <c r="G29" i="108" s="1"/>
  <c r="G30" i="108" s="1"/>
  <c r="G31" i="108" s="1"/>
  <c r="G7" i="108"/>
  <c r="G6" i="109"/>
  <c r="G6" i="108"/>
  <c r="G5" i="109"/>
  <c r="G5" i="108"/>
  <c r="E31" i="109" l="1"/>
  <c r="E30" i="109"/>
  <c r="E29" i="109"/>
  <c r="E28" i="109"/>
  <c r="E27" i="109"/>
  <c r="E26" i="109"/>
  <c r="E25" i="109"/>
  <c r="E24" i="109"/>
  <c r="E23" i="109"/>
  <c r="E22" i="109"/>
  <c r="E21" i="109"/>
  <c r="E20" i="109"/>
  <c r="E19" i="109"/>
  <c r="E18" i="109"/>
  <c r="E17" i="109"/>
  <c r="E16" i="109"/>
  <c r="E15" i="109"/>
  <c r="E14" i="109"/>
  <c r="E13" i="109"/>
  <c r="E12" i="109"/>
  <c r="E11" i="109"/>
  <c r="E10" i="109"/>
  <c r="E9" i="109"/>
  <c r="E8" i="109"/>
  <c r="E7" i="109"/>
  <c r="E6" i="109"/>
  <c r="E5" i="109"/>
  <c r="F5" i="109" l="1"/>
  <c r="I5" i="109" s="1"/>
  <c r="J5" i="109" s="1"/>
  <c r="E6" i="108"/>
  <c r="E7" i="108"/>
  <c r="E8" i="108"/>
  <c r="E9" i="108"/>
  <c r="E10" i="108"/>
  <c r="E11" i="108"/>
  <c r="E12" i="108"/>
  <c r="E13" i="108"/>
  <c r="E14" i="108"/>
  <c r="E15" i="108"/>
  <c r="E16" i="108"/>
  <c r="E17" i="108"/>
  <c r="E18" i="108"/>
  <c r="E19" i="108"/>
  <c r="E20" i="108"/>
  <c r="E21" i="108"/>
  <c r="E22" i="108"/>
  <c r="E23" i="108"/>
  <c r="E24" i="108"/>
  <c r="E25" i="108"/>
  <c r="E26" i="108"/>
  <c r="E27" i="108"/>
  <c r="E28" i="108"/>
  <c r="E29" i="108"/>
  <c r="E30" i="108"/>
  <c r="E31" i="108"/>
  <c r="E5" i="108"/>
  <c r="F6" i="108"/>
  <c r="I6" i="108" l="1"/>
  <c r="J6" i="108" s="1"/>
  <c r="K6" i="108" s="1"/>
  <c r="K5" i="109"/>
  <c r="F6" i="109"/>
  <c r="I6" i="109" s="1"/>
  <c r="J6" i="109" s="1"/>
  <c r="K6" i="109" s="1"/>
  <c r="F5" i="108"/>
  <c r="I5" i="108" s="1"/>
  <c r="J5" i="108" s="1"/>
  <c r="F7" i="108"/>
  <c r="I7" i="108" s="1"/>
  <c r="J7" i="108" s="1"/>
  <c r="K7" i="108" s="1"/>
  <c r="F7" i="109" l="1"/>
  <c r="I7" i="109" s="1"/>
  <c r="J7" i="109" s="1"/>
  <c r="K7" i="109" s="1"/>
  <c r="F8" i="108"/>
  <c r="I8" i="108" s="1"/>
  <c r="J8" i="108" s="1"/>
  <c r="K8" i="108" s="1"/>
  <c r="K5" i="108"/>
  <c r="F8" i="109" l="1"/>
  <c r="I8" i="109" s="1"/>
  <c r="J8" i="109" s="1"/>
  <c r="F9" i="108"/>
  <c r="I9" i="108" s="1"/>
  <c r="J9" i="108" s="1"/>
  <c r="K9" i="108" s="1"/>
  <c r="F9" i="109" l="1"/>
  <c r="I9" i="109" s="1"/>
  <c r="J9" i="109" s="1"/>
  <c r="K9" i="109" s="1"/>
  <c r="K8" i="109"/>
  <c r="F10" i="108"/>
  <c r="I10" i="108" s="1"/>
  <c r="J10" i="108" s="1"/>
  <c r="K10" i="108" s="1"/>
  <c r="F10" i="109" l="1"/>
  <c r="I10" i="109" s="1"/>
  <c r="J10" i="109" s="1"/>
  <c r="F11" i="108"/>
  <c r="I11" i="108" s="1"/>
  <c r="J11" i="108" s="1"/>
  <c r="K11" i="108" s="1"/>
  <c r="F11" i="109" l="1"/>
  <c r="I11" i="109" s="1"/>
  <c r="J11" i="109" s="1"/>
  <c r="K11" i="109" s="1"/>
  <c r="K10" i="109"/>
  <c r="F12" i="108"/>
  <c r="I12" i="108" s="1"/>
  <c r="J12" i="108" s="1"/>
  <c r="K12" i="108" s="1"/>
  <c r="F12" i="109" l="1"/>
  <c r="I12" i="109" s="1"/>
  <c r="J12" i="109" s="1"/>
  <c r="F13" i="108"/>
  <c r="I13" i="108" s="1"/>
  <c r="J13" i="108" s="1"/>
  <c r="K13" i="108" s="1"/>
  <c r="F13" i="109" l="1"/>
  <c r="I13" i="109" s="1"/>
  <c r="J13" i="109" s="1"/>
  <c r="K13" i="109" s="1"/>
  <c r="K12" i="109"/>
  <c r="F14" i="108"/>
  <c r="I14" i="108" s="1"/>
  <c r="J14" i="108" s="1"/>
  <c r="K14" i="108" s="1"/>
  <c r="F14" i="109" l="1"/>
  <c r="I14" i="109" s="1"/>
  <c r="J14" i="109" s="1"/>
  <c r="K14" i="109" s="1"/>
  <c r="F15" i="108"/>
  <c r="I15" i="108" s="1"/>
  <c r="J15" i="108" s="1"/>
  <c r="K15" i="108" s="1"/>
  <c r="F15" i="109" l="1"/>
  <c r="I15" i="109" s="1"/>
  <c r="J15" i="109" s="1"/>
  <c r="K15" i="109" s="1"/>
  <c r="F16" i="108"/>
  <c r="I16" i="108" s="1"/>
  <c r="J16" i="108" s="1"/>
  <c r="K16" i="108" s="1"/>
  <c r="F16" i="109" l="1"/>
  <c r="I16" i="109" s="1"/>
  <c r="J16" i="109" s="1"/>
  <c r="K16" i="109" s="1"/>
  <c r="F17" i="108"/>
  <c r="I17" i="108" s="1"/>
  <c r="J17" i="108" s="1"/>
  <c r="K17" i="108" s="1"/>
  <c r="F17" i="109" l="1"/>
  <c r="I17" i="109" s="1"/>
  <c r="J17" i="109" s="1"/>
  <c r="K17" i="109" s="1"/>
  <c r="F18" i="108"/>
  <c r="I18" i="108" s="1"/>
  <c r="J18" i="108" s="1"/>
  <c r="K18" i="108" s="1"/>
  <c r="F18" i="109" l="1"/>
  <c r="I18" i="109" s="1"/>
  <c r="J18" i="109" s="1"/>
  <c r="K18" i="109" s="1"/>
  <c r="F19" i="108"/>
  <c r="I19" i="108" s="1"/>
  <c r="J19" i="108" s="1"/>
  <c r="K19" i="108" s="1"/>
  <c r="F19" i="109" l="1"/>
  <c r="I19" i="109" s="1"/>
  <c r="J19" i="109" s="1"/>
  <c r="K19" i="109" s="1"/>
  <c r="F20" i="108"/>
  <c r="I20" i="108" s="1"/>
  <c r="J20" i="108" s="1"/>
  <c r="K20" i="108" s="1"/>
  <c r="F20" i="109" l="1"/>
  <c r="I20" i="109" s="1"/>
  <c r="J20" i="109" s="1"/>
  <c r="K20" i="109" s="1"/>
  <c r="F21" i="108"/>
  <c r="I21" i="108" s="1"/>
  <c r="J21" i="108" s="1"/>
  <c r="K21" i="108" s="1"/>
  <c r="F21" i="109" l="1"/>
  <c r="I21" i="109" s="1"/>
  <c r="J21" i="109" s="1"/>
  <c r="K21" i="109" s="1"/>
  <c r="F22" i="108"/>
  <c r="I22" i="108" s="1"/>
  <c r="J22" i="108" s="1"/>
  <c r="K22" i="108" s="1"/>
  <c r="F22" i="109" l="1"/>
  <c r="I22" i="109" s="1"/>
  <c r="J22" i="109" s="1"/>
  <c r="K22" i="109" s="1"/>
  <c r="F23" i="108"/>
  <c r="I23" i="108" s="1"/>
  <c r="J23" i="108" s="1"/>
  <c r="K23" i="108" s="1"/>
  <c r="F23" i="109" l="1"/>
  <c r="I23" i="109" s="1"/>
  <c r="J23" i="109" s="1"/>
  <c r="K23" i="109" s="1"/>
  <c r="F24" i="108"/>
  <c r="I24" i="108" s="1"/>
  <c r="J24" i="108" s="1"/>
  <c r="K24" i="108" s="1"/>
  <c r="F24" i="109" l="1"/>
  <c r="I24" i="109" s="1"/>
  <c r="J24" i="109" s="1"/>
  <c r="K24" i="109" s="1"/>
  <c r="F25" i="108"/>
  <c r="I25" i="108" s="1"/>
  <c r="J25" i="108" s="1"/>
  <c r="K25" i="108" s="1"/>
  <c r="F25" i="109" l="1"/>
  <c r="I25" i="109" s="1"/>
  <c r="J25" i="109" s="1"/>
  <c r="K25" i="109" s="1"/>
  <c r="F26" i="108"/>
  <c r="I26" i="108" s="1"/>
  <c r="J26" i="108" s="1"/>
  <c r="K26" i="108" s="1"/>
  <c r="F26" i="109" l="1"/>
  <c r="I26" i="109" s="1"/>
  <c r="J26" i="109" s="1"/>
  <c r="K26" i="109" s="1"/>
  <c r="F27" i="108"/>
  <c r="I27" i="108" s="1"/>
  <c r="J27" i="108" s="1"/>
  <c r="K27" i="108" s="1"/>
  <c r="F27" i="109" l="1"/>
  <c r="I27" i="109" s="1"/>
  <c r="J27" i="109" s="1"/>
  <c r="K27" i="109" s="1"/>
  <c r="F28" i="108"/>
  <c r="I28" i="108" s="1"/>
  <c r="J28" i="108" s="1"/>
  <c r="K28" i="108" s="1"/>
  <c r="F29" i="108" l="1"/>
  <c r="I29" i="108" s="1"/>
  <c r="J29" i="108" s="1"/>
  <c r="K29" i="108" s="1"/>
  <c r="F28" i="109"/>
  <c r="I28" i="109" s="1"/>
  <c r="J28" i="109" s="1"/>
  <c r="K28" i="109" s="1"/>
  <c r="F30" i="108" l="1"/>
  <c r="I30" i="108" s="1"/>
  <c r="J30" i="108" s="1"/>
  <c r="K30" i="108" s="1"/>
  <c r="F29" i="109"/>
  <c r="I29" i="109" s="1"/>
  <c r="J29" i="109" s="1"/>
  <c r="K29" i="109" s="1"/>
  <c r="F31" i="108" l="1"/>
  <c r="I31" i="108" s="1"/>
  <c r="J31" i="108" s="1"/>
  <c r="K31" i="108" s="1"/>
  <c r="M5" i="108" s="1"/>
  <c r="F31" i="109"/>
  <c r="I31" i="109" s="1"/>
  <c r="J31" i="109" s="1"/>
  <c r="F30" i="109"/>
  <c r="I30" i="109" s="1"/>
  <c r="J30" i="109" s="1"/>
  <c r="K30" i="109" s="1"/>
  <c r="N5" i="108" l="1"/>
  <c r="K31" i="109"/>
  <c r="M5" i="109" s="1"/>
  <c r="N5" i="109"/>
</calcChain>
</file>

<file path=xl/sharedStrings.xml><?xml version="1.0" encoding="utf-8"?>
<sst xmlns="http://schemas.openxmlformats.org/spreadsheetml/2006/main" count="30" uniqueCount="16">
  <si>
    <t>obsdate</t>
  </si>
  <si>
    <t>Error</t>
  </si>
  <si>
    <t>MAPE</t>
  </si>
  <si>
    <t>predicted</t>
  </si>
  <si>
    <t>Error_rate</t>
  </si>
  <si>
    <t>abs_error</t>
  </si>
  <si>
    <t>Forecasting</t>
  </si>
  <si>
    <t>Bias</t>
  </si>
  <si>
    <t>prob_predited</t>
  </si>
  <si>
    <t>prob_diff</t>
  </si>
  <si>
    <t>BT1 (Recent)</t>
  </si>
  <si>
    <t>BT2 (Stress)</t>
  </si>
  <si>
    <t>cumm_predited</t>
  </si>
  <si>
    <t>actual</t>
  </si>
  <si>
    <t>prob_actual</t>
  </si>
  <si>
    <t>cumm_actual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</si>
</sst>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7" fontId="2" fillId="3" borderId="1" xfId="0" applyNumberFormat="1" applyFont="1" applyFill="1" applyBorder="1" applyAlignment="1">
      <alignment horizontal="left" vertical="top" wrapText="1"/>
    </xf>
    <xf numFmtId="164" fontId="2" fillId="3" borderId="1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top" wrapText="1"/>
    </xf>
    <xf numFmtId="17" fontId="2" fillId="0" borderId="0" xfId="0" applyNumberFormat="1" applyFont="1" applyFill="1" applyBorder="1" applyAlignment="1">
      <alignment horizontal="left" vertical="top" wrapText="1"/>
    </xf>
    <xf numFmtId="164" fontId="2" fillId="0" borderId="0" xfId="0" applyNumberFormat="1" applyFont="1" applyFill="1" applyBorder="1" applyAlignment="1">
      <alignment horizontal="left" vertical="top" wrapText="1"/>
    </xf>
    <xf numFmtId="17" fontId="1" fillId="0" borderId="1" xfId="0" applyNumberFormat="1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left" vertical="top" wrapText="1"/>
    </xf>
    <xf numFmtId="17" fontId="1" fillId="0" borderId="0" xfId="0" applyNumberFormat="1" applyFont="1" applyFill="1" applyBorder="1" applyAlignment="1">
      <alignment horizontal="left" vertical="top" wrapText="1"/>
    </xf>
    <xf numFmtId="164" fontId="4" fillId="0" borderId="0" xfId="0" applyNumberFormat="1" applyFont="1" applyFill="1" applyBorder="1" applyAlignment="1">
      <alignment horizontal="left" vertical="top" wrapText="1"/>
    </xf>
    <xf numFmtId="10" fontId="1" fillId="0" borderId="1" xfId="0" applyNumberFormat="1" applyFont="1" applyFill="1" applyBorder="1" applyAlignment="1">
      <alignment horizontal="left" vertical="top" wrapText="1"/>
    </xf>
    <xf numFmtId="17" fontId="3" fillId="2" borderId="0" xfId="0" applyNumberFormat="1" applyFont="1" applyFill="1" applyBorder="1" applyAlignment="1">
      <alignment horizontal="left" vertical="top"/>
    </xf>
    <xf numFmtId="164" fontId="3" fillId="2" borderId="0" xfId="0" applyNumberFormat="1" applyFont="1" applyFill="1" applyBorder="1" applyAlignment="1">
      <alignment horizontal="left" vertical="top"/>
    </xf>
    <xf numFmtId="164" fontId="2" fillId="5" borderId="1" xfId="0" applyNumberFormat="1" applyFont="1" applyFill="1" applyBorder="1" applyAlignment="1">
      <alignment horizontal="left" vertical="top" wrapText="1"/>
    </xf>
    <xf numFmtId="17" fontId="4" fillId="4" borderId="1" xfId="0" applyNumberFormat="1" applyFont="1" applyFill="1" applyBorder="1" applyAlignment="1">
      <alignment horizontal="center" vertical="top" wrapText="1"/>
    </xf>
    <xf numFmtId="164" fontId="4" fillId="4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'BT1'!$I$4</c:f>
              <c:strCache>
                <c:ptCount val="1"/>
                <c:pt idx="0">
                  <c:v>prob_diff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numRef>
              <c:f>'BT1'!$B$5:$B$31</c:f>
              <c:numCache>
                <c:formatCode>mmm\-yy</c:formatCode>
                <c:ptCount val="27"/>
                <c:pt idx="0">
                  <c:v>41578</c:v>
                </c:pt>
                <c:pt idx="1">
                  <c:v>41608</c:v>
                </c:pt>
                <c:pt idx="2">
                  <c:v>41639</c:v>
                </c:pt>
                <c:pt idx="3">
                  <c:v>41670</c:v>
                </c:pt>
                <c:pt idx="4">
                  <c:v>41698</c:v>
                </c:pt>
                <c:pt idx="5">
                  <c:v>41729</c:v>
                </c:pt>
                <c:pt idx="6">
                  <c:v>41759</c:v>
                </c:pt>
                <c:pt idx="7">
                  <c:v>41790</c:v>
                </c:pt>
                <c:pt idx="8">
                  <c:v>41820</c:v>
                </c:pt>
                <c:pt idx="9">
                  <c:v>41851</c:v>
                </c:pt>
                <c:pt idx="10">
                  <c:v>41882</c:v>
                </c:pt>
                <c:pt idx="11">
                  <c:v>41912</c:v>
                </c:pt>
                <c:pt idx="12">
                  <c:v>41943</c:v>
                </c:pt>
                <c:pt idx="13">
                  <c:v>41973</c:v>
                </c:pt>
                <c:pt idx="14">
                  <c:v>42004</c:v>
                </c:pt>
                <c:pt idx="15">
                  <c:v>42035</c:v>
                </c:pt>
                <c:pt idx="16">
                  <c:v>42063</c:v>
                </c:pt>
                <c:pt idx="17">
                  <c:v>42094</c:v>
                </c:pt>
                <c:pt idx="18">
                  <c:v>42124</c:v>
                </c:pt>
                <c:pt idx="19">
                  <c:v>42155</c:v>
                </c:pt>
                <c:pt idx="20">
                  <c:v>42185</c:v>
                </c:pt>
                <c:pt idx="21">
                  <c:v>42216</c:v>
                </c:pt>
                <c:pt idx="22">
                  <c:v>42247</c:v>
                </c:pt>
                <c:pt idx="23">
                  <c:v>42277</c:v>
                </c:pt>
                <c:pt idx="24">
                  <c:v>42308</c:v>
                </c:pt>
                <c:pt idx="25">
                  <c:v>42338</c:v>
                </c:pt>
                <c:pt idx="26">
                  <c:v>42369</c:v>
                </c:pt>
              </c:numCache>
            </c:numRef>
          </c:cat>
          <c:val>
            <c:numRef>
              <c:f>'BT1'!$I$5:$I$31</c:f>
              <c:numCache>
                <c:formatCode>#,##0.0000</c:formatCode>
                <c:ptCount val="27"/>
                <c:pt idx="0">
                  <c:v>1.267338241145461E-3</c:v>
                </c:pt>
                <c:pt idx="1">
                  <c:v>1.5541074091438116E-3</c:v>
                </c:pt>
                <c:pt idx="2">
                  <c:v>-7.4358826720636977E-4</c:v>
                </c:pt>
                <c:pt idx="3">
                  <c:v>2.1994358499574651E-5</c:v>
                </c:pt>
                <c:pt idx="4">
                  <c:v>-1.1227166855223535E-3</c:v>
                </c:pt>
                <c:pt idx="5">
                  <c:v>1.0021877076557377E-3</c:v>
                </c:pt>
                <c:pt idx="6">
                  <c:v>-8.7397296466262472E-4</c:v>
                </c:pt>
                <c:pt idx="7">
                  <c:v>8.7901215807015265E-4</c:v>
                </c:pt>
                <c:pt idx="8">
                  <c:v>-7.6959876829386584E-4</c:v>
                </c:pt>
                <c:pt idx="9">
                  <c:v>-7.7755847234104065E-4</c:v>
                </c:pt>
                <c:pt idx="10">
                  <c:v>5.4047169442286366E-4</c:v>
                </c:pt>
                <c:pt idx="11">
                  <c:v>5.7908684027330182E-5</c:v>
                </c:pt>
                <c:pt idx="12">
                  <c:v>-5.8084890789461725E-4</c:v>
                </c:pt>
                <c:pt idx="13">
                  <c:v>2.1800972795450128E-3</c:v>
                </c:pt>
                <c:pt idx="14">
                  <c:v>-4.9714646079527906E-4</c:v>
                </c:pt>
                <c:pt idx="15">
                  <c:v>3.5777624884097969E-4</c:v>
                </c:pt>
                <c:pt idx="16">
                  <c:v>1.6202988008631597E-3</c:v>
                </c:pt>
                <c:pt idx="17">
                  <c:v>2.0073880667608977E-3</c:v>
                </c:pt>
                <c:pt idx="18">
                  <c:v>-9.0553525979315819E-4</c:v>
                </c:pt>
                <c:pt idx="19">
                  <c:v>2.9787512550880774E-4</c:v>
                </c:pt>
                <c:pt idx="20">
                  <c:v>-6.7167509706003714E-4</c:v>
                </c:pt>
                <c:pt idx="21">
                  <c:v>-2.7683092443666762E-3</c:v>
                </c:pt>
                <c:pt idx="22">
                  <c:v>-2.7967181006413478E-3</c:v>
                </c:pt>
                <c:pt idx="23">
                  <c:v>-1.594320697377671E-3</c:v>
                </c:pt>
                <c:pt idx="24">
                  <c:v>-3.7374231406747012E-3</c:v>
                </c:pt>
                <c:pt idx="25">
                  <c:v>-2.7886358701639646E-3</c:v>
                </c:pt>
                <c:pt idx="26">
                  <c:v>-4.8037450083794116E-3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20064"/>
        <c:axId val="152921600"/>
      </c:barChart>
      <c:lineChart>
        <c:grouping val="standard"/>
        <c:varyColors val="0"/>
        <c:ser>
          <c:idx val="0"/>
          <c:order val="0"/>
          <c:tx>
            <c:strRef>
              <c:f>'BT1'!$E$4</c:f>
              <c:strCache>
                <c:ptCount val="1"/>
                <c:pt idx="0">
                  <c:v>prob_actual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'BT1'!$B$5:$B$31</c:f>
              <c:numCache>
                <c:formatCode>mmm\-yy</c:formatCode>
                <c:ptCount val="27"/>
                <c:pt idx="0">
                  <c:v>41578</c:v>
                </c:pt>
                <c:pt idx="1">
                  <c:v>41608</c:v>
                </c:pt>
                <c:pt idx="2">
                  <c:v>41639</c:v>
                </c:pt>
                <c:pt idx="3">
                  <c:v>41670</c:v>
                </c:pt>
                <c:pt idx="4">
                  <c:v>41698</c:v>
                </c:pt>
                <c:pt idx="5">
                  <c:v>41729</c:v>
                </c:pt>
                <c:pt idx="6">
                  <c:v>41759</c:v>
                </c:pt>
                <c:pt idx="7">
                  <c:v>41790</c:v>
                </c:pt>
                <c:pt idx="8">
                  <c:v>41820</c:v>
                </c:pt>
                <c:pt idx="9">
                  <c:v>41851</c:v>
                </c:pt>
                <c:pt idx="10">
                  <c:v>41882</c:v>
                </c:pt>
                <c:pt idx="11">
                  <c:v>41912</c:v>
                </c:pt>
                <c:pt idx="12">
                  <c:v>41943</c:v>
                </c:pt>
                <c:pt idx="13">
                  <c:v>41973</c:v>
                </c:pt>
                <c:pt idx="14">
                  <c:v>42004</c:v>
                </c:pt>
                <c:pt idx="15">
                  <c:v>42035</c:v>
                </c:pt>
                <c:pt idx="16">
                  <c:v>42063</c:v>
                </c:pt>
                <c:pt idx="17">
                  <c:v>42094</c:v>
                </c:pt>
                <c:pt idx="18">
                  <c:v>42124</c:v>
                </c:pt>
                <c:pt idx="19">
                  <c:v>42155</c:v>
                </c:pt>
                <c:pt idx="20">
                  <c:v>42185</c:v>
                </c:pt>
                <c:pt idx="21">
                  <c:v>42216</c:v>
                </c:pt>
                <c:pt idx="22">
                  <c:v>42247</c:v>
                </c:pt>
                <c:pt idx="23">
                  <c:v>42277</c:v>
                </c:pt>
                <c:pt idx="24">
                  <c:v>42308</c:v>
                </c:pt>
                <c:pt idx="25">
                  <c:v>42338</c:v>
                </c:pt>
                <c:pt idx="26">
                  <c:v>42369</c:v>
                </c:pt>
              </c:numCache>
            </c:numRef>
          </c:cat>
          <c:val>
            <c:numRef>
              <c:f>'BT1'!$E$5:$E$31</c:f>
              <c:numCache>
                <c:formatCode>#,##0.0000</c:formatCode>
                <c:ptCount val="27"/>
                <c:pt idx="0">
                  <c:v>1.5654063610747893E-2</c:v>
                </c:pt>
                <c:pt idx="1">
                  <c:v>1.6727737167444773E-2</c:v>
                </c:pt>
                <c:pt idx="2">
                  <c:v>1.4928448340451034E-2</c:v>
                </c:pt>
                <c:pt idx="3">
                  <c:v>1.5982293449705001E-2</c:v>
                </c:pt>
                <c:pt idx="4">
                  <c:v>1.4970078760018407E-2</c:v>
                </c:pt>
                <c:pt idx="5">
                  <c:v>1.71960846226713E-2</c:v>
                </c:pt>
                <c:pt idx="6">
                  <c:v>1.5341266862990775E-2</c:v>
                </c:pt>
                <c:pt idx="7">
                  <c:v>1.7058950550637008E-2</c:v>
                </c:pt>
                <c:pt idx="8">
                  <c:v>1.5374907152388397E-2</c:v>
                </c:pt>
                <c:pt idx="9">
                  <c:v>1.5303173602353925E-2</c:v>
                </c:pt>
                <c:pt idx="10">
                  <c:v>1.6537596474777216E-2</c:v>
                </c:pt>
                <c:pt idx="11">
                  <c:v>1.5899443914316743E-2</c:v>
                </c:pt>
                <c:pt idx="12">
                  <c:v>1.5094539134112737E-2</c:v>
                </c:pt>
                <c:pt idx="13">
                  <c:v>1.7681858986622705E-2</c:v>
                </c:pt>
                <c:pt idx="14">
                  <c:v>1.5125530865651436E-2</c:v>
                </c:pt>
                <c:pt idx="15">
                  <c:v>1.6099664590321035E-2</c:v>
                </c:pt>
                <c:pt idx="16">
                  <c:v>1.748073172996565E-2</c:v>
                </c:pt>
                <c:pt idx="17">
                  <c:v>1.7930960019743338E-2</c:v>
                </c:pt>
                <c:pt idx="18">
                  <c:v>1.5075182142303519E-2</c:v>
                </c:pt>
                <c:pt idx="19">
                  <c:v>1.633002181521415E-2</c:v>
                </c:pt>
                <c:pt idx="20">
                  <c:v>1.5556338855598633E-2</c:v>
                </c:pt>
                <c:pt idx="21">
                  <c:v>1.3655519890755842E-2</c:v>
                </c:pt>
                <c:pt idx="22">
                  <c:v>1.3823055363678947E-2</c:v>
                </c:pt>
                <c:pt idx="23">
                  <c:v>1.5253551626490254E-2</c:v>
                </c:pt>
                <c:pt idx="24">
                  <c:v>1.3349119196510165E-2</c:v>
                </c:pt>
                <c:pt idx="25">
                  <c:v>1.4548220310869093E-2</c:v>
                </c:pt>
                <c:pt idx="26">
                  <c:v>1.2431308120007445E-2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'BT1'!$F$4</c:f>
              <c:strCache>
                <c:ptCount val="1"/>
                <c:pt idx="0">
                  <c:v>prob_predited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'BT1'!$B$5:$B$31</c:f>
              <c:numCache>
                <c:formatCode>mmm\-yy</c:formatCode>
                <c:ptCount val="27"/>
                <c:pt idx="0">
                  <c:v>41578</c:v>
                </c:pt>
                <c:pt idx="1">
                  <c:v>41608</c:v>
                </c:pt>
                <c:pt idx="2">
                  <c:v>41639</c:v>
                </c:pt>
                <c:pt idx="3">
                  <c:v>41670</c:v>
                </c:pt>
                <c:pt idx="4">
                  <c:v>41698</c:v>
                </c:pt>
                <c:pt idx="5">
                  <c:v>41729</c:v>
                </c:pt>
                <c:pt idx="6">
                  <c:v>41759</c:v>
                </c:pt>
                <c:pt idx="7">
                  <c:v>41790</c:v>
                </c:pt>
                <c:pt idx="8">
                  <c:v>41820</c:v>
                </c:pt>
                <c:pt idx="9">
                  <c:v>41851</c:v>
                </c:pt>
                <c:pt idx="10">
                  <c:v>41882</c:v>
                </c:pt>
                <c:pt idx="11">
                  <c:v>41912</c:v>
                </c:pt>
                <c:pt idx="12">
                  <c:v>41943</c:v>
                </c:pt>
                <c:pt idx="13">
                  <c:v>41973</c:v>
                </c:pt>
                <c:pt idx="14">
                  <c:v>42004</c:v>
                </c:pt>
                <c:pt idx="15">
                  <c:v>42035</c:v>
                </c:pt>
                <c:pt idx="16">
                  <c:v>42063</c:v>
                </c:pt>
                <c:pt idx="17">
                  <c:v>42094</c:v>
                </c:pt>
                <c:pt idx="18">
                  <c:v>42124</c:v>
                </c:pt>
                <c:pt idx="19">
                  <c:v>42155</c:v>
                </c:pt>
                <c:pt idx="20">
                  <c:v>42185</c:v>
                </c:pt>
                <c:pt idx="21">
                  <c:v>42216</c:v>
                </c:pt>
                <c:pt idx="22">
                  <c:v>42247</c:v>
                </c:pt>
                <c:pt idx="23">
                  <c:v>42277</c:v>
                </c:pt>
                <c:pt idx="24">
                  <c:v>42308</c:v>
                </c:pt>
                <c:pt idx="25">
                  <c:v>42338</c:v>
                </c:pt>
                <c:pt idx="26">
                  <c:v>42369</c:v>
                </c:pt>
              </c:numCache>
            </c:numRef>
          </c:cat>
          <c:val>
            <c:numRef>
              <c:f>'BT1'!$F$5:$F$31</c:f>
              <c:numCache>
                <c:formatCode>#,##0.0000</c:formatCode>
                <c:ptCount val="27"/>
                <c:pt idx="0">
                  <c:v>1.4386725369602432E-2</c:v>
                </c:pt>
                <c:pt idx="1">
                  <c:v>1.5173629758300961E-2</c:v>
                </c:pt>
                <c:pt idx="2">
                  <c:v>1.5672036607657404E-2</c:v>
                </c:pt>
                <c:pt idx="3">
                  <c:v>1.5960299091205426E-2</c:v>
                </c:pt>
                <c:pt idx="4">
                  <c:v>1.6092795445540761E-2</c:v>
                </c:pt>
                <c:pt idx="5">
                  <c:v>1.6193896915015563E-2</c:v>
                </c:pt>
                <c:pt idx="6">
                  <c:v>1.62152398276534E-2</c:v>
                </c:pt>
                <c:pt idx="7">
                  <c:v>1.6179938392566855E-2</c:v>
                </c:pt>
                <c:pt idx="8">
                  <c:v>1.6144505920682263E-2</c:v>
                </c:pt>
                <c:pt idx="9">
                  <c:v>1.6080732074694966E-2</c:v>
                </c:pt>
                <c:pt idx="10">
                  <c:v>1.5997124780354352E-2</c:v>
                </c:pt>
                <c:pt idx="11">
                  <c:v>1.5841535230289413E-2</c:v>
                </c:pt>
                <c:pt idx="12">
                  <c:v>1.5675388042007354E-2</c:v>
                </c:pt>
                <c:pt idx="13">
                  <c:v>1.5501761707077693E-2</c:v>
                </c:pt>
                <c:pt idx="14">
                  <c:v>1.5622677326446715E-2</c:v>
                </c:pt>
                <c:pt idx="15">
                  <c:v>1.5741888341480055E-2</c:v>
                </c:pt>
                <c:pt idx="16">
                  <c:v>1.586043292910249E-2</c:v>
                </c:pt>
                <c:pt idx="17">
                  <c:v>1.592357195298244E-2</c:v>
                </c:pt>
                <c:pt idx="18">
                  <c:v>1.5980717402096677E-2</c:v>
                </c:pt>
                <c:pt idx="19">
                  <c:v>1.6032146689705342E-2</c:v>
                </c:pt>
                <c:pt idx="20">
                  <c:v>1.622801395265867E-2</c:v>
                </c:pt>
                <c:pt idx="21">
                  <c:v>1.6423829135122518E-2</c:v>
                </c:pt>
                <c:pt idx="22">
                  <c:v>1.6619773464320295E-2</c:v>
                </c:pt>
                <c:pt idx="23">
                  <c:v>1.6847872323867925E-2</c:v>
                </c:pt>
                <c:pt idx="24">
                  <c:v>1.7086542337184867E-2</c:v>
                </c:pt>
                <c:pt idx="25">
                  <c:v>1.7336856181033058E-2</c:v>
                </c:pt>
                <c:pt idx="26">
                  <c:v>1.7235053128386857E-2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20064"/>
        <c:axId val="152921600"/>
      </c:lineChart>
      <c:dateAx>
        <c:axId val="1529200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52921600"/>
        <c:crosses val="autoZero"/>
        <c:auto val="1"/>
        <c:lblOffset val="100"/>
        <c:baseTimeUnit val="months"/>
      </c:dateAx>
      <c:valAx>
        <c:axId val="152921600"/>
        <c:scaling>
          <c:orientation val="minMax"/>
          <c:max val="6.0000000000000012E-2"/>
          <c:min val="-2.0000000000000004E-2"/>
        </c:scaling>
        <c:delete val="0"/>
        <c:axPos val="l"/>
        <c:numFmt formatCode="0.0%" sourceLinked="0"/>
        <c:majorTickMark val="out"/>
        <c:minorTickMark val="none"/>
        <c:tickLblPos val="nextTo"/>
        <c:crossAx val="1529200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'BT1'!$G$4</c:f>
              <c:strCache>
                <c:ptCount val="1"/>
                <c:pt idx="0">
                  <c:v>cumm_actual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'BT1'!$B$5:$B$31</c:f>
              <c:numCache>
                <c:formatCode>mmm\-yy</c:formatCode>
                <c:ptCount val="27"/>
                <c:pt idx="0">
                  <c:v>41578</c:v>
                </c:pt>
                <c:pt idx="1">
                  <c:v>41608</c:v>
                </c:pt>
                <c:pt idx="2">
                  <c:v>41639</c:v>
                </c:pt>
                <c:pt idx="3">
                  <c:v>41670</c:v>
                </c:pt>
                <c:pt idx="4">
                  <c:v>41698</c:v>
                </c:pt>
                <c:pt idx="5">
                  <c:v>41729</c:v>
                </c:pt>
                <c:pt idx="6">
                  <c:v>41759</c:v>
                </c:pt>
                <c:pt idx="7">
                  <c:v>41790</c:v>
                </c:pt>
                <c:pt idx="8">
                  <c:v>41820</c:v>
                </c:pt>
                <c:pt idx="9">
                  <c:v>41851</c:v>
                </c:pt>
                <c:pt idx="10">
                  <c:v>41882</c:v>
                </c:pt>
                <c:pt idx="11">
                  <c:v>41912</c:v>
                </c:pt>
                <c:pt idx="12">
                  <c:v>41943</c:v>
                </c:pt>
                <c:pt idx="13">
                  <c:v>41973</c:v>
                </c:pt>
                <c:pt idx="14">
                  <c:v>42004</c:v>
                </c:pt>
                <c:pt idx="15">
                  <c:v>42035</c:v>
                </c:pt>
                <c:pt idx="16">
                  <c:v>42063</c:v>
                </c:pt>
                <c:pt idx="17">
                  <c:v>42094</c:v>
                </c:pt>
                <c:pt idx="18">
                  <c:v>42124</c:v>
                </c:pt>
                <c:pt idx="19">
                  <c:v>42155</c:v>
                </c:pt>
                <c:pt idx="20">
                  <c:v>42185</c:v>
                </c:pt>
                <c:pt idx="21">
                  <c:v>42216</c:v>
                </c:pt>
                <c:pt idx="22">
                  <c:v>42247</c:v>
                </c:pt>
                <c:pt idx="23">
                  <c:v>42277</c:v>
                </c:pt>
                <c:pt idx="24">
                  <c:v>42308</c:v>
                </c:pt>
                <c:pt idx="25">
                  <c:v>42338</c:v>
                </c:pt>
                <c:pt idx="26">
                  <c:v>42369</c:v>
                </c:pt>
              </c:numCache>
            </c:numRef>
          </c:cat>
          <c:val>
            <c:numRef>
              <c:f>'BT1'!$G$5:$G$31</c:f>
              <c:numCache>
                <c:formatCode>#,##0.0000</c:formatCode>
                <c:ptCount val="27"/>
                <c:pt idx="0">
                  <c:v>1.5654063610747893E-2</c:v>
                </c:pt>
                <c:pt idx="1">
                  <c:v>3.2381800778192665E-2</c:v>
                </c:pt>
                <c:pt idx="2">
                  <c:v>4.7310249118643698E-2</c:v>
                </c:pt>
                <c:pt idx="3">
                  <c:v>6.3292542568348695E-2</c:v>
                </c:pt>
                <c:pt idx="4">
                  <c:v>7.8262621328367102E-2</c:v>
                </c:pt>
                <c:pt idx="5">
                  <c:v>9.5458705951038406E-2</c:v>
                </c:pt>
                <c:pt idx="6">
                  <c:v>0.11079997281402917</c:v>
                </c:pt>
                <c:pt idx="7">
                  <c:v>0.12785892336466617</c:v>
                </c:pt>
                <c:pt idx="8">
                  <c:v>0.14323383051705457</c:v>
                </c:pt>
                <c:pt idx="9">
                  <c:v>0.15853700411940849</c:v>
                </c:pt>
                <c:pt idx="10">
                  <c:v>0.1750746005941857</c:v>
                </c:pt>
                <c:pt idx="11">
                  <c:v>0.19097404450850244</c:v>
                </c:pt>
                <c:pt idx="12">
                  <c:v>0.20606858364261518</c:v>
                </c:pt>
                <c:pt idx="13">
                  <c:v>0.22375044262923788</c:v>
                </c:pt>
                <c:pt idx="14">
                  <c:v>0.23887597349488932</c:v>
                </c:pt>
                <c:pt idx="15">
                  <c:v>0.25497563808521034</c:v>
                </c:pt>
                <c:pt idx="16">
                  <c:v>0.27245636981517601</c:v>
                </c:pt>
                <c:pt idx="17">
                  <c:v>0.29038732983491933</c:v>
                </c:pt>
                <c:pt idx="18">
                  <c:v>0.30546251197722285</c:v>
                </c:pt>
                <c:pt idx="19">
                  <c:v>0.321792533792437</c:v>
                </c:pt>
                <c:pt idx="20">
                  <c:v>0.33734887264803565</c:v>
                </c:pt>
                <c:pt idx="21">
                  <c:v>0.35100439253879151</c:v>
                </c:pt>
                <c:pt idx="22">
                  <c:v>0.36482744790247046</c:v>
                </c:pt>
                <c:pt idx="23">
                  <c:v>0.38008099952896074</c:v>
                </c:pt>
                <c:pt idx="24">
                  <c:v>0.3934301187254709</c:v>
                </c:pt>
                <c:pt idx="25">
                  <c:v>0.40797833903634001</c:v>
                </c:pt>
                <c:pt idx="26">
                  <c:v>0.42040964715634743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'BT1'!$H$4</c:f>
              <c:strCache>
                <c:ptCount val="1"/>
                <c:pt idx="0">
                  <c:v>cumm_predited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'BT1'!$B$5:$B$31</c:f>
              <c:numCache>
                <c:formatCode>mmm\-yy</c:formatCode>
                <c:ptCount val="27"/>
                <c:pt idx="0">
                  <c:v>41578</c:v>
                </c:pt>
                <c:pt idx="1">
                  <c:v>41608</c:v>
                </c:pt>
                <c:pt idx="2">
                  <c:v>41639</c:v>
                </c:pt>
                <c:pt idx="3">
                  <c:v>41670</c:v>
                </c:pt>
                <c:pt idx="4">
                  <c:v>41698</c:v>
                </c:pt>
                <c:pt idx="5">
                  <c:v>41729</c:v>
                </c:pt>
                <c:pt idx="6">
                  <c:v>41759</c:v>
                </c:pt>
                <c:pt idx="7">
                  <c:v>41790</c:v>
                </c:pt>
                <c:pt idx="8">
                  <c:v>41820</c:v>
                </c:pt>
                <c:pt idx="9">
                  <c:v>41851</c:v>
                </c:pt>
                <c:pt idx="10">
                  <c:v>41882</c:v>
                </c:pt>
                <c:pt idx="11">
                  <c:v>41912</c:v>
                </c:pt>
                <c:pt idx="12">
                  <c:v>41943</c:v>
                </c:pt>
                <c:pt idx="13">
                  <c:v>41973</c:v>
                </c:pt>
                <c:pt idx="14">
                  <c:v>42004</c:v>
                </c:pt>
                <c:pt idx="15">
                  <c:v>42035</c:v>
                </c:pt>
                <c:pt idx="16">
                  <c:v>42063</c:v>
                </c:pt>
                <c:pt idx="17">
                  <c:v>42094</c:v>
                </c:pt>
                <c:pt idx="18">
                  <c:v>42124</c:v>
                </c:pt>
                <c:pt idx="19">
                  <c:v>42155</c:v>
                </c:pt>
                <c:pt idx="20">
                  <c:v>42185</c:v>
                </c:pt>
                <c:pt idx="21">
                  <c:v>42216</c:v>
                </c:pt>
                <c:pt idx="22">
                  <c:v>42247</c:v>
                </c:pt>
                <c:pt idx="23">
                  <c:v>42277</c:v>
                </c:pt>
                <c:pt idx="24">
                  <c:v>42308</c:v>
                </c:pt>
                <c:pt idx="25">
                  <c:v>42338</c:v>
                </c:pt>
                <c:pt idx="26">
                  <c:v>42369</c:v>
                </c:pt>
              </c:numCache>
            </c:numRef>
          </c:cat>
          <c:val>
            <c:numRef>
              <c:f>'BT1'!$H$5:$H$31</c:f>
              <c:numCache>
                <c:formatCode>#,##0.0000</c:formatCode>
                <c:ptCount val="27"/>
                <c:pt idx="0">
                  <c:v>1.4386725369602432E-2</c:v>
                </c:pt>
                <c:pt idx="1">
                  <c:v>2.9560355127903393E-2</c:v>
                </c:pt>
                <c:pt idx="2">
                  <c:v>4.5232391735560797E-2</c:v>
                </c:pt>
                <c:pt idx="3">
                  <c:v>6.1192690826766219E-2</c:v>
                </c:pt>
                <c:pt idx="4">
                  <c:v>7.7285486272306983E-2</c:v>
                </c:pt>
                <c:pt idx="5">
                  <c:v>9.3479383187322546E-2</c:v>
                </c:pt>
                <c:pt idx="6">
                  <c:v>0.10969462301497594</c:v>
                </c:pt>
                <c:pt idx="7">
                  <c:v>0.1258745614075428</c:v>
                </c:pt>
                <c:pt idx="8">
                  <c:v>0.14201906732822506</c:v>
                </c:pt>
                <c:pt idx="9">
                  <c:v>0.15809979940292002</c:v>
                </c:pt>
                <c:pt idx="10">
                  <c:v>0.17409692418327438</c:v>
                </c:pt>
                <c:pt idx="11">
                  <c:v>0.1899384594135638</c:v>
                </c:pt>
                <c:pt idx="12">
                  <c:v>0.20561384745557115</c:v>
                </c:pt>
                <c:pt idx="13">
                  <c:v>0.22111560916264886</c:v>
                </c:pt>
                <c:pt idx="14">
                  <c:v>0.23673828648909556</c:v>
                </c:pt>
                <c:pt idx="15">
                  <c:v>0.25248017483057561</c:v>
                </c:pt>
                <c:pt idx="16">
                  <c:v>0.26834060775967811</c:v>
                </c:pt>
                <c:pt idx="17">
                  <c:v>0.28426417971266055</c:v>
                </c:pt>
                <c:pt idx="18">
                  <c:v>0.30024489711475721</c:v>
                </c:pt>
                <c:pt idx="19">
                  <c:v>0.31627704380446253</c:v>
                </c:pt>
                <c:pt idx="20">
                  <c:v>0.33250505775712119</c:v>
                </c:pt>
                <c:pt idx="21">
                  <c:v>0.34892888689224372</c:v>
                </c:pt>
                <c:pt idx="22">
                  <c:v>0.36554866035656403</c:v>
                </c:pt>
                <c:pt idx="23">
                  <c:v>0.38239653268043194</c:v>
                </c:pt>
                <c:pt idx="24">
                  <c:v>0.39948307501761682</c:v>
                </c:pt>
                <c:pt idx="25">
                  <c:v>0.41681993119864985</c:v>
                </c:pt>
                <c:pt idx="26">
                  <c:v>0.43405498432703671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74944"/>
        <c:axId val="89476480"/>
      </c:lineChart>
      <c:dateAx>
        <c:axId val="894749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89476480"/>
        <c:crosses val="autoZero"/>
        <c:auto val="1"/>
        <c:lblOffset val="100"/>
        <c:baseTimeUnit val="months"/>
      </c:dateAx>
      <c:valAx>
        <c:axId val="89476480"/>
        <c:scaling>
          <c:orientation val="minMax"/>
          <c:max val="1"/>
        </c:scaling>
        <c:delete val="0"/>
        <c:axPos val="l"/>
        <c:numFmt formatCode="0.0%" sourceLinked="0"/>
        <c:majorTickMark val="out"/>
        <c:minorTickMark val="none"/>
        <c:tickLblPos val="nextTo"/>
        <c:crossAx val="89474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'BT2'!$I$4</c:f>
              <c:strCache>
                <c:ptCount val="1"/>
                <c:pt idx="0">
                  <c:v>prob_diff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numRef>
              <c:f>'BT2'!$B$5:$B$31</c:f>
              <c:numCache>
                <c:formatCode>mmm\-yy</c:formatCode>
                <c:ptCount val="27"/>
                <c:pt idx="0">
                  <c:v>39660</c:v>
                </c:pt>
                <c:pt idx="1">
                  <c:v>39691</c:v>
                </c:pt>
                <c:pt idx="2">
                  <c:v>39721</c:v>
                </c:pt>
                <c:pt idx="3">
                  <c:v>39752</c:v>
                </c:pt>
                <c:pt idx="4">
                  <c:v>39782</c:v>
                </c:pt>
                <c:pt idx="5">
                  <c:v>39813</c:v>
                </c:pt>
                <c:pt idx="6">
                  <c:v>39844</c:v>
                </c:pt>
                <c:pt idx="7">
                  <c:v>39872</c:v>
                </c:pt>
                <c:pt idx="8">
                  <c:v>39903</c:v>
                </c:pt>
                <c:pt idx="9">
                  <c:v>39933</c:v>
                </c:pt>
                <c:pt idx="10">
                  <c:v>39964</c:v>
                </c:pt>
                <c:pt idx="11">
                  <c:v>39994</c:v>
                </c:pt>
                <c:pt idx="12">
                  <c:v>40025</c:v>
                </c:pt>
                <c:pt idx="13">
                  <c:v>40056</c:v>
                </c:pt>
                <c:pt idx="14">
                  <c:v>40086</c:v>
                </c:pt>
                <c:pt idx="15">
                  <c:v>40117</c:v>
                </c:pt>
                <c:pt idx="16">
                  <c:v>40147</c:v>
                </c:pt>
                <c:pt idx="17">
                  <c:v>40178</c:v>
                </c:pt>
                <c:pt idx="18">
                  <c:v>40209</c:v>
                </c:pt>
                <c:pt idx="19">
                  <c:v>40237</c:v>
                </c:pt>
                <c:pt idx="20">
                  <c:v>40268</c:v>
                </c:pt>
                <c:pt idx="21">
                  <c:v>40298</c:v>
                </c:pt>
                <c:pt idx="22">
                  <c:v>40329</c:v>
                </c:pt>
                <c:pt idx="23">
                  <c:v>40359</c:v>
                </c:pt>
                <c:pt idx="24">
                  <c:v>40390</c:v>
                </c:pt>
                <c:pt idx="25">
                  <c:v>40421</c:v>
                </c:pt>
                <c:pt idx="26">
                  <c:v>40451</c:v>
                </c:pt>
              </c:numCache>
            </c:numRef>
          </c:cat>
          <c:val>
            <c:numRef>
              <c:f>'BT2'!$I$5:$I$31</c:f>
              <c:numCache>
                <c:formatCode>#,##0.0000</c:formatCode>
                <c:ptCount val="27"/>
                <c:pt idx="0">
                  <c:v>1.204400358622109E-3</c:v>
                </c:pt>
                <c:pt idx="1">
                  <c:v>6.2118140571069957E-4</c:v>
                </c:pt>
                <c:pt idx="2">
                  <c:v>1.7254792992215835E-3</c:v>
                </c:pt>
                <c:pt idx="3">
                  <c:v>-5.5922260851564917E-4</c:v>
                </c:pt>
                <c:pt idx="4">
                  <c:v>5.3670689115498105E-4</c:v>
                </c:pt>
                <c:pt idx="5">
                  <c:v>1.6174567283347152E-3</c:v>
                </c:pt>
                <c:pt idx="6">
                  <c:v>4.4358793407777569E-3</c:v>
                </c:pt>
                <c:pt idx="7">
                  <c:v>5.1604355503869943E-3</c:v>
                </c:pt>
                <c:pt idx="8">
                  <c:v>3.2141698771788532E-3</c:v>
                </c:pt>
                <c:pt idx="9">
                  <c:v>1.078024357385729E-3</c:v>
                </c:pt>
                <c:pt idx="10">
                  <c:v>-1.1816163122393974E-4</c:v>
                </c:pt>
                <c:pt idx="11">
                  <c:v>-2.4165533926546121E-3</c:v>
                </c:pt>
                <c:pt idx="12">
                  <c:v>-3.1464250899699217E-3</c:v>
                </c:pt>
                <c:pt idx="13">
                  <c:v>-2.290140740259565E-3</c:v>
                </c:pt>
                <c:pt idx="14">
                  <c:v>9.248718488425664E-4</c:v>
                </c:pt>
                <c:pt idx="15">
                  <c:v>8.9345496280968106E-4</c:v>
                </c:pt>
                <c:pt idx="16">
                  <c:v>2.4168513181629173E-3</c:v>
                </c:pt>
                <c:pt idx="17">
                  <c:v>1.7579990638835336E-3</c:v>
                </c:pt>
                <c:pt idx="18">
                  <c:v>2.070801080909436E-3</c:v>
                </c:pt>
                <c:pt idx="19">
                  <c:v>-1.0315151833439201E-3</c:v>
                </c:pt>
                <c:pt idx="20">
                  <c:v>-2.9176601326206253E-3</c:v>
                </c:pt>
                <c:pt idx="21">
                  <c:v>-2.7593007660611651E-3</c:v>
                </c:pt>
                <c:pt idx="22">
                  <c:v>-7.6495351550737861E-4</c:v>
                </c:pt>
                <c:pt idx="23">
                  <c:v>3.7503521418627561E-4</c:v>
                </c:pt>
                <c:pt idx="24">
                  <c:v>3.272099441710391E-3</c:v>
                </c:pt>
                <c:pt idx="25">
                  <c:v>3.2297122393035935E-3</c:v>
                </c:pt>
                <c:pt idx="26">
                  <c:v>4.342171120481169E-3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05888"/>
        <c:axId val="143207424"/>
      </c:barChart>
      <c:lineChart>
        <c:grouping val="standard"/>
        <c:varyColors val="0"/>
        <c:ser>
          <c:idx val="0"/>
          <c:order val="0"/>
          <c:tx>
            <c:strRef>
              <c:f>'BT2'!$E$4</c:f>
              <c:strCache>
                <c:ptCount val="1"/>
                <c:pt idx="0">
                  <c:v>prob_actual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'BT2'!$B$5:$B$31</c:f>
              <c:numCache>
                <c:formatCode>mmm\-yy</c:formatCode>
                <c:ptCount val="27"/>
                <c:pt idx="0">
                  <c:v>39660</c:v>
                </c:pt>
                <c:pt idx="1">
                  <c:v>39691</c:v>
                </c:pt>
                <c:pt idx="2">
                  <c:v>39721</c:v>
                </c:pt>
                <c:pt idx="3">
                  <c:v>39752</c:v>
                </c:pt>
                <c:pt idx="4">
                  <c:v>39782</c:v>
                </c:pt>
                <c:pt idx="5">
                  <c:v>39813</c:v>
                </c:pt>
                <c:pt idx="6">
                  <c:v>39844</c:v>
                </c:pt>
                <c:pt idx="7">
                  <c:v>39872</c:v>
                </c:pt>
                <c:pt idx="8">
                  <c:v>39903</c:v>
                </c:pt>
                <c:pt idx="9">
                  <c:v>39933</c:v>
                </c:pt>
                <c:pt idx="10">
                  <c:v>39964</c:v>
                </c:pt>
                <c:pt idx="11">
                  <c:v>39994</c:v>
                </c:pt>
                <c:pt idx="12">
                  <c:v>40025</c:v>
                </c:pt>
                <c:pt idx="13">
                  <c:v>40056</c:v>
                </c:pt>
                <c:pt idx="14">
                  <c:v>40086</c:v>
                </c:pt>
                <c:pt idx="15">
                  <c:v>40117</c:v>
                </c:pt>
                <c:pt idx="16">
                  <c:v>40147</c:v>
                </c:pt>
                <c:pt idx="17">
                  <c:v>40178</c:v>
                </c:pt>
                <c:pt idx="18">
                  <c:v>40209</c:v>
                </c:pt>
                <c:pt idx="19">
                  <c:v>40237</c:v>
                </c:pt>
                <c:pt idx="20">
                  <c:v>40268</c:v>
                </c:pt>
                <c:pt idx="21">
                  <c:v>40298</c:v>
                </c:pt>
                <c:pt idx="22">
                  <c:v>40329</c:v>
                </c:pt>
                <c:pt idx="23">
                  <c:v>40359</c:v>
                </c:pt>
                <c:pt idx="24">
                  <c:v>40390</c:v>
                </c:pt>
                <c:pt idx="25">
                  <c:v>40421</c:v>
                </c:pt>
                <c:pt idx="26">
                  <c:v>40451</c:v>
                </c:pt>
              </c:numCache>
            </c:numRef>
          </c:cat>
          <c:val>
            <c:numRef>
              <c:f>'BT2'!$E$5:$E$31</c:f>
              <c:numCache>
                <c:formatCode>#,##0.0000</c:formatCode>
                <c:ptCount val="27"/>
                <c:pt idx="0">
                  <c:v>1.9881094900878596E-2</c:v>
                </c:pt>
                <c:pt idx="1">
                  <c:v>2.0847070966050808E-2</c:v>
                </c:pt>
                <c:pt idx="2">
                  <c:v>2.360949994426853E-2</c:v>
                </c:pt>
                <c:pt idx="3">
                  <c:v>2.2787532832826623E-2</c:v>
                </c:pt>
                <c:pt idx="4">
                  <c:v>2.5197394520302525E-2</c:v>
                </c:pt>
                <c:pt idx="5">
                  <c:v>2.7655661991105019E-2</c:v>
                </c:pt>
                <c:pt idx="6">
                  <c:v>3.177493650178656E-2</c:v>
                </c:pt>
                <c:pt idx="7">
                  <c:v>3.3747121222695235E-2</c:v>
                </c:pt>
                <c:pt idx="8">
                  <c:v>3.339083562684083E-2</c:v>
                </c:pt>
                <c:pt idx="9">
                  <c:v>3.2857085861966555E-2</c:v>
                </c:pt>
                <c:pt idx="10">
                  <c:v>3.3286294594752998E-2</c:v>
                </c:pt>
                <c:pt idx="11">
                  <c:v>3.3221147167037883E-2</c:v>
                </c:pt>
                <c:pt idx="12">
                  <c:v>3.4787711520564077E-2</c:v>
                </c:pt>
                <c:pt idx="13">
                  <c:v>3.8006925561830392E-2</c:v>
                </c:pt>
                <c:pt idx="14">
                  <c:v>4.2415029183792211E-2</c:v>
                </c:pt>
                <c:pt idx="15">
                  <c:v>4.3561262626022786E-2</c:v>
                </c:pt>
                <c:pt idx="16">
                  <c:v>4.6249344290959948E-2</c:v>
                </c:pt>
                <c:pt idx="17">
                  <c:v>4.4329790425788294E-2</c:v>
                </c:pt>
                <c:pt idx="18">
                  <c:v>4.3541931534585861E-2</c:v>
                </c:pt>
                <c:pt idx="19">
                  <c:v>3.9476709651459115E-2</c:v>
                </c:pt>
                <c:pt idx="20">
                  <c:v>3.5602681810705951E-2</c:v>
                </c:pt>
                <c:pt idx="21">
                  <c:v>3.4002403963608291E-2</c:v>
                </c:pt>
                <c:pt idx="22">
                  <c:v>3.4427944373794962E-2</c:v>
                </c:pt>
                <c:pt idx="23">
                  <c:v>3.2456814218088208E-2</c:v>
                </c:pt>
                <c:pt idx="24">
                  <c:v>3.2758338654100862E-2</c:v>
                </c:pt>
                <c:pt idx="25">
                  <c:v>3.0513740826056689E-2</c:v>
                </c:pt>
                <c:pt idx="26">
                  <c:v>3.0042849058129189E-2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'BT2'!$F$4</c:f>
              <c:strCache>
                <c:ptCount val="1"/>
                <c:pt idx="0">
                  <c:v>prob_predited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'BT2'!$B$5:$B$31</c:f>
              <c:numCache>
                <c:formatCode>mmm\-yy</c:formatCode>
                <c:ptCount val="27"/>
                <c:pt idx="0">
                  <c:v>39660</c:v>
                </c:pt>
                <c:pt idx="1">
                  <c:v>39691</c:v>
                </c:pt>
                <c:pt idx="2">
                  <c:v>39721</c:v>
                </c:pt>
                <c:pt idx="3">
                  <c:v>39752</c:v>
                </c:pt>
                <c:pt idx="4">
                  <c:v>39782</c:v>
                </c:pt>
                <c:pt idx="5">
                  <c:v>39813</c:v>
                </c:pt>
                <c:pt idx="6">
                  <c:v>39844</c:v>
                </c:pt>
                <c:pt idx="7">
                  <c:v>39872</c:v>
                </c:pt>
                <c:pt idx="8">
                  <c:v>39903</c:v>
                </c:pt>
                <c:pt idx="9">
                  <c:v>39933</c:v>
                </c:pt>
                <c:pt idx="10">
                  <c:v>39964</c:v>
                </c:pt>
                <c:pt idx="11">
                  <c:v>39994</c:v>
                </c:pt>
                <c:pt idx="12">
                  <c:v>40025</c:v>
                </c:pt>
                <c:pt idx="13">
                  <c:v>40056</c:v>
                </c:pt>
                <c:pt idx="14">
                  <c:v>40086</c:v>
                </c:pt>
                <c:pt idx="15">
                  <c:v>40117</c:v>
                </c:pt>
                <c:pt idx="16">
                  <c:v>40147</c:v>
                </c:pt>
                <c:pt idx="17">
                  <c:v>40178</c:v>
                </c:pt>
                <c:pt idx="18">
                  <c:v>40209</c:v>
                </c:pt>
                <c:pt idx="19">
                  <c:v>40237</c:v>
                </c:pt>
                <c:pt idx="20">
                  <c:v>40268</c:v>
                </c:pt>
                <c:pt idx="21">
                  <c:v>40298</c:v>
                </c:pt>
                <c:pt idx="22">
                  <c:v>40329</c:v>
                </c:pt>
                <c:pt idx="23">
                  <c:v>40359</c:v>
                </c:pt>
                <c:pt idx="24">
                  <c:v>40390</c:v>
                </c:pt>
                <c:pt idx="25">
                  <c:v>40421</c:v>
                </c:pt>
                <c:pt idx="26">
                  <c:v>40451</c:v>
                </c:pt>
              </c:numCache>
            </c:numRef>
          </c:cat>
          <c:val>
            <c:numRef>
              <c:f>'BT2'!$F$5:$F$31</c:f>
              <c:numCache>
                <c:formatCode>#,##0.0000</c:formatCode>
                <c:ptCount val="27"/>
                <c:pt idx="0">
                  <c:v>1.8676694542256487E-2</c:v>
                </c:pt>
                <c:pt idx="1">
                  <c:v>2.0225889560340108E-2</c:v>
                </c:pt>
                <c:pt idx="2">
                  <c:v>2.1884020645046947E-2</c:v>
                </c:pt>
                <c:pt idx="3">
                  <c:v>2.3346755441342272E-2</c:v>
                </c:pt>
                <c:pt idx="4">
                  <c:v>2.4660687629147544E-2</c:v>
                </c:pt>
                <c:pt idx="5">
                  <c:v>2.6038205262770304E-2</c:v>
                </c:pt>
                <c:pt idx="6">
                  <c:v>2.7339057161008803E-2</c:v>
                </c:pt>
                <c:pt idx="7">
                  <c:v>2.8586685672308241E-2</c:v>
                </c:pt>
                <c:pt idx="8">
                  <c:v>3.0176665749661977E-2</c:v>
                </c:pt>
                <c:pt idx="9">
                  <c:v>3.1779061504580826E-2</c:v>
                </c:pt>
                <c:pt idx="10">
                  <c:v>3.3404456225976938E-2</c:v>
                </c:pt>
                <c:pt idx="11">
                  <c:v>3.5637700559692495E-2</c:v>
                </c:pt>
                <c:pt idx="12">
                  <c:v>3.7934136610533999E-2</c:v>
                </c:pt>
                <c:pt idx="13">
                  <c:v>4.0297066302089957E-2</c:v>
                </c:pt>
                <c:pt idx="14">
                  <c:v>4.1490157334949644E-2</c:v>
                </c:pt>
                <c:pt idx="15">
                  <c:v>4.2667807663213105E-2</c:v>
                </c:pt>
                <c:pt idx="16">
                  <c:v>4.3832492972797031E-2</c:v>
                </c:pt>
                <c:pt idx="17">
                  <c:v>4.2571791361904761E-2</c:v>
                </c:pt>
                <c:pt idx="18">
                  <c:v>4.1471130453676425E-2</c:v>
                </c:pt>
                <c:pt idx="19">
                  <c:v>4.0508224834803035E-2</c:v>
                </c:pt>
                <c:pt idx="20">
                  <c:v>3.8520341943326576E-2</c:v>
                </c:pt>
                <c:pt idx="21">
                  <c:v>3.6761704729669456E-2</c:v>
                </c:pt>
                <c:pt idx="22">
                  <c:v>3.5192897889302341E-2</c:v>
                </c:pt>
                <c:pt idx="23">
                  <c:v>3.2081779003901932E-2</c:v>
                </c:pt>
                <c:pt idx="24">
                  <c:v>2.9486239212390471E-2</c:v>
                </c:pt>
                <c:pt idx="25">
                  <c:v>2.7284028586753096E-2</c:v>
                </c:pt>
                <c:pt idx="26">
                  <c:v>2.570067793764802E-2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05888"/>
        <c:axId val="143207424"/>
      </c:lineChart>
      <c:dateAx>
        <c:axId val="1432058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43207424"/>
        <c:crosses val="autoZero"/>
        <c:auto val="1"/>
        <c:lblOffset val="100"/>
        <c:baseTimeUnit val="months"/>
      </c:dateAx>
      <c:valAx>
        <c:axId val="143207424"/>
        <c:scaling>
          <c:orientation val="minMax"/>
          <c:max val="6.0000000000000012E-2"/>
          <c:min val="-2.0000000000000004E-2"/>
        </c:scaling>
        <c:delete val="0"/>
        <c:axPos val="l"/>
        <c:numFmt formatCode="0.0%" sourceLinked="0"/>
        <c:majorTickMark val="out"/>
        <c:minorTickMark val="none"/>
        <c:tickLblPos val="nextTo"/>
        <c:crossAx val="1432058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'BT2'!$G$4</c:f>
              <c:strCache>
                <c:ptCount val="1"/>
                <c:pt idx="0">
                  <c:v>cumm_actual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'BT2'!$B$5:$B$31</c:f>
              <c:numCache>
                <c:formatCode>mmm\-yy</c:formatCode>
                <c:ptCount val="27"/>
                <c:pt idx="0">
                  <c:v>39660</c:v>
                </c:pt>
                <c:pt idx="1">
                  <c:v>39691</c:v>
                </c:pt>
                <c:pt idx="2">
                  <c:v>39721</c:v>
                </c:pt>
                <c:pt idx="3">
                  <c:v>39752</c:v>
                </c:pt>
                <c:pt idx="4">
                  <c:v>39782</c:v>
                </c:pt>
                <c:pt idx="5">
                  <c:v>39813</c:v>
                </c:pt>
                <c:pt idx="6">
                  <c:v>39844</c:v>
                </c:pt>
                <c:pt idx="7">
                  <c:v>39872</c:v>
                </c:pt>
                <c:pt idx="8">
                  <c:v>39903</c:v>
                </c:pt>
                <c:pt idx="9">
                  <c:v>39933</c:v>
                </c:pt>
                <c:pt idx="10">
                  <c:v>39964</c:v>
                </c:pt>
                <c:pt idx="11">
                  <c:v>39994</c:v>
                </c:pt>
                <c:pt idx="12">
                  <c:v>40025</c:v>
                </c:pt>
                <c:pt idx="13">
                  <c:v>40056</c:v>
                </c:pt>
                <c:pt idx="14">
                  <c:v>40086</c:v>
                </c:pt>
                <c:pt idx="15">
                  <c:v>40117</c:v>
                </c:pt>
                <c:pt idx="16">
                  <c:v>40147</c:v>
                </c:pt>
                <c:pt idx="17">
                  <c:v>40178</c:v>
                </c:pt>
                <c:pt idx="18">
                  <c:v>40209</c:v>
                </c:pt>
                <c:pt idx="19">
                  <c:v>40237</c:v>
                </c:pt>
                <c:pt idx="20">
                  <c:v>40268</c:v>
                </c:pt>
                <c:pt idx="21">
                  <c:v>40298</c:v>
                </c:pt>
                <c:pt idx="22">
                  <c:v>40329</c:v>
                </c:pt>
                <c:pt idx="23">
                  <c:v>40359</c:v>
                </c:pt>
                <c:pt idx="24">
                  <c:v>40390</c:v>
                </c:pt>
                <c:pt idx="25">
                  <c:v>40421</c:v>
                </c:pt>
                <c:pt idx="26">
                  <c:v>40451</c:v>
                </c:pt>
              </c:numCache>
            </c:numRef>
          </c:cat>
          <c:val>
            <c:numRef>
              <c:f>'BT2'!$G$5:$G$31</c:f>
              <c:numCache>
                <c:formatCode>#,##0.0000</c:formatCode>
                <c:ptCount val="27"/>
                <c:pt idx="0">
                  <c:v>1.9881094900878596E-2</c:v>
                </c:pt>
                <c:pt idx="1">
                  <c:v>4.07281658669294E-2</c:v>
                </c:pt>
                <c:pt idx="2">
                  <c:v>6.433766581119793E-2</c:v>
                </c:pt>
                <c:pt idx="3">
                  <c:v>8.7125198644024557E-2</c:v>
                </c:pt>
                <c:pt idx="4">
                  <c:v>0.11232259316432708</c:v>
                </c:pt>
                <c:pt idx="5">
                  <c:v>0.13997825515543211</c:v>
                </c:pt>
                <c:pt idx="6">
                  <c:v>0.17175319165721867</c:v>
                </c:pt>
                <c:pt idx="7">
                  <c:v>0.20550031287991391</c:v>
                </c:pt>
                <c:pt idx="8">
                  <c:v>0.23889114850675475</c:v>
                </c:pt>
                <c:pt idx="9">
                  <c:v>0.27174823436872131</c:v>
                </c:pt>
                <c:pt idx="10">
                  <c:v>0.30503452896347433</c:v>
                </c:pt>
                <c:pt idx="11">
                  <c:v>0.33825567613051222</c:v>
                </c:pt>
                <c:pt idx="12">
                  <c:v>0.37304338765107631</c:v>
                </c:pt>
                <c:pt idx="13">
                  <c:v>0.41105031321290669</c:v>
                </c:pt>
                <c:pt idx="14">
                  <c:v>0.45346534239669889</c:v>
                </c:pt>
                <c:pt idx="15">
                  <c:v>0.49702660502272167</c:v>
                </c:pt>
                <c:pt idx="16">
                  <c:v>0.54327594931368162</c:v>
                </c:pt>
                <c:pt idx="17">
                  <c:v>0.58760573973946995</c:v>
                </c:pt>
                <c:pt idx="18">
                  <c:v>0.6311476712740558</c:v>
                </c:pt>
                <c:pt idx="19">
                  <c:v>0.67062438092551491</c:v>
                </c:pt>
                <c:pt idx="20">
                  <c:v>0.70622706273622082</c:v>
                </c:pt>
                <c:pt idx="21">
                  <c:v>0.74022946669982914</c:v>
                </c:pt>
                <c:pt idx="22">
                  <c:v>0.77465741107362407</c:v>
                </c:pt>
                <c:pt idx="23">
                  <c:v>0.80711422529171228</c:v>
                </c:pt>
                <c:pt idx="24">
                  <c:v>0.83987256394581311</c:v>
                </c:pt>
                <c:pt idx="25">
                  <c:v>0.87038630477186985</c:v>
                </c:pt>
                <c:pt idx="26">
                  <c:v>0.900429153829999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'BT2'!$H$4</c:f>
              <c:strCache>
                <c:ptCount val="1"/>
                <c:pt idx="0">
                  <c:v>cumm_predited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'BT2'!$B$5:$B$31</c:f>
              <c:numCache>
                <c:formatCode>mmm\-yy</c:formatCode>
                <c:ptCount val="27"/>
                <c:pt idx="0">
                  <c:v>39660</c:v>
                </c:pt>
                <c:pt idx="1">
                  <c:v>39691</c:v>
                </c:pt>
                <c:pt idx="2">
                  <c:v>39721</c:v>
                </c:pt>
                <c:pt idx="3">
                  <c:v>39752</c:v>
                </c:pt>
                <c:pt idx="4">
                  <c:v>39782</c:v>
                </c:pt>
                <c:pt idx="5">
                  <c:v>39813</c:v>
                </c:pt>
                <c:pt idx="6">
                  <c:v>39844</c:v>
                </c:pt>
                <c:pt idx="7">
                  <c:v>39872</c:v>
                </c:pt>
                <c:pt idx="8">
                  <c:v>39903</c:v>
                </c:pt>
                <c:pt idx="9">
                  <c:v>39933</c:v>
                </c:pt>
                <c:pt idx="10">
                  <c:v>39964</c:v>
                </c:pt>
                <c:pt idx="11">
                  <c:v>39994</c:v>
                </c:pt>
                <c:pt idx="12">
                  <c:v>40025</c:v>
                </c:pt>
                <c:pt idx="13">
                  <c:v>40056</c:v>
                </c:pt>
                <c:pt idx="14">
                  <c:v>40086</c:v>
                </c:pt>
                <c:pt idx="15">
                  <c:v>40117</c:v>
                </c:pt>
                <c:pt idx="16">
                  <c:v>40147</c:v>
                </c:pt>
                <c:pt idx="17">
                  <c:v>40178</c:v>
                </c:pt>
                <c:pt idx="18">
                  <c:v>40209</c:v>
                </c:pt>
                <c:pt idx="19">
                  <c:v>40237</c:v>
                </c:pt>
                <c:pt idx="20">
                  <c:v>40268</c:v>
                </c:pt>
                <c:pt idx="21">
                  <c:v>40298</c:v>
                </c:pt>
                <c:pt idx="22">
                  <c:v>40329</c:v>
                </c:pt>
                <c:pt idx="23">
                  <c:v>40359</c:v>
                </c:pt>
                <c:pt idx="24">
                  <c:v>40390</c:v>
                </c:pt>
                <c:pt idx="25">
                  <c:v>40421</c:v>
                </c:pt>
                <c:pt idx="26">
                  <c:v>40451</c:v>
                </c:pt>
              </c:numCache>
            </c:numRef>
          </c:cat>
          <c:val>
            <c:numRef>
              <c:f>'BT2'!$H$5:$H$31</c:f>
              <c:numCache>
                <c:formatCode>#,##0.0000</c:formatCode>
                <c:ptCount val="27"/>
                <c:pt idx="0">
                  <c:v>1.8676694542256487E-2</c:v>
                </c:pt>
                <c:pt idx="1">
                  <c:v>3.8902584102596595E-2</c:v>
                </c:pt>
                <c:pt idx="2">
                  <c:v>6.0786604747643538E-2</c:v>
                </c:pt>
                <c:pt idx="3">
                  <c:v>8.4133360188985817E-2</c:v>
                </c:pt>
                <c:pt idx="4">
                  <c:v>0.10879404781813336</c:v>
                </c:pt>
                <c:pt idx="5">
                  <c:v>0.13483225308090366</c:v>
                </c:pt>
                <c:pt idx="6">
                  <c:v>0.16217131024191245</c:v>
                </c:pt>
                <c:pt idx="7">
                  <c:v>0.19075799591422068</c:v>
                </c:pt>
                <c:pt idx="8">
                  <c:v>0.22093466166388265</c:v>
                </c:pt>
                <c:pt idx="9">
                  <c:v>0.25271372316846347</c:v>
                </c:pt>
                <c:pt idx="10">
                  <c:v>0.2861181793944404</c:v>
                </c:pt>
                <c:pt idx="11">
                  <c:v>0.32175587995413291</c:v>
                </c:pt>
                <c:pt idx="12">
                  <c:v>0.35969001656466693</c:v>
                </c:pt>
                <c:pt idx="13">
                  <c:v>0.39998708286675688</c:v>
                </c:pt>
                <c:pt idx="14">
                  <c:v>0.44147724020170653</c:v>
                </c:pt>
                <c:pt idx="15">
                  <c:v>0.48414504786491963</c:v>
                </c:pt>
                <c:pt idx="16">
                  <c:v>0.52797754083771664</c:v>
                </c:pt>
                <c:pt idx="17">
                  <c:v>0.57054933219962145</c:v>
                </c:pt>
                <c:pt idx="18">
                  <c:v>0.6120204626532979</c:v>
                </c:pt>
                <c:pt idx="19">
                  <c:v>0.65252868748810089</c:v>
                </c:pt>
                <c:pt idx="20">
                  <c:v>0.69104902943142743</c:v>
                </c:pt>
                <c:pt idx="21">
                  <c:v>0.72781073416109687</c:v>
                </c:pt>
                <c:pt idx="22">
                  <c:v>0.76300363205039923</c:v>
                </c:pt>
                <c:pt idx="23">
                  <c:v>0.79508541105430119</c:v>
                </c:pt>
                <c:pt idx="24">
                  <c:v>0.82457165026669166</c:v>
                </c:pt>
                <c:pt idx="25">
                  <c:v>0.85185567885344471</c:v>
                </c:pt>
                <c:pt idx="26">
                  <c:v>0.87755635679109267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4672"/>
        <c:axId val="143250560"/>
      </c:lineChart>
      <c:dateAx>
        <c:axId val="143244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43250560"/>
        <c:crosses val="autoZero"/>
        <c:auto val="1"/>
        <c:lblOffset val="100"/>
        <c:baseTimeUnit val="months"/>
      </c:dateAx>
      <c:valAx>
        <c:axId val="14325056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43244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19</xdr:col>
      <xdr:colOff>16764</xdr:colOff>
      <xdr:row>26</xdr:row>
      <xdr:rowOff>12954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19</xdr:col>
      <xdr:colOff>16764</xdr:colOff>
      <xdr:row>47</xdr:row>
      <xdr:rowOff>12954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19</xdr:col>
      <xdr:colOff>16764</xdr:colOff>
      <xdr:row>26</xdr:row>
      <xdr:rowOff>12954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19</xdr:col>
      <xdr:colOff>16764</xdr:colOff>
      <xdr:row>47</xdr:row>
      <xdr:rowOff>12954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1:N31"/>
  <sheetViews>
    <sheetView showGridLines="0" tabSelected="1" topLeftCell="J1" zoomScale="80" zoomScaleNormal="80" workbookViewId="0">
      <pane ySplit="1" topLeftCell="A2" activePane="bottomLeft" state="frozen"/>
      <selection activeCell="J44" sqref="J44"/>
      <selection pane="bottomLeft" activeCell="W34" sqref="W34"/>
    </sheetView>
  </sheetViews>
  <sheetFormatPr defaultColWidth="14.28515625" defaultRowHeight="12.75" x14ac:dyDescent="0.25"/>
  <cols>
    <col min="1" max="1" width="3.5703125" style="3" customWidth="1"/>
    <col min="2" max="2" width="14.28515625" style="8"/>
    <col min="3" max="11" width="14.28515625" style="3"/>
    <col min="12" max="12" width="3.5703125" style="3" customWidth="1"/>
    <col min="13" max="16384" width="14.28515625" style="3"/>
  </cols>
  <sheetData>
    <row r="1" spans="2:14" s="12" customFormat="1" ht="19.5" x14ac:dyDescent="0.25">
      <c r="B1" s="11" t="s">
        <v>10</v>
      </c>
    </row>
    <row r="2" spans="2:14" s="5" customFormat="1" x14ac:dyDescent="0.25">
      <c r="B2" s="4"/>
    </row>
    <row r="3" spans="2:14" s="9" customFormat="1" ht="15.75" customHeight="1" x14ac:dyDescent="0.25">
      <c r="B3" s="14" t="s">
        <v>6</v>
      </c>
      <c r="C3" s="14"/>
      <c r="D3" s="14"/>
      <c r="E3" s="14"/>
      <c r="F3" s="14"/>
      <c r="G3" s="14"/>
      <c r="H3" s="14"/>
      <c r="I3" s="14"/>
      <c r="J3" s="14"/>
      <c r="K3" s="14"/>
      <c r="M3" s="15" t="s">
        <v>1</v>
      </c>
      <c r="N3" s="15"/>
    </row>
    <row r="4" spans="2:14" x14ac:dyDescent="0.25">
      <c r="B4" s="1" t="s">
        <v>0</v>
      </c>
      <c r="C4" s="2" t="s">
        <v>13</v>
      </c>
      <c r="D4" s="2" t="s">
        <v>3</v>
      </c>
      <c r="E4" s="2" t="s">
        <v>14</v>
      </c>
      <c r="F4" s="2" t="s">
        <v>8</v>
      </c>
      <c r="G4" s="13" t="s">
        <v>15</v>
      </c>
      <c r="H4" s="13" t="s">
        <v>12</v>
      </c>
      <c r="I4" s="2" t="s">
        <v>9</v>
      </c>
      <c r="J4" s="2" t="s">
        <v>4</v>
      </c>
      <c r="K4" s="2" t="s">
        <v>5</v>
      </c>
      <c r="M4" s="2" t="s">
        <v>2</v>
      </c>
      <c r="N4" s="2" t="s">
        <v>7</v>
      </c>
    </row>
    <row r="5" spans="2:14" x14ac:dyDescent="0.25">
      <c r="B5" s="6">
        <v>41578</v>
      </c>
      <c r="C5" s="7">
        <v>-4.1412468577199117</v>
      </c>
      <c r="D5" s="7">
        <v>-4.2269581291820923</v>
      </c>
      <c r="E5" s="7">
        <f>EXP(C5)/(EXP(C5)+1)</f>
        <v>1.5654063610747893E-2</v>
      </c>
      <c r="F5" s="7">
        <f>EXP(D5)/(EXP(D5)+1)</f>
        <v>1.4386725369602432E-2</v>
      </c>
      <c r="G5" s="7">
        <f>E5</f>
        <v>1.5654063610747893E-2</v>
      </c>
      <c r="H5" s="7">
        <f>F5</f>
        <v>1.4386725369602432E-2</v>
      </c>
      <c r="I5" s="7">
        <f>E5-F5</f>
        <v>1.267338241145461E-3</v>
      </c>
      <c r="J5" s="7">
        <f>I5/E5</f>
        <v>8.0959057830538125E-2</v>
      </c>
      <c r="K5" s="7">
        <f t="shared" ref="K5:K31" si="0">ABS(J5)</f>
        <v>8.0959057830538125E-2</v>
      </c>
      <c r="M5" s="10">
        <f>AVERAGE(K5:K31)</f>
        <v>9.3135497358653729E-2</v>
      </c>
      <c r="N5" s="10">
        <f>AVERAGE(J5:J31)</f>
        <v>-4.2041164887593088E-2</v>
      </c>
    </row>
    <row r="6" spans="2:14" x14ac:dyDescent="0.25">
      <c r="B6" s="6">
        <v>41608</v>
      </c>
      <c r="C6" s="7">
        <v>-4.073817803272882</v>
      </c>
      <c r="D6" s="7">
        <v>-4.172906314892443</v>
      </c>
      <c r="E6" s="7">
        <f t="shared" ref="E6:E31" si="1">EXP(C6)/(EXP(C6)+1)</f>
        <v>1.6727737167444773E-2</v>
      </c>
      <c r="F6" s="7">
        <f t="shared" ref="F6:F31" si="2">EXP(D6)/(EXP(D6)+1)</f>
        <v>1.5173629758300961E-2</v>
      </c>
      <c r="G6" s="7">
        <f>G5+E6</f>
        <v>3.2381800778192665E-2</v>
      </c>
      <c r="H6" s="7">
        <f>H5+F6</f>
        <v>2.9560355127903393E-2</v>
      </c>
      <c r="I6" s="7">
        <f t="shared" ref="I6:I31" si="3">E6-F6</f>
        <v>1.5541074091438116E-3</v>
      </c>
      <c r="J6" s="7">
        <f t="shared" ref="J6:J31" si="4">I6/E6</f>
        <v>9.2906015534987479E-2</v>
      </c>
      <c r="K6" s="7">
        <f t="shared" si="0"/>
        <v>9.2906015534987479E-2</v>
      </c>
    </row>
    <row r="7" spans="2:14" x14ac:dyDescent="0.25">
      <c r="B7" s="6">
        <v>41639</v>
      </c>
      <c r="C7" s="7">
        <v>-4.189445602634259</v>
      </c>
      <c r="D7" s="7">
        <v>-4.1400811211485591</v>
      </c>
      <c r="E7" s="7">
        <f t="shared" si="1"/>
        <v>1.4928448340451034E-2</v>
      </c>
      <c r="F7" s="7">
        <f t="shared" si="2"/>
        <v>1.5672036607657404E-2</v>
      </c>
      <c r="G7" s="7">
        <f t="shared" ref="G7:H31" si="5">G6+E7</f>
        <v>4.7310249118643698E-2</v>
      </c>
      <c r="H7" s="7">
        <f t="shared" si="5"/>
        <v>4.5232391735560797E-2</v>
      </c>
      <c r="I7" s="7">
        <f t="shared" si="3"/>
        <v>-7.4358826720636977E-4</v>
      </c>
      <c r="J7" s="7">
        <f t="shared" si="4"/>
        <v>-4.9810151078561703E-2</v>
      </c>
      <c r="K7" s="7">
        <f t="shared" si="0"/>
        <v>4.9810151078561703E-2</v>
      </c>
    </row>
    <row r="8" spans="2:14" x14ac:dyDescent="0.25">
      <c r="B8" s="6">
        <v>41670</v>
      </c>
      <c r="C8" s="7">
        <v>-4.1201624413053484</v>
      </c>
      <c r="D8" s="7">
        <v>-4.121561910793849</v>
      </c>
      <c r="E8" s="7">
        <f t="shared" si="1"/>
        <v>1.5982293449705001E-2</v>
      </c>
      <c r="F8" s="7">
        <f t="shared" si="2"/>
        <v>1.5960299091205426E-2</v>
      </c>
      <c r="G8" s="7">
        <f t="shared" si="5"/>
        <v>6.3292542568348695E-2</v>
      </c>
      <c r="H8" s="7">
        <f t="shared" si="5"/>
        <v>6.1192690826766219E-2</v>
      </c>
      <c r="I8" s="7">
        <f t="shared" si="3"/>
        <v>2.1994358499574651E-5</v>
      </c>
      <c r="J8" s="7">
        <f t="shared" si="4"/>
        <v>1.376170358077152E-3</v>
      </c>
      <c r="K8" s="7">
        <f t="shared" si="0"/>
        <v>1.376170358077152E-3</v>
      </c>
    </row>
    <row r="9" spans="2:14" x14ac:dyDescent="0.25">
      <c r="B9" s="6">
        <v>41698</v>
      </c>
      <c r="C9" s="7">
        <v>-4.1866185579961313</v>
      </c>
      <c r="D9" s="7">
        <v>-4.1131599043075111</v>
      </c>
      <c r="E9" s="7">
        <f t="shared" si="1"/>
        <v>1.4970078760018407E-2</v>
      </c>
      <c r="F9" s="7">
        <f t="shared" si="2"/>
        <v>1.6092795445540761E-2</v>
      </c>
      <c r="G9" s="7">
        <f t="shared" si="5"/>
        <v>7.8262621328367102E-2</v>
      </c>
      <c r="H9" s="7">
        <f t="shared" si="5"/>
        <v>7.7285486272306983E-2</v>
      </c>
      <c r="I9" s="7">
        <f t="shared" si="3"/>
        <v>-1.1227166855223535E-3</v>
      </c>
      <c r="J9" s="7">
        <f t="shared" si="4"/>
        <v>-7.4997380008505241E-2</v>
      </c>
      <c r="K9" s="7">
        <f t="shared" si="0"/>
        <v>7.4997380008505241E-2</v>
      </c>
    </row>
    <row r="10" spans="2:14" x14ac:dyDescent="0.25">
      <c r="B10" s="6">
        <v>41729</v>
      </c>
      <c r="C10" s="7">
        <v>-4.0457279048503931</v>
      </c>
      <c r="D10" s="7">
        <v>-4.1067943903096493</v>
      </c>
      <c r="E10" s="7">
        <f t="shared" si="1"/>
        <v>1.71960846226713E-2</v>
      </c>
      <c r="F10" s="7">
        <f t="shared" si="2"/>
        <v>1.6193896915015563E-2</v>
      </c>
      <c r="G10" s="7">
        <f t="shared" si="5"/>
        <v>9.5458705951038406E-2</v>
      </c>
      <c r="H10" s="7">
        <f t="shared" si="5"/>
        <v>9.3479383187322546E-2</v>
      </c>
      <c r="I10" s="7">
        <f t="shared" si="3"/>
        <v>1.0021877076557377E-3</v>
      </c>
      <c r="J10" s="7">
        <f t="shared" si="4"/>
        <v>5.8279993943182534E-2</v>
      </c>
      <c r="K10" s="7">
        <f t="shared" si="0"/>
        <v>5.8279993943182534E-2</v>
      </c>
    </row>
    <row r="11" spans="2:14" x14ac:dyDescent="0.25">
      <c r="B11" s="6">
        <v>41759</v>
      </c>
      <c r="C11" s="7">
        <v>-4.1617487391976109</v>
      </c>
      <c r="D11" s="7">
        <v>-4.1054556033318459</v>
      </c>
      <c r="E11" s="7">
        <f t="shared" si="1"/>
        <v>1.5341266862990775E-2</v>
      </c>
      <c r="F11" s="7">
        <f t="shared" si="2"/>
        <v>1.62152398276534E-2</v>
      </c>
      <c r="G11" s="7">
        <f t="shared" si="5"/>
        <v>0.11079997281402917</v>
      </c>
      <c r="H11" s="7">
        <f t="shared" si="5"/>
        <v>0.10969462301497594</v>
      </c>
      <c r="I11" s="7">
        <f t="shared" si="3"/>
        <v>-8.7397296466262472E-4</v>
      </c>
      <c r="J11" s="7">
        <f t="shared" si="4"/>
        <v>-5.6968760954872272E-2</v>
      </c>
      <c r="K11" s="7">
        <f t="shared" si="0"/>
        <v>5.6968760954872272E-2</v>
      </c>
    </row>
    <row r="12" spans="2:14" x14ac:dyDescent="0.25">
      <c r="B12" s="6">
        <v>41790</v>
      </c>
      <c r="C12" s="7">
        <v>-4.0538741233391455</v>
      </c>
      <c r="D12" s="7">
        <v>-4.1076709121161166</v>
      </c>
      <c r="E12" s="7">
        <f t="shared" si="1"/>
        <v>1.7058950550637008E-2</v>
      </c>
      <c r="F12" s="7">
        <f t="shared" si="2"/>
        <v>1.6179938392566855E-2</v>
      </c>
      <c r="G12" s="7">
        <f t="shared" si="5"/>
        <v>0.12785892336466617</v>
      </c>
      <c r="H12" s="7">
        <f t="shared" si="5"/>
        <v>0.1258745614075428</v>
      </c>
      <c r="I12" s="7">
        <f t="shared" si="3"/>
        <v>8.7901215807015265E-4</v>
      </c>
      <c r="J12" s="7">
        <f t="shared" si="4"/>
        <v>5.1527915240795918E-2</v>
      </c>
      <c r="K12" s="7">
        <f t="shared" si="0"/>
        <v>5.1527915240795918E-2</v>
      </c>
    </row>
    <row r="13" spans="2:14" x14ac:dyDescent="0.25">
      <c r="B13" s="6">
        <v>41820</v>
      </c>
      <c r="C13" s="7">
        <v>-4.1595241775156184</v>
      </c>
      <c r="D13" s="7">
        <v>-4.109899229536599</v>
      </c>
      <c r="E13" s="7">
        <f t="shared" si="1"/>
        <v>1.5374907152388397E-2</v>
      </c>
      <c r="F13" s="7">
        <f t="shared" si="2"/>
        <v>1.6144505920682263E-2</v>
      </c>
      <c r="G13" s="7">
        <f t="shared" si="5"/>
        <v>0.14323383051705457</v>
      </c>
      <c r="H13" s="7">
        <f t="shared" si="5"/>
        <v>0.14201906732822506</v>
      </c>
      <c r="I13" s="7">
        <f t="shared" si="3"/>
        <v>-7.6959876829386584E-4</v>
      </c>
      <c r="J13" s="7">
        <f t="shared" si="4"/>
        <v>-5.0055506720527637E-2</v>
      </c>
      <c r="K13" s="7">
        <f t="shared" si="0"/>
        <v>5.0055506720527637E-2</v>
      </c>
    </row>
    <row r="14" spans="2:14" x14ac:dyDescent="0.25">
      <c r="B14" s="6">
        <v>41851</v>
      </c>
      <c r="C14" s="7">
        <v>-4.1642735714563877</v>
      </c>
      <c r="D14" s="7">
        <v>-4.1139220591472734</v>
      </c>
      <c r="E14" s="7">
        <f t="shared" si="1"/>
        <v>1.5303173602353925E-2</v>
      </c>
      <c r="F14" s="7">
        <f t="shared" si="2"/>
        <v>1.6080732074694966E-2</v>
      </c>
      <c r="G14" s="7">
        <f t="shared" si="5"/>
        <v>0.15853700411940849</v>
      </c>
      <c r="H14" s="7">
        <f t="shared" si="5"/>
        <v>0.15809979940292002</v>
      </c>
      <c r="I14" s="7">
        <f t="shared" si="3"/>
        <v>-7.7755847234104065E-4</v>
      </c>
      <c r="J14" s="7">
        <f t="shared" si="4"/>
        <v>-5.0810275864702797E-2</v>
      </c>
      <c r="K14" s="7">
        <f t="shared" si="0"/>
        <v>5.0810275864702797E-2</v>
      </c>
    </row>
    <row r="15" spans="2:14" x14ac:dyDescent="0.25">
      <c r="B15" s="6">
        <v>41882</v>
      </c>
      <c r="C15" s="7">
        <v>-4.085443046752613</v>
      </c>
      <c r="D15" s="7">
        <v>-4.119219814155441</v>
      </c>
      <c r="E15" s="7">
        <f t="shared" si="1"/>
        <v>1.6537596474777216E-2</v>
      </c>
      <c r="F15" s="7">
        <f t="shared" si="2"/>
        <v>1.5997124780354352E-2</v>
      </c>
      <c r="G15" s="7">
        <f t="shared" si="5"/>
        <v>0.1750746005941857</v>
      </c>
      <c r="H15" s="7">
        <f t="shared" si="5"/>
        <v>0.17409692418327438</v>
      </c>
      <c r="I15" s="7">
        <f t="shared" si="3"/>
        <v>5.4047169442286366E-4</v>
      </c>
      <c r="J15" s="7">
        <f t="shared" si="4"/>
        <v>3.2681393287542083E-2</v>
      </c>
      <c r="K15" s="7">
        <f t="shared" si="0"/>
        <v>3.2681393287542083E-2</v>
      </c>
    </row>
    <row r="16" spans="2:14" x14ac:dyDescent="0.25">
      <c r="B16" s="6">
        <v>41912</v>
      </c>
      <c r="C16" s="7">
        <v>-4.1254439483028413</v>
      </c>
      <c r="D16" s="7">
        <v>-4.1291516227252441</v>
      </c>
      <c r="E16" s="7">
        <f t="shared" si="1"/>
        <v>1.5899443914316743E-2</v>
      </c>
      <c r="F16" s="7">
        <f t="shared" si="2"/>
        <v>1.5841535230289413E-2</v>
      </c>
      <c r="G16" s="7">
        <f t="shared" si="5"/>
        <v>0.19097404450850244</v>
      </c>
      <c r="H16" s="7">
        <f t="shared" si="5"/>
        <v>0.1899384594135638</v>
      </c>
      <c r="I16" s="7">
        <f t="shared" si="3"/>
        <v>5.7908684027330182E-5</v>
      </c>
      <c r="J16" s="7">
        <f t="shared" si="4"/>
        <v>3.6421829807007267E-3</v>
      </c>
      <c r="K16" s="7">
        <f t="shared" si="0"/>
        <v>3.6421829807007267E-3</v>
      </c>
    </row>
    <row r="17" spans="2:11" x14ac:dyDescent="0.25">
      <c r="B17" s="6">
        <v>41943</v>
      </c>
      <c r="C17" s="7">
        <v>-4.1782126260860473</v>
      </c>
      <c r="D17" s="7">
        <v>-4.1398638911681207</v>
      </c>
      <c r="E17" s="7">
        <f t="shared" si="1"/>
        <v>1.5094539134112737E-2</v>
      </c>
      <c r="F17" s="7">
        <f t="shared" si="2"/>
        <v>1.5675388042007354E-2</v>
      </c>
      <c r="G17" s="7">
        <f t="shared" si="5"/>
        <v>0.20606858364261518</v>
      </c>
      <c r="H17" s="7">
        <f t="shared" si="5"/>
        <v>0.20561384745557115</v>
      </c>
      <c r="I17" s="7">
        <f t="shared" si="3"/>
        <v>-5.8084890789461725E-4</v>
      </c>
      <c r="J17" s="7">
        <f t="shared" si="4"/>
        <v>-3.8480731523755779E-2</v>
      </c>
      <c r="K17" s="7">
        <f t="shared" si="0"/>
        <v>3.8480731523755779E-2</v>
      </c>
    </row>
    <row r="18" spans="2:11" x14ac:dyDescent="0.25">
      <c r="B18" s="6">
        <v>41973</v>
      </c>
      <c r="C18" s="7">
        <v>-4.0173760304212136</v>
      </c>
      <c r="D18" s="7">
        <v>-4.1511784326464261</v>
      </c>
      <c r="E18" s="7">
        <f t="shared" si="1"/>
        <v>1.7681858986622705E-2</v>
      </c>
      <c r="F18" s="7">
        <f t="shared" si="2"/>
        <v>1.5501761707077693E-2</v>
      </c>
      <c r="G18" s="7">
        <f t="shared" si="5"/>
        <v>0.22375044262923788</v>
      </c>
      <c r="H18" s="7">
        <f t="shared" si="5"/>
        <v>0.22111560916264886</v>
      </c>
      <c r="I18" s="7">
        <f t="shared" si="3"/>
        <v>2.1800972795450128E-3</v>
      </c>
      <c r="J18" s="7">
        <f t="shared" si="4"/>
        <v>0.12329570557000685</v>
      </c>
      <c r="K18" s="7">
        <f t="shared" si="0"/>
        <v>0.12329570557000685</v>
      </c>
    </row>
    <row r="19" spans="2:11" x14ac:dyDescent="0.25">
      <c r="B19" s="6">
        <v>42004</v>
      </c>
      <c r="C19" s="7">
        <v>-4.1761300886909716</v>
      </c>
      <c r="D19" s="7">
        <v>-4.1432857480872176</v>
      </c>
      <c r="E19" s="7">
        <f t="shared" si="1"/>
        <v>1.5125530865651436E-2</v>
      </c>
      <c r="F19" s="7">
        <f t="shared" si="2"/>
        <v>1.5622677326446715E-2</v>
      </c>
      <c r="G19" s="7">
        <f t="shared" si="5"/>
        <v>0.23887597349488932</v>
      </c>
      <c r="H19" s="7">
        <f t="shared" si="5"/>
        <v>0.23673828648909556</v>
      </c>
      <c r="I19" s="7">
        <f t="shared" si="3"/>
        <v>-4.9714646079527906E-4</v>
      </c>
      <c r="J19" s="7">
        <f t="shared" si="4"/>
        <v>-3.2868033870087091E-2</v>
      </c>
      <c r="K19" s="7">
        <f t="shared" si="0"/>
        <v>3.2868033870087091E-2</v>
      </c>
    </row>
    <row r="20" spans="2:11" x14ac:dyDescent="0.25">
      <c r="B20" s="6">
        <v>42035</v>
      </c>
      <c r="C20" s="7">
        <v>-4.1127261678957057</v>
      </c>
      <c r="D20" s="7">
        <v>-4.1355629645889707</v>
      </c>
      <c r="E20" s="7">
        <f t="shared" si="1"/>
        <v>1.6099664590321035E-2</v>
      </c>
      <c r="F20" s="7">
        <f t="shared" si="2"/>
        <v>1.5741888341480055E-2</v>
      </c>
      <c r="G20" s="7">
        <f t="shared" si="5"/>
        <v>0.25497563808521034</v>
      </c>
      <c r="H20" s="7">
        <f t="shared" si="5"/>
        <v>0.25248017483057561</v>
      </c>
      <c r="I20" s="7">
        <f t="shared" si="3"/>
        <v>3.5777624884097969E-4</v>
      </c>
      <c r="J20" s="7">
        <f t="shared" si="4"/>
        <v>2.2222590218188232E-2</v>
      </c>
      <c r="K20" s="7">
        <f t="shared" si="0"/>
        <v>2.2222590218188232E-2</v>
      </c>
    </row>
    <row r="21" spans="2:11" x14ac:dyDescent="0.25">
      <c r="B21" s="6">
        <v>42063</v>
      </c>
      <c r="C21" s="7">
        <v>-4.0290207246886274</v>
      </c>
      <c r="D21" s="7">
        <v>-4.1279402106975018</v>
      </c>
      <c r="E21" s="7">
        <f t="shared" si="1"/>
        <v>1.748073172996565E-2</v>
      </c>
      <c r="F21" s="7">
        <f t="shared" si="2"/>
        <v>1.586043292910249E-2</v>
      </c>
      <c r="G21" s="7">
        <f t="shared" si="5"/>
        <v>0.27245636981517601</v>
      </c>
      <c r="H21" s="7">
        <f t="shared" si="5"/>
        <v>0.26834060775967811</v>
      </c>
      <c r="I21" s="7">
        <f t="shared" si="3"/>
        <v>1.6202988008631597E-3</v>
      </c>
      <c r="J21" s="7">
        <f t="shared" si="4"/>
        <v>9.2690559290812005E-2</v>
      </c>
      <c r="K21" s="7">
        <f t="shared" si="0"/>
        <v>9.2690559290812005E-2</v>
      </c>
    </row>
    <row r="22" spans="2:11" x14ac:dyDescent="0.25">
      <c r="B22" s="6">
        <v>42094</v>
      </c>
      <c r="C22" s="7">
        <v>-4.0031327825267349</v>
      </c>
      <c r="D22" s="7">
        <v>-4.1239030406602932</v>
      </c>
      <c r="E22" s="7">
        <f t="shared" si="1"/>
        <v>1.7930960019743338E-2</v>
      </c>
      <c r="F22" s="7">
        <f t="shared" si="2"/>
        <v>1.592357195298244E-2</v>
      </c>
      <c r="G22" s="7">
        <f t="shared" si="5"/>
        <v>0.29038732983491933</v>
      </c>
      <c r="H22" s="7">
        <f t="shared" si="5"/>
        <v>0.28426417971266055</v>
      </c>
      <c r="I22" s="7">
        <f t="shared" si="3"/>
        <v>2.0073880667608977E-3</v>
      </c>
      <c r="J22" s="7">
        <f t="shared" si="4"/>
        <v>0.11195095324235915</v>
      </c>
      <c r="K22" s="7">
        <f t="shared" si="0"/>
        <v>0.11195095324235915</v>
      </c>
    </row>
    <row r="23" spans="2:11" x14ac:dyDescent="0.25">
      <c r="B23" s="6">
        <v>42124</v>
      </c>
      <c r="C23" s="7">
        <v>-4.1795154862625568</v>
      </c>
      <c r="D23" s="7">
        <v>-4.1202626599176702</v>
      </c>
      <c r="E23" s="7">
        <f t="shared" si="1"/>
        <v>1.5075182142303519E-2</v>
      </c>
      <c r="F23" s="7">
        <f t="shared" si="2"/>
        <v>1.5980717402096677E-2</v>
      </c>
      <c r="G23" s="7">
        <f t="shared" si="5"/>
        <v>0.30546251197722285</v>
      </c>
      <c r="H23" s="7">
        <f t="shared" si="5"/>
        <v>0.30024489711475721</v>
      </c>
      <c r="I23" s="7">
        <f t="shared" si="3"/>
        <v>-9.0553525979315819E-4</v>
      </c>
      <c r="J23" s="7">
        <f t="shared" si="4"/>
        <v>-6.0067948184325586E-2</v>
      </c>
      <c r="K23" s="7">
        <f t="shared" si="0"/>
        <v>6.0067948184325586E-2</v>
      </c>
    </row>
    <row r="24" spans="2:11" x14ac:dyDescent="0.25">
      <c r="B24" s="6">
        <v>42155</v>
      </c>
      <c r="C24" s="7">
        <v>-4.0982852098940503</v>
      </c>
      <c r="D24" s="7">
        <v>-4.1169973524509249</v>
      </c>
      <c r="E24" s="7">
        <f t="shared" si="1"/>
        <v>1.633002181521415E-2</v>
      </c>
      <c r="F24" s="7">
        <f t="shared" si="2"/>
        <v>1.6032146689705342E-2</v>
      </c>
      <c r="G24" s="7">
        <f t="shared" si="5"/>
        <v>0.321792533792437</v>
      </c>
      <c r="H24" s="7">
        <f t="shared" si="5"/>
        <v>0.31627704380446253</v>
      </c>
      <c r="I24" s="7">
        <f t="shared" si="3"/>
        <v>2.9787512550880774E-4</v>
      </c>
      <c r="J24" s="7">
        <f t="shared" si="4"/>
        <v>1.8240950862128499E-2</v>
      </c>
      <c r="K24" s="7">
        <f t="shared" si="0"/>
        <v>1.8240950862128499E-2</v>
      </c>
    </row>
    <row r="25" spans="2:11" x14ac:dyDescent="0.25">
      <c r="B25" s="6">
        <v>42185</v>
      </c>
      <c r="C25" s="7">
        <v>-4.1476084715772625</v>
      </c>
      <c r="D25" s="7">
        <v>-4.1046551435710725</v>
      </c>
      <c r="E25" s="7">
        <f t="shared" si="1"/>
        <v>1.5556338855598633E-2</v>
      </c>
      <c r="F25" s="7">
        <f t="shared" si="2"/>
        <v>1.622801395265867E-2</v>
      </c>
      <c r="G25" s="7">
        <f t="shared" si="5"/>
        <v>0.33734887264803565</v>
      </c>
      <c r="H25" s="7">
        <f t="shared" si="5"/>
        <v>0.33250505775712119</v>
      </c>
      <c r="I25" s="7">
        <f t="shared" si="3"/>
        <v>-6.7167509706003714E-4</v>
      </c>
      <c r="J25" s="7">
        <f t="shared" si="4"/>
        <v>-4.3176939207537596E-2</v>
      </c>
      <c r="K25" s="7">
        <f t="shared" si="0"/>
        <v>4.3176939207537596E-2</v>
      </c>
    </row>
    <row r="26" spans="2:11" x14ac:dyDescent="0.25">
      <c r="B26" s="6">
        <v>42216</v>
      </c>
      <c r="C26" s="7">
        <v>-4.2798618374047415</v>
      </c>
      <c r="D26" s="7">
        <v>-4.0924618073028238</v>
      </c>
      <c r="E26" s="7">
        <f t="shared" si="1"/>
        <v>1.3655519890755842E-2</v>
      </c>
      <c r="F26" s="7">
        <f t="shared" si="2"/>
        <v>1.6423829135122518E-2</v>
      </c>
      <c r="G26" s="7">
        <f t="shared" si="5"/>
        <v>0.35100439253879151</v>
      </c>
      <c r="H26" s="7">
        <f t="shared" si="5"/>
        <v>0.34892888689224372</v>
      </c>
      <c r="I26" s="7">
        <f t="shared" si="3"/>
        <v>-2.7683092443666762E-3</v>
      </c>
      <c r="J26" s="7">
        <f t="shared" si="4"/>
        <v>-0.20272455875083117</v>
      </c>
      <c r="K26" s="7">
        <f t="shared" si="0"/>
        <v>0.20272455875083117</v>
      </c>
    </row>
    <row r="27" spans="2:11" x14ac:dyDescent="0.25">
      <c r="B27" s="6">
        <v>42247</v>
      </c>
      <c r="C27" s="7">
        <v>-4.2674979188772726</v>
      </c>
      <c r="D27" s="7">
        <v>-4.0804026885023346</v>
      </c>
      <c r="E27" s="7">
        <f t="shared" si="1"/>
        <v>1.3823055363678947E-2</v>
      </c>
      <c r="F27" s="7">
        <f t="shared" si="2"/>
        <v>1.6619773464320295E-2</v>
      </c>
      <c r="G27" s="7">
        <f t="shared" si="5"/>
        <v>0.36482744790247046</v>
      </c>
      <c r="H27" s="7">
        <f t="shared" si="5"/>
        <v>0.36554866035656403</v>
      </c>
      <c r="I27" s="7">
        <f t="shared" si="3"/>
        <v>-2.7967181006413478E-3</v>
      </c>
      <c r="J27" s="7">
        <f t="shared" si="4"/>
        <v>-0.20232271571377208</v>
      </c>
      <c r="K27" s="7">
        <f t="shared" si="0"/>
        <v>0.20232271571377208</v>
      </c>
    </row>
    <row r="28" spans="2:11" x14ac:dyDescent="0.25">
      <c r="B28" s="6">
        <v>42277</v>
      </c>
      <c r="C28" s="7">
        <v>-4.1675718257386762</v>
      </c>
      <c r="D28" s="7">
        <v>-4.0665394895002427</v>
      </c>
      <c r="E28" s="7">
        <f t="shared" si="1"/>
        <v>1.5253551626490254E-2</v>
      </c>
      <c r="F28" s="7">
        <f t="shared" si="2"/>
        <v>1.6847872323867925E-2</v>
      </c>
      <c r="G28" s="7">
        <f t="shared" si="5"/>
        <v>0.38008099952896074</v>
      </c>
      <c r="H28" s="7">
        <f t="shared" si="5"/>
        <v>0.38239653268043194</v>
      </c>
      <c r="I28" s="7">
        <f t="shared" si="3"/>
        <v>-1.594320697377671E-3</v>
      </c>
      <c r="J28" s="7">
        <f t="shared" si="4"/>
        <v>-0.10452127716989372</v>
      </c>
      <c r="K28" s="7">
        <f t="shared" si="0"/>
        <v>0.10452127716989372</v>
      </c>
    </row>
    <row r="29" spans="2:11" x14ac:dyDescent="0.25">
      <c r="B29" s="6">
        <v>42308</v>
      </c>
      <c r="C29" s="7">
        <v>-4.3028658544562282</v>
      </c>
      <c r="D29" s="7">
        <v>-4.0522299214335149</v>
      </c>
      <c r="E29" s="7">
        <f t="shared" si="1"/>
        <v>1.3349119196510165E-2</v>
      </c>
      <c r="F29" s="7">
        <f t="shared" si="2"/>
        <v>1.7086542337184867E-2</v>
      </c>
      <c r="G29" s="7">
        <f t="shared" si="5"/>
        <v>0.3934301187254709</v>
      </c>
      <c r="H29" s="7">
        <f t="shared" si="5"/>
        <v>0.39948307501761682</v>
      </c>
      <c r="I29" s="7">
        <f t="shared" si="3"/>
        <v>-3.7374231406747012E-3</v>
      </c>
      <c r="J29" s="7">
        <f t="shared" si="4"/>
        <v>-0.27997526171253073</v>
      </c>
      <c r="K29" s="7">
        <f t="shared" si="0"/>
        <v>0.27997526171253073</v>
      </c>
    </row>
    <row r="30" spans="2:11" x14ac:dyDescent="0.25">
      <c r="B30" s="6">
        <v>42338</v>
      </c>
      <c r="C30" s="7">
        <v>-4.2156315248706315</v>
      </c>
      <c r="D30" s="7">
        <v>-4.0374317291711428</v>
      </c>
      <c r="E30" s="7">
        <f t="shared" si="1"/>
        <v>1.4548220310869093E-2</v>
      </c>
      <c r="F30" s="7">
        <f t="shared" si="2"/>
        <v>1.7336856181033058E-2</v>
      </c>
      <c r="G30" s="7">
        <f t="shared" si="5"/>
        <v>0.40797833903634001</v>
      </c>
      <c r="H30" s="7">
        <f t="shared" si="5"/>
        <v>0.41681993119864985</v>
      </c>
      <c r="I30" s="7">
        <f t="shared" si="3"/>
        <v>-2.7886358701639646E-3</v>
      </c>
      <c r="J30" s="7">
        <f t="shared" si="4"/>
        <v>-0.19168226838581431</v>
      </c>
      <c r="K30" s="7">
        <f t="shared" si="0"/>
        <v>0.19168226838581431</v>
      </c>
    </row>
    <row r="31" spans="2:11" x14ac:dyDescent="0.25">
      <c r="B31" s="6">
        <v>42369</v>
      </c>
      <c r="C31" s="7">
        <v>-4.3750279168294126</v>
      </c>
      <c r="D31" s="7">
        <v>-4.0434246908660834</v>
      </c>
      <c r="E31" s="7">
        <f t="shared" si="1"/>
        <v>1.2431308120007445E-2</v>
      </c>
      <c r="F31" s="7">
        <f t="shared" si="2"/>
        <v>1.7235053128386857E-2</v>
      </c>
      <c r="G31" s="7">
        <f t="shared" si="5"/>
        <v>0.42040964715634743</v>
      </c>
      <c r="H31" s="7">
        <f t="shared" si="5"/>
        <v>0.43405498432703671</v>
      </c>
      <c r="I31" s="7">
        <f t="shared" si="3"/>
        <v>-4.8037450083794116E-3</v>
      </c>
      <c r="J31" s="7">
        <f t="shared" si="4"/>
        <v>-0.38642313117861443</v>
      </c>
      <c r="K31" s="7">
        <f t="shared" si="0"/>
        <v>0.38642313117861443</v>
      </c>
    </row>
  </sheetData>
  <mergeCells count="2">
    <mergeCell ref="B3:K3"/>
    <mergeCell ref="M3:N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1:N31"/>
  <sheetViews>
    <sheetView showGridLines="0" zoomScale="80" zoomScaleNormal="80" workbookViewId="0">
      <pane ySplit="1" topLeftCell="A2" activePane="bottomLeft" state="frozen"/>
      <selection activeCell="J35" sqref="J35"/>
      <selection pane="bottomLeft" activeCell="A2" sqref="A2"/>
    </sheetView>
  </sheetViews>
  <sheetFormatPr defaultColWidth="14.28515625" defaultRowHeight="12.75" x14ac:dyDescent="0.25"/>
  <cols>
    <col min="1" max="1" width="3.5703125" style="3" customWidth="1"/>
    <col min="2" max="2" width="14.28515625" style="8"/>
    <col min="3" max="11" width="14.28515625" style="3"/>
    <col min="12" max="12" width="3.5703125" style="3" customWidth="1"/>
    <col min="13" max="16384" width="14.28515625" style="3"/>
  </cols>
  <sheetData>
    <row r="1" spans="2:14" s="12" customFormat="1" ht="19.5" x14ac:dyDescent="0.25">
      <c r="B1" s="11" t="s">
        <v>11</v>
      </c>
    </row>
    <row r="2" spans="2:14" s="5" customFormat="1" x14ac:dyDescent="0.25">
      <c r="B2" s="4"/>
    </row>
    <row r="3" spans="2:14" s="9" customFormat="1" ht="15.75" customHeight="1" x14ac:dyDescent="0.25">
      <c r="B3" s="14" t="s">
        <v>6</v>
      </c>
      <c r="C3" s="14"/>
      <c r="D3" s="14"/>
      <c r="E3" s="14"/>
      <c r="F3" s="14"/>
      <c r="G3" s="14"/>
      <c r="H3" s="14"/>
      <c r="I3" s="14"/>
      <c r="J3" s="14"/>
      <c r="K3" s="14"/>
      <c r="M3" s="15" t="s">
        <v>1</v>
      </c>
      <c r="N3" s="15"/>
    </row>
    <row r="4" spans="2:14" x14ac:dyDescent="0.25">
      <c r="B4" s="1" t="s">
        <v>0</v>
      </c>
      <c r="C4" s="2" t="s">
        <v>13</v>
      </c>
      <c r="D4" s="2" t="s">
        <v>3</v>
      </c>
      <c r="E4" s="2" t="s">
        <v>14</v>
      </c>
      <c r="F4" s="2" t="s">
        <v>8</v>
      </c>
      <c r="G4" s="13" t="s">
        <v>15</v>
      </c>
      <c r="H4" s="13" t="s">
        <v>12</v>
      </c>
      <c r="I4" s="2" t="s">
        <v>9</v>
      </c>
      <c r="J4" s="2" t="s">
        <v>4</v>
      </c>
      <c r="K4" s="2" t="s">
        <v>5</v>
      </c>
      <c r="M4" s="2" t="s">
        <v>2</v>
      </c>
      <c r="N4" s="2" t="s">
        <v>7</v>
      </c>
    </row>
    <row r="5" spans="2:14" x14ac:dyDescent="0.25">
      <c r="B5" s="6">
        <v>39660</v>
      </c>
      <c r="C5" s="7">
        <v>-3.8979046208295758</v>
      </c>
      <c r="D5" s="7">
        <v>-3.9616255070616573</v>
      </c>
      <c r="E5" s="7">
        <f>EXP(C5)/(EXP(C5)+1)</f>
        <v>1.9881094900878596E-2</v>
      </c>
      <c r="F5" s="7">
        <f>EXP(D5)/(EXP(D5)+1)</f>
        <v>1.8676694542256487E-2</v>
      </c>
      <c r="G5" s="7">
        <f>E5</f>
        <v>1.9881094900878596E-2</v>
      </c>
      <c r="H5" s="7">
        <f>F5</f>
        <v>1.8676694542256487E-2</v>
      </c>
      <c r="I5" s="7">
        <f>E5-F5</f>
        <v>1.204400358622109E-3</v>
      </c>
      <c r="J5" s="7">
        <f>I5/E5</f>
        <v>6.0580182561720153E-2</v>
      </c>
      <c r="K5" s="7">
        <f t="shared" ref="K5:K31" si="0">ABS(J5)</f>
        <v>6.0580182561720153E-2</v>
      </c>
      <c r="M5" s="10">
        <f>AVERAGE(K5:K31)</f>
        <v>6.1904588574356184E-2</v>
      </c>
      <c r="N5" s="10">
        <f>AVERAGE(J5:J31)</f>
        <v>2.7609495100743571E-2</v>
      </c>
    </row>
    <row r="6" spans="2:14" x14ac:dyDescent="0.25">
      <c r="B6" s="6">
        <v>39691</v>
      </c>
      <c r="C6" s="7">
        <v>-3.8494743826312785</v>
      </c>
      <c r="D6" s="7">
        <v>-3.8803586003608843</v>
      </c>
      <c r="E6" s="7">
        <f t="shared" ref="E6:E31" si="1">EXP(C6)/(EXP(C6)+1)</f>
        <v>2.0847070966050808E-2</v>
      </c>
      <c r="F6" s="7">
        <f t="shared" ref="F6:F31" si="2">EXP(D6)/(EXP(D6)+1)</f>
        <v>2.0225889560340108E-2</v>
      </c>
      <c r="G6" s="7">
        <f>G5+E6</f>
        <v>4.07281658669294E-2</v>
      </c>
      <c r="H6" s="7">
        <f>H5+F6</f>
        <v>3.8902584102596595E-2</v>
      </c>
      <c r="I6" s="7">
        <f t="shared" ref="I6:I31" si="3">E6-F6</f>
        <v>6.2118140571069957E-4</v>
      </c>
      <c r="J6" s="7">
        <f t="shared" ref="J6:J31" si="4">I6/E6</f>
        <v>2.9797059103520377E-2</v>
      </c>
      <c r="K6" s="7">
        <f t="shared" si="0"/>
        <v>2.9797059103520377E-2</v>
      </c>
    </row>
    <row r="7" spans="2:14" x14ac:dyDescent="0.25">
      <c r="B7" s="6">
        <v>39721</v>
      </c>
      <c r="C7" s="7">
        <v>-3.7222134378640943</v>
      </c>
      <c r="D7" s="7">
        <v>-3.7998715317147056</v>
      </c>
      <c r="E7" s="7">
        <f t="shared" si="1"/>
        <v>2.360949994426853E-2</v>
      </c>
      <c r="F7" s="7">
        <f t="shared" si="2"/>
        <v>2.1884020645046947E-2</v>
      </c>
      <c r="G7" s="7">
        <f t="shared" ref="G7:H31" si="5">G6+E7</f>
        <v>6.433766581119793E-2</v>
      </c>
      <c r="H7" s="7">
        <f t="shared" si="5"/>
        <v>6.0786604747643538E-2</v>
      </c>
      <c r="I7" s="7">
        <f t="shared" si="3"/>
        <v>1.7254792992215835E-3</v>
      </c>
      <c r="J7" s="7">
        <f t="shared" si="4"/>
        <v>7.3084110349421569E-2</v>
      </c>
      <c r="K7" s="7">
        <f t="shared" si="0"/>
        <v>7.3084110349421569E-2</v>
      </c>
    </row>
    <row r="8" spans="2:14" x14ac:dyDescent="0.25">
      <c r="B8" s="6">
        <v>39752</v>
      </c>
      <c r="C8" s="7">
        <v>-3.7584905165230067</v>
      </c>
      <c r="D8" s="7">
        <v>-3.7336736492774305</v>
      </c>
      <c r="E8" s="7">
        <f t="shared" si="1"/>
        <v>2.2787532832826623E-2</v>
      </c>
      <c r="F8" s="7">
        <f t="shared" si="2"/>
        <v>2.3346755441342272E-2</v>
      </c>
      <c r="G8" s="7">
        <f t="shared" si="5"/>
        <v>8.7125198644024557E-2</v>
      </c>
      <c r="H8" s="7">
        <f t="shared" si="5"/>
        <v>8.4133360188985817E-2</v>
      </c>
      <c r="I8" s="7">
        <f t="shared" si="3"/>
        <v>-5.5922260851564917E-4</v>
      </c>
      <c r="J8" s="7">
        <f t="shared" si="4"/>
        <v>-2.4540726397113952E-2</v>
      </c>
      <c r="K8" s="7">
        <f t="shared" si="0"/>
        <v>2.4540726397113952E-2</v>
      </c>
    </row>
    <row r="9" spans="2:14" x14ac:dyDescent="0.25">
      <c r="B9" s="6">
        <v>39782</v>
      </c>
      <c r="C9" s="7">
        <v>-3.6554943974620584</v>
      </c>
      <c r="D9" s="7">
        <v>-3.6775750414024402</v>
      </c>
      <c r="E9" s="7">
        <f t="shared" si="1"/>
        <v>2.5197394520302525E-2</v>
      </c>
      <c r="F9" s="7">
        <f t="shared" si="2"/>
        <v>2.4660687629147544E-2</v>
      </c>
      <c r="G9" s="7">
        <f t="shared" si="5"/>
        <v>0.11232259316432708</v>
      </c>
      <c r="H9" s="7">
        <f t="shared" si="5"/>
        <v>0.10879404781813336</v>
      </c>
      <c r="I9" s="7">
        <f t="shared" si="3"/>
        <v>5.3670689115498105E-4</v>
      </c>
      <c r="J9" s="7">
        <f t="shared" si="4"/>
        <v>2.1300094766644836E-2</v>
      </c>
      <c r="K9" s="7">
        <f t="shared" si="0"/>
        <v>2.1300094766644836E-2</v>
      </c>
    </row>
    <row r="10" spans="2:14" x14ac:dyDescent="0.25">
      <c r="B10" s="6">
        <v>39813</v>
      </c>
      <c r="C10" s="7">
        <v>-3.5598795182933642</v>
      </c>
      <c r="D10" s="7">
        <v>-3.6218071851129623</v>
      </c>
      <c r="E10" s="7">
        <f t="shared" si="1"/>
        <v>2.7655661991105019E-2</v>
      </c>
      <c r="F10" s="7">
        <f t="shared" si="2"/>
        <v>2.6038205262770304E-2</v>
      </c>
      <c r="G10" s="7">
        <f t="shared" si="5"/>
        <v>0.13997825515543211</v>
      </c>
      <c r="H10" s="7">
        <f t="shared" si="5"/>
        <v>0.13483225308090366</v>
      </c>
      <c r="I10" s="7">
        <f t="shared" si="3"/>
        <v>1.6174567283347152E-3</v>
      </c>
      <c r="J10" s="7">
        <f t="shared" si="4"/>
        <v>5.8485554562206575E-2</v>
      </c>
      <c r="K10" s="7">
        <f t="shared" si="0"/>
        <v>5.8485554562206575E-2</v>
      </c>
    </row>
    <row r="11" spans="2:14" x14ac:dyDescent="0.25">
      <c r="B11" s="6">
        <v>39844</v>
      </c>
      <c r="C11" s="7">
        <v>-3.416786745162347</v>
      </c>
      <c r="D11" s="7">
        <v>-3.5717192107189648</v>
      </c>
      <c r="E11" s="7">
        <f t="shared" si="1"/>
        <v>3.177493650178656E-2</v>
      </c>
      <c r="F11" s="7">
        <f t="shared" si="2"/>
        <v>2.7339057161008803E-2</v>
      </c>
      <c r="G11" s="7">
        <f t="shared" si="5"/>
        <v>0.17175319165721867</v>
      </c>
      <c r="H11" s="7">
        <f t="shared" si="5"/>
        <v>0.16217131024191245</v>
      </c>
      <c r="I11" s="7">
        <f t="shared" si="3"/>
        <v>4.4358793407777569E-3</v>
      </c>
      <c r="J11" s="7">
        <f t="shared" si="4"/>
        <v>0.13960309064750917</v>
      </c>
      <c r="K11" s="7">
        <f t="shared" si="0"/>
        <v>0.13960309064750917</v>
      </c>
    </row>
    <row r="12" spans="2:14" x14ac:dyDescent="0.25">
      <c r="B12" s="6">
        <v>39872</v>
      </c>
      <c r="C12" s="7">
        <v>-3.3545304626516677</v>
      </c>
      <c r="D12" s="7">
        <v>-3.5258109626493725</v>
      </c>
      <c r="E12" s="7">
        <f t="shared" si="1"/>
        <v>3.3747121222695235E-2</v>
      </c>
      <c r="F12" s="7">
        <f t="shared" si="2"/>
        <v>2.8586685672308241E-2</v>
      </c>
      <c r="G12" s="7">
        <f t="shared" si="5"/>
        <v>0.20550031287991391</v>
      </c>
      <c r="H12" s="7">
        <f t="shared" si="5"/>
        <v>0.19075799591422068</v>
      </c>
      <c r="I12" s="7">
        <f t="shared" si="3"/>
        <v>5.1604355503869943E-3</v>
      </c>
      <c r="J12" s="7">
        <f t="shared" si="4"/>
        <v>0.15291483727852187</v>
      </c>
      <c r="K12" s="7">
        <f t="shared" si="0"/>
        <v>0.15291483727852187</v>
      </c>
    </row>
    <row r="13" spans="2:14" x14ac:dyDescent="0.25">
      <c r="B13" s="6">
        <v>39903</v>
      </c>
      <c r="C13" s="7">
        <v>-3.3655127605029369</v>
      </c>
      <c r="D13" s="7">
        <v>-3.4700449568396183</v>
      </c>
      <c r="E13" s="7">
        <f t="shared" si="1"/>
        <v>3.339083562684083E-2</v>
      </c>
      <c r="F13" s="7">
        <f t="shared" si="2"/>
        <v>3.0176665749661977E-2</v>
      </c>
      <c r="G13" s="7">
        <f t="shared" si="5"/>
        <v>0.23889114850675475</v>
      </c>
      <c r="H13" s="7">
        <f t="shared" si="5"/>
        <v>0.22093466166388265</v>
      </c>
      <c r="I13" s="7">
        <f t="shared" si="3"/>
        <v>3.2141698771788532E-3</v>
      </c>
      <c r="J13" s="7">
        <f t="shared" si="4"/>
        <v>9.6259042843335751E-2</v>
      </c>
      <c r="K13" s="7">
        <f t="shared" si="0"/>
        <v>9.6259042843335751E-2</v>
      </c>
    </row>
    <row r="14" spans="2:14" x14ac:dyDescent="0.25">
      <c r="B14" s="6">
        <v>39933</v>
      </c>
      <c r="C14" s="7">
        <v>-3.3821788505519255</v>
      </c>
      <c r="D14" s="7">
        <v>-3.4166526738156167</v>
      </c>
      <c r="E14" s="7">
        <f t="shared" si="1"/>
        <v>3.2857085861966555E-2</v>
      </c>
      <c r="F14" s="7">
        <f t="shared" si="2"/>
        <v>3.1779061504580826E-2</v>
      </c>
      <c r="G14" s="7">
        <f t="shared" si="5"/>
        <v>0.27174823436872131</v>
      </c>
      <c r="H14" s="7">
        <f t="shared" si="5"/>
        <v>0.25271372316846347</v>
      </c>
      <c r="I14" s="7">
        <f t="shared" si="3"/>
        <v>1.078024357385729E-3</v>
      </c>
      <c r="J14" s="7">
        <f t="shared" si="4"/>
        <v>3.2809493876436169E-2</v>
      </c>
      <c r="K14" s="7">
        <f t="shared" si="0"/>
        <v>3.2809493876436169E-2</v>
      </c>
    </row>
    <row r="15" spans="2:14" x14ac:dyDescent="0.25">
      <c r="B15" s="6">
        <v>39964</v>
      </c>
      <c r="C15" s="7">
        <v>-3.3687566483510651</v>
      </c>
      <c r="D15" s="7">
        <v>-3.3650908381710343</v>
      </c>
      <c r="E15" s="7">
        <f t="shared" si="1"/>
        <v>3.3286294594752998E-2</v>
      </c>
      <c r="F15" s="7">
        <f t="shared" si="2"/>
        <v>3.3404456225976938E-2</v>
      </c>
      <c r="G15" s="7">
        <f t="shared" si="5"/>
        <v>0.30503452896347433</v>
      </c>
      <c r="H15" s="7">
        <f t="shared" si="5"/>
        <v>0.2861181793944404</v>
      </c>
      <c r="I15" s="7">
        <f t="shared" si="3"/>
        <v>-1.1816163122393974E-4</v>
      </c>
      <c r="J15" s="7">
        <f t="shared" si="4"/>
        <v>-3.5498583625035228E-3</v>
      </c>
      <c r="K15" s="7">
        <f t="shared" si="0"/>
        <v>3.5498583625035228E-3</v>
      </c>
    </row>
    <row r="16" spans="2:14" x14ac:dyDescent="0.25">
      <c r="B16" s="6">
        <v>39994</v>
      </c>
      <c r="C16" s="7">
        <v>-3.3707831392171359</v>
      </c>
      <c r="D16" s="7">
        <v>-3.2980629713052787</v>
      </c>
      <c r="E16" s="7">
        <f t="shared" si="1"/>
        <v>3.3221147167037883E-2</v>
      </c>
      <c r="F16" s="7">
        <f t="shared" si="2"/>
        <v>3.5637700559692495E-2</v>
      </c>
      <c r="G16" s="7">
        <f t="shared" si="5"/>
        <v>0.33825567613051222</v>
      </c>
      <c r="H16" s="7">
        <f t="shared" si="5"/>
        <v>0.32175587995413291</v>
      </c>
      <c r="I16" s="7">
        <f t="shared" si="3"/>
        <v>-2.4165533926546121E-3</v>
      </c>
      <c r="J16" s="7">
        <f t="shared" si="4"/>
        <v>-7.2741419208194089E-2</v>
      </c>
      <c r="K16" s="7">
        <f t="shared" si="0"/>
        <v>7.2741419208194089E-2</v>
      </c>
    </row>
    <row r="17" spans="2:11" x14ac:dyDescent="0.25">
      <c r="B17" s="6">
        <v>40025</v>
      </c>
      <c r="C17" s="7">
        <v>-3.3230838580120619</v>
      </c>
      <c r="D17" s="7">
        <v>-3.2332315045593618</v>
      </c>
      <c r="E17" s="7">
        <f t="shared" si="1"/>
        <v>3.4787711520564077E-2</v>
      </c>
      <c r="F17" s="7">
        <f t="shared" si="2"/>
        <v>3.7934136610533999E-2</v>
      </c>
      <c r="G17" s="7">
        <f t="shared" si="5"/>
        <v>0.37304338765107631</v>
      </c>
      <c r="H17" s="7">
        <f t="shared" si="5"/>
        <v>0.35969001656466693</v>
      </c>
      <c r="I17" s="7">
        <f t="shared" si="3"/>
        <v>-3.1464250899699217E-3</v>
      </c>
      <c r="J17" s="7">
        <f t="shared" si="4"/>
        <v>-9.0446452279851E-2</v>
      </c>
      <c r="K17" s="7">
        <f t="shared" si="0"/>
        <v>9.0446452279851E-2</v>
      </c>
    </row>
    <row r="18" spans="2:11" x14ac:dyDescent="0.25">
      <c r="B18" s="6">
        <v>40056</v>
      </c>
      <c r="C18" s="7">
        <v>-3.2312388567633796</v>
      </c>
      <c r="D18" s="7">
        <v>-3.1703451226808603</v>
      </c>
      <c r="E18" s="7">
        <f t="shared" si="1"/>
        <v>3.8006925561830392E-2</v>
      </c>
      <c r="F18" s="7">
        <f t="shared" si="2"/>
        <v>4.0297066302089957E-2</v>
      </c>
      <c r="G18" s="7">
        <f t="shared" si="5"/>
        <v>0.41105031321290669</v>
      </c>
      <c r="H18" s="7">
        <f t="shared" si="5"/>
        <v>0.39998708286675688</v>
      </c>
      <c r="I18" s="7">
        <f t="shared" si="3"/>
        <v>-2.290140740259565E-3</v>
      </c>
      <c r="J18" s="7">
        <f t="shared" si="4"/>
        <v>-6.0255879853631421E-2</v>
      </c>
      <c r="K18" s="7">
        <f t="shared" si="0"/>
        <v>6.0255879853631421E-2</v>
      </c>
    </row>
    <row r="19" spans="2:11" x14ac:dyDescent="0.25">
      <c r="B19" s="6">
        <v>40086</v>
      </c>
      <c r="C19" s="7">
        <v>-3.1169116981711946</v>
      </c>
      <c r="D19" s="7">
        <v>-3.1399236047991468</v>
      </c>
      <c r="E19" s="7">
        <f t="shared" si="1"/>
        <v>4.2415029183792211E-2</v>
      </c>
      <c r="F19" s="7">
        <f t="shared" si="2"/>
        <v>4.1490157334949644E-2</v>
      </c>
      <c r="G19" s="7">
        <f t="shared" si="5"/>
        <v>0.45346534239669889</v>
      </c>
      <c r="H19" s="7">
        <f t="shared" si="5"/>
        <v>0.44147724020170653</v>
      </c>
      <c r="I19" s="7">
        <f t="shared" si="3"/>
        <v>9.248718488425664E-4</v>
      </c>
      <c r="J19" s="7">
        <f t="shared" si="4"/>
        <v>2.180528616012321E-2</v>
      </c>
      <c r="K19" s="7">
        <f t="shared" si="0"/>
        <v>2.180528616012321E-2</v>
      </c>
    </row>
    <row r="20" spans="2:11" x14ac:dyDescent="0.25">
      <c r="B20" s="6">
        <v>40117</v>
      </c>
      <c r="C20" s="7">
        <v>-3.0890484545329047</v>
      </c>
      <c r="D20" s="7">
        <v>-3.1107057326500338</v>
      </c>
      <c r="E20" s="7">
        <f t="shared" si="1"/>
        <v>4.3561262626022786E-2</v>
      </c>
      <c r="F20" s="7">
        <f t="shared" si="2"/>
        <v>4.2667807663213105E-2</v>
      </c>
      <c r="G20" s="7">
        <f t="shared" si="5"/>
        <v>0.49702660502272167</v>
      </c>
      <c r="H20" s="7">
        <f t="shared" si="5"/>
        <v>0.48414504786491963</v>
      </c>
      <c r="I20" s="7">
        <f t="shared" si="3"/>
        <v>8.9345496280968106E-4</v>
      </c>
      <c r="J20" s="7">
        <f t="shared" si="4"/>
        <v>2.0510309135896021E-2</v>
      </c>
      <c r="K20" s="7">
        <f t="shared" si="0"/>
        <v>2.0510309135896021E-2</v>
      </c>
    </row>
    <row r="21" spans="2:11" x14ac:dyDescent="0.25">
      <c r="B21" s="6">
        <v>40147</v>
      </c>
      <c r="C21" s="7">
        <v>-3.0263549837394574</v>
      </c>
      <c r="D21" s="7">
        <v>-3.0825577232157571</v>
      </c>
      <c r="E21" s="7">
        <f t="shared" si="1"/>
        <v>4.6249344290959948E-2</v>
      </c>
      <c r="F21" s="7">
        <f t="shared" si="2"/>
        <v>4.3832492972797031E-2</v>
      </c>
      <c r="G21" s="7">
        <f t="shared" si="5"/>
        <v>0.54327594931368162</v>
      </c>
      <c r="H21" s="7">
        <f t="shared" si="5"/>
        <v>0.52797754083771664</v>
      </c>
      <c r="I21" s="7">
        <f t="shared" si="3"/>
        <v>2.4168513181629173E-3</v>
      </c>
      <c r="J21" s="7">
        <f t="shared" si="4"/>
        <v>5.2256985590070804E-2</v>
      </c>
      <c r="K21" s="7">
        <f t="shared" si="0"/>
        <v>5.2256985590070804E-2</v>
      </c>
    </row>
    <row r="22" spans="2:11" x14ac:dyDescent="0.25">
      <c r="B22" s="6">
        <v>40178</v>
      </c>
      <c r="C22" s="7">
        <v>-3.0707559633187826</v>
      </c>
      <c r="D22" s="7">
        <v>-3.1130588809824387</v>
      </c>
      <c r="E22" s="7">
        <f t="shared" si="1"/>
        <v>4.4329790425788294E-2</v>
      </c>
      <c r="F22" s="7">
        <f t="shared" si="2"/>
        <v>4.2571791361904761E-2</v>
      </c>
      <c r="G22" s="7">
        <f t="shared" si="5"/>
        <v>0.58760573973946995</v>
      </c>
      <c r="H22" s="7">
        <f t="shared" si="5"/>
        <v>0.57054933219962145</v>
      </c>
      <c r="I22" s="7">
        <f t="shared" si="3"/>
        <v>1.7579990638835336E-3</v>
      </c>
      <c r="J22" s="7">
        <f t="shared" si="4"/>
        <v>3.9657283442983297E-2</v>
      </c>
      <c r="K22" s="7">
        <f t="shared" si="0"/>
        <v>3.9657283442983297E-2</v>
      </c>
    </row>
    <row r="23" spans="2:11" x14ac:dyDescent="0.25">
      <c r="B23" s="6">
        <v>40209</v>
      </c>
      <c r="C23" s="7">
        <v>-3.0895125322861805</v>
      </c>
      <c r="D23" s="7">
        <v>-3.1404021480978499</v>
      </c>
      <c r="E23" s="7">
        <f t="shared" si="1"/>
        <v>4.3541931534585861E-2</v>
      </c>
      <c r="F23" s="7">
        <f t="shared" si="2"/>
        <v>4.1471130453676425E-2</v>
      </c>
      <c r="G23" s="7">
        <f t="shared" si="5"/>
        <v>0.6311476712740558</v>
      </c>
      <c r="H23" s="7">
        <f t="shared" si="5"/>
        <v>0.6120204626532979</v>
      </c>
      <c r="I23" s="7">
        <f t="shared" si="3"/>
        <v>2.070801080909436E-3</v>
      </c>
      <c r="J23" s="7">
        <f t="shared" si="4"/>
        <v>4.7558778582538874E-2</v>
      </c>
      <c r="K23" s="7">
        <f t="shared" si="0"/>
        <v>4.7558778582538874E-2</v>
      </c>
    </row>
    <row r="24" spans="2:11" x14ac:dyDescent="0.25">
      <c r="B24" s="6">
        <v>40237</v>
      </c>
      <c r="C24" s="7">
        <v>-3.191767361134608</v>
      </c>
      <c r="D24" s="7">
        <v>-3.1648987075752957</v>
      </c>
      <c r="E24" s="7">
        <f t="shared" si="1"/>
        <v>3.9476709651459115E-2</v>
      </c>
      <c r="F24" s="7">
        <f t="shared" si="2"/>
        <v>4.0508224834803035E-2</v>
      </c>
      <c r="G24" s="7">
        <f t="shared" si="5"/>
        <v>0.67062438092551491</v>
      </c>
      <c r="H24" s="7">
        <f t="shared" si="5"/>
        <v>0.65252868748810089</v>
      </c>
      <c r="I24" s="7">
        <f t="shared" si="3"/>
        <v>-1.0315151833439201E-3</v>
      </c>
      <c r="J24" s="7">
        <f t="shared" si="4"/>
        <v>-2.6129715278988403E-2</v>
      </c>
      <c r="K24" s="7">
        <f t="shared" si="0"/>
        <v>2.6129715278988403E-2</v>
      </c>
    </row>
    <row r="25" spans="2:11" x14ac:dyDescent="0.25">
      <c r="B25" s="6">
        <v>40268</v>
      </c>
      <c r="C25" s="7">
        <v>-3.2990823987136051</v>
      </c>
      <c r="D25" s="7">
        <v>-3.2172869444137904</v>
      </c>
      <c r="E25" s="7">
        <f t="shared" si="1"/>
        <v>3.5602681810705951E-2</v>
      </c>
      <c r="F25" s="7">
        <f t="shared" si="2"/>
        <v>3.8520341943326576E-2</v>
      </c>
      <c r="G25" s="7">
        <f t="shared" si="5"/>
        <v>0.70622706273622082</v>
      </c>
      <c r="H25" s="7">
        <f t="shared" si="5"/>
        <v>0.69104902943142743</v>
      </c>
      <c r="I25" s="7">
        <f t="shared" si="3"/>
        <v>-2.9176601326206253E-3</v>
      </c>
      <c r="J25" s="7">
        <f t="shared" si="4"/>
        <v>-8.1950571817409168E-2</v>
      </c>
      <c r="K25" s="7">
        <f t="shared" si="0"/>
        <v>8.1950571817409168E-2</v>
      </c>
    </row>
    <row r="26" spans="2:11" x14ac:dyDescent="0.25">
      <c r="B26" s="6">
        <v>40298</v>
      </c>
      <c r="C26" s="7">
        <v>-3.3467301187055551</v>
      </c>
      <c r="D26" s="7">
        <v>-3.2658441611477045</v>
      </c>
      <c r="E26" s="7">
        <f t="shared" si="1"/>
        <v>3.4002403963608291E-2</v>
      </c>
      <c r="F26" s="7">
        <f t="shared" si="2"/>
        <v>3.6761704729669456E-2</v>
      </c>
      <c r="G26" s="7">
        <f t="shared" si="5"/>
        <v>0.74022946669982914</v>
      </c>
      <c r="H26" s="7">
        <f t="shared" si="5"/>
        <v>0.72781073416109687</v>
      </c>
      <c r="I26" s="7">
        <f t="shared" si="3"/>
        <v>-2.7593007660611651E-3</v>
      </c>
      <c r="J26" s="7">
        <f t="shared" si="4"/>
        <v>-8.1150167176837221E-2</v>
      </c>
      <c r="K26" s="7">
        <f t="shared" si="0"/>
        <v>8.1150167176837221E-2</v>
      </c>
    </row>
    <row r="27" spans="2:11" x14ac:dyDescent="0.25">
      <c r="B27" s="6">
        <v>40329</v>
      </c>
      <c r="C27" s="7">
        <v>-3.3338521583977689</v>
      </c>
      <c r="D27" s="7">
        <v>-3.3110838894332764</v>
      </c>
      <c r="E27" s="7">
        <f t="shared" si="1"/>
        <v>3.4427944373794962E-2</v>
      </c>
      <c r="F27" s="7">
        <f t="shared" si="2"/>
        <v>3.5192897889302341E-2</v>
      </c>
      <c r="G27" s="7">
        <f t="shared" si="5"/>
        <v>0.77465741107362407</v>
      </c>
      <c r="H27" s="7">
        <f t="shared" si="5"/>
        <v>0.76300363205039923</v>
      </c>
      <c r="I27" s="7">
        <f t="shared" si="3"/>
        <v>-7.6495351550737861E-4</v>
      </c>
      <c r="J27" s="7">
        <f t="shared" si="4"/>
        <v>-2.2218971519241435E-2</v>
      </c>
      <c r="K27" s="7">
        <f t="shared" si="0"/>
        <v>2.2218971519241435E-2</v>
      </c>
    </row>
    <row r="28" spans="2:11" x14ac:dyDescent="0.25">
      <c r="B28" s="6">
        <v>40359</v>
      </c>
      <c r="C28" s="7">
        <v>-3.3948496479574168</v>
      </c>
      <c r="D28" s="7">
        <v>-3.4068593645711069</v>
      </c>
      <c r="E28" s="7">
        <f t="shared" si="1"/>
        <v>3.2456814218088208E-2</v>
      </c>
      <c r="F28" s="7">
        <f t="shared" si="2"/>
        <v>3.2081779003901932E-2</v>
      </c>
      <c r="G28" s="7">
        <f t="shared" si="5"/>
        <v>0.80711422529171228</v>
      </c>
      <c r="H28" s="7">
        <f t="shared" si="5"/>
        <v>0.79508541105430119</v>
      </c>
      <c r="I28" s="7">
        <f t="shared" si="3"/>
        <v>3.7503521418627561E-4</v>
      </c>
      <c r="J28" s="7">
        <f t="shared" si="4"/>
        <v>1.155489912430371E-2</v>
      </c>
      <c r="K28" s="7">
        <f t="shared" si="0"/>
        <v>1.155489912430371E-2</v>
      </c>
    </row>
    <row r="29" spans="2:11" x14ac:dyDescent="0.25">
      <c r="B29" s="6">
        <v>40390</v>
      </c>
      <c r="C29" s="7">
        <v>-3.3852908274872306</v>
      </c>
      <c r="D29" s="7">
        <v>-3.4939018944392943</v>
      </c>
      <c r="E29" s="7">
        <f t="shared" si="1"/>
        <v>3.2758338654100862E-2</v>
      </c>
      <c r="F29" s="7">
        <f t="shared" si="2"/>
        <v>2.9486239212390471E-2</v>
      </c>
      <c r="G29" s="7">
        <f t="shared" si="5"/>
        <v>0.83987256394581311</v>
      </c>
      <c r="H29" s="7">
        <f t="shared" si="5"/>
        <v>0.82457165026669166</v>
      </c>
      <c r="I29" s="7">
        <f t="shared" si="3"/>
        <v>3.272099441710391E-3</v>
      </c>
      <c r="J29" s="7">
        <f t="shared" si="4"/>
        <v>9.9886000821374749E-2</v>
      </c>
      <c r="K29" s="7">
        <f t="shared" si="0"/>
        <v>9.9886000821374749E-2</v>
      </c>
    </row>
    <row r="30" spans="2:11" x14ac:dyDescent="0.25">
      <c r="B30" s="6">
        <v>40421</v>
      </c>
      <c r="C30" s="7">
        <v>-3.4585892004291776</v>
      </c>
      <c r="D30" s="7">
        <v>-3.5737906318710362</v>
      </c>
      <c r="E30" s="7">
        <f t="shared" si="1"/>
        <v>3.0513740826056689E-2</v>
      </c>
      <c r="F30" s="7">
        <f t="shared" si="2"/>
        <v>2.7284028586753096E-2</v>
      </c>
      <c r="G30" s="7">
        <f t="shared" si="5"/>
        <v>0.87038630477186985</v>
      </c>
      <c r="H30" s="7">
        <f t="shared" si="5"/>
        <v>0.85185567885344471</v>
      </c>
      <c r="I30" s="7">
        <f t="shared" si="3"/>
        <v>3.2297122393035935E-3</v>
      </c>
      <c r="J30" s="7">
        <f t="shared" si="4"/>
        <v>0.10584451961214915</v>
      </c>
      <c r="K30" s="7">
        <f t="shared" si="0"/>
        <v>0.10584451961214915</v>
      </c>
    </row>
    <row r="31" spans="2:11" x14ac:dyDescent="0.25">
      <c r="B31" s="6">
        <v>40451</v>
      </c>
      <c r="C31" s="7">
        <v>-3.4746272316881743</v>
      </c>
      <c r="D31" s="7">
        <v>-3.6352011981607584</v>
      </c>
      <c r="E31" s="7">
        <f t="shared" si="1"/>
        <v>3.0042849058129189E-2</v>
      </c>
      <c r="F31" s="7">
        <f t="shared" si="2"/>
        <v>2.570067793764802E-2</v>
      </c>
      <c r="G31" s="7">
        <f t="shared" si="5"/>
        <v>0.900429153829999</v>
      </c>
      <c r="H31" s="7">
        <f t="shared" si="5"/>
        <v>0.87755635679109267</v>
      </c>
      <c r="I31" s="7">
        <f t="shared" si="3"/>
        <v>4.342171120481169E-3</v>
      </c>
      <c r="J31" s="7">
        <f t="shared" si="4"/>
        <v>0.1445326011550904</v>
      </c>
      <c r="K31" s="7">
        <f t="shared" si="0"/>
        <v>0.1445326011550904</v>
      </c>
    </row>
  </sheetData>
  <mergeCells count="2">
    <mergeCell ref="B3:K3"/>
    <mergeCell ref="M3: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BT1</vt:lpstr>
      <vt:lpstr>BT2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2017-06-29T13:20:31Z</dcterms:modified>
</cp:coreProperties>
</file>