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83892\Desktop\"/>
    </mc:Choice>
  </mc:AlternateContent>
  <bookViews>
    <workbookView xWindow="0" yWindow="0" windowWidth="19200" windowHeight="10830"/>
  </bookViews>
  <sheets>
    <sheet name="ANNUAL REPO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2" i="1"/>
  <c r="G22" i="1" s="1"/>
  <c r="F22" i="1"/>
  <c r="F23" i="1" s="1"/>
  <c r="F24" i="1" s="1"/>
  <c r="F25" i="1" s="1"/>
  <c r="F26" i="1" s="1"/>
  <c r="D3" i="1"/>
  <c r="E3" i="1" s="1"/>
  <c r="F3" i="1" s="1"/>
  <c r="G3" i="1" s="1"/>
  <c r="H3" i="1" s="1"/>
  <c r="H23" i="1" l="1"/>
  <c r="H24" i="1" l="1"/>
  <c r="G23" i="1"/>
  <c r="H25" i="1" l="1"/>
  <c r="G24" i="1"/>
  <c r="H26" i="1" l="1"/>
  <c r="G26" i="1" s="1"/>
  <c r="G25" i="1"/>
</calcChain>
</file>

<file path=xl/sharedStrings.xml><?xml version="1.0" encoding="utf-8"?>
<sst xmlns="http://schemas.openxmlformats.org/spreadsheetml/2006/main" count="32" uniqueCount="18">
  <si>
    <t>Net interest income ($ Mn)</t>
  </si>
  <si>
    <t>Net earnings ($ Mn)</t>
  </si>
  <si>
    <t>Gross earnings ($ Mn)</t>
  </si>
  <si>
    <t>ANNUAL REPORTS</t>
  </si>
  <si>
    <t>Provision ($ Mn)</t>
  </si>
  <si>
    <t>From Income Statement</t>
  </si>
  <si>
    <t>From Balance Sheet</t>
  </si>
  <si>
    <t>Other Financial and Statistical Data</t>
  </si>
  <si>
    <t>Loan receivables ($ Mn)</t>
  </si>
  <si>
    <t>Total assets ($ Mn)</t>
  </si>
  <si>
    <t>Borrowings ($ Mn)</t>
  </si>
  <si>
    <t>Total equity ($ Mn)</t>
  </si>
  <si>
    <t>Total active accounts ('000)</t>
  </si>
  <si>
    <t>Select the Financial Highlight from the drop down menu</t>
  </si>
  <si>
    <t>30+ DPD / Loan Receivables (%)</t>
  </si>
  <si>
    <t>90+ DPD / Loan Receivables (%)</t>
  </si>
  <si>
    <t>CET1 - capital ratio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</si>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</sst>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3" fontId="1" fillId="0" borderId="6" xfId="0" applyNumberFormat="1" applyFont="1" applyBorder="1" applyAlignment="1">
      <alignment horizontal="center" vertical="top"/>
    </xf>
    <xf numFmtId="3" fontId="1" fillId="0" borderId="7" xfId="0" applyNumberFormat="1" applyFont="1" applyBorder="1" applyAlignment="1">
      <alignment horizontal="center" vertical="top"/>
    </xf>
    <xf numFmtId="3" fontId="1" fillId="0" borderId="9" xfId="0" applyNumberFormat="1" applyFont="1" applyBorder="1" applyAlignment="1">
      <alignment horizontal="center" vertical="top"/>
    </xf>
    <xf numFmtId="3" fontId="1" fillId="0" borderId="10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" fontId="1" fillId="0" borderId="6" xfId="0" applyNumberFormat="1" applyFont="1" applyBorder="1" applyAlignment="1">
      <alignment horizontal="center" vertical="top"/>
    </xf>
    <xf numFmtId="4" fontId="1" fillId="0" borderId="7" xfId="0" applyNumberFormat="1" applyFont="1" applyBorder="1" applyAlignment="1">
      <alignment horizontal="center" vertical="top"/>
    </xf>
    <xf numFmtId="4" fontId="1" fillId="0" borderId="9" xfId="0" applyNumberFormat="1" applyFont="1" applyBorder="1" applyAlignment="1">
      <alignment horizontal="center" vertical="top"/>
    </xf>
    <xf numFmtId="4" fontId="1" fillId="0" borderId="10" xfId="0" applyNumberFormat="1" applyFont="1" applyBorder="1" applyAlignment="1">
      <alignment horizontal="center" vertical="top"/>
    </xf>
    <xf numFmtId="0" fontId="5" fillId="2" borderId="11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'ANNUAL REPORTS'!$B$22</c:f>
          <c:strCache>
            <c:ptCount val="1"/>
            <c:pt idx="0">
              <c:v>30+ DPD / Loan Receivables (%)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REPORTS'!$B$22</c:f>
              <c:strCache>
                <c:ptCount val="1"/>
                <c:pt idx="0">
                  <c:v>30+ DPD / Loan Receivables (%)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'ANNUAL REPORTS'!$F$21:$F$26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'ANNUAL REPORTS'!$G$21:$G$26</c:f>
              <c:numCache>
                <c:formatCode>General</c:formatCode>
                <c:ptCount val="6"/>
                <c:pt idx="0">
                  <c:v>4.58</c:v>
                </c:pt>
                <c:pt idx="1">
                  <c:v>4.3499999999999996</c:v>
                </c:pt>
                <c:pt idx="2">
                  <c:v>4.1399999999999997</c:v>
                </c:pt>
                <c:pt idx="3">
                  <c:v>4.0599999999999996</c:v>
                </c:pt>
                <c:pt idx="4">
                  <c:v>4.32</c:v>
                </c:pt>
                <c:pt idx="5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3-476F-A18D-E6371E16D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72162384"/>
        <c:axId val="472162712"/>
      </c:barChart>
      <c:catAx>
        <c:axId val="4721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712"/>
        <c:crosses val="autoZero"/>
        <c:auto val="1"/>
        <c:lblAlgn val="ctr"/>
        <c:lblOffset val="100"/>
        <c:noMultiLvlLbl val="0"/>
      </c:catAx>
      <c:valAx>
        <c:axId val="47216271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721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19</xdr:row>
      <xdr:rowOff>-1</xdr:rowOff>
    </xdr:from>
    <xdr:to>
      <xdr:col>8</xdr:col>
      <xdr:colOff>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showGridLines="0" tabSelected="1" zoomScale="80" zoomScaleNormal="80" workbookViewId="0">
      <selection activeCell="B38" sqref="B38"/>
    </sheetView>
  </sheetViews>
  <sheetFormatPr defaultColWidth="14.28515625" defaultRowHeight="12.75" x14ac:dyDescent="0.25"/>
  <cols>
    <col min="1" max="1" width="3.7109375" style="1" customWidth="1"/>
    <col min="2" max="2" width="28.5703125" style="12" customWidth="1"/>
    <col min="3" max="16384" width="14.28515625" style="1"/>
  </cols>
  <sheetData>
    <row r="1" spans="2:8" s="3" customFormat="1" ht="19.5" x14ac:dyDescent="0.25">
      <c r="B1" s="11" t="s">
        <v>3</v>
      </c>
    </row>
    <row r="3" spans="2:8" s="2" customFormat="1" x14ac:dyDescent="0.25">
      <c r="B3" s="13"/>
      <c r="C3" s="8">
        <v>2017</v>
      </c>
      <c r="D3" s="8">
        <f>C3-1</f>
        <v>2016</v>
      </c>
      <c r="E3" s="8">
        <f t="shared" ref="E3:H3" si="0">D3-1</f>
        <v>2015</v>
      </c>
      <c r="F3" s="8">
        <f t="shared" si="0"/>
        <v>2014</v>
      </c>
      <c r="G3" s="8">
        <f t="shared" si="0"/>
        <v>2013</v>
      </c>
      <c r="H3" s="9">
        <f t="shared" si="0"/>
        <v>2012</v>
      </c>
    </row>
    <row r="4" spans="2:8" s="10" customFormat="1" ht="15.75" x14ac:dyDescent="0.25">
      <c r="B4" s="21" t="s">
        <v>5</v>
      </c>
      <c r="C4" s="21"/>
      <c r="D4" s="21"/>
      <c r="E4" s="21"/>
      <c r="F4" s="21"/>
      <c r="G4" s="21"/>
      <c r="H4" s="21"/>
    </row>
    <row r="5" spans="2:8" x14ac:dyDescent="0.25">
      <c r="B5" s="14" t="s">
        <v>0</v>
      </c>
      <c r="C5" s="4">
        <v>15016</v>
      </c>
      <c r="D5" s="4">
        <v>13530</v>
      </c>
      <c r="E5" s="4">
        <v>12093</v>
      </c>
      <c r="F5" s="4">
        <v>11320</v>
      </c>
      <c r="G5" s="4">
        <v>10571</v>
      </c>
      <c r="H5" s="5">
        <v>9564</v>
      </c>
    </row>
    <row r="6" spans="2:8" x14ac:dyDescent="0.25">
      <c r="B6" s="15" t="s">
        <v>4</v>
      </c>
      <c r="C6" s="6">
        <v>5296</v>
      </c>
      <c r="D6" s="6">
        <v>3986</v>
      </c>
      <c r="E6" s="6">
        <v>2952</v>
      </c>
      <c r="F6" s="6">
        <v>2917</v>
      </c>
      <c r="G6" s="6">
        <v>3072</v>
      </c>
      <c r="H6" s="7">
        <v>2565</v>
      </c>
    </row>
    <row r="7" spans="2:8" x14ac:dyDescent="0.25">
      <c r="B7" s="15" t="s">
        <v>2</v>
      </c>
      <c r="C7" s="6">
        <v>3324</v>
      </c>
      <c r="D7" s="6">
        <v>3570</v>
      </c>
      <c r="E7" s="6">
        <v>3531</v>
      </c>
      <c r="F7" s="6">
        <v>3386</v>
      </c>
      <c r="G7" s="6">
        <v>3142</v>
      </c>
      <c r="H7" s="7">
        <v>3376</v>
      </c>
    </row>
    <row r="8" spans="2:8" x14ac:dyDescent="0.25">
      <c r="B8" s="15" t="s">
        <v>1</v>
      </c>
      <c r="C8" s="6">
        <v>1935</v>
      </c>
      <c r="D8" s="6">
        <v>2251</v>
      </c>
      <c r="E8" s="6">
        <v>2214</v>
      </c>
      <c r="F8" s="6">
        <v>2109</v>
      </c>
      <c r="G8" s="6">
        <v>1979</v>
      </c>
      <c r="H8" s="7">
        <v>2119</v>
      </c>
    </row>
    <row r="9" spans="2:8" s="10" customFormat="1" ht="15.75" x14ac:dyDescent="0.25">
      <c r="B9" s="21" t="s">
        <v>6</v>
      </c>
      <c r="C9" s="21"/>
      <c r="D9" s="21"/>
      <c r="E9" s="21"/>
      <c r="F9" s="21"/>
      <c r="G9" s="21"/>
      <c r="H9" s="21"/>
    </row>
    <row r="10" spans="2:8" x14ac:dyDescent="0.25">
      <c r="B10" s="14" t="s">
        <v>8</v>
      </c>
      <c r="C10" s="4">
        <v>75702</v>
      </c>
      <c r="D10" s="4">
        <v>68649</v>
      </c>
      <c r="E10" s="4">
        <v>61655</v>
      </c>
      <c r="F10" s="4">
        <v>57101</v>
      </c>
      <c r="G10" s="4">
        <v>52407</v>
      </c>
      <c r="H10" s="5">
        <v>47549</v>
      </c>
    </row>
    <row r="11" spans="2:8" x14ac:dyDescent="0.25">
      <c r="B11" s="15" t="s">
        <v>9</v>
      </c>
      <c r="C11" s="6">
        <v>91107</v>
      </c>
      <c r="D11" s="6">
        <v>84400</v>
      </c>
      <c r="E11" s="6">
        <v>76828</v>
      </c>
      <c r="F11" s="6">
        <v>66152</v>
      </c>
      <c r="G11" s="6">
        <v>56184</v>
      </c>
      <c r="H11" s="7">
        <v>49905</v>
      </c>
    </row>
    <row r="12" spans="2:8" x14ac:dyDescent="0.25">
      <c r="B12" s="15" t="s">
        <v>10</v>
      </c>
      <c r="C12" s="6">
        <v>20151</v>
      </c>
      <c r="D12" s="6">
        <v>20142</v>
      </c>
      <c r="E12" s="6">
        <v>24006</v>
      </c>
      <c r="F12" s="6">
        <v>24608</v>
      </c>
      <c r="G12" s="6">
        <v>25209</v>
      </c>
      <c r="H12" s="7">
        <v>25304</v>
      </c>
    </row>
    <row r="13" spans="2:8" x14ac:dyDescent="0.25">
      <c r="B13" s="15" t="s">
        <v>11</v>
      </c>
      <c r="C13" s="6">
        <v>14427</v>
      </c>
      <c r="D13" s="6">
        <v>13620</v>
      </c>
      <c r="E13" s="6">
        <v>11683</v>
      </c>
      <c r="F13" s="6">
        <v>7888</v>
      </c>
      <c r="G13" s="6">
        <v>5121</v>
      </c>
      <c r="H13" s="7">
        <v>4764</v>
      </c>
    </row>
    <row r="14" spans="2:8" s="10" customFormat="1" ht="15.75" x14ac:dyDescent="0.25">
      <c r="B14" s="21" t="s">
        <v>7</v>
      </c>
      <c r="C14" s="21"/>
      <c r="D14" s="21"/>
      <c r="E14" s="21"/>
      <c r="F14" s="21"/>
      <c r="G14" s="21"/>
      <c r="H14" s="21"/>
    </row>
    <row r="15" spans="2:8" x14ac:dyDescent="0.25">
      <c r="B15" s="14" t="s">
        <v>14</v>
      </c>
      <c r="C15" s="17">
        <v>4.67</v>
      </c>
      <c r="D15" s="17">
        <v>4.32</v>
      </c>
      <c r="E15" s="17">
        <v>4.0599999999999996</v>
      </c>
      <c r="F15" s="17">
        <v>4.1399999999999997</v>
      </c>
      <c r="G15" s="17">
        <v>4.3499999999999996</v>
      </c>
      <c r="H15" s="18">
        <v>4.58</v>
      </c>
    </row>
    <row r="16" spans="2:8" x14ac:dyDescent="0.25">
      <c r="B16" s="15" t="s">
        <v>15</v>
      </c>
      <c r="C16" s="19">
        <v>2.2799999999999998</v>
      </c>
      <c r="D16" s="19">
        <v>2.0299999999999998</v>
      </c>
      <c r="E16" s="19">
        <v>1.86</v>
      </c>
      <c r="F16" s="19">
        <v>1.9</v>
      </c>
      <c r="G16" s="19">
        <v>1.96</v>
      </c>
      <c r="H16" s="20">
        <v>2.02</v>
      </c>
    </row>
    <row r="17" spans="2:8" x14ac:dyDescent="0.25">
      <c r="B17" s="15" t="s">
        <v>12</v>
      </c>
      <c r="C17" s="6">
        <v>74541</v>
      </c>
      <c r="D17" s="6">
        <v>71890</v>
      </c>
      <c r="E17" s="6">
        <v>68314</v>
      </c>
      <c r="F17" s="6">
        <v>64286</v>
      </c>
      <c r="G17" s="6">
        <v>61957</v>
      </c>
      <c r="H17" s="7">
        <v>57099</v>
      </c>
    </row>
    <row r="18" spans="2:8" x14ac:dyDescent="0.25">
      <c r="B18" s="15" t="s">
        <v>16</v>
      </c>
      <c r="C18" s="19">
        <v>15.8</v>
      </c>
      <c r="D18" s="19">
        <v>17</v>
      </c>
      <c r="E18" s="19">
        <v>16.8</v>
      </c>
      <c r="F18" s="19">
        <v>14.9</v>
      </c>
      <c r="G18" s="19" t="s">
        <v>17</v>
      </c>
      <c r="H18" s="20" t="s">
        <v>17</v>
      </c>
    </row>
    <row r="20" spans="2:8" x14ac:dyDescent="0.25">
      <c r="B20" s="22" t="s">
        <v>13</v>
      </c>
    </row>
    <row r="21" spans="2:8" x14ac:dyDescent="0.25">
      <c r="B21" s="23"/>
      <c r="E21" s="1" t="s">
        <v>0</v>
      </c>
      <c r="F21" s="1">
        <v>2012</v>
      </c>
      <c r="G21" s="1">
        <f>VLOOKUP($B$22,$B$3:$H$18,H21,0)</f>
        <v>4.58</v>
      </c>
      <c r="H21" s="1">
        <v>7</v>
      </c>
    </row>
    <row r="22" spans="2:8" x14ac:dyDescent="0.25">
      <c r="B22" s="16" t="s">
        <v>14</v>
      </c>
      <c r="E22" s="1" t="s">
        <v>4</v>
      </c>
      <c r="F22" s="1">
        <f>F21+1</f>
        <v>2013</v>
      </c>
      <c r="G22" s="1">
        <f t="shared" ref="G22:G26" si="1">VLOOKUP($B$22,$B$3:$H$18,H22,0)</f>
        <v>4.3499999999999996</v>
      </c>
      <c r="H22" s="1">
        <f>H21-1</f>
        <v>6</v>
      </c>
    </row>
    <row r="23" spans="2:8" x14ac:dyDescent="0.25">
      <c r="E23" s="1" t="s">
        <v>2</v>
      </c>
      <c r="F23" s="1">
        <f t="shared" ref="F23:F26" si="2">F22+1</f>
        <v>2014</v>
      </c>
      <c r="G23" s="1">
        <f t="shared" si="1"/>
        <v>4.1399999999999997</v>
      </c>
      <c r="H23" s="1">
        <f t="shared" ref="H23:H26" si="3">H22-1</f>
        <v>5</v>
      </c>
    </row>
    <row r="24" spans="2:8" x14ac:dyDescent="0.25">
      <c r="E24" s="1" t="s">
        <v>1</v>
      </c>
      <c r="F24" s="1">
        <f t="shared" si="2"/>
        <v>2015</v>
      </c>
      <c r="G24" s="1">
        <f t="shared" si="1"/>
        <v>4.0599999999999996</v>
      </c>
      <c r="H24" s="1">
        <f t="shared" si="3"/>
        <v>4</v>
      </c>
    </row>
    <row r="25" spans="2:8" x14ac:dyDescent="0.25">
      <c r="E25" s="1" t="s">
        <v>8</v>
      </c>
      <c r="F25" s="1">
        <f t="shared" si="2"/>
        <v>2016</v>
      </c>
      <c r="G25" s="1">
        <f t="shared" si="1"/>
        <v>4.32</v>
      </c>
      <c r="H25" s="1">
        <f t="shared" si="3"/>
        <v>3</v>
      </c>
    </row>
    <row r="26" spans="2:8" x14ac:dyDescent="0.25">
      <c r="E26" s="1" t="s">
        <v>9</v>
      </c>
      <c r="F26" s="1">
        <f t="shared" si="2"/>
        <v>2017</v>
      </c>
      <c r="G26" s="1">
        <f t="shared" si="1"/>
        <v>4.67</v>
      </c>
      <c r="H26" s="1">
        <f t="shared" si="3"/>
        <v>2</v>
      </c>
    </row>
    <row r="27" spans="2:8" x14ac:dyDescent="0.25">
      <c r="E27" s="1" t="s">
        <v>10</v>
      </c>
    </row>
    <row r="28" spans="2:8" x14ac:dyDescent="0.25">
      <c r="E28" s="1" t="s">
        <v>11</v>
      </c>
    </row>
    <row r="29" spans="2:8" x14ac:dyDescent="0.25">
      <c r="E29" s="1" t="s">
        <v>14</v>
      </c>
    </row>
    <row r="30" spans="2:8" x14ac:dyDescent="0.25">
      <c r="E30" s="1" t="s">
        <v>15</v>
      </c>
    </row>
    <row r="31" spans="2:8" x14ac:dyDescent="0.25">
      <c r="E31" s="1" t="s">
        <v>12</v>
      </c>
    </row>
    <row r="32" spans="2:8" x14ac:dyDescent="0.25">
      <c r="E32" s="1" t="s">
        <v>16</v>
      </c>
    </row>
  </sheetData>
  <dataConsolidate/>
  <mergeCells count="4">
    <mergeCell ref="B4:H4"/>
    <mergeCell ref="B9:H9"/>
    <mergeCell ref="B14:H14"/>
    <mergeCell ref="B20:B21"/>
  </mergeCells>
  <dataValidations count="1">
    <dataValidation type="list" allowBlank="1" showInputMessage="1" showErrorMessage="1" sqref="B22">
      <formula1>$E$21:$E$32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REPORTS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Rohit1 [RISK NE]</dc:creator>
  <cp:lastModifiedBy>Garg, Rohit1 [RISK NE]</cp:lastModifiedBy>
  <dcterms:created xsi:type="dcterms:W3CDTF">2018-09-12T10:22:19Z</dcterms:created>
  <dcterms:modified xsi:type="dcterms:W3CDTF">2018-09-12T14:16:47Z</dcterms:modified>
</cp:coreProperties>
</file>