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lejandra.ospina\Documents\GitHub\testing-performance-backend-payment-authorizer\"/>
    </mc:Choice>
  </mc:AlternateContent>
  <xr:revisionPtr revIDLastSave="0" documentId="13_ncr:1_{4BE0E942-4E5F-497D-B782-C0CA679BEEFF}" xr6:coauthVersionLast="47" xr6:coauthVersionMax="47" xr10:uidLastSave="{00000000-0000-0000-0000-000000000000}"/>
  <bookViews>
    <workbookView xWindow="28680" yWindow="-120" windowWidth="29040" windowHeight="15840" firstSheet="3" activeTab="7" xr2:uid="{00000000-000D-0000-FFFF-FFFF00000000}"/>
  </bookViews>
  <sheets>
    <sheet name="Diseño-Desarrollo" sheetId="1" r:id="rId1"/>
    <sheet name="Datos del Negocio" sheetId="2" r:id="rId2"/>
    <sheet name="ConsolidadoApdex" sheetId="8" r:id="rId3"/>
    <sheet name="ResultadosApdex" sheetId="7" r:id="rId4"/>
    <sheet name="Resultados+Transaccionalidad" sheetId="6" r:id="rId5"/>
    <sheet name="Métricas Infraestructura" sheetId="3" r:id="rId6"/>
    <sheet name="Métricas Tablas en Dynamo" sheetId="4" r:id="rId7"/>
    <sheet name="EvidenciasHPA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B3" i="8"/>
  <c r="B2" i="6"/>
  <c r="B5" i="6"/>
  <c r="B6" i="6"/>
  <c r="B9" i="6"/>
  <c r="F5" i="2"/>
  <c r="D4" i="2"/>
  <c r="E4" i="2" s="1"/>
  <c r="F4" i="2" s="1"/>
  <c r="D7" i="2"/>
  <c r="F7" i="2" s="1"/>
  <c r="D6" i="2"/>
  <c r="E6" i="2" s="1"/>
  <c r="F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9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Para el componente en particular si es una migración o para uno semejante a él que maneje capacidades similares si es algo nuevo
	-Alejandra Ospina Aguirre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tc={136A850E-6695-4956-A591-3DC2ED3161F4}</author>
  </authors>
  <commentList>
    <comment ref="A3" authorId="0" shapeId="0" xr:uid="{136A850E-6695-4956-A591-3DC2ED3161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Aún no se aplicaba el aumento del micro para igualarlos a producción</t>
      </text>
    </comment>
  </commentList>
</comments>
</file>

<file path=xl/sharedStrings.xml><?xml version="1.0" encoding="utf-8"?>
<sst xmlns="http://schemas.openxmlformats.org/spreadsheetml/2006/main" count="279" uniqueCount="128">
  <si>
    <t>Item</t>
  </si>
  <si>
    <t xml:space="preserve">Cumplimiento </t>
  </si>
  <si>
    <t>Las HUs han sido claras y concisas</t>
  </si>
  <si>
    <t>Cumple</t>
  </si>
  <si>
    <t>Las HUs son Centrada en el usuario</t>
  </si>
  <si>
    <t>Las HUs son Independientes y negociables</t>
  </si>
  <si>
    <t>Cumple Parcialmente</t>
  </si>
  <si>
    <t>Las HUs son estimables y medibles</t>
  </si>
  <si>
    <t>Las HUs son valiosas y prioritarias</t>
  </si>
  <si>
    <t>Las HUs son validadas y verificables</t>
  </si>
  <si>
    <t>Las HUs son específicas y completas</t>
  </si>
  <si>
    <t>Las HUs son trazables y actualizables</t>
  </si>
  <si>
    <t>Todos los stakeholders participan durante el contexto y necesidades generales de la iniciativa</t>
  </si>
  <si>
    <t>Las métricas para el rendimiento inicial están claras</t>
  </si>
  <si>
    <t>Se tiene conocimiento de los componentes Flypass con los que se integra</t>
  </si>
  <si>
    <t>Se tiene conocimiento de los componentes externos con los que se integra la iniciativa</t>
  </si>
  <si>
    <t xml:space="preserve">Todos los stakeholders conocen la arquitectura definida para la iniciativa </t>
  </si>
  <si>
    <t xml:space="preserve">Se tienen claros las buenas prácticas de programación que se usan y quienes serán los aprobadores oficiales de los PRs </t>
  </si>
  <si>
    <t>Se tiene conocimiento del crecimiento esperado de la iniciativa</t>
  </si>
  <si>
    <t xml:space="preserve">Se tiene conocimiento de las MAX TPS esperadas </t>
  </si>
  <si>
    <t xml:space="preserve">Se tiene conocimiento de la disponibilidad del servicio </t>
  </si>
  <si>
    <t xml:space="preserve">Se tiene conocimiento de los consumos promedios consumidos </t>
  </si>
  <si>
    <t>Las pruebas unitarias cumplen con el mínimo requerido</t>
  </si>
  <si>
    <t xml:space="preserve">Que tipo de placas permite </t>
  </si>
  <si>
    <t>El equipo solucionador conoce las difierentes pruebas que se van a realizar (unitarias, integración, E2E)</t>
  </si>
  <si>
    <t>El código cumple con las recomedaciones de sonar</t>
  </si>
  <si>
    <t>Las pruebas unitarias cumplencon el estandar requerido</t>
  </si>
  <si>
    <t xml:space="preserve">Los cambios a probar están desplegados en el ambiente de certificación </t>
  </si>
  <si>
    <t>Los cambios están probados funcionalmente y se encuentran estables</t>
  </si>
  <si>
    <t>Se cuenta con el tiempo necesario para realizar las pruebas durante las diferentes etapas del proyecto</t>
  </si>
  <si>
    <t>Las capacidades de infraestructura y BD están homologas/semejantes a PDN</t>
  </si>
  <si>
    <t>Se cuenta con un plan de despliegue</t>
  </si>
  <si>
    <t>No Cumple</t>
  </si>
  <si>
    <t>Todos los puntos estan pendientes para la salida a produccion</t>
  </si>
  <si>
    <t xml:space="preserve">Se cuenta con un rollback en caso de presentar una afectación despues del despliegue </t>
  </si>
  <si>
    <t>No aplica</t>
  </si>
  <si>
    <t>Se tiene un plan de atención de errores</t>
  </si>
  <si>
    <t>Los microservicios implementados cuentan con las metricas requeridas desde infraestructura</t>
  </si>
  <si>
    <t>A la espera pruebas de performance</t>
  </si>
  <si>
    <t>El sistema cuenta con alertas internas que le indican si alguna integración presenta fallos</t>
  </si>
  <si>
    <t xml:space="preserve">El sistema cuenta con logs </t>
  </si>
  <si>
    <t>Se tiene un listado de errores conocidos con sus correspondientes soluciones</t>
  </si>
  <si>
    <t xml:space="preserve">Diligenciar los nombres de las transacciones, la cantidad de transacciones al mes y la cantidad de horas de operación como en el ejemplo, los cálculos se realizarán automáticamente </t>
  </si>
  <si>
    <t>Horas diarias operacion</t>
  </si>
  <si>
    <t>Transacciones</t>
  </si>
  <si>
    <t>Cantidad Max TPM</t>
  </si>
  <si>
    <t>Cantidad Max TPD</t>
  </si>
  <si>
    <t>Cantidad Max TPH</t>
  </si>
  <si>
    <t>Cantidad Max TPS</t>
  </si>
  <si>
    <t>Tiempo Max</t>
  </si>
  <si>
    <t>Tiempo Min</t>
  </si>
  <si>
    <t>ms</t>
  </si>
  <si>
    <t>Listar los nombres de las tablas usadas en dynamo</t>
  </si>
  <si>
    <t>Fecha</t>
  </si>
  <si>
    <t>% MAX Utilización de la CPU del pod</t>
  </si>
  <si>
    <t>% MAX 
Utilización de la CPU del pod por encima del límite del pod</t>
  </si>
  <si>
    <t>% MAX 
Utilización de la memoria del pod</t>
  </si>
  <si>
    <t xml:space="preserve">% MAX Utilización de la memoria del pod por encima del límite del pod
</t>
  </si>
  <si>
    <t>Tabla</t>
  </si>
  <si>
    <t>Autorizacion placas flypass(carga)</t>
  </si>
  <si>
    <t>Autorizacion placas no flypass (carga)</t>
  </si>
  <si>
    <t>Autorizacion placas flypass (estrés)</t>
  </si>
  <si>
    <t>Autorizacion placas no flypass (estrés)</t>
  </si>
  <si>
    <t>Nombre Transacción</t>
  </si>
  <si>
    <t>Máxima cantidad de transacciones esperada</t>
  </si>
  <si>
    <t>Cantidad de transacciones Obtenida</t>
  </si>
  <si>
    <t>Tiempo máximo de la transacción esperado</t>
  </si>
  <si>
    <t>Tiempo Minimo de la transacción esperado</t>
  </si>
  <si>
    <t xml:space="preserve">Tiempo máximo obtenido </t>
  </si>
  <si>
    <t>Tiempo minimo obtenido</t>
  </si>
  <si>
    <t xml:space="preserve">Percentil 99 </t>
  </si>
  <si>
    <t xml:space="preserve">Vehicle </t>
  </si>
  <si>
    <t>preAutorizacion (carga)</t>
  </si>
  <si>
    <t>autorizacion  (carga)</t>
  </si>
  <si>
    <t>autorizacionSalida  (carga)</t>
  </si>
  <si>
    <t>preAutorizacionPlacasNoFlypass  (carga)</t>
  </si>
  <si>
    <t>preAutorizacion (estrés)</t>
  </si>
  <si>
    <t>autorizacion  (estrés)</t>
  </si>
  <si>
    <t>autorizacionSalida  (estrés)</t>
  </si>
  <si>
    <t>preAutorizacionPlacasNoFlypass  (estrés)</t>
  </si>
  <si>
    <t>seg</t>
  </si>
  <si>
    <t xml:space="preserve">	422</t>
  </si>
  <si>
    <t xml:space="preserve">	309</t>
  </si>
  <si>
    <t xml:space="preserve">	495,21</t>
  </si>
  <si>
    <t xml:space="preserve">	186,75</t>
  </si>
  <si>
    <t>Apdex escenario Carga Final</t>
  </si>
  <si>
    <t>Transacción</t>
  </si>
  <si>
    <t>APDEX</t>
  </si>
  <si>
    <t>autorización</t>
  </si>
  <si>
    <t>preAutorización</t>
  </si>
  <si>
    <t>autorizaciónSalida</t>
  </si>
  <si>
    <t>Apdex escenario Estrés Final</t>
  </si>
  <si>
    <t>Apdex Estrés</t>
  </si>
  <si>
    <t>Apdex Carga</t>
  </si>
  <si>
    <t>Autorización</t>
  </si>
  <si>
    <t>Consumos de memoria y CPU para el MS payment-authorizer en el ambiente de certificación en condición normales</t>
  </si>
  <si>
    <t>Consumos de memoria y CPU para el MS payment-authorizer en el ambiente de certificación durante ejecución de pruebas</t>
  </si>
  <si>
    <t>Escenario</t>
  </si>
  <si>
    <t>Carga04</t>
  </si>
  <si>
    <t>CargaFinal</t>
  </si>
  <si>
    <t>Estrés</t>
  </si>
  <si>
    <t>Uso de lectura y latencia para la tablas  de Vehicle en el ambiente de certificación en condición normales</t>
  </si>
  <si>
    <t>Uso de lectura y latencia para la tablas  de Vehicle en el ambiente de certificación durante ejecución de pruebas</t>
  </si>
  <si>
    <t>Latencia de obtención(milisegundos)</t>
  </si>
  <si>
    <t>Latencia de consultas(milisegundos)</t>
  </si>
  <si>
    <t>VehicleCollection</t>
  </si>
  <si>
    <t>Max Uso  de lectura (unidades/segundo)</t>
  </si>
  <si>
    <t>Antes de la prueba</t>
  </si>
  <si>
    <t>cert-customer-account-api</t>
  </si>
  <si>
    <t>cert-payment-authorizer</t>
  </si>
  <si>
    <t>cert-memberships-api</t>
  </si>
  <si>
    <t>carga01</t>
  </si>
  <si>
    <t>Durante</t>
  </si>
  <si>
    <t>al finalizar</t>
  </si>
  <si>
    <t>carga02</t>
  </si>
  <si>
    <t>antes</t>
  </si>
  <si>
    <t>carga04</t>
  </si>
  <si>
    <t>estrés01</t>
  </si>
  <si>
    <t>ustomer-account-api</t>
  </si>
  <si>
    <t>durante</t>
  </si>
  <si>
    <t>customer-account-api</t>
  </si>
  <si>
    <t>despues</t>
  </si>
  <si>
    <t>estres02</t>
  </si>
  <si>
    <t>estrès03</t>
  </si>
  <si>
    <t>antes de la prueba</t>
  </si>
  <si>
    <t>inicia con 3 réplicas</t>
  </si>
  <si>
    <t>inicia con 2</t>
  </si>
  <si>
    <t>Después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</si>
</sst>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"/>
    <numFmt numFmtId="165" formatCode="0.0000"/>
    <numFmt numFmtId="166" formatCode="0.000"/>
    <numFmt numFmtId="167" formatCode="0.0"/>
    <numFmt numFmtId="168" formatCode="#,##0.0000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2"/>
      <name val="Arial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0" fillId="0" borderId="7" xfId="0" applyBorder="1"/>
    <xf numFmtId="0" fontId="3" fillId="0" borderId="7" xfId="0" applyFont="1" applyBorder="1"/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7" xfId="0" applyFont="1" applyBorder="1" applyAlignment="1">
      <alignment horizontal="center" wrapText="1"/>
    </xf>
    <xf numFmtId="1" fontId="3" fillId="0" borderId="7" xfId="0" applyNumberFormat="1" applyFont="1" applyBorder="1" applyAlignment="1">
      <alignment horizontal="center"/>
    </xf>
    <xf numFmtId="167" fontId="3" fillId="0" borderId="7" xfId="0" applyNumberFormat="1" applyFont="1" applyBorder="1" applyAlignment="1">
      <alignment horizontal="center"/>
    </xf>
    <xf numFmtId="166" fontId="3" fillId="0" borderId="7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7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wrapText="1"/>
    </xf>
    <xf numFmtId="0" fontId="5" fillId="0" borderId="7" xfId="0" applyFont="1" applyBorder="1"/>
    <xf numFmtId="14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 wrapText="1"/>
    </xf>
    <xf numFmtId="0" fontId="5" fillId="0" borderId="0" xfId="0" applyFont="1"/>
    <xf numFmtId="0" fontId="1" fillId="0" borderId="7" xfId="0" applyFont="1" applyBorder="1" applyAlignment="1">
      <alignment horizontal="center"/>
    </xf>
    <xf numFmtId="0" fontId="4" fillId="0" borderId="7" xfId="0" applyFont="1" applyBorder="1"/>
    <xf numFmtId="0" fontId="1" fillId="0" borderId="0" xfId="0" applyFont="1" applyAlignment="1">
      <alignment horizontal="center" wrapText="1"/>
    </xf>
    <xf numFmtId="0" fontId="0" fillId="0" borderId="0" xfId="0"/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7" xfId="0" applyFont="1" applyBorder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3" xfId="0" applyFont="1" applyBorder="1"/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18</xdr:col>
      <xdr:colOff>598286</xdr:colOff>
      <xdr:row>20</xdr:row>
      <xdr:rowOff>56819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A005FB-7012-DAB7-7215-D91C1D1C7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7700"/>
          <a:ext cx="14314286" cy="2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18</xdr:col>
      <xdr:colOff>760190</xdr:colOff>
      <xdr:row>43</xdr:row>
      <xdr:rowOff>126595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1F7C18E-3E98-984B-4143-1273CA42C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48100"/>
          <a:ext cx="14476190" cy="3241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23</xdr:col>
      <xdr:colOff>696222</xdr:colOff>
      <xdr:row>102</xdr:row>
      <xdr:rowOff>11586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00295F4-23CE-6468-7DE8-8FB8E3ECD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10475"/>
          <a:ext cx="18219047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22</xdr:col>
      <xdr:colOff>639175</xdr:colOff>
      <xdr:row>136</xdr:row>
      <xdr:rowOff>113658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0448CA2-7C80-0318-D106-1172510D9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002125"/>
          <a:ext cx="17400000" cy="5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76200</xdr:rowOff>
    </xdr:from>
    <xdr:to>
      <xdr:col>23</xdr:col>
      <xdr:colOff>93047</xdr:colOff>
      <xdr:row>201</xdr:row>
      <xdr:rowOff>78120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958661C-849F-14C5-894E-A6033D9BC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2583775"/>
          <a:ext cx="17619047" cy="10041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21</xdr:col>
      <xdr:colOff>340857</xdr:colOff>
      <xdr:row>227</xdr:row>
      <xdr:rowOff>132868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A2FACEB-8B71-CBC8-8361-C39218CD6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3032700"/>
          <a:ext cx="16342857" cy="3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22</xdr:col>
      <xdr:colOff>283619</xdr:colOff>
      <xdr:row>283</xdr:row>
      <xdr:rowOff>37043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FDB469A-017B-9038-0933-E069364CE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7404675"/>
          <a:ext cx="17047619" cy="8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23</xdr:col>
      <xdr:colOff>74000</xdr:colOff>
      <xdr:row>345</xdr:row>
      <xdr:rowOff>55949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0E6EAEF-6790-C688-9CC6-C79E768E8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46310550"/>
          <a:ext cx="17600000" cy="9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23</xdr:col>
      <xdr:colOff>486699</xdr:colOff>
      <xdr:row>402</xdr:row>
      <xdr:rowOff>30633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58F5C3D-CBE0-4370-7306-CA3EDF3BE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56187975"/>
          <a:ext cx="18009524" cy="8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23</xdr:col>
      <xdr:colOff>86699</xdr:colOff>
      <xdr:row>468</xdr:row>
      <xdr:rowOff>132099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DB85905-8335-C872-E6A2-89362D887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5903475"/>
          <a:ext cx="17609524" cy="10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23</xdr:col>
      <xdr:colOff>48603</xdr:colOff>
      <xdr:row>522</xdr:row>
      <xdr:rowOff>125973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4845FC5-5580-DE9F-0186-C0804FC82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76428600"/>
          <a:ext cx="17571428" cy="8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525</xdr:row>
      <xdr:rowOff>25400</xdr:rowOff>
    </xdr:from>
    <xdr:to>
      <xdr:col>23</xdr:col>
      <xdr:colOff>429556</xdr:colOff>
      <xdr:row>580</xdr:row>
      <xdr:rowOff>84605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609189E-EB99-3ED6-DF49-4C9FFF6DB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85036025"/>
          <a:ext cx="17952381" cy="89682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582</xdr:row>
      <xdr:rowOff>0</xdr:rowOff>
    </xdr:from>
    <xdr:to>
      <xdr:col>22</xdr:col>
      <xdr:colOff>740762</xdr:colOff>
      <xdr:row>644</xdr:row>
      <xdr:rowOff>8269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45CA64D8-7080-F8E6-94B1-EB716E972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94240350"/>
          <a:ext cx="17504762" cy="100507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647</xdr:row>
      <xdr:rowOff>0</xdr:rowOff>
    </xdr:from>
    <xdr:to>
      <xdr:col>23</xdr:col>
      <xdr:colOff>16857</xdr:colOff>
      <xdr:row>708</xdr:row>
      <xdr:rowOff>74956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7EFD4FD3-45E4-11AB-02BB-3DF1B0332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04765475"/>
          <a:ext cx="17542857" cy="9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710</xdr:row>
      <xdr:rowOff>95250</xdr:rowOff>
    </xdr:from>
    <xdr:to>
      <xdr:col>23</xdr:col>
      <xdr:colOff>293047</xdr:colOff>
      <xdr:row>772</xdr:row>
      <xdr:rowOff>113043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FB38412F-35C1-CB1B-34D5-68386B9E0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15062000"/>
          <a:ext cx="17822222" cy="10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775</xdr:row>
      <xdr:rowOff>73025</xdr:rowOff>
    </xdr:from>
    <xdr:to>
      <xdr:col>23</xdr:col>
      <xdr:colOff>702572</xdr:colOff>
      <xdr:row>830</xdr:row>
      <xdr:rowOff>103658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87FD775B-5470-191E-FFD2-D09BBA1EB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525" y="125564900"/>
          <a:ext cx="18219047" cy="89396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834</xdr:row>
      <xdr:rowOff>0</xdr:rowOff>
    </xdr:from>
    <xdr:to>
      <xdr:col>14</xdr:col>
      <xdr:colOff>532000</xdr:colOff>
      <xdr:row>841</xdr:row>
      <xdr:rowOff>126843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9A651861-9E19-5BBD-12E6-6CCFC7800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35045450"/>
          <a:ext cx="11200000" cy="1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845</xdr:row>
      <xdr:rowOff>0</xdr:rowOff>
    </xdr:from>
    <xdr:to>
      <xdr:col>13</xdr:col>
      <xdr:colOff>411461</xdr:colOff>
      <xdr:row>850</xdr:row>
      <xdr:rowOff>88788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AAD81D5A-A8EE-FD50-33F1-DA4C171A0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36826625"/>
          <a:ext cx="10314286" cy="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853</xdr:row>
      <xdr:rowOff>85725</xdr:rowOff>
    </xdr:from>
    <xdr:to>
      <xdr:col>23</xdr:col>
      <xdr:colOff>86699</xdr:colOff>
      <xdr:row>903</xdr:row>
      <xdr:rowOff>27570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6565C393-85BA-2207-F28A-E73B15702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38207750"/>
          <a:ext cx="17609524" cy="8041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906</xdr:row>
      <xdr:rowOff>114300</xdr:rowOff>
    </xdr:from>
    <xdr:to>
      <xdr:col>11</xdr:col>
      <xdr:colOff>579906</xdr:colOff>
      <xdr:row>956</xdr:row>
      <xdr:rowOff>2177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A70055DC-DFF9-E40D-C2CA-D78BC21BE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46818350"/>
          <a:ext cx="8958731" cy="79841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958</xdr:row>
      <xdr:rowOff>38100</xdr:rowOff>
    </xdr:from>
    <xdr:to>
      <xdr:col>11</xdr:col>
      <xdr:colOff>579905</xdr:colOff>
      <xdr:row>1003</xdr:row>
      <xdr:rowOff>151475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869C53C4-BB3C-A90D-328C-CA0BAA198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55162250"/>
          <a:ext cx="8965080" cy="7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1006</xdr:row>
      <xdr:rowOff>152400</xdr:rowOff>
    </xdr:from>
    <xdr:to>
      <xdr:col>23</xdr:col>
      <xdr:colOff>258127</xdr:colOff>
      <xdr:row>1046</xdr:row>
      <xdr:rowOff>21432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7F77CE5F-DABA-6C40-5EC6-6D7DF5C5E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63048950"/>
          <a:ext cx="17784127" cy="63460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1050</xdr:row>
      <xdr:rowOff>0</xdr:rowOff>
    </xdr:from>
    <xdr:to>
      <xdr:col>11</xdr:col>
      <xdr:colOff>637048</xdr:colOff>
      <xdr:row>1108</xdr:row>
      <xdr:rowOff>36921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AA1E294-A172-AC90-2A32-E4179858A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70021250"/>
          <a:ext cx="9019048" cy="9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1111</xdr:row>
      <xdr:rowOff>0</xdr:rowOff>
    </xdr:from>
    <xdr:to>
      <xdr:col>11</xdr:col>
      <xdr:colOff>418000</xdr:colOff>
      <xdr:row>1143</xdr:row>
      <xdr:rowOff>8876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D406411A-76C8-0D23-6300-FC1E8DB7D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79898675"/>
          <a:ext cx="8800000" cy="51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1145</xdr:row>
      <xdr:rowOff>114300</xdr:rowOff>
    </xdr:from>
    <xdr:to>
      <xdr:col>22</xdr:col>
      <xdr:colOff>334413</xdr:colOff>
      <xdr:row>1188</xdr:row>
      <xdr:rowOff>21367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4A0184A6-D717-4E0B-EBE0-BFADA0B63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85518425"/>
          <a:ext cx="17098413" cy="68698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1191</xdr:row>
      <xdr:rowOff>0</xdr:rowOff>
    </xdr:from>
    <xdr:to>
      <xdr:col>12</xdr:col>
      <xdr:colOff>27428</xdr:colOff>
      <xdr:row>1249</xdr:row>
      <xdr:rowOff>132159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D9192FDC-F2FE-4A37-0C1C-8D9D9FDDD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92852675"/>
          <a:ext cx="9171428" cy="9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1252</xdr:row>
      <xdr:rowOff>0</xdr:rowOff>
    </xdr:from>
    <xdr:to>
      <xdr:col>11</xdr:col>
      <xdr:colOff>141809</xdr:colOff>
      <xdr:row>1311</xdr:row>
      <xdr:rowOff>1981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89FD1A5B-4124-FF4B-A49D-7616AB33A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202730100"/>
          <a:ext cx="8523809" cy="9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1314</xdr:row>
      <xdr:rowOff>0</xdr:rowOff>
    </xdr:from>
    <xdr:to>
      <xdr:col>22</xdr:col>
      <xdr:colOff>388381</xdr:colOff>
      <xdr:row>1347</xdr:row>
      <xdr:rowOff>46951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EBD3B95B-D826-B1B4-DCC7-E6502D4C5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212769450"/>
          <a:ext cx="17152381" cy="5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1350</xdr:row>
      <xdr:rowOff>0</xdr:rowOff>
    </xdr:from>
    <xdr:to>
      <xdr:col>12</xdr:col>
      <xdr:colOff>27428</xdr:colOff>
      <xdr:row>1402</xdr:row>
      <xdr:rowOff>103709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C12ED55B-C9B3-82B7-C1CE-0C549171C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218598750"/>
          <a:ext cx="9171428" cy="8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1405</xdr:row>
      <xdr:rowOff>0</xdr:rowOff>
    </xdr:from>
    <xdr:to>
      <xdr:col>11</xdr:col>
      <xdr:colOff>208476</xdr:colOff>
      <xdr:row>1452</xdr:row>
      <xdr:rowOff>18096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91157BF2-F44C-F2C6-6DB1-423B64E86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227504625"/>
          <a:ext cx="8590476" cy="76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1453</xdr:row>
      <xdr:rowOff>0</xdr:rowOff>
    </xdr:from>
    <xdr:to>
      <xdr:col>22</xdr:col>
      <xdr:colOff>693143</xdr:colOff>
      <xdr:row>1487</xdr:row>
      <xdr:rowOff>94550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7A0F61DF-09F0-0273-4B89-BB9AE8FCB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235277025"/>
          <a:ext cx="17457143" cy="5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1492</xdr:row>
      <xdr:rowOff>73025</xdr:rowOff>
    </xdr:from>
    <xdr:to>
      <xdr:col>23</xdr:col>
      <xdr:colOff>578762</xdr:colOff>
      <xdr:row>1518</xdr:row>
      <xdr:rowOff>12182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8DECBBE-6296-4A86-1E56-6E56BBDDE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241665125"/>
          <a:ext cx="18107937" cy="41460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1521</xdr:row>
      <xdr:rowOff>85725</xdr:rowOff>
    </xdr:from>
    <xdr:to>
      <xdr:col>14</xdr:col>
      <xdr:colOff>703428</xdr:colOff>
      <xdr:row>1560</xdr:row>
      <xdr:rowOff>27793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DB376D8B-6B96-8894-A4A9-5A9165EC8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246373650"/>
          <a:ext cx="11371428" cy="62603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1562</xdr:row>
      <xdr:rowOff>92075</xdr:rowOff>
    </xdr:from>
    <xdr:to>
      <xdr:col>14</xdr:col>
      <xdr:colOff>398667</xdr:colOff>
      <xdr:row>1597</xdr:row>
      <xdr:rowOff>31050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3CE5DF7-3670-9069-6838-E65467C5D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253018925"/>
          <a:ext cx="11066667" cy="5603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1601</xdr:row>
      <xdr:rowOff>0</xdr:rowOff>
    </xdr:from>
    <xdr:to>
      <xdr:col>23</xdr:col>
      <xdr:colOff>131143</xdr:colOff>
      <xdr:row>1649</xdr:row>
      <xdr:rowOff>18076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ACF47879-0D4D-E3B6-5B94-F81D29842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259241925"/>
          <a:ext cx="17657143" cy="7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1651</xdr:row>
      <xdr:rowOff>0</xdr:rowOff>
    </xdr:from>
    <xdr:to>
      <xdr:col>11</xdr:col>
      <xdr:colOff>532286</xdr:colOff>
      <xdr:row>1690</xdr:row>
      <xdr:rowOff>18258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75B1A944-4664-E11B-D96C-90DA540CC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267338175"/>
          <a:ext cx="8914286" cy="6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1692</xdr:row>
      <xdr:rowOff>0</xdr:rowOff>
    </xdr:from>
    <xdr:to>
      <xdr:col>12</xdr:col>
      <xdr:colOff>122667</xdr:colOff>
      <xdr:row>1728</xdr:row>
      <xdr:rowOff>104033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C8703A4D-502B-D7A4-43EC-9E7281DF5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273977100"/>
          <a:ext cx="9266667" cy="5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1731</xdr:row>
      <xdr:rowOff>28575</xdr:rowOff>
    </xdr:from>
    <xdr:to>
      <xdr:col>22</xdr:col>
      <xdr:colOff>150286</xdr:colOff>
      <xdr:row>1769</xdr:row>
      <xdr:rowOff>103996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52C91105-8EE3-0819-4ABF-A8CDF855E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280320750"/>
          <a:ext cx="16914286" cy="62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1772</xdr:row>
      <xdr:rowOff>0</xdr:rowOff>
    </xdr:from>
    <xdr:to>
      <xdr:col>11</xdr:col>
      <xdr:colOff>560857</xdr:colOff>
      <xdr:row>1821</xdr:row>
      <xdr:rowOff>37103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7AC1C11A-F7DB-8510-D518-200B1D8A0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286931100"/>
          <a:ext cx="8942857" cy="79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1823</xdr:row>
      <xdr:rowOff>28575</xdr:rowOff>
    </xdr:from>
    <xdr:to>
      <xdr:col>12</xdr:col>
      <xdr:colOff>106794</xdr:colOff>
      <xdr:row>1866</xdr:row>
      <xdr:rowOff>46752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6E6DA1C4-69BD-1BAE-46D5-BD6D5F039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295217850"/>
          <a:ext cx="9250794" cy="69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1870</xdr:row>
      <xdr:rowOff>0</xdr:rowOff>
    </xdr:from>
    <xdr:to>
      <xdr:col>22</xdr:col>
      <xdr:colOff>645524</xdr:colOff>
      <xdr:row>1910</xdr:row>
      <xdr:rowOff>151571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AEEE7F44-A7EF-A77A-1772-EC6F1C23F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302799750"/>
          <a:ext cx="17409524" cy="66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1954</xdr:row>
      <xdr:rowOff>0</xdr:rowOff>
    </xdr:from>
    <xdr:to>
      <xdr:col>11</xdr:col>
      <xdr:colOff>532286</xdr:colOff>
      <xdr:row>1992</xdr:row>
      <xdr:rowOff>123040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FAD8BC10-80BF-3A67-C3A9-1F36DA2A9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309762525"/>
          <a:ext cx="8914286" cy="6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1995</xdr:row>
      <xdr:rowOff>0</xdr:rowOff>
    </xdr:from>
    <xdr:to>
      <xdr:col>12</xdr:col>
      <xdr:colOff>151238</xdr:colOff>
      <xdr:row>2030</xdr:row>
      <xdr:rowOff>104054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74FFCB0-392D-A16C-F831-8102AA175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316401450"/>
          <a:ext cx="9295238" cy="5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1912</xdr:row>
      <xdr:rowOff>149225</xdr:rowOff>
    </xdr:from>
    <xdr:to>
      <xdr:col>16</xdr:col>
      <xdr:colOff>419100</xdr:colOff>
      <xdr:row>1952</xdr:row>
      <xdr:rowOff>68059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3A0B65AF-0199-38F8-AF3A-FD9AB9320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9050" y="309749825"/>
          <a:ext cx="12592050" cy="63958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jandra Ospina Aguirre" id="{FD89C05F-2659-4C22-87DB-C74AF6E40B8D}" userId="S::alejandra.ospina@flypass.onmicrosoft.com::74da6543-b225-454a-8a9d-7dcfc364db1b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4-09-09T15:15:03.64" personId="{FD89C05F-2659-4C22-87DB-C74AF6E40B8D}" id="{136A850E-6695-4956-A591-3DC2ED3161F4}">
    <text>Aún no se aplicaba el aumento del micro para igualarlos a producción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5"/>
  <sheetViews>
    <sheetView topLeftCell="A10" zoomScale="110" zoomScaleNormal="110" workbookViewId="0">
      <selection activeCell="A35" sqref="A29:A35"/>
    </sheetView>
  </sheetViews>
  <sheetFormatPr baseColWidth="10" defaultColWidth="12.6328125" defaultRowHeight="15.75" customHeight="1" x14ac:dyDescent="0.25"/>
  <cols>
    <col min="1" max="1" width="58.90625" customWidth="1"/>
    <col min="2" max="2" width="20.26953125" customWidth="1"/>
  </cols>
  <sheetData>
    <row r="1" spans="1:25" ht="15.75" customHeight="1" x14ac:dyDescent="0.2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3" t="s">
        <v>2</v>
      </c>
      <c r="B2" s="4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5">
      <c r="A3" s="3" t="s">
        <v>4</v>
      </c>
      <c r="B3" s="4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5">
      <c r="A4" s="3" t="s">
        <v>5</v>
      </c>
      <c r="B4" s="4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5">
      <c r="A5" s="3" t="s">
        <v>7</v>
      </c>
      <c r="B5" s="4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5">
      <c r="A6" s="3" t="s">
        <v>8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5">
      <c r="A7" s="3" t="s">
        <v>9</v>
      </c>
      <c r="B7" s="4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5">
      <c r="A8" s="3" t="s">
        <v>10</v>
      </c>
      <c r="B8" s="4" t="s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5">
      <c r="A9" s="3" t="s">
        <v>11</v>
      </c>
      <c r="B9" s="4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5">
      <c r="A10" s="3" t="s">
        <v>12</v>
      </c>
      <c r="B10" s="4" t="s"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5">
      <c r="A11" s="3" t="s">
        <v>13</v>
      </c>
      <c r="B11" s="4" t="s">
        <v>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5">
      <c r="A12" s="3" t="s">
        <v>14</v>
      </c>
      <c r="B12" s="4" t="s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5">
      <c r="A13" s="3" t="s">
        <v>15</v>
      </c>
      <c r="B13" s="4" t="s">
        <v>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5">
      <c r="A14" s="3" t="s">
        <v>16</v>
      </c>
      <c r="B14" s="4" t="s">
        <v>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5">
      <c r="A15" s="3" t="s">
        <v>17</v>
      </c>
      <c r="B15" s="4" t="s">
        <v>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5">
      <c r="A16" s="3" t="s">
        <v>18</v>
      </c>
      <c r="B16" s="4" t="s">
        <v>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5">
      <c r="A17" s="3" t="s">
        <v>19</v>
      </c>
      <c r="B17" s="4" t="s">
        <v>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5">
      <c r="A18" s="3" t="s">
        <v>20</v>
      </c>
      <c r="B18" s="4" t="s">
        <v>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5">
      <c r="A19" s="5" t="s">
        <v>21</v>
      </c>
      <c r="B19" s="4" t="s">
        <v>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5">
      <c r="A20" s="3" t="s">
        <v>22</v>
      </c>
      <c r="B20" s="4" t="s">
        <v>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3" t="s">
        <v>23</v>
      </c>
      <c r="B21" s="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3" t="s">
        <v>24</v>
      </c>
      <c r="B22" s="4" t="s">
        <v>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3" t="s">
        <v>25</v>
      </c>
      <c r="B23" s="4" t="s">
        <v>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3" t="s">
        <v>26</v>
      </c>
      <c r="B24" s="4" t="s">
        <v>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3" t="s">
        <v>27</v>
      </c>
      <c r="B25" s="4" t="s">
        <v>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3" t="s">
        <v>28</v>
      </c>
      <c r="B26" s="4" t="s">
        <v>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3" t="s">
        <v>29</v>
      </c>
      <c r="B27" s="4" t="s">
        <v>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3" t="s">
        <v>30</v>
      </c>
      <c r="B28" s="4" t="s">
        <v>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3" t="s">
        <v>31</v>
      </c>
      <c r="B29" s="4" t="s">
        <v>32</v>
      </c>
      <c r="C29" s="2" t="s">
        <v>33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3" t="s">
        <v>34</v>
      </c>
      <c r="B30" s="4" t="s">
        <v>32</v>
      </c>
      <c r="C30" s="2" t="s">
        <v>35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A31" s="3" t="s">
        <v>36</v>
      </c>
      <c r="B31" s="4" t="s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3" t="s">
        <v>37</v>
      </c>
      <c r="B32" s="4" t="s">
        <v>6</v>
      </c>
      <c r="C32" s="2" t="s">
        <v>38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5">
      <c r="A33" s="3" t="s">
        <v>39</v>
      </c>
      <c r="B33" s="4" t="s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3" t="s">
        <v>40</v>
      </c>
      <c r="B34" s="4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3" t="s">
        <v>41</v>
      </c>
      <c r="B35" s="4" t="s">
        <v>32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2.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2.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2.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2.5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2.5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</sheetData>
  <dataValidations count="1">
    <dataValidation type="list" allowBlank="1" showErrorMessage="1" sqref="B2:B35" xr:uid="{00000000-0002-0000-0000-000000000000}">
      <formula1>"Cumple,No Cumple,Cumple Parcialmente"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8"/>
  <sheetViews>
    <sheetView workbookViewId="0">
      <pane ySplit="3" topLeftCell="A4" activePane="bottomLeft" state="frozen"/>
      <selection pane="bottomLeft" activeCell="F4" sqref="F4:F5"/>
    </sheetView>
  </sheetViews>
  <sheetFormatPr baseColWidth="10" defaultColWidth="12.6328125" defaultRowHeight="15.75" customHeight="1" x14ac:dyDescent="0.25"/>
  <cols>
    <col min="1" max="1" width="25.90625" customWidth="1"/>
    <col min="2" max="2" width="32.1796875" customWidth="1"/>
    <col min="3" max="6" width="25.90625" customWidth="1"/>
    <col min="7" max="7" width="16.36328125" customWidth="1"/>
    <col min="8" max="8" width="15.26953125" customWidth="1"/>
    <col min="9" max="9" width="16.7265625" customWidth="1"/>
    <col min="10" max="10" width="13.7265625" customWidth="1"/>
    <col min="11" max="26" width="25.90625" customWidth="1"/>
  </cols>
  <sheetData>
    <row r="1" spans="1:26" ht="13" x14ac:dyDescent="0.3">
      <c r="A1" s="54" t="s">
        <v>42</v>
      </c>
      <c r="B1" s="55"/>
      <c r="C1" s="55"/>
      <c r="D1" s="55"/>
      <c r="E1" s="55"/>
      <c r="F1" s="55"/>
      <c r="G1" s="7"/>
      <c r="H1" s="7"/>
      <c r="I1" s="7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" x14ac:dyDescent="0.3">
      <c r="A2" s="6"/>
      <c r="B2" s="6"/>
      <c r="C2" s="6"/>
      <c r="D2" s="6"/>
      <c r="E2" s="6"/>
      <c r="F2" s="6"/>
      <c r="G2" s="7"/>
      <c r="H2" s="7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" x14ac:dyDescent="0.3">
      <c r="A3" s="21" t="s">
        <v>43</v>
      </c>
      <c r="B3" s="21" t="s">
        <v>44</v>
      </c>
      <c r="C3" s="21" t="s">
        <v>45</v>
      </c>
      <c r="D3" s="21" t="s">
        <v>46</v>
      </c>
      <c r="E3" s="21" t="s">
        <v>47</v>
      </c>
      <c r="F3" s="21" t="s">
        <v>48</v>
      </c>
      <c r="G3" s="52" t="s">
        <v>49</v>
      </c>
      <c r="H3" s="53"/>
      <c r="I3" s="52" t="s">
        <v>50</v>
      </c>
      <c r="J3" s="53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12">
        <v>24</v>
      </c>
      <c r="B4" s="18" t="s">
        <v>59</v>
      </c>
      <c r="C4" s="12">
        <v>209500</v>
      </c>
      <c r="D4" s="22">
        <f>(C4/30)</f>
        <v>6983.333333333333</v>
      </c>
      <c r="E4" s="23">
        <f>(D4/A4)</f>
        <v>290.97222222222223</v>
      </c>
      <c r="F4" s="24">
        <f t="shared" ref="F4:F5" si="0">(E4/3600)</f>
        <v>8.0825617283950615E-2</v>
      </c>
      <c r="G4" s="15">
        <v>900</v>
      </c>
      <c r="H4" s="17" t="s">
        <v>51</v>
      </c>
      <c r="I4" s="15">
        <v>400</v>
      </c>
      <c r="J4" s="17" t="s">
        <v>51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12">
        <v>24</v>
      </c>
      <c r="B5" s="26" t="s">
        <v>60</v>
      </c>
      <c r="C5" s="14"/>
      <c r="D5" s="14"/>
      <c r="E5" s="16">
        <v>7168</v>
      </c>
      <c r="F5" s="23">
        <f t="shared" si="0"/>
        <v>1.9911111111111111</v>
      </c>
      <c r="G5" s="15">
        <v>900</v>
      </c>
      <c r="H5" s="17" t="s">
        <v>51</v>
      </c>
      <c r="I5" s="15">
        <v>400</v>
      </c>
      <c r="J5" s="17" t="s">
        <v>51</v>
      </c>
    </row>
    <row r="6" spans="1:26" ht="15.75" customHeight="1" x14ac:dyDescent="0.25">
      <c r="A6" s="12">
        <v>24</v>
      </c>
      <c r="B6" s="18" t="s">
        <v>61</v>
      </c>
      <c r="C6" s="12">
        <v>300000</v>
      </c>
      <c r="D6" s="13">
        <f>(C6/30)</f>
        <v>10000</v>
      </c>
      <c r="E6" s="23">
        <f>(D6/A6)</f>
        <v>416.66666666666669</v>
      </c>
      <c r="F6" s="25">
        <f>(E6/3600)</f>
        <v>0.11574074074074074</v>
      </c>
      <c r="G6" s="15">
        <v>900</v>
      </c>
      <c r="H6" s="17" t="s">
        <v>51</v>
      </c>
      <c r="I6" s="15">
        <v>400</v>
      </c>
      <c r="J6" s="17" t="s">
        <v>51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12">
        <v>24</v>
      </c>
      <c r="B7" s="19" t="s">
        <v>62</v>
      </c>
      <c r="C7" s="15"/>
      <c r="D7" s="13">
        <f>(C7/30)</f>
        <v>0</v>
      </c>
      <c r="E7" s="13">
        <v>14000</v>
      </c>
      <c r="F7" s="23">
        <f>(E7/3600)</f>
        <v>3.8888888888888888</v>
      </c>
      <c r="G7" s="15">
        <v>900</v>
      </c>
      <c r="H7" s="17" t="s">
        <v>51</v>
      </c>
      <c r="I7" s="15">
        <v>400</v>
      </c>
      <c r="J7" s="17" t="s">
        <v>51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8"/>
      <c r="B8" s="20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3" x14ac:dyDescent="0.3">
      <c r="A13" s="54" t="s">
        <v>52</v>
      </c>
      <c r="B13" s="55"/>
      <c r="C13" s="55"/>
      <c r="D13" s="6"/>
      <c r="E13" s="6"/>
      <c r="F13" s="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8"/>
      <c r="B14" s="28" t="s">
        <v>71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5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5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5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5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5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5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5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5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5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5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5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5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5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5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5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5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5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5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5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5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5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5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5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5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5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5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5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5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5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5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5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5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5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5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5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5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5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5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5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5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5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5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5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5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5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5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5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5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5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5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5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5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5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5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5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5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5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5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5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5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</sheetData>
  <mergeCells count="4">
    <mergeCell ref="G3:H3"/>
    <mergeCell ref="I3:J3"/>
    <mergeCell ref="A1:F1"/>
    <mergeCell ref="A13:C13"/>
  </mergeCells>
  <dataValidations count="1">
    <dataValidation type="list" allowBlank="1" showErrorMessage="1" sqref="J4:J7 H4:H7" xr:uid="{00000000-0002-0000-0100-000000000000}">
      <formula1>"seg,min,horas,ms"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4283-81A4-4A1F-AAFF-7C66C0398DF4}">
  <dimension ref="A1:E3"/>
  <sheetViews>
    <sheetView workbookViewId="0">
      <selection activeCell="D13" sqref="D13"/>
    </sheetView>
  </sheetViews>
  <sheetFormatPr baseColWidth="10" defaultRowHeight="12.5" x14ac:dyDescent="0.25"/>
  <cols>
    <col min="1" max="1" width="13.81640625" customWidth="1"/>
    <col min="4" max="4" width="14.08984375" customWidth="1"/>
    <col min="5" max="5" width="13.36328125" bestFit="1" customWidth="1"/>
  </cols>
  <sheetData>
    <row r="1" spans="1:5" ht="13" x14ac:dyDescent="0.3">
      <c r="A1" s="56" t="s">
        <v>93</v>
      </c>
      <c r="B1" s="56"/>
      <c r="D1" s="56" t="s">
        <v>92</v>
      </c>
      <c r="E1" s="56"/>
    </row>
    <row r="2" spans="1:5" ht="14" customHeight="1" x14ac:dyDescent="0.3">
      <c r="A2" s="42" t="s">
        <v>86</v>
      </c>
      <c r="B2" s="42" t="s">
        <v>87</v>
      </c>
      <c r="D2" s="42" t="s">
        <v>86</v>
      </c>
      <c r="E2" s="42" t="s">
        <v>87</v>
      </c>
    </row>
    <row r="3" spans="1:5" x14ac:dyDescent="0.25">
      <c r="A3" s="43" t="s">
        <v>94</v>
      </c>
      <c r="B3" s="41">
        <f>AVERAGE(ResultadosApdex!B3:B5)</f>
        <v>0.78766666666666663</v>
      </c>
      <c r="D3" s="43" t="s">
        <v>94</v>
      </c>
      <c r="E3" s="41">
        <f>AVERAGE(ResultadosApdex!F3:F5)</f>
        <v>0.77633333333333343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C997-52B0-494E-9066-66D06D76374C}">
  <dimension ref="A1:F5"/>
  <sheetViews>
    <sheetView zoomScale="130" zoomScaleNormal="130" workbookViewId="0">
      <selection activeCell="F3" sqref="F3:F5"/>
    </sheetView>
  </sheetViews>
  <sheetFormatPr baseColWidth="10" defaultRowHeight="12.5" x14ac:dyDescent="0.25"/>
  <cols>
    <col min="1" max="1" width="23.7265625" customWidth="1"/>
    <col min="2" max="2" width="13.54296875" customWidth="1"/>
    <col min="5" max="5" width="16.6328125" customWidth="1"/>
  </cols>
  <sheetData>
    <row r="1" spans="1:6" ht="22.5" customHeight="1" thickBot="1" x14ac:dyDescent="0.35">
      <c r="A1" s="57" t="s">
        <v>85</v>
      </c>
      <c r="B1" s="58"/>
      <c r="E1" s="57" t="s">
        <v>91</v>
      </c>
      <c r="F1" s="58"/>
    </row>
    <row r="2" spans="1:6" ht="19.5" customHeight="1" thickBot="1" x14ac:dyDescent="0.3">
      <c r="A2" s="27" t="s">
        <v>86</v>
      </c>
      <c r="B2" s="39" t="s">
        <v>87</v>
      </c>
      <c r="E2" s="27" t="s">
        <v>86</v>
      </c>
      <c r="F2" s="38" t="s">
        <v>87</v>
      </c>
    </row>
    <row r="3" spans="1:6" x14ac:dyDescent="0.25">
      <c r="A3" s="32" t="s">
        <v>89</v>
      </c>
      <c r="B3" s="36">
        <v>0.97399999999999998</v>
      </c>
      <c r="E3" s="32" t="s">
        <v>89</v>
      </c>
      <c r="F3" s="40">
        <v>0.54700000000000004</v>
      </c>
    </row>
    <row r="4" spans="1:6" x14ac:dyDescent="0.25">
      <c r="A4" s="12" t="s">
        <v>88</v>
      </c>
      <c r="B4" s="40">
        <v>0.53900000000000003</v>
      </c>
      <c r="E4" s="12" t="s">
        <v>88</v>
      </c>
      <c r="F4" s="36">
        <v>0.79900000000000004</v>
      </c>
    </row>
    <row r="5" spans="1:6" ht="19.5" customHeight="1" x14ac:dyDescent="0.25">
      <c r="A5" s="12" t="s">
        <v>90</v>
      </c>
      <c r="B5" s="36">
        <v>0.85</v>
      </c>
      <c r="E5" s="12" t="s">
        <v>90</v>
      </c>
      <c r="F5" s="36">
        <v>0.98299999999999998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000A-C1D7-4F3E-A691-57BC7998E567}">
  <dimension ref="A1:Q9"/>
  <sheetViews>
    <sheetView zoomScale="120" zoomScaleNormal="120" workbookViewId="0">
      <selection activeCell="D3" sqref="D3:D4"/>
    </sheetView>
  </sheetViews>
  <sheetFormatPr baseColWidth="10" defaultRowHeight="12.5" x14ac:dyDescent="0.25"/>
  <cols>
    <col min="1" max="1" width="40.36328125" customWidth="1"/>
    <col min="2" max="2" width="11.90625" customWidth="1"/>
  </cols>
  <sheetData>
    <row r="1" spans="1:17" ht="41.5" customHeight="1" x14ac:dyDescent="0.25">
      <c r="A1" s="31" t="s">
        <v>63</v>
      </c>
      <c r="B1" s="59" t="s">
        <v>64</v>
      </c>
      <c r="C1" s="59"/>
      <c r="D1" s="59" t="s">
        <v>65</v>
      </c>
      <c r="E1" s="59"/>
      <c r="F1" s="59" t="s">
        <v>66</v>
      </c>
      <c r="G1" s="59"/>
      <c r="H1" s="59" t="s">
        <v>68</v>
      </c>
      <c r="I1" s="59"/>
      <c r="J1" s="59" t="s">
        <v>67</v>
      </c>
      <c r="K1" s="59"/>
      <c r="L1" s="59" t="s">
        <v>69</v>
      </c>
      <c r="M1" s="59"/>
      <c r="N1" s="59" t="s">
        <v>70</v>
      </c>
      <c r="O1" s="59"/>
    </row>
    <row r="2" spans="1:17" ht="10.5" customHeight="1" x14ac:dyDescent="0.25">
      <c r="A2" s="32" t="s">
        <v>72</v>
      </c>
      <c r="B2" s="60">
        <f>'Datos del Negocio'!F4</f>
        <v>8.0825617283950615E-2</v>
      </c>
      <c r="C2" s="30" t="s">
        <v>80</v>
      </c>
      <c r="D2" s="36">
        <v>0.03</v>
      </c>
      <c r="E2" s="30" t="s">
        <v>80</v>
      </c>
      <c r="F2" s="34">
        <v>900</v>
      </c>
      <c r="G2" s="30" t="s">
        <v>51</v>
      </c>
      <c r="H2" s="36">
        <v>657</v>
      </c>
      <c r="I2" s="30" t="s">
        <v>51</v>
      </c>
      <c r="J2" s="34">
        <v>400</v>
      </c>
      <c r="K2" s="30" t="s">
        <v>51</v>
      </c>
      <c r="L2" s="36">
        <v>170</v>
      </c>
      <c r="M2" s="30" t="s">
        <v>51</v>
      </c>
      <c r="N2" s="36">
        <v>657</v>
      </c>
      <c r="O2" s="30" t="s">
        <v>51</v>
      </c>
    </row>
    <row r="3" spans="1:17" ht="17.5" customHeight="1" x14ac:dyDescent="0.25">
      <c r="A3" s="12" t="s">
        <v>73</v>
      </c>
      <c r="B3" s="60"/>
      <c r="C3" s="30" t="s">
        <v>80</v>
      </c>
      <c r="D3" s="36">
        <v>0.04</v>
      </c>
      <c r="E3" s="30" t="s">
        <v>80</v>
      </c>
      <c r="F3" s="34">
        <v>900</v>
      </c>
      <c r="G3" s="30" t="s">
        <v>51</v>
      </c>
      <c r="H3" s="36">
        <v>736</v>
      </c>
      <c r="I3" s="30" t="s">
        <v>51</v>
      </c>
      <c r="J3" s="34">
        <v>400</v>
      </c>
      <c r="K3" s="30" t="s">
        <v>51</v>
      </c>
      <c r="L3" s="36">
        <v>142</v>
      </c>
      <c r="M3" s="30" t="s">
        <v>51</v>
      </c>
      <c r="N3" s="36">
        <v>736</v>
      </c>
      <c r="O3" s="30" t="s">
        <v>51</v>
      </c>
      <c r="Q3" s="29"/>
    </row>
    <row r="4" spans="1:17" ht="19.5" customHeight="1" x14ac:dyDescent="0.25">
      <c r="A4" s="12" t="s">
        <v>74</v>
      </c>
      <c r="B4" s="60"/>
      <c r="C4" s="30" t="s">
        <v>80</v>
      </c>
      <c r="D4" s="36">
        <v>0.03</v>
      </c>
      <c r="E4" s="30" t="s">
        <v>80</v>
      </c>
      <c r="F4" s="34">
        <v>900</v>
      </c>
      <c r="G4" s="30" t="s">
        <v>51</v>
      </c>
      <c r="H4" s="36">
        <v>667</v>
      </c>
      <c r="I4" s="30" t="s">
        <v>51</v>
      </c>
      <c r="J4" s="34">
        <v>400</v>
      </c>
      <c r="K4" s="30" t="s">
        <v>51</v>
      </c>
      <c r="L4" s="36">
        <v>151</v>
      </c>
      <c r="M4" s="30" t="s">
        <v>51</v>
      </c>
      <c r="N4" s="36">
        <v>667</v>
      </c>
      <c r="O4" s="30" t="s">
        <v>51</v>
      </c>
      <c r="Q4" s="29"/>
    </row>
    <row r="5" spans="1:17" ht="19.5" customHeight="1" x14ac:dyDescent="0.25">
      <c r="A5" s="12" t="s">
        <v>75</v>
      </c>
      <c r="B5" s="33">
        <f>'Datos del Negocio'!F5</f>
        <v>1.9911111111111111</v>
      </c>
      <c r="C5" s="30" t="s">
        <v>80</v>
      </c>
      <c r="D5" s="36">
        <v>2</v>
      </c>
      <c r="E5" s="30" t="s">
        <v>80</v>
      </c>
      <c r="F5" s="34">
        <v>900</v>
      </c>
      <c r="G5" s="30" t="s">
        <v>51</v>
      </c>
      <c r="H5" s="36">
        <v>867</v>
      </c>
      <c r="I5" s="30" t="s">
        <v>51</v>
      </c>
      <c r="J5" s="34">
        <v>400</v>
      </c>
      <c r="K5" s="30" t="s">
        <v>51</v>
      </c>
      <c r="L5" s="36">
        <v>92</v>
      </c>
      <c r="M5" s="30" t="s">
        <v>51</v>
      </c>
      <c r="N5" s="36" t="s">
        <v>81</v>
      </c>
      <c r="O5" s="30" t="s">
        <v>51</v>
      </c>
      <c r="Q5" s="29"/>
    </row>
    <row r="6" spans="1:17" x14ac:dyDescent="0.25">
      <c r="A6" s="32" t="s">
        <v>76</v>
      </c>
      <c r="B6" s="61">
        <f>'Datos del Negocio'!F6</f>
        <v>0.11574074074074074</v>
      </c>
      <c r="C6" s="30" t="s">
        <v>80</v>
      </c>
      <c r="D6" s="36">
        <v>0.2</v>
      </c>
      <c r="E6" s="30" t="s">
        <v>80</v>
      </c>
      <c r="F6" s="34">
        <v>900</v>
      </c>
      <c r="G6" s="30" t="s">
        <v>51</v>
      </c>
      <c r="H6" s="36">
        <v>875</v>
      </c>
      <c r="I6" s="30" t="s">
        <v>51</v>
      </c>
      <c r="J6" s="34">
        <v>400</v>
      </c>
      <c r="K6" s="30" t="s">
        <v>51</v>
      </c>
      <c r="L6" s="36">
        <v>375</v>
      </c>
      <c r="M6" s="30" t="s">
        <v>51</v>
      </c>
      <c r="N6" s="36">
        <v>836</v>
      </c>
      <c r="O6" s="30" t="s">
        <v>51</v>
      </c>
    </row>
    <row r="7" spans="1:17" x14ac:dyDescent="0.25">
      <c r="A7" s="12" t="s">
        <v>77</v>
      </c>
      <c r="B7" s="61"/>
      <c r="C7" s="30" t="s">
        <v>80</v>
      </c>
      <c r="D7" s="36">
        <v>0.3</v>
      </c>
      <c r="E7" s="30" t="s">
        <v>80</v>
      </c>
      <c r="F7" s="34">
        <v>900</v>
      </c>
      <c r="G7" s="30" t="s">
        <v>51</v>
      </c>
      <c r="H7" s="36">
        <v>564</v>
      </c>
      <c r="I7" s="30" t="s">
        <v>51</v>
      </c>
      <c r="J7" s="34">
        <v>400</v>
      </c>
      <c r="K7" s="30" t="s">
        <v>51</v>
      </c>
      <c r="L7" s="36">
        <v>101</v>
      </c>
      <c r="M7" s="30" t="s">
        <v>51</v>
      </c>
      <c r="N7" s="36" t="s">
        <v>82</v>
      </c>
      <c r="O7" s="30" t="s">
        <v>51</v>
      </c>
    </row>
    <row r="8" spans="1:17" x14ac:dyDescent="0.25">
      <c r="A8" s="12" t="s">
        <v>78</v>
      </c>
      <c r="B8" s="61"/>
      <c r="C8" s="30" t="s">
        <v>80</v>
      </c>
      <c r="D8" s="36">
        <v>0.2</v>
      </c>
      <c r="E8" s="30" t="s">
        <v>80</v>
      </c>
      <c r="F8" s="34">
        <v>900</v>
      </c>
      <c r="G8" s="30" t="s">
        <v>51</v>
      </c>
      <c r="H8" s="36">
        <v>547</v>
      </c>
      <c r="I8" s="30" t="s">
        <v>51</v>
      </c>
      <c r="J8" s="34">
        <v>400</v>
      </c>
      <c r="K8" s="30" t="s">
        <v>51</v>
      </c>
      <c r="L8" s="36">
        <v>130</v>
      </c>
      <c r="M8" s="30" t="s">
        <v>51</v>
      </c>
      <c r="N8" s="36" t="s">
        <v>83</v>
      </c>
      <c r="O8" s="30" t="s">
        <v>51</v>
      </c>
    </row>
    <row r="9" spans="1:17" x14ac:dyDescent="0.25">
      <c r="A9" s="12" t="s">
        <v>79</v>
      </c>
      <c r="B9" s="35">
        <f>'Datos del Negocio'!F7</f>
        <v>3.8888888888888888</v>
      </c>
      <c r="C9" s="30" t="s">
        <v>80</v>
      </c>
      <c r="D9" s="36">
        <v>3.32</v>
      </c>
      <c r="E9" s="30" t="s">
        <v>80</v>
      </c>
      <c r="F9" s="34">
        <v>900</v>
      </c>
      <c r="G9" s="30" t="s">
        <v>51</v>
      </c>
      <c r="H9" s="37">
        <v>1228</v>
      </c>
      <c r="I9" s="30" t="s">
        <v>51</v>
      </c>
      <c r="J9" s="34">
        <v>400</v>
      </c>
      <c r="K9" s="30" t="s">
        <v>51</v>
      </c>
      <c r="L9" s="36">
        <v>87</v>
      </c>
      <c r="M9" s="30" t="s">
        <v>51</v>
      </c>
      <c r="N9" s="36" t="s">
        <v>84</v>
      </c>
      <c r="O9" s="30" t="s">
        <v>51</v>
      </c>
    </row>
  </sheetData>
  <mergeCells count="9">
    <mergeCell ref="N1:O1"/>
    <mergeCell ref="B2:B4"/>
    <mergeCell ref="B6:B8"/>
    <mergeCell ref="B1:C1"/>
    <mergeCell ref="D1:E1"/>
    <mergeCell ref="F1:G1"/>
    <mergeCell ref="J1:K1"/>
    <mergeCell ref="L1:M1"/>
    <mergeCell ref="H1:I1"/>
  </mergeCells>
  <dataValidations count="1">
    <dataValidation type="list" allowBlank="1" showErrorMessage="1" sqref="C2:C9 E2:E9 I2:I9 M2:M9 G2:G9 K2:K9 O2:O9 Q3:Q5" xr:uid="{DFC315F5-E98F-4AB9-8FDD-967BD0A2F665}">
      <formula1>"seg,min,horas,ms"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K5" sqref="K5"/>
    </sheetView>
  </sheetViews>
  <sheetFormatPr baseColWidth="10" defaultColWidth="12.6328125" defaultRowHeight="15.75" customHeight="1" x14ac:dyDescent="0.25"/>
  <cols>
    <col min="1" max="26" width="20.36328125" customWidth="1"/>
  </cols>
  <sheetData>
    <row r="1" spans="1:26" ht="55.5" customHeight="1" x14ac:dyDescent="0.25">
      <c r="A1" s="62" t="s">
        <v>95</v>
      </c>
      <c r="B1" s="63"/>
      <c r="C1" s="63"/>
      <c r="D1" s="63"/>
      <c r="E1" s="64"/>
      <c r="F1" s="8"/>
      <c r="G1" s="62" t="s">
        <v>96</v>
      </c>
      <c r="H1" s="63"/>
      <c r="I1" s="63"/>
      <c r="J1" s="63"/>
      <c r="K1" s="64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51.5" customHeight="1" x14ac:dyDescent="0.25">
      <c r="A2" s="1" t="s">
        <v>53</v>
      </c>
      <c r="B2" s="9" t="s">
        <v>54</v>
      </c>
      <c r="C2" s="10" t="s">
        <v>55</v>
      </c>
      <c r="D2" s="10" t="s">
        <v>56</v>
      </c>
      <c r="E2" s="10" t="s">
        <v>57</v>
      </c>
      <c r="F2" s="8"/>
      <c r="G2" s="46" t="s">
        <v>97</v>
      </c>
      <c r="H2" s="9" t="s">
        <v>54</v>
      </c>
      <c r="I2" s="10" t="s">
        <v>55</v>
      </c>
      <c r="J2" s="10" t="s">
        <v>56</v>
      </c>
      <c r="K2" s="10" t="s">
        <v>57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44">
        <v>45540</v>
      </c>
      <c r="B3" s="11">
        <v>0.184119</v>
      </c>
      <c r="C3" s="45">
        <v>1.4729000000000001</v>
      </c>
      <c r="D3" s="11">
        <v>3.6714000000000002</v>
      </c>
      <c r="E3" s="11">
        <v>41.093000000000004</v>
      </c>
      <c r="F3" s="8"/>
      <c r="G3" s="47" t="s">
        <v>98</v>
      </c>
      <c r="H3" s="11">
        <v>0.36534</v>
      </c>
      <c r="I3" s="11">
        <v>2.9226999999999999</v>
      </c>
      <c r="J3" s="11">
        <v>3.7080006222100002</v>
      </c>
      <c r="K3" s="11">
        <v>41.502790178600002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44">
        <v>45541</v>
      </c>
      <c r="B4" s="11">
        <v>0.25874399999999997</v>
      </c>
      <c r="C4" s="11">
        <v>1.0349999999999999</v>
      </c>
      <c r="D4" s="11">
        <v>3.3161999999999998</v>
      </c>
      <c r="E4" s="11">
        <v>25.373000000000001</v>
      </c>
      <c r="F4" s="8"/>
      <c r="G4" s="48" t="s">
        <v>99</v>
      </c>
      <c r="H4" s="49">
        <v>0.83073399999999997</v>
      </c>
      <c r="I4" s="11">
        <v>3.3229000000000002</v>
      </c>
      <c r="J4" s="11">
        <v>4.5091999999999999</v>
      </c>
      <c r="K4" s="11">
        <v>34.502000000000002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44">
        <v>45544</v>
      </c>
      <c r="B5" s="11">
        <v>0.24881500000000001</v>
      </c>
      <c r="C5" s="11">
        <v>0.995259</v>
      </c>
      <c r="D5" s="11">
        <v>3.4405999999999999</v>
      </c>
      <c r="E5" s="11">
        <v>26.324999999999999</v>
      </c>
      <c r="F5" s="8"/>
      <c r="G5" s="48" t="s">
        <v>100</v>
      </c>
      <c r="H5" s="11">
        <v>1.4460999999999999</v>
      </c>
      <c r="I5" s="11">
        <v>5.7843</v>
      </c>
      <c r="J5" s="11">
        <v>4.6230000000000002</v>
      </c>
      <c r="K5" s="11">
        <v>35.372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11"/>
      <c r="B6" s="11"/>
      <c r="C6" s="11"/>
      <c r="D6" s="11"/>
      <c r="E6" s="11"/>
      <c r="F6" s="8"/>
      <c r="G6" s="11"/>
      <c r="H6" s="11"/>
      <c r="I6" s="11"/>
      <c r="J6" s="11"/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11"/>
      <c r="B7" s="11"/>
      <c r="C7" s="11"/>
      <c r="D7" s="11"/>
      <c r="E7" s="11"/>
      <c r="F7" s="8"/>
      <c r="G7" s="11"/>
      <c r="H7" s="11"/>
      <c r="I7" s="11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11"/>
      <c r="B8" s="11"/>
      <c r="C8" s="11"/>
      <c r="D8" s="11"/>
      <c r="E8" s="11"/>
      <c r="F8" s="8"/>
      <c r="G8" s="11"/>
      <c r="H8" s="11"/>
      <c r="I8" s="11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11"/>
      <c r="B9" s="11"/>
      <c r="C9" s="11"/>
      <c r="D9" s="11"/>
      <c r="E9" s="11"/>
      <c r="F9" s="8"/>
      <c r="G9" s="11"/>
      <c r="H9" s="11"/>
      <c r="I9" s="11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11"/>
      <c r="B10" s="11"/>
      <c r="C10" s="11"/>
      <c r="D10" s="11"/>
      <c r="E10" s="11"/>
      <c r="F10" s="8"/>
      <c r="G10" s="11"/>
      <c r="H10" s="11"/>
      <c r="I10" s="11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11"/>
      <c r="B11" s="11"/>
      <c r="C11" s="11"/>
      <c r="D11" s="11"/>
      <c r="E11" s="11"/>
      <c r="F11" s="8"/>
      <c r="G11" s="11"/>
      <c r="H11" s="11"/>
      <c r="I11" s="11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11"/>
      <c r="B12" s="11"/>
      <c r="C12" s="11"/>
      <c r="D12" s="11"/>
      <c r="E12" s="11"/>
      <c r="F12" s="8"/>
      <c r="G12" s="11"/>
      <c r="H12" s="11"/>
      <c r="I12" s="11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11"/>
      <c r="B13" s="11"/>
      <c r="C13" s="11"/>
      <c r="D13" s="11"/>
      <c r="E13" s="11"/>
      <c r="F13" s="8"/>
      <c r="G13" s="11"/>
      <c r="H13" s="11"/>
      <c r="I13" s="11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11"/>
      <c r="B14" s="11"/>
      <c r="C14" s="11"/>
      <c r="D14" s="11"/>
      <c r="E14" s="11"/>
      <c r="F14" s="8"/>
      <c r="G14" s="11"/>
      <c r="H14" s="11"/>
      <c r="I14" s="11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11"/>
      <c r="B15" s="11"/>
      <c r="C15" s="11"/>
      <c r="D15" s="11"/>
      <c r="E15" s="11"/>
      <c r="F15" s="8"/>
      <c r="G15" s="11"/>
      <c r="H15" s="11"/>
      <c r="I15" s="11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11"/>
      <c r="B16" s="11"/>
      <c r="C16" s="11"/>
      <c r="D16" s="11"/>
      <c r="E16" s="11"/>
      <c r="F16" s="8"/>
      <c r="G16" s="11"/>
      <c r="H16" s="11"/>
      <c r="I16" s="11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11"/>
      <c r="B17" s="11"/>
      <c r="C17" s="11"/>
      <c r="D17" s="11"/>
      <c r="E17" s="11"/>
      <c r="F17" s="8"/>
      <c r="G17" s="11"/>
      <c r="H17" s="11"/>
      <c r="I17" s="11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11"/>
      <c r="B18" s="11"/>
      <c r="C18" s="11"/>
      <c r="D18" s="11"/>
      <c r="E18" s="11"/>
      <c r="F18" s="8"/>
      <c r="G18" s="11"/>
      <c r="H18" s="11"/>
      <c r="I18" s="11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5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5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5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5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5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5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5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5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5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5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5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5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5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5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5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5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5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5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5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5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5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5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5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5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5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5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5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5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5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5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5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5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5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5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5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5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5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5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5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5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5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5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5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5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5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5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5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5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5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5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5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5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5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5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5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5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5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5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5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5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5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5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5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5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5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5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5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5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5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5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5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5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2">
    <mergeCell ref="A1:E1"/>
    <mergeCell ref="G1:K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K26" sqref="K26"/>
    </sheetView>
  </sheetViews>
  <sheetFormatPr baseColWidth="10" defaultColWidth="12.6328125" defaultRowHeight="15.75" customHeight="1" x14ac:dyDescent="0.25"/>
  <cols>
    <col min="1" max="3" width="20.36328125" customWidth="1"/>
    <col min="4" max="4" width="22.7265625" customWidth="1"/>
    <col min="5" max="5" width="22.453125" customWidth="1"/>
    <col min="6" max="8" width="20.36328125" customWidth="1"/>
    <col min="9" max="9" width="27.08984375" customWidth="1"/>
    <col min="10" max="10" width="22.7265625" customWidth="1"/>
    <col min="11" max="11" width="21.6328125" customWidth="1"/>
    <col min="12" max="26" width="20.36328125" customWidth="1"/>
  </cols>
  <sheetData>
    <row r="1" spans="1:26" ht="35.5" customHeight="1" x14ac:dyDescent="0.25">
      <c r="A1" s="62" t="s">
        <v>101</v>
      </c>
      <c r="B1" s="63"/>
      <c r="C1" s="63"/>
      <c r="D1" s="63"/>
      <c r="E1" s="64"/>
      <c r="F1" s="8"/>
      <c r="G1" s="62" t="s">
        <v>102</v>
      </c>
      <c r="H1" s="63"/>
      <c r="I1" s="63"/>
      <c r="J1" s="63"/>
      <c r="K1" s="64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43" customHeight="1" x14ac:dyDescent="0.25">
      <c r="A2" s="1" t="s">
        <v>53</v>
      </c>
      <c r="B2" s="9" t="s">
        <v>58</v>
      </c>
      <c r="C2" s="50" t="s">
        <v>106</v>
      </c>
      <c r="D2" s="50" t="s">
        <v>103</v>
      </c>
      <c r="E2" s="50" t="s">
        <v>104</v>
      </c>
      <c r="F2" s="8"/>
      <c r="G2" s="46" t="s">
        <v>97</v>
      </c>
      <c r="H2" s="9" t="s">
        <v>58</v>
      </c>
      <c r="I2" s="50" t="s">
        <v>106</v>
      </c>
      <c r="J2" s="50" t="s">
        <v>103</v>
      </c>
      <c r="K2" s="50" t="s">
        <v>104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44">
        <v>45540</v>
      </c>
      <c r="B3" s="65" t="s">
        <v>105</v>
      </c>
      <c r="C3" s="11">
        <v>0.03</v>
      </c>
      <c r="D3" s="11">
        <v>4.6318000000000001</v>
      </c>
      <c r="E3" s="11">
        <v>16.873999999999999</v>
      </c>
      <c r="F3" s="8"/>
      <c r="G3" s="47" t="s">
        <v>98</v>
      </c>
      <c r="H3" s="68" t="s">
        <v>105</v>
      </c>
      <c r="I3" s="11">
        <v>1.7250000000000001</v>
      </c>
      <c r="J3" s="11">
        <v>2.6192000000000002</v>
      </c>
      <c r="K3" s="11">
        <v>15.298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44">
        <v>45541</v>
      </c>
      <c r="B4" s="66"/>
      <c r="C4" s="11">
        <v>7.3117000000000001</v>
      </c>
      <c r="D4" s="11">
        <v>18.260999999999999</v>
      </c>
      <c r="E4" s="11">
        <v>17.733000000000001</v>
      </c>
      <c r="F4" s="8"/>
      <c r="G4" s="48" t="s">
        <v>99</v>
      </c>
      <c r="H4" s="69"/>
      <c r="I4" s="11">
        <v>1.0667</v>
      </c>
      <c r="J4" s="11">
        <v>1.6187</v>
      </c>
      <c r="K4" s="11">
        <v>13.137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44">
        <v>45544</v>
      </c>
      <c r="B5" s="67"/>
      <c r="C5" s="11">
        <v>16.966999999999999</v>
      </c>
      <c r="D5" s="11">
        <v>16.718</v>
      </c>
      <c r="E5" s="11">
        <v>18.87</v>
      </c>
      <c r="F5" s="8"/>
      <c r="G5" s="48" t="s">
        <v>100</v>
      </c>
      <c r="H5" s="70"/>
      <c r="I5" s="11">
        <v>1.9666999999999999</v>
      </c>
      <c r="J5" s="11">
        <v>1.4917</v>
      </c>
      <c r="K5" s="11">
        <v>4.8212999999999999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11"/>
      <c r="B6" s="11"/>
      <c r="C6" s="11"/>
      <c r="D6" s="11"/>
      <c r="E6" s="11"/>
      <c r="F6" s="8"/>
      <c r="G6" s="11"/>
      <c r="H6" s="11"/>
      <c r="I6" s="11"/>
      <c r="J6" s="11"/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11"/>
      <c r="B7" s="11"/>
      <c r="C7" s="11"/>
      <c r="D7" s="11"/>
      <c r="E7" s="11"/>
      <c r="F7" s="8"/>
      <c r="G7" s="11"/>
      <c r="H7" s="11"/>
      <c r="I7" s="11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11"/>
      <c r="B8" s="11"/>
      <c r="C8" s="11"/>
      <c r="D8" s="11"/>
      <c r="E8" s="11"/>
      <c r="F8" s="8"/>
      <c r="G8" s="11"/>
      <c r="H8" s="11"/>
      <c r="I8" s="11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11"/>
      <c r="B9" s="11"/>
      <c r="C9" s="11"/>
      <c r="D9" s="11"/>
      <c r="E9" s="11"/>
      <c r="F9" s="8"/>
      <c r="G9" s="11"/>
      <c r="H9" s="11"/>
      <c r="I9" s="11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11"/>
      <c r="B10" s="11"/>
      <c r="C10" s="11"/>
      <c r="D10" s="11"/>
      <c r="E10" s="11"/>
      <c r="F10" s="8"/>
      <c r="G10" s="11"/>
      <c r="H10" s="11"/>
      <c r="I10" s="11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11"/>
      <c r="B11" s="11"/>
      <c r="C11" s="11"/>
      <c r="D11" s="11"/>
      <c r="E11" s="11"/>
      <c r="F11" s="8"/>
      <c r="G11" s="11"/>
      <c r="H11" s="11"/>
      <c r="I11" s="11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11"/>
      <c r="B12" s="11"/>
      <c r="C12" s="11"/>
      <c r="D12" s="11"/>
      <c r="E12" s="11"/>
      <c r="F12" s="8"/>
      <c r="G12" s="11"/>
      <c r="H12" s="11"/>
      <c r="I12" s="11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11"/>
      <c r="B13" s="11"/>
      <c r="C13" s="11"/>
      <c r="D13" s="11"/>
      <c r="E13" s="11"/>
      <c r="F13" s="8"/>
      <c r="G13" s="11"/>
      <c r="H13" s="11"/>
      <c r="I13" s="11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11"/>
      <c r="B14" s="11"/>
      <c r="C14" s="11"/>
      <c r="D14" s="11"/>
      <c r="E14" s="11"/>
      <c r="F14" s="8"/>
      <c r="G14" s="11"/>
      <c r="H14" s="11"/>
      <c r="I14" s="11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11"/>
      <c r="B15" s="11"/>
      <c r="C15" s="11"/>
      <c r="D15" s="11"/>
      <c r="E15" s="11"/>
      <c r="F15" s="8"/>
      <c r="G15" s="11"/>
      <c r="H15" s="11"/>
      <c r="I15" s="11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11"/>
      <c r="B16" s="11"/>
      <c r="C16" s="11"/>
      <c r="D16" s="11"/>
      <c r="E16" s="11"/>
      <c r="F16" s="8"/>
      <c r="G16" s="11"/>
      <c r="H16" s="11"/>
      <c r="I16" s="11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11"/>
      <c r="B17" s="11"/>
      <c r="C17" s="11"/>
      <c r="D17" s="11"/>
      <c r="E17" s="11"/>
      <c r="F17" s="8"/>
      <c r="G17" s="11"/>
      <c r="H17" s="11"/>
      <c r="I17" s="11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11"/>
      <c r="B18" s="11"/>
      <c r="C18" s="11"/>
      <c r="D18" s="11"/>
      <c r="E18" s="11"/>
      <c r="F18" s="8"/>
      <c r="G18" s="11"/>
      <c r="H18" s="11"/>
      <c r="I18" s="11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5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5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5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5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5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5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5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5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5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5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5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5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5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5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5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5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5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5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5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5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5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5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5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5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5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5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5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5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5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5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5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5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5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5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5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5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5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5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5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5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5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5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5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5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5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5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5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5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5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5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5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5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5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5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5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5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5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5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5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5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5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5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5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5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5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5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5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5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5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5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5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5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4">
    <mergeCell ref="A1:E1"/>
    <mergeCell ref="G1:K1"/>
    <mergeCell ref="B3:B5"/>
    <mergeCell ref="H3: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7D5D6-C1A2-4F8A-A8CF-3C8AFA2251CC}">
  <dimension ref="A1:A1995"/>
  <sheetViews>
    <sheetView tabSelected="1" topLeftCell="A1907" zoomScaleNormal="100" workbookViewId="0">
      <selection activeCell="A1913" sqref="A1913:XFD1925"/>
    </sheetView>
  </sheetViews>
  <sheetFormatPr baseColWidth="10" defaultRowHeight="12.5" x14ac:dyDescent="0.25"/>
  <sheetData>
    <row r="1" spans="1:1" x14ac:dyDescent="0.25">
      <c r="A1" s="51" t="s">
        <v>111</v>
      </c>
    </row>
    <row r="2" spans="1:1" x14ac:dyDescent="0.25">
      <c r="A2" t="s">
        <v>107</v>
      </c>
    </row>
    <row r="3" spans="1:1" x14ac:dyDescent="0.25">
      <c r="A3" s="51" t="s">
        <v>108</v>
      </c>
    </row>
    <row r="23" spans="1:1" x14ac:dyDescent="0.25">
      <c r="A23" t="s">
        <v>109</v>
      </c>
    </row>
    <row r="46" spans="1:1" x14ac:dyDescent="0.25">
      <c r="A46" s="51" t="s">
        <v>110</v>
      </c>
    </row>
    <row r="104" spans="1:1" x14ac:dyDescent="0.25">
      <c r="A104" s="51" t="s">
        <v>112</v>
      </c>
    </row>
    <row r="105" spans="1:1" x14ac:dyDescent="0.25">
      <c r="A105" t="s">
        <v>108</v>
      </c>
    </row>
    <row r="139" spans="1:1" x14ac:dyDescent="0.25">
      <c r="A139" t="s">
        <v>109</v>
      </c>
    </row>
    <row r="204" spans="1:1" x14ac:dyDescent="0.25">
      <c r="A204" s="51" t="s">
        <v>110</v>
      </c>
    </row>
    <row r="230" spans="1:1" x14ac:dyDescent="0.25">
      <c r="A230" s="51" t="s">
        <v>113</v>
      </c>
    </row>
    <row r="231" spans="1:1" x14ac:dyDescent="0.25">
      <c r="A231" t="s">
        <v>108</v>
      </c>
    </row>
    <row r="286" spans="1:1" x14ac:dyDescent="0.25">
      <c r="A286" s="51" t="s">
        <v>109</v>
      </c>
    </row>
    <row r="405" spans="1:1" x14ac:dyDescent="0.25">
      <c r="A405" s="51" t="s">
        <v>114</v>
      </c>
    </row>
    <row r="406" spans="1:1" x14ac:dyDescent="0.25">
      <c r="A406" s="51" t="s">
        <v>115</v>
      </c>
    </row>
    <row r="407" spans="1:1" x14ac:dyDescent="0.25">
      <c r="A407" t="s">
        <v>108</v>
      </c>
    </row>
    <row r="471" spans="1:1" x14ac:dyDescent="0.25">
      <c r="A471" t="s">
        <v>109</v>
      </c>
    </row>
    <row r="525" spans="1:1" x14ac:dyDescent="0.25">
      <c r="A525" t="s">
        <v>110</v>
      </c>
    </row>
    <row r="646" spans="1:1" x14ac:dyDescent="0.25">
      <c r="A646" s="51" t="s">
        <v>116</v>
      </c>
    </row>
    <row r="647" spans="1:1" x14ac:dyDescent="0.25">
      <c r="A647" s="51" t="s">
        <v>109</v>
      </c>
    </row>
    <row r="710" spans="1:1" x14ac:dyDescent="0.25">
      <c r="A710" t="s">
        <v>108</v>
      </c>
    </row>
    <row r="775" spans="1:1" x14ac:dyDescent="0.25">
      <c r="A775" t="s">
        <v>110</v>
      </c>
    </row>
    <row r="833" spans="1:1" x14ac:dyDescent="0.25">
      <c r="A833" s="51" t="s">
        <v>117</v>
      </c>
    </row>
    <row r="834" spans="1:1" x14ac:dyDescent="0.25">
      <c r="A834" t="s">
        <v>109</v>
      </c>
    </row>
    <row r="844" spans="1:1" x14ac:dyDescent="0.25">
      <c r="A844" t="s">
        <v>118</v>
      </c>
    </row>
    <row r="853" spans="1:1" x14ac:dyDescent="0.25">
      <c r="A853" t="s">
        <v>110</v>
      </c>
    </row>
    <row r="905" spans="1:1" x14ac:dyDescent="0.25">
      <c r="A905" s="51" t="s">
        <v>119</v>
      </c>
    </row>
    <row r="906" spans="1:1" x14ac:dyDescent="0.25">
      <c r="A906" t="s">
        <v>109</v>
      </c>
    </row>
    <row r="958" spans="1:1" x14ac:dyDescent="0.25">
      <c r="A958" s="51" t="s">
        <v>120</v>
      </c>
    </row>
    <row r="1006" spans="1:1" x14ac:dyDescent="0.25">
      <c r="A1006" t="s">
        <v>110</v>
      </c>
    </row>
    <row r="1049" spans="1:1" x14ac:dyDescent="0.25">
      <c r="A1049" t="s">
        <v>109</v>
      </c>
    </row>
    <row r="1111" spans="1:1" x14ac:dyDescent="0.25">
      <c r="A1111" s="51" t="s">
        <v>120</v>
      </c>
    </row>
    <row r="1145" spans="1:1" x14ac:dyDescent="0.25">
      <c r="A1145" s="51" t="s">
        <v>110</v>
      </c>
    </row>
    <row r="1190" spans="1:1" x14ac:dyDescent="0.25">
      <c r="A1190" s="51" t="s">
        <v>121</v>
      </c>
    </row>
    <row r="1191" spans="1:1" x14ac:dyDescent="0.25">
      <c r="A1191" t="s">
        <v>109</v>
      </c>
    </row>
    <row r="1252" spans="1:1" x14ac:dyDescent="0.25">
      <c r="A1252" s="51" t="s">
        <v>120</v>
      </c>
    </row>
    <row r="1313" spans="1:1" x14ac:dyDescent="0.25">
      <c r="A1313" s="51" t="s">
        <v>110</v>
      </c>
    </row>
    <row r="1349" spans="1:1" x14ac:dyDescent="0.25">
      <c r="A1349" s="51" t="s">
        <v>122</v>
      </c>
    </row>
    <row r="1350" spans="1:1" x14ac:dyDescent="0.25">
      <c r="A1350" t="s">
        <v>109</v>
      </c>
    </row>
    <row r="1405" spans="1:1" x14ac:dyDescent="0.25">
      <c r="A1405" t="s">
        <v>108</v>
      </c>
    </row>
    <row r="1490" spans="1:1" x14ac:dyDescent="0.25">
      <c r="A1490" s="51" t="s">
        <v>123</v>
      </c>
    </row>
    <row r="1491" spans="1:1" x14ac:dyDescent="0.25">
      <c r="A1491" s="51" t="s">
        <v>124</v>
      </c>
    </row>
    <row r="1492" spans="1:1" x14ac:dyDescent="0.25">
      <c r="A1492" t="s">
        <v>110</v>
      </c>
    </row>
    <row r="1520" spans="1:1" x14ac:dyDescent="0.25">
      <c r="A1520" t="s">
        <v>109</v>
      </c>
    </row>
    <row r="1521" spans="1:1" x14ac:dyDescent="0.25">
      <c r="A1521" s="51" t="s">
        <v>125</v>
      </c>
    </row>
    <row r="1562" spans="1:1" x14ac:dyDescent="0.25">
      <c r="A1562" s="51" t="s">
        <v>126</v>
      </c>
    </row>
    <row r="1600" spans="1:1" x14ac:dyDescent="0.25">
      <c r="A1600" s="51" t="s">
        <v>119</v>
      </c>
    </row>
    <row r="1601" spans="1:1" x14ac:dyDescent="0.25">
      <c r="A1601" t="s">
        <v>110</v>
      </c>
    </row>
    <row r="1651" spans="1:1" x14ac:dyDescent="0.25">
      <c r="A1651" t="s">
        <v>109</v>
      </c>
    </row>
    <row r="1692" spans="1:1" x14ac:dyDescent="0.25">
      <c r="A1692" t="s">
        <v>108</v>
      </c>
    </row>
    <row r="1731" spans="1:1" x14ac:dyDescent="0.25">
      <c r="A1731" t="s">
        <v>110</v>
      </c>
    </row>
    <row r="1772" spans="1:1" x14ac:dyDescent="0.25">
      <c r="A1772" t="s">
        <v>109</v>
      </c>
    </row>
    <row r="1823" spans="1:1" x14ac:dyDescent="0.25">
      <c r="A1823" t="s">
        <v>108</v>
      </c>
    </row>
    <row r="1869" spans="1:1" x14ac:dyDescent="0.25">
      <c r="A1869" s="51" t="s">
        <v>127</v>
      </c>
    </row>
    <row r="1870" spans="1:1" x14ac:dyDescent="0.25">
      <c r="A1870" t="s">
        <v>110</v>
      </c>
    </row>
    <row r="1954" spans="1:1" x14ac:dyDescent="0.25">
      <c r="A1954" t="s">
        <v>109</v>
      </c>
    </row>
    <row r="1995" spans="1:1" x14ac:dyDescent="0.25">
      <c r="A1995" t="s">
        <v>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Diseño-Desarrollo</vt:lpstr>
      <vt:lpstr>Datos del Negocio</vt:lpstr>
      <vt:lpstr>ConsolidadoApdex</vt:lpstr>
      <vt:lpstr>ResultadosApdex</vt:lpstr>
      <vt:lpstr>Resultados+Transaccionalidad</vt:lpstr>
      <vt:lpstr>Métricas Infraestructura</vt:lpstr>
      <vt:lpstr>Métricas Tablas en Dynamo</vt:lpstr>
      <vt:lpstr>EvidenciasHPA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Alejandra Ospina Aguirre</cp:lastModifiedBy>
  <dcterms:modified xsi:type="dcterms:W3CDTF">2025-01-15T14:50:08Z</dcterms:modified>
</cp:coreProperties>
</file>