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PC-Hardware\Philips\PRM80xy(Amateurfunkgeraete)\HAM-Firmware\"/>
    </mc:Choice>
  </mc:AlternateContent>
  <xr:revisionPtr revIDLastSave="0" documentId="13_ncr:1_{8B3D4531-0C89-4E98-9EB5-64211A6AB028}" xr6:coauthVersionLast="46" xr6:coauthVersionMax="46" xr10:uidLastSave="{00000000-0000-0000-0000-000000000000}"/>
  <bookViews>
    <workbookView xWindow="2835" yWindow="1350" windowWidth="21600" windowHeight="11250" activeTab="5" xr2:uid="{00000000-000D-0000-FFFF-FFFF00000000}"/>
  </bookViews>
  <sheets>
    <sheet name="Freq(Edit)" sheetId="4" r:id="rId1"/>
    <sheet name="Output" sheetId="5" r:id="rId2"/>
    <sheet name="Freq(Input)" sheetId="2" r:id="rId3"/>
    <sheet name="Input(RAW)" sheetId="1" r:id="rId4"/>
    <sheet name="Definitions" sheetId="3" r:id="rId5"/>
    <sheet name="Help" sheetId="6" r:id="rId6"/>
  </sheets>
  <calcPr calcId="181029"/>
</workbook>
</file>

<file path=xl/calcChain.xml><?xml version="1.0" encoding="utf-8"?>
<calcChain xmlns="http://schemas.openxmlformats.org/spreadsheetml/2006/main">
  <c r="A2" i="5" l="1"/>
  <c r="A3" i="5"/>
  <c r="A1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8" i="5"/>
  <c r="A50" i="5"/>
  <c r="A1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2" i="4"/>
  <c r="M3" i="4"/>
  <c r="N3" i="4"/>
  <c r="O3" i="4"/>
  <c r="M4" i="4"/>
  <c r="N4" i="4"/>
  <c r="O4" i="4"/>
  <c r="M5" i="4"/>
  <c r="N5" i="4"/>
  <c r="O5" i="4"/>
  <c r="M6" i="4"/>
  <c r="N6" i="4"/>
  <c r="O6" i="4"/>
  <c r="M7" i="4"/>
  <c r="N7" i="4"/>
  <c r="O7" i="4"/>
  <c r="A6" i="5" s="1"/>
  <c r="M8" i="4"/>
  <c r="N8" i="4"/>
  <c r="O8" i="4"/>
  <c r="A7" i="5" s="1"/>
  <c r="M9" i="4"/>
  <c r="N9" i="4"/>
  <c r="O9" i="4"/>
  <c r="A8" i="5" s="1"/>
  <c r="M10" i="4"/>
  <c r="N10" i="4"/>
  <c r="O10" i="4"/>
  <c r="A9" i="5" s="1"/>
  <c r="M11" i="4"/>
  <c r="N11" i="4"/>
  <c r="O11" i="4"/>
  <c r="A10" i="5" s="1"/>
  <c r="M12" i="4"/>
  <c r="N12" i="4"/>
  <c r="O12" i="4"/>
  <c r="M13" i="4"/>
  <c r="N13" i="4"/>
  <c r="O13" i="4"/>
  <c r="A12" i="5" s="1"/>
  <c r="M14" i="4"/>
  <c r="N14" i="4"/>
  <c r="O14" i="4"/>
  <c r="A13" i="5" s="1"/>
  <c r="M15" i="4"/>
  <c r="N15" i="4"/>
  <c r="O15" i="4"/>
  <c r="A14" i="5" s="1"/>
  <c r="M16" i="4"/>
  <c r="N16" i="4"/>
  <c r="O16" i="4"/>
  <c r="A15" i="5" s="1"/>
  <c r="M17" i="4"/>
  <c r="N17" i="4"/>
  <c r="O17" i="4"/>
  <c r="A16" i="5" s="1"/>
  <c r="M18" i="4"/>
  <c r="N18" i="4"/>
  <c r="O18" i="4"/>
  <c r="A17" i="5" s="1"/>
  <c r="M19" i="4"/>
  <c r="N19" i="4"/>
  <c r="O19" i="4"/>
  <c r="A18" i="5" s="1"/>
  <c r="M20" i="4"/>
  <c r="N20" i="4"/>
  <c r="O20" i="4"/>
  <c r="A19" i="5" s="1"/>
  <c r="M21" i="4"/>
  <c r="N21" i="4"/>
  <c r="O21" i="4"/>
  <c r="A20" i="5" s="1"/>
  <c r="M22" i="4"/>
  <c r="N22" i="4"/>
  <c r="O22" i="4"/>
  <c r="A21" i="5" s="1"/>
  <c r="M23" i="4"/>
  <c r="N23" i="4"/>
  <c r="O23" i="4"/>
  <c r="A22" i="5" s="1"/>
  <c r="M24" i="4"/>
  <c r="N24" i="4"/>
  <c r="O24" i="4"/>
  <c r="A23" i="5" s="1"/>
  <c r="M25" i="4"/>
  <c r="N25" i="4"/>
  <c r="O25" i="4"/>
  <c r="A24" i="5" s="1"/>
  <c r="M26" i="4"/>
  <c r="N26" i="4"/>
  <c r="O26" i="4"/>
  <c r="A25" i="5" s="1"/>
  <c r="M27" i="4"/>
  <c r="N27" i="4"/>
  <c r="O27" i="4"/>
  <c r="A26" i="5" s="1"/>
  <c r="M28" i="4"/>
  <c r="N28" i="4"/>
  <c r="O28" i="4"/>
  <c r="A27" i="5" s="1"/>
  <c r="M29" i="4"/>
  <c r="N29" i="4"/>
  <c r="O29" i="4"/>
  <c r="A28" i="5" s="1"/>
  <c r="M30" i="4"/>
  <c r="N30" i="4"/>
  <c r="O30" i="4"/>
  <c r="A29" i="5" s="1"/>
  <c r="M31" i="4"/>
  <c r="N31" i="4"/>
  <c r="O31" i="4"/>
  <c r="A30" i="5" s="1"/>
  <c r="M32" i="4"/>
  <c r="N32" i="4"/>
  <c r="O32" i="4"/>
  <c r="A31" i="5" s="1"/>
  <c r="M33" i="4"/>
  <c r="N33" i="4"/>
  <c r="O33" i="4"/>
  <c r="M34" i="4"/>
  <c r="N34" i="4"/>
  <c r="O34" i="4"/>
  <c r="M35" i="4"/>
  <c r="N35" i="4"/>
  <c r="O35" i="4"/>
  <c r="M36" i="4"/>
  <c r="N36" i="4"/>
  <c r="O36" i="4"/>
  <c r="M37" i="4"/>
  <c r="N37" i="4"/>
  <c r="O37" i="4"/>
  <c r="M38" i="4"/>
  <c r="N38" i="4"/>
  <c r="O38" i="4"/>
  <c r="M39" i="4"/>
  <c r="N39" i="4"/>
  <c r="O39" i="4"/>
  <c r="M40" i="4"/>
  <c r="N40" i="4"/>
  <c r="O40" i="4"/>
  <c r="M41" i="4"/>
  <c r="N41" i="4"/>
  <c r="O41" i="4"/>
  <c r="M42" i="4"/>
  <c r="N42" i="4"/>
  <c r="O42" i="4"/>
  <c r="M43" i="4"/>
  <c r="N43" i="4"/>
  <c r="O43" i="4"/>
  <c r="M44" i="4"/>
  <c r="N44" i="4"/>
  <c r="O44" i="4"/>
  <c r="M45" i="4"/>
  <c r="N45" i="4"/>
  <c r="O45" i="4"/>
  <c r="M46" i="4"/>
  <c r="N46" i="4"/>
  <c r="O46" i="4"/>
  <c r="M47" i="4"/>
  <c r="N47" i="4"/>
  <c r="O47" i="4"/>
  <c r="M48" i="4"/>
  <c r="N48" i="4"/>
  <c r="A47" i="5" s="1"/>
  <c r="O48" i="4"/>
  <c r="M49" i="4"/>
  <c r="N49" i="4"/>
  <c r="O49" i="4"/>
  <c r="M50" i="4"/>
  <c r="N50" i="4"/>
  <c r="A49" i="5" s="1"/>
  <c r="O50" i="4"/>
  <c r="M51" i="4"/>
  <c r="N51" i="4"/>
  <c r="O51" i="4"/>
  <c r="O2" i="4"/>
  <c r="N2" i="4"/>
  <c r="M2" i="4"/>
  <c r="B11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B44" i="2"/>
  <c r="C44" i="2"/>
  <c r="D44" i="2"/>
  <c r="E44" i="2"/>
  <c r="F44" i="2"/>
  <c r="G44" i="2"/>
  <c r="B45" i="2"/>
  <c r="C45" i="2"/>
  <c r="D45" i="2"/>
  <c r="E45" i="2"/>
  <c r="F45" i="2"/>
  <c r="G45" i="2"/>
  <c r="B46" i="2"/>
  <c r="C46" i="2"/>
  <c r="D46" i="2"/>
  <c r="E46" i="2"/>
  <c r="F46" i="2"/>
  <c r="G46" i="2"/>
  <c r="B47" i="2"/>
  <c r="C47" i="2"/>
  <c r="D47" i="2"/>
  <c r="E47" i="2"/>
  <c r="F47" i="2"/>
  <c r="G47" i="2"/>
  <c r="B48" i="2"/>
  <c r="C48" i="2"/>
  <c r="D48" i="2"/>
  <c r="E48" i="2"/>
  <c r="F48" i="2"/>
  <c r="G48" i="2"/>
  <c r="B49" i="2"/>
  <c r="C49" i="2"/>
  <c r="D49" i="2"/>
  <c r="E49" i="2"/>
  <c r="F49" i="2"/>
  <c r="G49" i="2"/>
  <c r="B50" i="2"/>
  <c r="C50" i="2"/>
  <c r="D50" i="2"/>
  <c r="E50" i="2"/>
  <c r="F50" i="2"/>
  <c r="G50" i="2"/>
  <c r="B51" i="2"/>
  <c r="C51" i="2"/>
  <c r="D51" i="2"/>
  <c r="E51" i="2"/>
  <c r="F51" i="2"/>
  <c r="G51" i="2"/>
  <c r="G2" i="2"/>
  <c r="D2" i="2"/>
  <c r="E2" i="2"/>
  <c r="F2" i="2"/>
  <c r="C2" i="2"/>
  <c r="B2" i="2"/>
  <c r="A5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" i="2"/>
  <c r="B1" i="2"/>
  <c r="C1" i="2"/>
  <c r="A1" i="2"/>
  <c r="A5" i="5" l="1"/>
  <c r="A4" i="5"/>
</calcChain>
</file>

<file path=xl/sharedStrings.xml><?xml version="1.0" encoding="utf-8"?>
<sst xmlns="http://schemas.openxmlformats.org/spreadsheetml/2006/main" count="299" uniqueCount="130">
  <si>
    <t>05</t>
  </si>
  <si>
    <t>State</t>
  </si>
  <si>
    <t>bandwidth [khz]:</t>
  </si>
  <si>
    <t>first IF [khz]</t>
  </si>
  <si>
    <t>894E</t>
  </si>
  <si>
    <t>0260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</si>
  <si>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</si>
  <si>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</si>
  <si>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</si>
  <si>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</si>
  <si>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</si>
  <si>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</si>
  <si>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</si>
  <si>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</si>
  <si>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</si>
  <si>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</si>
  <si>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</si>
  <si>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</si>
  <si>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</si>
  <si>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</si>
  <si>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</si>
  <si>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</si>
  <si>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</si>
  <si>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</si>
  <si>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</si>
  <si>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</si>
  <si>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</si>
  <si>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</si>
  <si>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</si>
  <si>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</si>
  <si>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</si>
  <si>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</si>
  <si>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</si>
  <si>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</si>
  <si>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</si>
  <si>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</si>
  <si>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</si>
  <si>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</si>
  <si>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</si>
  <si>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</si>
  <si>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</si>
  <si>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</si>
  <si>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</si>
  <si>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</si>
  <si>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</si>
  <si>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</si>
  <si>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</si>
  <si>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</si>
  <si>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</si>
  <si>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</si>
  <si>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</si>
  <si>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</si>
  <si>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</si>
  <si>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State
Shift Enabled</t>
  </si>
  <si>
    <t>State
Reverse Mode</t>
  </si>
  <si>
    <t>State
Positiv Shift</t>
  </si>
  <si>
    <t>State
Scanning Locked Out</t>
  </si>
  <si>
    <t>01</t>
  </si>
  <si>
    <t>00</t>
  </si>
  <si>
    <t>Channel</t>
  </si>
  <si>
    <t>Frequency</t>
  </si>
  <si>
    <t>Shift</t>
  </si>
  <si>
    <t>8952</t>
  </si>
  <si>
    <t>8973</t>
  </si>
  <si>
    <t>02F0</t>
  </si>
  <si>
    <t>0000</t>
  </si>
  <si>
    <t>866C</t>
  </si>
  <si>
    <t>866E</t>
  </si>
  <si>
    <t>8670</t>
  </si>
  <si>
    <t>8672</t>
  </si>
  <si>
    <t>8674</t>
  </si>
  <si>
    <t>8676</t>
  </si>
  <si>
    <t>8678</t>
  </si>
  <si>
    <t>867A</t>
  </si>
  <si>
    <t>867C</t>
  </si>
  <si>
    <t>867E</t>
  </si>
  <si>
    <t>87D0</t>
  </si>
  <si>
    <t>87D2</t>
  </si>
  <si>
    <t>87D4</t>
  </si>
  <si>
    <t>87D6</t>
  </si>
  <si>
    <t>87D8</t>
  </si>
  <si>
    <t>87DA</t>
  </si>
  <si>
    <t>87DC</t>
  </si>
  <si>
    <t>87DE</t>
  </si>
  <si>
    <t>87E0</t>
  </si>
  <si>
    <t>87E2</t>
  </si>
  <si>
    <t>87E4</t>
  </si>
  <si>
    <t>87E6</t>
  </si>
  <si>
    <t>87E8</t>
  </si>
  <si>
    <t>87EA</t>
  </si>
  <si>
    <t>87EC</t>
  </si>
  <si>
    <t>87EE</t>
  </si>
  <si>
    <t>0</t>
  </si>
  <si>
    <t>P</t>
  </si>
  <si>
    <t>87F0</t>
  </si>
  <si>
    <t>87F2</t>
  </si>
  <si>
    <t>87F4</t>
  </si>
  <si>
    <t>87F6</t>
  </si>
  <si>
    <t>87F8</t>
  </si>
  <si>
    <t>87FA</t>
  </si>
  <si>
    <t>87FC</t>
  </si>
  <si>
    <t>87FE</t>
  </si>
  <si>
    <t>8800</t>
  </si>
  <si>
    <t>8802</t>
  </si>
  <si>
    <t>8804</t>
  </si>
  <si>
    <t>8806</t>
  </si>
  <si>
    <t>8808</t>
  </si>
  <si>
    <t>880A</t>
  </si>
  <si>
    <t>880C</t>
  </si>
  <si>
    <t>880E</t>
  </si>
  <si>
    <t>8810</t>
  </si>
  <si>
    <t>7DD8</t>
  </si>
  <si>
    <t>7E68</t>
  </si>
  <si>
    <t>Command</t>
  </si>
  <si>
    <t>Copy Received Data into Input(RAW) Sheet (values, only)</t>
  </si>
  <si>
    <t>Copy all Values from "Freq(Input)" Sheet to Freq(Edit) Sheet (values only)</t>
  </si>
  <si>
    <t>Afterwards data within Freq(Edit) sheet can be modified for your needs</t>
  </si>
  <si>
    <r>
      <t xml:space="preserve">To send data to PRM8070/8060 save </t>
    </r>
    <r>
      <rPr>
        <b/>
        <sz val="11"/>
        <color theme="1"/>
        <rFont val="Calibri"/>
        <family val="2"/>
        <scheme val="minor"/>
      </rPr>
      <t>Output Sheet</t>
    </r>
    <r>
      <rPr>
        <sz val="11"/>
        <color theme="1"/>
        <rFont val="Calibri"/>
        <family val="2"/>
        <scheme val="minor"/>
      </rPr>
      <t xml:space="preserve"> as Text document</t>
    </r>
  </si>
  <si>
    <t>File -&gt; Save as -&gt;  select folder -&gt; formatted text (blank separated) -&gt;  Output.txt</t>
  </si>
  <si>
    <t>Afterwards this file can be sended to PRM80xx via Terminal (e.g. Tera Term)</t>
  </si>
  <si>
    <t>Comment</t>
  </si>
  <si>
    <t>DB0LBX, Ludwigsburg</t>
  </si>
  <si>
    <t>DB0GK, Sachsenheim-Hochenhaslach (Hermann)</t>
  </si>
  <si>
    <t>DB0HM, FH Pforzheim</t>
  </si>
  <si>
    <t>DO0DAP, Mix-Mode-Relais in Keltern-Weiler</t>
  </si>
  <si>
    <t>File -&gt; Save as -&gt;  select folder -&gt; text (tabstop separated) -&gt;  Output.txt</t>
  </si>
  <si>
    <t>Now save modifications by pressing save button</t>
  </si>
  <si>
    <t>Now close this file and reopen with former name, else further modifications will not be stored to original file name</t>
  </si>
  <si>
    <t>8946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</si>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</sst>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D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49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6" fillId="33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33" borderId="0" xfId="0" applyFill="1" applyAlignment="1" applyProtection="1">
      <alignment horizontal="center" vertical="center"/>
      <protection locked="0"/>
    </xf>
    <xf numFmtId="49" fontId="0" fillId="33" borderId="0" xfId="0" applyNumberForma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0" fontId="19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5B70-2450-4B57-A3B2-27045990AAB4}">
  <dimension ref="A1:O51"/>
  <sheetViews>
    <sheetView workbookViewId="0">
      <pane ySplit="1" topLeftCell="A2" activePane="bottomLeft" state="frozen"/>
      <selection pane="bottomLeft" activeCell="B37" sqref="B37"/>
    </sheetView>
  </sheetViews>
  <sheetFormatPr baseColWidth="10" defaultRowHeight="15" x14ac:dyDescent="0.25"/>
  <cols>
    <col min="1" max="1" width="9.42578125" style="7" bestFit="1" customWidth="1"/>
    <col min="2" max="2" width="13.5703125" style="7" customWidth="1"/>
    <col min="3" max="3" width="10.5703125" style="7" customWidth="1"/>
    <col min="4" max="4" width="12.7109375" style="7" bestFit="1" customWidth="1"/>
    <col min="5" max="5" width="13.85546875" style="7" bestFit="1" customWidth="1"/>
    <col min="6" max="6" width="11.5703125" style="7" bestFit="1" customWidth="1"/>
    <col min="7" max="7" width="19.28515625" style="7" bestFit="1" customWidth="1"/>
    <col min="8" max="8" width="11.42578125" style="7"/>
    <col min="9" max="9" width="55.5703125" style="19" customWidth="1"/>
    <col min="10" max="10" width="11.42578125" style="7"/>
    <col min="11" max="15" width="0" style="7" hidden="1" customWidth="1"/>
    <col min="16" max="16384" width="11.42578125" style="7"/>
  </cols>
  <sheetData>
    <row r="1" spans="1:15" ht="30" x14ac:dyDescent="0.25">
      <c r="A1" s="5" t="s">
        <v>59</v>
      </c>
      <c r="B1" s="5" t="s">
        <v>60</v>
      </c>
      <c r="C1" s="5" t="s">
        <v>61</v>
      </c>
      <c r="D1" s="10" t="s">
        <v>53</v>
      </c>
      <c r="E1" s="11" t="s">
        <v>54</v>
      </c>
      <c r="F1" s="11" t="s">
        <v>55</v>
      </c>
      <c r="G1" s="10" t="s">
        <v>56</v>
      </c>
      <c r="I1" s="19" t="s">
        <v>120</v>
      </c>
      <c r="K1" s="14" t="s">
        <v>113</v>
      </c>
      <c r="L1" s="5" t="s">
        <v>59</v>
      </c>
      <c r="M1" s="5" t="s">
        <v>60</v>
      </c>
      <c r="N1" s="5" t="s">
        <v>61</v>
      </c>
      <c r="O1" s="10" t="s">
        <v>1</v>
      </c>
    </row>
    <row r="2" spans="1:15" x14ac:dyDescent="0.25">
      <c r="A2" s="5" t="s">
        <v>58</v>
      </c>
      <c r="B2" s="16">
        <v>439.375</v>
      </c>
      <c r="C2" s="16">
        <v>7.6</v>
      </c>
      <c r="D2" s="17">
        <v>1</v>
      </c>
      <c r="E2" s="18">
        <v>0</v>
      </c>
      <c r="F2" s="18">
        <v>0</v>
      </c>
      <c r="G2" s="18">
        <v>0</v>
      </c>
      <c r="H2" s="8"/>
      <c r="I2" s="20" t="s">
        <v>123</v>
      </c>
      <c r="J2" s="8"/>
      <c r="K2" s="7" t="s">
        <v>93</v>
      </c>
      <c r="L2" s="8" t="str">
        <f>$A2</f>
        <v>00</v>
      </c>
      <c r="M2" s="6" t="str">
        <f>DEC2HEX('Freq(Edit)'!B2*1000/Definitions!$B$1,4)</f>
        <v>894E</v>
      </c>
      <c r="N2" s="6" t="str">
        <f>DEC2HEX('Freq(Edit)'!C2*1000/Definitions!$B$1,4)</f>
        <v>0260</v>
      </c>
      <c r="O2" s="12" t="str">
        <f>DEC2HEX('Freq(Edit)'!$D2+'Freq(Edit)'!$E2*2+'Freq(Edit)'!$F2*4+'Freq(Edit)'!$G2*8,2)</f>
        <v>01</v>
      </c>
    </row>
    <row r="3" spans="1:15" x14ac:dyDescent="0.25">
      <c r="A3" s="5" t="s">
        <v>57</v>
      </c>
      <c r="B3" s="16">
        <v>439.42500000000001</v>
      </c>
      <c r="C3" s="16">
        <v>7.6</v>
      </c>
      <c r="D3" s="17">
        <v>1</v>
      </c>
      <c r="E3" s="18">
        <v>0</v>
      </c>
      <c r="F3" s="18">
        <v>0</v>
      </c>
      <c r="G3" s="18">
        <v>0</v>
      </c>
      <c r="I3" s="19" t="s">
        <v>122</v>
      </c>
      <c r="K3" s="7" t="s">
        <v>93</v>
      </c>
      <c r="L3" s="8" t="str">
        <f t="shared" ref="L3:L51" si="0">$A3</f>
        <v>01</v>
      </c>
      <c r="M3" s="6" t="str">
        <f>DEC2HEX('Freq(Edit)'!B3*1000/Definitions!$B$1,4)</f>
        <v>8952</v>
      </c>
      <c r="N3" s="6" t="str">
        <f>DEC2HEX('Freq(Edit)'!C3*1000/Definitions!$B$1,4)</f>
        <v>0260</v>
      </c>
      <c r="O3" s="12" t="str">
        <f>DEC2HEX('Freq(Edit)'!$D3+'Freq(Edit)'!$E3*2+'Freq(Edit)'!$F3*4+'Freq(Edit)'!$G3*8,2)</f>
        <v>01</v>
      </c>
    </row>
    <row r="4" spans="1:15" x14ac:dyDescent="0.25">
      <c r="A4" s="5" t="s">
        <v>6</v>
      </c>
      <c r="B4" s="16">
        <v>439.83749999999998</v>
      </c>
      <c r="C4" s="16">
        <v>9.4</v>
      </c>
      <c r="D4" s="17">
        <v>1</v>
      </c>
      <c r="E4" s="18">
        <v>0</v>
      </c>
      <c r="F4" s="18">
        <v>0</v>
      </c>
      <c r="G4" s="18">
        <v>0</v>
      </c>
      <c r="I4" s="19" t="s">
        <v>124</v>
      </c>
      <c r="K4" s="7" t="s">
        <v>93</v>
      </c>
      <c r="L4" s="8" t="str">
        <f t="shared" si="0"/>
        <v>02</v>
      </c>
      <c r="M4" s="6" t="str">
        <f>DEC2HEX('Freq(Edit)'!B4*1000/Definitions!$B$1,4)</f>
        <v>8973</v>
      </c>
      <c r="N4" s="6" t="str">
        <f>DEC2HEX('Freq(Edit)'!C4*1000/Definitions!$B$1,4)</f>
        <v>02F0</v>
      </c>
      <c r="O4" s="12" t="str">
        <f>DEC2HEX('Freq(Edit)'!$D4+'Freq(Edit)'!$E4*2+'Freq(Edit)'!$F4*4+'Freq(Edit)'!$G4*8,2)</f>
        <v>01</v>
      </c>
    </row>
    <row r="5" spans="1:15" x14ac:dyDescent="0.25">
      <c r="A5" s="5" t="s">
        <v>7</v>
      </c>
      <c r="B5" s="16">
        <v>439.27499999999998</v>
      </c>
      <c r="C5" s="16">
        <v>7.6</v>
      </c>
      <c r="D5" s="17">
        <v>1</v>
      </c>
      <c r="E5" s="18">
        <v>0</v>
      </c>
      <c r="F5" s="18" t="s">
        <v>92</v>
      </c>
      <c r="G5" s="18">
        <v>0</v>
      </c>
      <c r="I5" s="19" t="s">
        <v>121</v>
      </c>
      <c r="K5" s="7" t="s">
        <v>93</v>
      </c>
      <c r="L5" s="8" t="str">
        <f t="shared" si="0"/>
        <v>03</v>
      </c>
      <c r="M5" s="6" t="str">
        <f>DEC2HEX('Freq(Edit)'!B5*1000/Definitions!$B$1,4)</f>
        <v>8946</v>
      </c>
      <c r="N5" s="6" t="str">
        <f>DEC2HEX('Freq(Edit)'!C5*1000/Definitions!$B$1,4)</f>
        <v>0260</v>
      </c>
      <c r="O5" s="12" t="str">
        <f>DEC2HEX('Freq(Edit)'!$D5+'Freq(Edit)'!$E5*2+'Freq(Edit)'!$F5*4+'Freq(Edit)'!$G5*8,2)</f>
        <v>01</v>
      </c>
    </row>
    <row r="6" spans="1:15" x14ac:dyDescent="0.25">
      <c r="A6" s="5" t="s">
        <v>8</v>
      </c>
      <c r="B6" s="16">
        <v>439.42500000000001</v>
      </c>
      <c r="C6" s="16">
        <v>7.6</v>
      </c>
      <c r="D6" s="17">
        <v>1</v>
      </c>
      <c r="E6" s="18">
        <v>0</v>
      </c>
      <c r="F6" s="18" t="s">
        <v>92</v>
      </c>
      <c r="G6" s="18">
        <v>0</v>
      </c>
      <c r="K6" s="7" t="s">
        <v>93</v>
      </c>
      <c r="L6" s="8" t="str">
        <f t="shared" si="0"/>
        <v>04</v>
      </c>
      <c r="M6" s="6" t="str">
        <f>DEC2HEX('Freq(Edit)'!B6*1000/Definitions!$B$1,4)</f>
        <v>8952</v>
      </c>
      <c r="N6" s="6" t="str">
        <f>DEC2HEX('Freq(Edit)'!C6*1000/Definitions!$B$1,4)</f>
        <v>0260</v>
      </c>
      <c r="O6" s="12" t="str">
        <f>DEC2HEX('Freq(Edit)'!$D6+'Freq(Edit)'!$E6*2+'Freq(Edit)'!$F6*4+'Freq(Edit)'!$G6*8,2)</f>
        <v>01</v>
      </c>
    </row>
    <row r="7" spans="1:15" x14ac:dyDescent="0.25">
      <c r="A7" s="5" t="s">
        <v>0</v>
      </c>
      <c r="B7" s="16">
        <v>430.15</v>
      </c>
      <c r="C7" s="16">
        <v>0</v>
      </c>
      <c r="D7" s="17">
        <v>0</v>
      </c>
      <c r="E7" s="18">
        <v>0</v>
      </c>
      <c r="F7" s="18" t="s">
        <v>92</v>
      </c>
      <c r="G7" s="18">
        <v>0</v>
      </c>
      <c r="K7" s="7" t="s">
        <v>93</v>
      </c>
      <c r="L7" s="8" t="str">
        <f t="shared" si="0"/>
        <v>05</v>
      </c>
      <c r="M7" s="6" t="str">
        <f>DEC2HEX('Freq(Edit)'!B7*1000/Definitions!$B$1,4)</f>
        <v>866C</v>
      </c>
      <c r="N7" s="6" t="str">
        <f>DEC2HEX('Freq(Edit)'!C7*1000/Definitions!$B$1,4)</f>
        <v>0000</v>
      </c>
      <c r="O7" s="12" t="str">
        <f>DEC2HEX('Freq(Edit)'!$D7+'Freq(Edit)'!$E7*2+'Freq(Edit)'!$F7*4+'Freq(Edit)'!$G7*8,2)</f>
        <v>00</v>
      </c>
    </row>
    <row r="8" spans="1:15" x14ac:dyDescent="0.25">
      <c r="A8" s="5" t="s">
        <v>9</v>
      </c>
      <c r="B8" s="16">
        <v>430.17500000000001</v>
      </c>
      <c r="C8" s="16">
        <v>0</v>
      </c>
      <c r="D8" s="17">
        <v>0</v>
      </c>
      <c r="E8" s="18">
        <v>0</v>
      </c>
      <c r="F8" s="18" t="s">
        <v>92</v>
      </c>
      <c r="G8" s="18">
        <v>0</v>
      </c>
      <c r="K8" s="7" t="s">
        <v>93</v>
      </c>
      <c r="L8" s="8" t="str">
        <f t="shared" si="0"/>
        <v>06</v>
      </c>
      <c r="M8" s="6" t="str">
        <f>DEC2HEX('Freq(Edit)'!B8*1000/Definitions!$B$1,4)</f>
        <v>866E</v>
      </c>
      <c r="N8" s="6" t="str">
        <f>DEC2HEX('Freq(Edit)'!C8*1000/Definitions!$B$1,4)</f>
        <v>0000</v>
      </c>
      <c r="O8" s="12" t="str">
        <f>DEC2HEX('Freq(Edit)'!$D8+'Freq(Edit)'!$E8*2+'Freq(Edit)'!$F8*4+'Freq(Edit)'!$G8*8,2)</f>
        <v>00</v>
      </c>
    </row>
    <row r="9" spans="1:15" x14ac:dyDescent="0.25">
      <c r="A9" s="5" t="s">
        <v>10</v>
      </c>
      <c r="B9" s="16">
        <v>430.2</v>
      </c>
      <c r="C9" s="16">
        <v>0</v>
      </c>
      <c r="D9" s="17">
        <v>0</v>
      </c>
      <c r="E9" s="18">
        <v>0</v>
      </c>
      <c r="F9" s="18" t="s">
        <v>92</v>
      </c>
      <c r="G9" s="18">
        <v>0</v>
      </c>
      <c r="K9" s="7" t="s">
        <v>93</v>
      </c>
      <c r="L9" s="8" t="str">
        <f t="shared" si="0"/>
        <v>07</v>
      </c>
      <c r="M9" s="6" t="str">
        <f>DEC2HEX('Freq(Edit)'!B9*1000/Definitions!$B$1,4)</f>
        <v>8670</v>
      </c>
      <c r="N9" s="6" t="str">
        <f>DEC2HEX('Freq(Edit)'!C9*1000/Definitions!$B$1,4)</f>
        <v>0000</v>
      </c>
      <c r="O9" s="12" t="str">
        <f>DEC2HEX('Freq(Edit)'!$D9+'Freq(Edit)'!$E9*2+'Freq(Edit)'!$F9*4+'Freq(Edit)'!$G9*8,2)</f>
        <v>00</v>
      </c>
    </row>
    <row r="10" spans="1:15" x14ac:dyDescent="0.25">
      <c r="A10" s="5" t="s">
        <v>11</v>
      </c>
      <c r="B10" s="16">
        <v>430.22500000000002</v>
      </c>
      <c r="C10" s="16">
        <v>0</v>
      </c>
      <c r="D10" s="17">
        <v>0</v>
      </c>
      <c r="E10" s="18">
        <v>0</v>
      </c>
      <c r="F10" s="18" t="s">
        <v>92</v>
      </c>
      <c r="G10" s="18">
        <v>0</v>
      </c>
      <c r="K10" s="7" t="s">
        <v>93</v>
      </c>
      <c r="L10" s="8" t="str">
        <f t="shared" si="0"/>
        <v>08</v>
      </c>
      <c r="M10" s="6" t="str">
        <f>DEC2HEX('Freq(Edit)'!B10*1000/Definitions!$B$1,4)</f>
        <v>8672</v>
      </c>
      <c r="N10" s="6" t="str">
        <f>DEC2HEX('Freq(Edit)'!C10*1000/Definitions!$B$1,4)</f>
        <v>0000</v>
      </c>
      <c r="O10" s="12" t="str">
        <f>DEC2HEX('Freq(Edit)'!$D10+'Freq(Edit)'!$E10*2+'Freq(Edit)'!$F10*4+'Freq(Edit)'!$G10*8,2)</f>
        <v>00</v>
      </c>
    </row>
    <row r="11" spans="1:15" x14ac:dyDescent="0.25">
      <c r="A11" s="5" t="s">
        <v>12</v>
      </c>
      <c r="B11" s="16">
        <v>430.25</v>
      </c>
      <c r="C11" s="16">
        <v>0</v>
      </c>
      <c r="D11" s="17">
        <v>0</v>
      </c>
      <c r="E11" s="18">
        <v>0</v>
      </c>
      <c r="F11" s="18" t="s">
        <v>92</v>
      </c>
      <c r="G11" s="18">
        <v>0</v>
      </c>
      <c r="K11" s="7" t="s">
        <v>93</v>
      </c>
      <c r="L11" s="8" t="str">
        <f t="shared" si="0"/>
        <v>09</v>
      </c>
      <c r="M11" s="6" t="str">
        <f>DEC2HEX('Freq(Edit)'!B11*1000/Definitions!$B$1,4)</f>
        <v>8674</v>
      </c>
      <c r="N11" s="6" t="str">
        <f>DEC2HEX('Freq(Edit)'!C11*1000/Definitions!$B$1,4)</f>
        <v>0000</v>
      </c>
      <c r="O11" s="12" t="str">
        <f>DEC2HEX('Freq(Edit)'!$D11+'Freq(Edit)'!$E11*2+'Freq(Edit)'!$F11*4+'Freq(Edit)'!$G11*8,2)</f>
        <v>00</v>
      </c>
    </row>
    <row r="12" spans="1:15" x14ac:dyDescent="0.25">
      <c r="A12" s="5" t="s">
        <v>13</v>
      </c>
      <c r="B12" s="16">
        <v>430.27499999999998</v>
      </c>
      <c r="C12" s="16">
        <v>0</v>
      </c>
      <c r="D12" s="17">
        <v>1</v>
      </c>
      <c r="E12" s="18">
        <v>0</v>
      </c>
      <c r="F12" s="18" t="s">
        <v>92</v>
      </c>
      <c r="G12" s="18">
        <v>0</v>
      </c>
      <c r="K12" s="7" t="s">
        <v>93</v>
      </c>
      <c r="L12" s="8" t="str">
        <f t="shared" si="0"/>
        <v>10</v>
      </c>
      <c r="M12" s="6" t="str">
        <f>DEC2HEX('Freq(Edit)'!B12*1000/Definitions!$B$1,4)</f>
        <v>8676</v>
      </c>
      <c r="N12" s="6" t="str">
        <f>DEC2HEX('Freq(Edit)'!C12*1000/Definitions!$B$1,4)</f>
        <v>0000</v>
      </c>
      <c r="O12" s="12" t="str">
        <f>DEC2HEX('Freq(Edit)'!$D12+'Freq(Edit)'!$E12*2+'Freq(Edit)'!$F12*4+'Freq(Edit)'!$G12*8,2)</f>
        <v>01</v>
      </c>
    </row>
    <row r="13" spans="1:15" x14ac:dyDescent="0.25">
      <c r="A13" s="5" t="s">
        <v>14</v>
      </c>
      <c r="B13" s="16">
        <v>430.3</v>
      </c>
      <c r="C13" s="16">
        <v>0</v>
      </c>
      <c r="D13" s="17">
        <v>0</v>
      </c>
      <c r="E13" s="18">
        <v>0</v>
      </c>
      <c r="F13" s="18" t="s">
        <v>92</v>
      </c>
      <c r="G13" s="18">
        <v>0</v>
      </c>
      <c r="K13" s="7" t="s">
        <v>93</v>
      </c>
      <c r="L13" s="8" t="str">
        <f t="shared" si="0"/>
        <v>11</v>
      </c>
      <c r="M13" s="6" t="str">
        <f>DEC2HEX('Freq(Edit)'!B13*1000/Definitions!$B$1,4)</f>
        <v>8678</v>
      </c>
      <c r="N13" s="6" t="str">
        <f>DEC2HEX('Freq(Edit)'!C13*1000/Definitions!$B$1,4)</f>
        <v>0000</v>
      </c>
      <c r="O13" s="12" t="str">
        <f>DEC2HEX('Freq(Edit)'!$D13+'Freq(Edit)'!$E13*2+'Freq(Edit)'!$F13*4+'Freq(Edit)'!$G13*8,2)</f>
        <v>00</v>
      </c>
    </row>
    <row r="14" spans="1:15" x14ac:dyDescent="0.25">
      <c r="A14" s="5" t="s">
        <v>15</v>
      </c>
      <c r="B14" s="16">
        <v>430.32499999999999</v>
      </c>
      <c r="C14" s="16">
        <v>0</v>
      </c>
      <c r="D14" s="17">
        <v>0</v>
      </c>
      <c r="E14" s="18">
        <v>0</v>
      </c>
      <c r="F14" s="18" t="s">
        <v>92</v>
      </c>
      <c r="G14" s="18">
        <v>0</v>
      </c>
      <c r="K14" s="7" t="s">
        <v>93</v>
      </c>
      <c r="L14" s="8" t="str">
        <f t="shared" si="0"/>
        <v>12</v>
      </c>
      <c r="M14" s="6" t="str">
        <f>DEC2HEX('Freq(Edit)'!B14*1000/Definitions!$B$1,4)</f>
        <v>867A</v>
      </c>
      <c r="N14" s="6" t="str">
        <f>DEC2HEX('Freq(Edit)'!C14*1000/Definitions!$B$1,4)</f>
        <v>0000</v>
      </c>
      <c r="O14" s="12" t="str">
        <f>DEC2HEX('Freq(Edit)'!$D14+'Freq(Edit)'!$E14*2+'Freq(Edit)'!$F14*4+'Freq(Edit)'!$G14*8,2)</f>
        <v>00</v>
      </c>
    </row>
    <row r="15" spans="1:15" x14ac:dyDescent="0.25">
      <c r="A15" s="5" t="s">
        <v>16</v>
      </c>
      <c r="B15" s="16">
        <v>430.35</v>
      </c>
      <c r="C15" s="16">
        <v>0</v>
      </c>
      <c r="D15" s="17">
        <v>0</v>
      </c>
      <c r="E15" s="18">
        <v>0</v>
      </c>
      <c r="F15" s="18" t="s">
        <v>92</v>
      </c>
      <c r="G15" s="18">
        <v>0</v>
      </c>
      <c r="K15" s="7" t="s">
        <v>93</v>
      </c>
      <c r="L15" s="8" t="str">
        <f t="shared" si="0"/>
        <v>13</v>
      </c>
      <c r="M15" s="6" t="str">
        <f>DEC2HEX('Freq(Edit)'!B15*1000/Definitions!$B$1,4)</f>
        <v>867C</v>
      </c>
      <c r="N15" s="6" t="str">
        <f>DEC2HEX('Freq(Edit)'!C15*1000/Definitions!$B$1,4)</f>
        <v>0000</v>
      </c>
      <c r="O15" s="12" t="str">
        <f>DEC2HEX('Freq(Edit)'!$D15+'Freq(Edit)'!$E15*2+'Freq(Edit)'!$F15*4+'Freq(Edit)'!$G15*8,2)</f>
        <v>00</v>
      </c>
    </row>
    <row r="16" spans="1:15" x14ac:dyDescent="0.25">
      <c r="A16" s="5" t="s">
        <v>17</v>
      </c>
      <c r="B16" s="16">
        <v>430.375</v>
      </c>
      <c r="C16" s="16">
        <v>0</v>
      </c>
      <c r="D16" s="17">
        <v>0</v>
      </c>
      <c r="E16" s="18">
        <v>0</v>
      </c>
      <c r="F16" s="18" t="s">
        <v>92</v>
      </c>
      <c r="G16" s="18">
        <v>0</v>
      </c>
      <c r="K16" s="7" t="s">
        <v>93</v>
      </c>
      <c r="L16" s="8" t="str">
        <f t="shared" si="0"/>
        <v>14</v>
      </c>
      <c r="M16" s="6" t="str">
        <f>DEC2HEX('Freq(Edit)'!B16*1000/Definitions!$B$1,4)</f>
        <v>867E</v>
      </c>
      <c r="N16" s="6" t="str">
        <f>DEC2HEX('Freq(Edit)'!C16*1000/Definitions!$B$1,4)</f>
        <v>0000</v>
      </c>
      <c r="O16" s="12" t="str">
        <f>DEC2HEX('Freq(Edit)'!$D16+'Freq(Edit)'!$E16*2+'Freq(Edit)'!$F16*4+'Freq(Edit)'!$G16*8,2)</f>
        <v>00</v>
      </c>
    </row>
    <row r="17" spans="1:15" x14ac:dyDescent="0.25">
      <c r="A17" s="5" t="s">
        <v>18</v>
      </c>
      <c r="B17" s="16">
        <v>434.6</v>
      </c>
      <c r="C17" s="16">
        <v>0</v>
      </c>
      <c r="D17" s="17">
        <v>0</v>
      </c>
      <c r="E17" s="18">
        <v>0</v>
      </c>
      <c r="F17" s="18" t="s">
        <v>92</v>
      </c>
      <c r="G17" s="18">
        <v>0</v>
      </c>
      <c r="K17" s="7" t="s">
        <v>93</v>
      </c>
      <c r="L17" s="8" t="str">
        <f t="shared" si="0"/>
        <v>15</v>
      </c>
      <c r="M17" s="6" t="str">
        <f>DEC2HEX('Freq(Edit)'!B17*1000/Definitions!$B$1,4)</f>
        <v>87D0</v>
      </c>
      <c r="N17" s="6" t="str">
        <f>DEC2HEX('Freq(Edit)'!C17*1000/Definitions!$B$1,4)</f>
        <v>0000</v>
      </c>
      <c r="O17" s="12" t="str">
        <f>DEC2HEX('Freq(Edit)'!$D17+'Freq(Edit)'!$E17*2+'Freq(Edit)'!$F17*4+'Freq(Edit)'!$G17*8,2)</f>
        <v>00</v>
      </c>
    </row>
    <row r="18" spans="1:15" x14ac:dyDescent="0.25">
      <c r="A18" s="5" t="s">
        <v>19</v>
      </c>
      <c r="B18" s="16">
        <v>434.625</v>
      </c>
      <c r="C18" s="16">
        <v>0</v>
      </c>
      <c r="D18" s="17">
        <v>0</v>
      </c>
      <c r="E18" s="18">
        <v>0</v>
      </c>
      <c r="F18" s="18">
        <v>0</v>
      </c>
      <c r="G18" s="18">
        <v>0</v>
      </c>
      <c r="K18" s="7" t="s">
        <v>93</v>
      </c>
      <c r="L18" s="8" t="str">
        <f t="shared" si="0"/>
        <v>16</v>
      </c>
      <c r="M18" s="6" t="str">
        <f>DEC2HEX('Freq(Edit)'!B18*1000/Definitions!$B$1,4)</f>
        <v>87D2</v>
      </c>
      <c r="N18" s="6" t="str">
        <f>DEC2HEX('Freq(Edit)'!C18*1000/Definitions!$B$1,4)</f>
        <v>0000</v>
      </c>
      <c r="O18" s="12" t="str">
        <f>DEC2HEX('Freq(Edit)'!$D18+'Freq(Edit)'!$E18*2+'Freq(Edit)'!$F18*4+'Freq(Edit)'!$G18*8,2)</f>
        <v>00</v>
      </c>
    </row>
    <row r="19" spans="1:15" x14ac:dyDescent="0.25">
      <c r="A19" s="5" t="s">
        <v>20</v>
      </c>
      <c r="B19" s="16">
        <v>434.65</v>
      </c>
      <c r="C19" s="16">
        <v>0</v>
      </c>
      <c r="D19" s="17">
        <v>0</v>
      </c>
      <c r="E19" s="18">
        <v>0</v>
      </c>
      <c r="F19" s="18">
        <v>0</v>
      </c>
      <c r="G19" s="18">
        <v>0</v>
      </c>
      <c r="K19" s="7" t="s">
        <v>93</v>
      </c>
      <c r="L19" s="8" t="str">
        <f t="shared" si="0"/>
        <v>17</v>
      </c>
      <c r="M19" s="6" t="str">
        <f>DEC2HEX('Freq(Edit)'!B19*1000/Definitions!$B$1,4)</f>
        <v>87D4</v>
      </c>
      <c r="N19" s="6" t="str">
        <f>DEC2HEX('Freq(Edit)'!C19*1000/Definitions!$B$1,4)</f>
        <v>0000</v>
      </c>
      <c r="O19" s="12" t="str">
        <f>DEC2HEX('Freq(Edit)'!$D19+'Freq(Edit)'!$E19*2+'Freq(Edit)'!$F19*4+'Freq(Edit)'!$G19*8,2)</f>
        <v>00</v>
      </c>
    </row>
    <row r="20" spans="1:15" x14ac:dyDescent="0.25">
      <c r="A20" s="5" t="s">
        <v>21</v>
      </c>
      <c r="B20" s="16">
        <v>434.67500000000001</v>
      </c>
      <c r="C20" s="16">
        <v>0</v>
      </c>
      <c r="D20" s="17">
        <v>0</v>
      </c>
      <c r="E20" s="18">
        <v>0</v>
      </c>
      <c r="F20" s="18">
        <v>0</v>
      </c>
      <c r="G20" s="18">
        <v>0</v>
      </c>
      <c r="K20" s="7" t="s">
        <v>93</v>
      </c>
      <c r="L20" s="8" t="str">
        <f t="shared" si="0"/>
        <v>18</v>
      </c>
      <c r="M20" s="6" t="str">
        <f>DEC2HEX('Freq(Edit)'!B20*1000/Definitions!$B$1,4)</f>
        <v>87D6</v>
      </c>
      <c r="N20" s="6" t="str">
        <f>DEC2HEX('Freq(Edit)'!C20*1000/Definitions!$B$1,4)</f>
        <v>0000</v>
      </c>
      <c r="O20" s="12" t="str">
        <f>DEC2HEX('Freq(Edit)'!$D20+'Freq(Edit)'!$E20*2+'Freq(Edit)'!$F20*4+'Freq(Edit)'!$G20*8,2)</f>
        <v>00</v>
      </c>
    </row>
    <row r="21" spans="1:15" x14ac:dyDescent="0.25">
      <c r="A21" s="5" t="s">
        <v>22</v>
      </c>
      <c r="B21" s="16">
        <v>434.7</v>
      </c>
      <c r="C21" s="16">
        <v>0</v>
      </c>
      <c r="D21" s="17">
        <v>0</v>
      </c>
      <c r="E21" s="18">
        <v>0</v>
      </c>
      <c r="F21" s="18">
        <v>0</v>
      </c>
      <c r="G21" s="18">
        <v>0</v>
      </c>
      <c r="K21" s="7" t="s">
        <v>93</v>
      </c>
      <c r="L21" s="8" t="str">
        <f t="shared" si="0"/>
        <v>19</v>
      </c>
      <c r="M21" s="6" t="str">
        <f>DEC2HEX('Freq(Edit)'!B21*1000/Definitions!$B$1,4)</f>
        <v>87D8</v>
      </c>
      <c r="N21" s="6" t="str">
        <f>DEC2HEX('Freq(Edit)'!C21*1000/Definitions!$B$1,4)</f>
        <v>0000</v>
      </c>
      <c r="O21" s="12" t="str">
        <f>DEC2HEX('Freq(Edit)'!$D21+'Freq(Edit)'!$E21*2+'Freq(Edit)'!$F21*4+'Freq(Edit)'!$G21*8,2)</f>
        <v>00</v>
      </c>
    </row>
    <row r="22" spans="1:15" x14ac:dyDescent="0.25">
      <c r="A22" s="5" t="s">
        <v>23</v>
      </c>
      <c r="B22" s="16">
        <v>434.72500000000002</v>
      </c>
      <c r="C22" s="16">
        <v>0</v>
      </c>
      <c r="D22" s="17">
        <v>0</v>
      </c>
      <c r="E22" s="18">
        <v>0</v>
      </c>
      <c r="F22" s="18">
        <v>0</v>
      </c>
      <c r="G22" s="18">
        <v>0</v>
      </c>
      <c r="K22" s="7" t="s">
        <v>93</v>
      </c>
      <c r="L22" s="8" t="str">
        <f t="shared" si="0"/>
        <v>20</v>
      </c>
      <c r="M22" s="6" t="str">
        <f>DEC2HEX('Freq(Edit)'!B22*1000/Definitions!$B$1,4)</f>
        <v>87DA</v>
      </c>
      <c r="N22" s="6" t="str">
        <f>DEC2HEX('Freq(Edit)'!C22*1000/Definitions!$B$1,4)</f>
        <v>0000</v>
      </c>
      <c r="O22" s="12" t="str">
        <f>DEC2HEX('Freq(Edit)'!$D22+'Freq(Edit)'!$E22*2+'Freq(Edit)'!$F22*4+'Freq(Edit)'!$G22*8,2)</f>
        <v>00</v>
      </c>
    </row>
    <row r="23" spans="1:15" x14ac:dyDescent="0.25">
      <c r="A23" s="5" t="s">
        <v>24</v>
      </c>
      <c r="B23" s="16">
        <v>434.75</v>
      </c>
      <c r="C23" s="16">
        <v>0</v>
      </c>
      <c r="D23" s="17">
        <v>0</v>
      </c>
      <c r="E23" s="18">
        <v>0</v>
      </c>
      <c r="F23" s="18">
        <v>0</v>
      </c>
      <c r="G23" s="18">
        <v>0</v>
      </c>
      <c r="K23" s="7" t="s">
        <v>93</v>
      </c>
      <c r="L23" s="8" t="str">
        <f t="shared" si="0"/>
        <v>21</v>
      </c>
      <c r="M23" s="6" t="str">
        <f>DEC2HEX('Freq(Edit)'!B23*1000/Definitions!$B$1,4)</f>
        <v>87DC</v>
      </c>
      <c r="N23" s="6" t="str">
        <f>DEC2HEX('Freq(Edit)'!C23*1000/Definitions!$B$1,4)</f>
        <v>0000</v>
      </c>
      <c r="O23" s="12" t="str">
        <f>DEC2HEX('Freq(Edit)'!$D23+'Freq(Edit)'!$E23*2+'Freq(Edit)'!$F23*4+'Freq(Edit)'!$G23*8,2)</f>
        <v>00</v>
      </c>
    </row>
    <row r="24" spans="1:15" x14ac:dyDescent="0.25">
      <c r="A24" s="5" t="s">
        <v>25</v>
      </c>
      <c r="B24" s="16">
        <v>434.77499999999998</v>
      </c>
      <c r="C24" s="16">
        <v>0</v>
      </c>
      <c r="D24" s="17">
        <v>0</v>
      </c>
      <c r="E24" s="18">
        <v>0</v>
      </c>
      <c r="F24" s="18">
        <v>0</v>
      </c>
      <c r="G24" s="18">
        <v>0</v>
      </c>
      <c r="K24" s="7" t="s">
        <v>93</v>
      </c>
      <c r="L24" s="8" t="str">
        <f t="shared" si="0"/>
        <v>22</v>
      </c>
      <c r="M24" s="6" t="str">
        <f>DEC2HEX('Freq(Edit)'!B24*1000/Definitions!$B$1,4)</f>
        <v>87DE</v>
      </c>
      <c r="N24" s="6" t="str">
        <f>DEC2HEX('Freq(Edit)'!C24*1000/Definitions!$B$1,4)</f>
        <v>0000</v>
      </c>
      <c r="O24" s="12" t="str">
        <f>DEC2HEX('Freq(Edit)'!$D24+'Freq(Edit)'!$E24*2+'Freq(Edit)'!$F24*4+'Freq(Edit)'!$G24*8,2)</f>
        <v>00</v>
      </c>
    </row>
    <row r="25" spans="1:15" x14ac:dyDescent="0.25">
      <c r="A25" s="5" t="s">
        <v>26</v>
      </c>
      <c r="B25" s="16">
        <v>434.8</v>
      </c>
      <c r="C25" s="16">
        <v>0</v>
      </c>
      <c r="D25" s="17">
        <v>0</v>
      </c>
      <c r="E25" s="18">
        <v>0</v>
      </c>
      <c r="F25" s="18">
        <v>0</v>
      </c>
      <c r="G25" s="18">
        <v>0</v>
      </c>
      <c r="K25" s="7" t="s">
        <v>93</v>
      </c>
      <c r="L25" s="8" t="str">
        <f t="shared" si="0"/>
        <v>23</v>
      </c>
      <c r="M25" s="6" t="str">
        <f>DEC2HEX('Freq(Edit)'!B25*1000/Definitions!$B$1,4)</f>
        <v>87E0</v>
      </c>
      <c r="N25" s="6" t="str">
        <f>DEC2HEX('Freq(Edit)'!C25*1000/Definitions!$B$1,4)</f>
        <v>0000</v>
      </c>
      <c r="O25" s="12" t="str">
        <f>DEC2HEX('Freq(Edit)'!$D25+'Freq(Edit)'!$E25*2+'Freq(Edit)'!$F25*4+'Freq(Edit)'!$G25*8,2)</f>
        <v>00</v>
      </c>
    </row>
    <row r="26" spans="1:15" x14ac:dyDescent="0.25">
      <c r="A26" s="5" t="s">
        <v>27</v>
      </c>
      <c r="B26" s="16">
        <v>434.82499999999999</v>
      </c>
      <c r="C26" s="16">
        <v>0</v>
      </c>
      <c r="D26" s="17">
        <v>0</v>
      </c>
      <c r="E26" s="18">
        <v>0</v>
      </c>
      <c r="F26" s="18">
        <v>0</v>
      </c>
      <c r="G26" s="18">
        <v>0</v>
      </c>
      <c r="K26" s="7" t="s">
        <v>93</v>
      </c>
      <c r="L26" s="8" t="str">
        <f t="shared" si="0"/>
        <v>24</v>
      </c>
      <c r="M26" s="6" t="str">
        <f>DEC2HEX('Freq(Edit)'!B26*1000/Definitions!$B$1,4)</f>
        <v>87E2</v>
      </c>
      <c r="N26" s="6" t="str">
        <f>DEC2HEX('Freq(Edit)'!C26*1000/Definitions!$B$1,4)</f>
        <v>0000</v>
      </c>
      <c r="O26" s="12" t="str">
        <f>DEC2HEX('Freq(Edit)'!$D26+'Freq(Edit)'!$E26*2+'Freq(Edit)'!$F26*4+'Freq(Edit)'!$G26*8,2)</f>
        <v>00</v>
      </c>
    </row>
    <row r="27" spans="1:15" x14ac:dyDescent="0.25">
      <c r="A27" s="5" t="s">
        <v>28</v>
      </c>
      <c r="B27" s="16">
        <v>434.85</v>
      </c>
      <c r="C27" s="16">
        <v>0</v>
      </c>
      <c r="D27" s="17">
        <v>0</v>
      </c>
      <c r="E27" s="18">
        <v>0</v>
      </c>
      <c r="F27" s="18">
        <v>0</v>
      </c>
      <c r="G27" s="18">
        <v>0</v>
      </c>
      <c r="K27" s="7" t="s">
        <v>93</v>
      </c>
      <c r="L27" s="8" t="str">
        <f t="shared" si="0"/>
        <v>25</v>
      </c>
      <c r="M27" s="6" t="str">
        <f>DEC2HEX('Freq(Edit)'!B27*1000/Definitions!$B$1,4)</f>
        <v>87E4</v>
      </c>
      <c r="N27" s="6" t="str">
        <f>DEC2HEX('Freq(Edit)'!C27*1000/Definitions!$B$1,4)</f>
        <v>0000</v>
      </c>
      <c r="O27" s="12" t="str">
        <f>DEC2HEX('Freq(Edit)'!$D27+'Freq(Edit)'!$E27*2+'Freq(Edit)'!$F27*4+'Freq(Edit)'!$G27*8,2)</f>
        <v>00</v>
      </c>
    </row>
    <row r="28" spans="1:15" x14ac:dyDescent="0.25">
      <c r="A28" s="5" t="s">
        <v>29</v>
      </c>
      <c r="B28" s="16">
        <v>434.875</v>
      </c>
      <c r="C28" s="16">
        <v>0</v>
      </c>
      <c r="D28" s="17">
        <v>0</v>
      </c>
      <c r="E28" s="18">
        <v>0</v>
      </c>
      <c r="F28" s="18">
        <v>0</v>
      </c>
      <c r="G28" s="18">
        <v>0</v>
      </c>
      <c r="K28" s="7" t="s">
        <v>93</v>
      </c>
      <c r="L28" s="8" t="str">
        <f t="shared" si="0"/>
        <v>26</v>
      </c>
      <c r="M28" s="6" t="str">
        <f>DEC2HEX('Freq(Edit)'!B28*1000/Definitions!$B$1,4)</f>
        <v>87E6</v>
      </c>
      <c r="N28" s="6" t="str">
        <f>DEC2HEX('Freq(Edit)'!C28*1000/Definitions!$B$1,4)</f>
        <v>0000</v>
      </c>
      <c r="O28" s="12" t="str">
        <f>DEC2HEX('Freq(Edit)'!$D28+'Freq(Edit)'!$E28*2+'Freq(Edit)'!$F28*4+'Freq(Edit)'!$G28*8,2)</f>
        <v>00</v>
      </c>
    </row>
    <row r="29" spans="1:15" x14ac:dyDescent="0.25">
      <c r="A29" s="5" t="s">
        <v>30</v>
      </c>
      <c r="B29" s="16">
        <v>434.9</v>
      </c>
      <c r="C29" s="16">
        <v>0</v>
      </c>
      <c r="D29" s="17">
        <v>0</v>
      </c>
      <c r="E29" s="18">
        <v>0</v>
      </c>
      <c r="F29" s="18">
        <v>0</v>
      </c>
      <c r="G29" s="18">
        <v>0</v>
      </c>
      <c r="K29" s="7" t="s">
        <v>93</v>
      </c>
      <c r="L29" s="8" t="str">
        <f t="shared" si="0"/>
        <v>27</v>
      </c>
      <c r="M29" s="6" t="str">
        <f>DEC2HEX('Freq(Edit)'!B29*1000/Definitions!$B$1,4)</f>
        <v>87E8</v>
      </c>
      <c r="N29" s="6" t="str">
        <f>DEC2HEX('Freq(Edit)'!C29*1000/Definitions!$B$1,4)</f>
        <v>0000</v>
      </c>
      <c r="O29" s="12" t="str">
        <f>DEC2HEX('Freq(Edit)'!$D29+'Freq(Edit)'!$E29*2+'Freq(Edit)'!$F29*4+'Freq(Edit)'!$G29*8,2)</f>
        <v>00</v>
      </c>
    </row>
    <row r="30" spans="1:15" x14ac:dyDescent="0.25">
      <c r="A30" s="5" t="s">
        <v>31</v>
      </c>
      <c r="B30" s="16">
        <v>434.92500000000001</v>
      </c>
      <c r="C30" s="16">
        <v>0</v>
      </c>
      <c r="D30" s="17">
        <v>0</v>
      </c>
      <c r="E30" s="18">
        <v>0</v>
      </c>
      <c r="F30" s="18">
        <v>0</v>
      </c>
      <c r="G30" s="18">
        <v>0</v>
      </c>
      <c r="K30" s="7" t="s">
        <v>93</v>
      </c>
      <c r="L30" s="8" t="str">
        <f t="shared" si="0"/>
        <v>28</v>
      </c>
      <c r="M30" s="6" t="str">
        <f>DEC2HEX('Freq(Edit)'!B30*1000/Definitions!$B$1,4)</f>
        <v>87EA</v>
      </c>
      <c r="N30" s="6" t="str">
        <f>DEC2HEX('Freq(Edit)'!C30*1000/Definitions!$B$1,4)</f>
        <v>0000</v>
      </c>
      <c r="O30" s="12" t="str">
        <f>DEC2HEX('Freq(Edit)'!$D30+'Freq(Edit)'!$E30*2+'Freq(Edit)'!$F30*4+'Freq(Edit)'!$G30*8,2)</f>
        <v>00</v>
      </c>
    </row>
    <row r="31" spans="1:15" x14ac:dyDescent="0.25">
      <c r="A31" s="5" t="s">
        <v>32</v>
      </c>
      <c r="B31" s="16">
        <v>434.95</v>
      </c>
      <c r="C31" s="16">
        <v>0</v>
      </c>
      <c r="D31" s="17">
        <v>0</v>
      </c>
      <c r="E31" s="18">
        <v>0</v>
      </c>
      <c r="F31" s="18">
        <v>0</v>
      </c>
      <c r="G31" s="18">
        <v>0</v>
      </c>
      <c r="K31" s="7" t="s">
        <v>93</v>
      </c>
      <c r="L31" s="8" t="str">
        <f t="shared" si="0"/>
        <v>29</v>
      </c>
      <c r="M31" s="6" t="str">
        <f>DEC2HEX('Freq(Edit)'!B31*1000/Definitions!$B$1,4)</f>
        <v>87EC</v>
      </c>
      <c r="N31" s="6" t="str">
        <f>DEC2HEX('Freq(Edit)'!C31*1000/Definitions!$B$1,4)</f>
        <v>0000</v>
      </c>
      <c r="O31" s="12" t="str">
        <f>DEC2HEX('Freq(Edit)'!$D31+'Freq(Edit)'!$E31*2+'Freq(Edit)'!$F31*4+'Freq(Edit)'!$G31*8,2)</f>
        <v>00</v>
      </c>
    </row>
    <row r="32" spans="1:15" x14ac:dyDescent="0.25">
      <c r="A32" s="5" t="s">
        <v>33</v>
      </c>
      <c r="B32" s="16">
        <v>434.97500000000002</v>
      </c>
      <c r="C32" s="16">
        <v>0</v>
      </c>
      <c r="D32" s="17">
        <v>0</v>
      </c>
      <c r="E32" s="18">
        <v>0</v>
      </c>
      <c r="F32" s="18">
        <v>0</v>
      </c>
      <c r="G32" s="18">
        <v>0</v>
      </c>
      <c r="K32" s="7" t="s">
        <v>93</v>
      </c>
      <c r="L32" s="8" t="str">
        <f t="shared" si="0"/>
        <v>30</v>
      </c>
      <c r="M32" s="6" t="str">
        <f>DEC2HEX('Freq(Edit)'!B32*1000/Definitions!$B$1,4)</f>
        <v>87EE</v>
      </c>
      <c r="N32" s="6" t="str">
        <f>DEC2HEX('Freq(Edit)'!C32*1000/Definitions!$B$1,4)</f>
        <v>0000</v>
      </c>
      <c r="O32" s="12" t="str">
        <f>DEC2HEX('Freq(Edit)'!$D32+'Freq(Edit)'!$E32*2+'Freq(Edit)'!$F32*4+'Freq(Edit)'!$G32*8,2)</f>
        <v>00</v>
      </c>
    </row>
    <row r="33" spans="1:15" x14ac:dyDescent="0.25">
      <c r="A33" s="5" t="s">
        <v>34</v>
      </c>
      <c r="B33" s="16">
        <v>435</v>
      </c>
      <c r="C33" s="16">
        <v>0</v>
      </c>
      <c r="D33" s="17">
        <v>0</v>
      </c>
      <c r="E33" s="18">
        <v>0</v>
      </c>
      <c r="F33" s="18">
        <v>0</v>
      </c>
      <c r="G33" s="18">
        <v>0</v>
      </c>
      <c r="K33" s="7" t="s">
        <v>93</v>
      </c>
      <c r="L33" s="8" t="str">
        <f t="shared" si="0"/>
        <v>31</v>
      </c>
      <c r="M33" s="6" t="str">
        <f>DEC2HEX('Freq(Edit)'!B33*1000/Definitions!$B$1,4)</f>
        <v>87F0</v>
      </c>
      <c r="N33" s="6" t="str">
        <f>DEC2HEX('Freq(Edit)'!C33*1000/Definitions!$B$1,4)</f>
        <v>0000</v>
      </c>
      <c r="O33" s="12" t="str">
        <f>DEC2HEX('Freq(Edit)'!$D33+'Freq(Edit)'!$E33*2+'Freq(Edit)'!$F33*4+'Freq(Edit)'!$G33*8,2)</f>
        <v>00</v>
      </c>
    </row>
    <row r="34" spans="1:15" x14ac:dyDescent="0.25">
      <c r="A34" s="5" t="s">
        <v>35</v>
      </c>
      <c r="B34" s="16">
        <v>435.02499999999998</v>
      </c>
      <c r="C34" s="16">
        <v>0</v>
      </c>
      <c r="D34" s="17">
        <v>0</v>
      </c>
      <c r="E34" s="18">
        <v>0</v>
      </c>
      <c r="F34" s="18">
        <v>0</v>
      </c>
      <c r="G34" s="18">
        <v>0</v>
      </c>
      <c r="K34" s="7" t="s">
        <v>93</v>
      </c>
      <c r="L34" s="8" t="str">
        <f t="shared" si="0"/>
        <v>32</v>
      </c>
      <c r="M34" s="6" t="str">
        <f>DEC2HEX('Freq(Edit)'!B34*1000/Definitions!$B$1,4)</f>
        <v>87F2</v>
      </c>
      <c r="N34" s="6" t="str">
        <f>DEC2HEX('Freq(Edit)'!C34*1000/Definitions!$B$1,4)</f>
        <v>0000</v>
      </c>
      <c r="O34" s="12" t="str">
        <f>DEC2HEX('Freq(Edit)'!$D34+'Freq(Edit)'!$E34*2+'Freq(Edit)'!$F34*4+'Freq(Edit)'!$G34*8,2)</f>
        <v>00</v>
      </c>
    </row>
    <row r="35" spans="1:15" x14ac:dyDescent="0.25">
      <c r="A35" s="5" t="s">
        <v>36</v>
      </c>
      <c r="B35" s="16">
        <v>435.05</v>
      </c>
      <c r="C35" s="16">
        <v>0</v>
      </c>
      <c r="D35" s="17">
        <v>0</v>
      </c>
      <c r="E35" s="18">
        <v>0</v>
      </c>
      <c r="F35" s="18">
        <v>0</v>
      </c>
      <c r="G35" s="18">
        <v>0</v>
      </c>
      <c r="K35" s="7" t="s">
        <v>93</v>
      </c>
      <c r="L35" s="8" t="str">
        <f t="shared" si="0"/>
        <v>33</v>
      </c>
      <c r="M35" s="6" t="str">
        <f>DEC2HEX('Freq(Edit)'!B35*1000/Definitions!$B$1,4)</f>
        <v>87F4</v>
      </c>
      <c r="N35" s="6" t="str">
        <f>DEC2HEX('Freq(Edit)'!C35*1000/Definitions!$B$1,4)</f>
        <v>0000</v>
      </c>
      <c r="O35" s="12" t="str">
        <f>DEC2HEX('Freq(Edit)'!$D35+'Freq(Edit)'!$E35*2+'Freq(Edit)'!$F35*4+'Freq(Edit)'!$G35*8,2)</f>
        <v>00</v>
      </c>
    </row>
    <row r="36" spans="1:15" x14ac:dyDescent="0.25">
      <c r="A36" s="5" t="s">
        <v>37</v>
      </c>
      <c r="B36" s="16">
        <v>435.07499999999999</v>
      </c>
      <c r="C36" s="16">
        <v>0</v>
      </c>
      <c r="D36" s="17">
        <v>0</v>
      </c>
      <c r="E36" s="18">
        <v>0</v>
      </c>
      <c r="F36" s="18">
        <v>0</v>
      </c>
      <c r="G36" s="18">
        <v>0</v>
      </c>
      <c r="K36" s="7" t="s">
        <v>93</v>
      </c>
      <c r="L36" s="8" t="str">
        <f t="shared" si="0"/>
        <v>34</v>
      </c>
      <c r="M36" s="6" t="str">
        <f>DEC2HEX('Freq(Edit)'!B36*1000/Definitions!$B$1,4)</f>
        <v>87F6</v>
      </c>
      <c r="N36" s="6" t="str">
        <f>DEC2HEX('Freq(Edit)'!C36*1000/Definitions!$B$1,4)</f>
        <v>0000</v>
      </c>
      <c r="O36" s="12" t="str">
        <f>DEC2HEX('Freq(Edit)'!$D36+'Freq(Edit)'!$E36*2+'Freq(Edit)'!$F36*4+'Freq(Edit)'!$G36*8,2)</f>
        <v>00</v>
      </c>
    </row>
    <row r="37" spans="1:15" x14ac:dyDescent="0.25">
      <c r="A37" s="5" t="s">
        <v>38</v>
      </c>
      <c r="B37" s="16">
        <v>435.1</v>
      </c>
      <c r="C37" s="16">
        <v>0</v>
      </c>
      <c r="D37" s="17">
        <v>0</v>
      </c>
      <c r="E37" s="18">
        <v>0</v>
      </c>
      <c r="F37" s="18">
        <v>0</v>
      </c>
      <c r="G37" s="18">
        <v>0</v>
      </c>
      <c r="K37" s="7" t="s">
        <v>93</v>
      </c>
      <c r="L37" s="8" t="str">
        <f t="shared" si="0"/>
        <v>35</v>
      </c>
      <c r="M37" s="6" t="str">
        <f>DEC2HEX('Freq(Edit)'!B37*1000/Definitions!$B$1,4)</f>
        <v>87F8</v>
      </c>
      <c r="N37" s="6" t="str">
        <f>DEC2HEX('Freq(Edit)'!C37*1000/Definitions!$B$1,4)</f>
        <v>0000</v>
      </c>
      <c r="O37" s="12" t="str">
        <f>DEC2HEX('Freq(Edit)'!$D37+'Freq(Edit)'!$E37*2+'Freq(Edit)'!$F37*4+'Freq(Edit)'!$G37*8,2)</f>
        <v>00</v>
      </c>
    </row>
    <row r="38" spans="1:15" x14ac:dyDescent="0.25">
      <c r="A38" s="5" t="s">
        <v>39</v>
      </c>
      <c r="B38" s="16">
        <v>435.125</v>
      </c>
      <c r="C38" s="16">
        <v>0</v>
      </c>
      <c r="D38" s="17">
        <v>0</v>
      </c>
      <c r="E38" s="18">
        <v>0</v>
      </c>
      <c r="F38" s="18">
        <v>0</v>
      </c>
      <c r="G38" s="18">
        <v>0</v>
      </c>
      <c r="K38" s="7" t="s">
        <v>93</v>
      </c>
      <c r="L38" s="8" t="str">
        <f t="shared" si="0"/>
        <v>36</v>
      </c>
      <c r="M38" s="6" t="str">
        <f>DEC2HEX('Freq(Edit)'!B38*1000/Definitions!$B$1,4)</f>
        <v>87FA</v>
      </c>
      <c r="N38" s="6" t="str">
        <f>DEC2HEX('Freq(Edit)'!C38*1000/Definitions!$B$1,4)</f>
        <v>0000</v>
      </c>
      <c r="O38" s="12" t="str">
        <f>DEC2HEX('Freq(Edit)'!$D38+'Freq(Edit)'!$E38*2+'Freq(Edit)'!$F38*4+'Freq(Edit)'!$G38*8,2)</f>
        <v>00</v>
      </c>
    </row>
    <row r="39" spans="1:15" x14ac:dyDescent="0.25">
      <c r="A39" s="5" t="s">
        <v>40</v>
      </c>
      <c r="B39" s="16">
        <v>435.15</v>
      </c>
      <c r="C39" s="16">
        <v>0</v>
      </c>
      <c r="D39" s="17">
        <v>0</v>
      </c>
      <c r="E39" s="18">
        <v>0</v>
      </c>
      <c r="F39" s="18">
        <v>0</v>
      </c>
      <c r="G39" s="18">
        <v>0</v>
      </c>
      <c r="K39" s="7" t="s">
        <v>93</v>
      </c>
      <c r="L39" s="8" t="str">
        <f t="shared" si="0"/>
        <v>37</v>
      </c>
      <c r="M39" s="6" t="str">
        <f>DEC2HEX('Freq(Edit)'!B39*1000/Definitions!$B$1,4)</f>
        <v>87FC</v>
      </c>
      <c r="N39" s="6" t="str">
        <f>DEC2HEX('Freq(Edit)'!C39*1000/Definitions!$B$1,4)</f>
        <v>0000</v>
      </c>
      <c r="O39" s="12" t="str">
        <f>DEC2HEX('Freq(Edit)'!$D39+'Freq(Edit)'!$E39*2+'Freq(Edit)'!$F39*4+'Freq(Edit)'!$G39*8,2)</f>
        <v>00</v>
      </c>
    </row>
    <row r="40" spans="1:15" x14ac:dyDescent="0.25">
      <c r="A40" s="5" t="s">
        <v>41</v>
      </c>
      <c r="B40" s="16">
        <v>435.17500000000001</v>
      </c>
      <c r="C40" s="16">
        <v>0</v>
      </c>
      <c r="D40" s="17">
        <v>0</v>
      </c>
      <c r="E40" s="18">
        <v>0</v>
      </c>
      <c r="F40" s="18">
        <v>0</v>
      </c>
      <c r="G40" s="18">
        <v>0</v>
      </c>
      <c r="K40" s="7" t="s">
        <v>93</v>
      </c>
      <c r="L40" s="8" t="str">
        <f t="shared" si="0"/>
        <v>38</v>
      </c>
      <c r="M40" s="6" t="str">
        <f>DEC2HEX('Freq(Edit)'!B40*1000/Definitions!$B$1,4)</f>
        <v>87FE</v>
      </c>
      <c r="N40" s="6" t="str">
        <f>DEC2HEX('Freq(Edit)'!C40*1000/Definitions!$B$1,4)</f>
        <v>0000</v>
      </c>
      <c r="O40" s="12" t="str">
        <f>DEC2HEX('Freq(Edit)'!$D40+'Freq(Edit)'!$E40*2+'Freq(Edit)'!$F40*4+'Freq(Edit)'!$G40*8,2)</f>
        <v>00</v>
      </c>
    </row>
    <row r="41" spans="1:15" x14ac:dyDescent="0.25">
      <c r="A41" s="5" t="s">
        <v>42</v>
      </c>
      <c r="B41" s="16">
        <v>435.2</v>
      </c>
      <c r="C41" s="16">
        <v>0</v>
      </c>
      <c r="D41" s="17">
        <v>0</v>
      </c>
      <c r="E41" s="18">
        <v>0</v>
      </c>
      <c r="F41" s="18">
        <v>0</v>
      </c>
      <c r="G41" s="18">
        <v>0</v>
      </c>
      <c r="K41" s="7" t="s">
        <v>93</v>
      </c>
      <c r="L41" s="8" t="str">
        <f t="shared" si="0"/>
        <v>39</v>
      </c>
      <c r="M41" s="6" t="str">
        <f>DEC2HEX('Freq(Edit)'!B41*1000/Definitions!$B$1,4)</f>
        <v>8800</v>
      </c>
      <c r="N41" s="6" t="str">
        <f>DEC2HEX('Freq(Edit)'!C41*1000/Definitions!$B$1,4)</f>
        <v>0000</v>
      </c>
      <c r="O41" s="12" t="str">
        <f>DEC2HEX('Freq(Edit)'!$D41+'Freq(Edit)'!$E41*2+'Freq(Edit)'!$F41*4+'Freq(Edit)'!$G41*8,2)</f>
        <v>00</v>
      </c>
    </row>
    <row r="42" spans="1:15" x14ac:dyDescent="0.25">
      <c r="A42" s="5" t="s">
        <v>43</v>
      </c>
      <c r="B42" s="16">
        <v>435.22500000000002</v>
      </c>
      <c r="C42" s="16">
        <v>0</v>
      </c>
      <c r="D42" s="17">
        <v>0</v>
      </c>
      <c r="E42" s="18">
        <v>0</v>
      </c>
      <c r="F42" s="18">
        <v>0</v>
      </c>
      <c r="G42" s="18">
        <v>0</v>
      </c>
      <c r="K42" s="7" t="s">
        <v>93</v>
      </c>
      <c r="L42" s="8" t="str">
        <f t="shared" si="0"/>
        <v>40</v>
      </c>
      <c r="M42" s="6" t="str">
        <f>DEC2HEX('Freq(Edit)'!B42*1000/Definitions!$B$1,4)</f>
        <v>8802</v>
      </c>
      <c r="N42" s="6" t="str">
        <f>DEC2HEX('Freq(Edit)'!C42*1000/Definitions!$B$1,4)</f>
        <v>0000</v>
      </c>
      <c r="O42" s="12" t="str">
        <f>DEC2HEX('Freq(Edit)'!$D42+'Freq(Edit)'!$E42*2+'Freq(Edit)'!$F42*4+'Freq(Edit)'!$G42*8,2)</f>
        <v>00</v>
      </c>
    </row>
    <row r="43" spans="1:15" x14ac:dyDescent="0.25">
      <c r="A43" s="5" t="s">
        <v>44</v>
      </c>
      <c r="B43" s="16">
        <v>435.25</v>
      </c>
      <c r="C43" s="16">
        <v>0</v>
      </c>
      <c r="D43" s="17">
        <v>0</v>
      </c>
      <c r="E43" s="18">
        <v>0</v>
      </c>
      <c r="F43" s="18">
        <v>0</v>
      </c>
      <c r="G43" s="18">
        <v>0</v>
      </c>
      <c r="K43" s="7" t="s">
        <v>93</v>
      </c>
      <c r="L43" s="8" t="str">
        <f t="shared" si="0"/>
        <v>41</v>
      </c>
      <c r="M43" s="6" t="str">
        <f>DEC2HEX('Freq(Edit)'!B43*1000/Definitions!$B$1,4)</f>
        <v>8804</v>
      </c>
      <c r="N43" s="6" t="str">
        <f>DEC2HEX('Freq(Edit)'!C43*1000/Definitions!$B$1,4)</f>
        <v>0000</v>
      </c>
      <c r="O43" s="12" t="str">
        <f>DEC2HEX('Freq(Edit)'!$D43+'Freq(Edit)'!$E43*2+'Freq(Edit)'!$F43*4+'Freq(Edit)'!$G43*8,2)</f>
        <v>00</v>
      </c>
    </row>
    <row r="44" spans="1:15" x14ac:dyDescent="0.25">
      <c r="A44" s="5" t="s">
        <v>45</v>
      </c>
      <c r="B44" s="16">
        <v>435.27499999999998</v>
      </c>
      <c r="C44" s="16">
        <v>0</v>
      </c>
      <c r="D44" s="17">
        <v>0</v>
      </c>
      <c r="E44" s="18">
        <v>0</v>
      </c>
      <c r="F44" s="18">
        <v>0</v>
      </c>
      <c r="G44" s="18">
        <v>0</v>
      </c>
      <c r="K44" s="7" t="s">
        <v>93</v>
      </c>
      <c r="L44" s="8" t="str">
        <f t="shared" si="0"/>
        <v>42</v>
      </c>
      <c r="M44" s="6" t="str">
        <f>DEC2HEX('Freq(Edit)'!B44*1000/Definitions!$B$1,4)</f>
        <v>8806</v>
      </c>
      <c r="N44" s="6" t="str">
        <f>DEC2HEX('Freq(Edit)'!C44*1000/Definitions!$B$1,4)</f>
        <v>0000</v>
      </c>
      <c r="O44" s="12" t="str">
        <f>DEC2HEX('Freq(Edit)'!$D44+'Freq(Edit)'!$E44*2+'Freq(Edit)'!$F44*4+'Freq(Edit)'!$G44*8,2)</f>
        <v>00</v>
      </c>
    </row>
    <row r="45" spans="1:15" x14ac:dyDescent="0.25">
      <c r="A45" s="5" t="s">
        <v>46</v>
      </c>
      <c r="B45" s="16">
        <v>435.3</v>
      </c>
      <c r="C45" s="16">
        <v>0</v>
      </c>
      <c r="D45" s="17">
        <v>0</v>
      </c>
      <c r="E45" s="18">
        <v>0</v>
      </c>
      <c r="F45" s="18">
        <v>0</v>
      </c>
      <c r="G45" s="18">
        <v>0</v>
      </c>
      <c r="K45" s="7" t="s">
        <v>93</v>
      </c>
      <c r="L45" s="8" t="str">
        <f t="shared" si="0"/>
        <v>43</v>
      </c>
      <c r="M45" s="6" t="str">
        <f>DEC2HEX('Freq(Edit)'!B45*1000/Definitions!$B$1,4)</f>
        <v>8808</v>
      </c>
      <c r="N45" s="6" t="str">
        <f>DEC2HEX('Freq(Edit)'!C45*1000/Definitions!$B$1,4)</f>
        <v>0000</v>
      </c>
      <c r="O45" s="12" t="str">
        <f>DEC2HEX('Freq(Edit)'!$D45+'Freq(Edit)'!$E45*2+'Freq(Edit)'!$F45*4+'Freq(Edit)'!$G45*8,2)</f>
        <v>00</v>
      </c>
    </row>
    <row r="46" spans="1:15" x14ac:dyDescent="0.25">
      <c r="A46" s="5" t="s">
        <v>47</v>
      </c>
      <c r="B46" s="16">
        <v>435.32500000000101</v>
      </c>
      <c r="C46" s="16">
        <v>0</v>
      </c>
      <c r="D46" s="17">
        <v>0</v>
      </c>
      <c r="E46" s="18">
        <v>0</v>
      </c>
      <c r="F46" s="18">
        <v>0</v>
      </c>
      <c r="G46" s="18">
        <v>0</v>
      </c>
      <c r="K46" s="7" t="s">
        <v>93</v>
      </c>
      <c r="L46" s="8" t="str">
        <f t="shared" si="0"/>
        <v>44</v>
      </c>
      <c r="M46" s="6" t="str">
        <f>DEC2HEX('Freq(Edit)'!B46*1000/Definitions!$B$1,4)</f>
        <v>880A</v>
      </c>
      <c r="N46" s="6" t="str">
        <f>DEC2HEX('Freq(Edit)'!C46*1000/Definitions!$B$1,4)</f>
        <v>0000</v>
      </c>
      <c r="O46" s="12" t="str">
        <f>DEC2HEX('Freq(Edit)'!$D46+'Freq(Edit)'!$E46*2+'Freq(Edit)'!$F46*4+'Freq(Edit)'!$G46*8,2)</f>
        <v>00</v>
      </c>
    </row>
    <row r="47" spans="1:15" x14ac:dyDescent="0.25">
      <c r="A47" s="5" t="s">
        <v>48</v>
      </c>
      <c r="B47" s="16">
        <v>435.35000000000099</v>
      </c>
      <c r="C47" s="16">
        <v>0</v>
      </c>
      <c r="D47" s="17">
        <v>0</v>
      </c>
      <c r="E47" s="18">
        <v>0</v>
      </c>
      <c r="F47" s="18">
        <v>0</v>
      </c>
      <c r="G47" s="18">
        <v>0</v>
      </c>
      <c r="K47" s="7" t="s">
        <v>93</v>
      </c>
      <c r="L47" s="8" t="str">
        <f t="shared" si="0"/>
        <v>45</v>
      </c>
      <c r="M47" s="6" t="str">
        <f>DEC2HEX('Freq(Edit)'!B47*1000/Definitions!$B$1,4)</f>
        <v>880C</v>
      </c>
      <c r="N47" s="6" t="str">
        <f>DEC2HEX('Freq(Edit)'!C47*1000/Definitions!$B$1,4)</f>
        <v>0000</v>
      </c>
      <c r="O47" s="12" t="str">
        <f>DEC2HEX('Freq(Edit)'!$D47+'Freq(Edit)'!$E47*2+'Freq(Edit)'!$F47*4+'Freq(Edit)'!$G47*8,2)</f>
        <v>00</v>
      </c>
    </row>
    <row r="48" spans="1:15" x14ac:dyDescent="0.25">
      <c r="A48" s="5" t="s">
        <v>49</v>
      </c>
      <c r="B48" s="16">
        <v>435.37500000000102</v>
      </c>
      <c r="C48" s="16">
        <v>1.6</v>
      </c>
      <c r="D48" s="17">
        <v>1</v>
      </c>
      <c r="E48" s="18">
        <v>0</v>
      </c>
      <c r="F48" s="18">
        <v>0</v>
      </c>
      <c r="G48" s="18">
        <v>0</v>
      </c>
      <c r="K48" s="7" t="s">
        <v>93</v>
      </c>
      <c r="L48" s="8" t="str">
        <f t="shared" si="0"/>
        <v>46</v>
      </c>
      <c r="M48" s="6" t="str">
        <f>DEC2HEX('Freq(Edit)'!B48*1000/Definitions!$B$1,4)</f>
        <v>880E</v>
      </c>
      <c r="N48" s="6" t="str">
        <f>DEC2HEX('Freq(Edit)'!C48*1000/Definitions!$B$1,4)</f>
        <v>0080</v>
      </c>
      <c r="O48" s="12" t="str">
        <f>DEC2HEX('Freq(Edit)'!$D48+'Freq(Edit)'!$E48*2+'Freq(Edit)'!$F48*4+'Freq(Edit)'!$G48*8,2)</f>
        <v>01</v>
      </c>
    </row>
    <row r="49" spans="1:15" x14ac:dyDescent="0.25">
      <c r="A49" s="5" t="s">
        <v>50</v>
      </c>
      <c r="B49" s="16">
        <v>435.400000000001</v>
      </c>
      <c r="C49" s="16">
        <v>0</v>
      </c>
      <c r="D49" s="17">
        <v>0</v>
      </c>
      <c r="E49" s="18">
        <v>0</v>
      </c>
      <c r="F49" s="18">
        <v>0</v>
      </c>
      <c r="G49" s="18">
        <v>0</v>
      </c>
      <c r="K49" s="7" t="s">
        <v>93</v>
      </c>
      <c r="L49" s="8" t="str">
        <f t="shared" si="0"/>
        <v>47</v>
      </c>
      <c r="M49" s="6" t="str">
        <f>DEC2HEX('Freq(Edit)'!B49*1000/Definitions!$B$1,4)</f>
        <v>8810</v>
      </c>
      <c r="N49" s="6" t="str">
        <f>DEC2HEX('Freq(Edit)'!C49*1000/Definitions!$B$1,4)</f>
        <v>0000</v>
      </c>
      <c r="O49" s="12" t="str">
        <f>DEC2HEX('Freq(Edit)'!$D49+'Freq(Edit)'!$E49*2+'Freq(Edit)'!$F49*4+'Freq(Edit)'!$G49*8,2)</f>
        <v>00</v>
      </c>
    </row>
    <row r="50" spans="1:15" x14ac:dyDescent="0.25">
      <c r="A50" s="5" t="s">
        <v>51</v>
      </c>
      <c r="B50" s="16">
        <v>402.7</v>
      </c>
      <c r="C50" s="16">
        <v>0</v>
      </c>
      <c r="D50" s="17">
        <v>0</v>
      </c>
      <c r="E50" s="18">
        <v>0</v>
      </c>
      <c r="F50" s="18">
        <v>0</v>
      </c>
      <c r="G50" s="18">
        <v>0</v>
      </c>
      <c r="K50" s="7" t="s">
        <v>93</v>
      </c>
      <c r="L50" s="8" t="str">
        <f t="shared" si="0"/>
        <v>48</v>
      </c>
      <c r="M50" s="6" t="str">
        <f>DEC2HEX('Freq(Edit)'!B50*1000/Definitions!$B$1,4)</f>
        <v>7DD8</v>
      </c>
      <c r="N50" s="6" t="str">
        <f>DEC2HEX('Freq(Edit)'!C50*1000/Definitions!$B$1,4)</f>
        <v>0000</v>
      </c>
      <c r="O50" s="12" t="str">
        <f>DEC2HEX('Freq(Edit)'!$D50+'Freq(Edit)'!$E50*2+'Freq(Edit)'!$F50*4+'Freq(Edit)'!$G50*8,2)</f>
        <v>00</v>
      </c>
    </row>
    <row r="51" spans="1:15" x14ac:dyDescent="0.25">
      <c r="A51" s="5" t="s">
        <v>52</v>
      </c>
      <c r="B51" s="16">
        <v>404.5</v>
      </c>
      <c r="C51" s="16">
        <v>0</v>
      </c>
      <c r="D51" s="17">
        <v>0</v>
      </c>
      <c r="E51" s="18">
        <v>0</v>
      </c>
      <c r="F51" s="18">
        <v>0</v>
      </c>
      <c r="G51" s="18">
        <v>0</v>
      </c>
      <c r="K51" s="7" t="s">
        <v>93</v>
      </c>
      <c r="L51" s="8" t="str">
        <f t="shared" si="0"/>
        <v>49</v>
      </c>
      <c r="M51" s="6" t="str">
        <f>DEC2HEX('Freq(Edit)'!B51*1000/Definitions!$B$1,4)</f>
        <v>7E68</v>
      </c>
      <c r="N51" s="6" t="str">
        <f>DEC2HEX('Freq(Edit)'!C51*1000/Definitions!$B$1,4)</f>
        <v>0000</v>
      </c>
      <c r="O51" s="12" t="str">
        <f>DEC2HEX('Freq(Edit)'!$D51+'Freq(Edit)'!$E51*2+'Freq(Edit)'!$F51*4+'Freq(Edit)'!$G51*8,2)</f>
        <v>00</v>
      </c>
    </row>
  </sheetData>
  <sheetProtection sheet="1" objects="1" scenarios="1"/>
  <phoneticPr fontId="18" type="noConversion"/>
  <pageMargins left="0.7" right="0.7" top="0.78740157499999996" bottom="0.78740157499999996" header="0.3" footer="0.3"/>
  <ignoredErrors>
    <ignoredError sqref="F5 F6:F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90C4-2FCF-4A3D-8B6E-6A69DB8994BB}">
  <dimension ref="A1:A50"/>
  <sheetViews>
    <sheetView workbookViewId="0">
      <selection activeCell="A4" sqref="A4"/>
    </sheetView>
  </sheetViews>
  <sheetFormatPr baseColWidth="10" defaultRowHeight="15" x14ac:dyDescent="0.25"/>
  <cols>
    <col min="1" max="1" width="19.42578125" style="15" customWidth="1"/>
    <col min="2" max="16384" width="11.42578125" style="7"/>
  </cols>
  <sheetData>
    <row r="1" spans="1:1" x14ac:dyDescent="0.25">
      <c r="A1" s="15" t="str">
        <f>'Freq(Edit)'!K2&amp;'Freq(Edit)'!L2&amp;'Freq(Edit)'!M2&amp;'Freq(Edit)'!N2&amp;'Freq(Edit)'!O2</f>
        <v>P00894E026001</v>
      </c>
    </row>
    <row r="2" spans="1:1" x14ac:dyDescent="0.25">
      <c r="A2" s="15" t="str">
        <f>'Freq(Edit)'!K3&amp;'Freq(Edit)'!L3&amp;'Freq(Edit)'!M3&amp;'Freq(Edit)'!N3&amp;'Freq(Edit)'!O3</f>
        <v>P018952026001</v>
      </c>
    </row>
    <row r="3" spans="1:1" x14ac:dyDescent="0.25">
      <c r="A3" s="15" t="str">
        <f>'Freq(Edit)'!K4&amp;'Freq(Edit)'!L4&amp;'Freq(Edit)'!M4&amp;'Freq(Edit)'!N4&amp;'Freq(Edit)'!O4</f>
        <v>P02897302F001</v>
      </c>
    </row>
    <row r="4" spans="1:1" x14ac:dyDescent="0.25">
      <c r="A4" s="15" t="str">
        <f>'Freq(Edit)'!K5&amp;'Freq(Edit)'!L5&amp;'Freq(Edit)'!M5&amp;'Freq(Edit)'!N5&amp;'Freq(Edit)'!O5</f>
        <v>P038946026001</v>
      </c>
    </row>
    <row r="5" spans="1:1" x14ac:dyDescent="0.25">
      <c r="A5" s="15" t="str">
        <f>'Freq(Edit)'!K6&amp;'Freq(Edit)'!L6&amp;'Freq(Edit)'!M6&amp;'Freq(Edit)'!N6&amp;'Freq(Edit)'!O6</f>
        <v>P048952026001</v>
      </c>
    </row>
    <row r="6" spans="1:1" x14ac:dyDescent="0.25">
      <c r="A6" s="15" t="str">
        <f>'Freq(Edit)'!K7&amp;'Freq(Edit)'!L7&amp;'Freq(Edit)'!M7&amp;'Freq(Edit)'!N7&amp;'Freq(Edit)'!O7</f>
        <v>P05866C000000</v>
      </c>
    </row>
    <row r="7" spans="1:1" x14ac:dyDescent="0.25">
      <c r="A7" s="15" t="str">
        <f>'Freq(Edit)'!K8&amp;'Freq(Edit)'!L8&amp;'Freq(Edit)'!M8&amp;'Freq(Edit)'!N8&amp;'Freq(Edit)'!O8</f>
        <v>P06866E000000</v>
      </c>
    </row>
    <row r="8" spans="1:1" x14ac:dyDescent="0.25">
      <c r="A8" s="15" t="str">
        <f>'Freq(Edit)'!K9&amp;'Freq(Edit)'!L9&amp;'Freq(Edit)'!M9&amp;'Freq(Edit)'!N9&amp;'Freq(Edit)'!O9</f>
        <v>P078670000000</v>
      </c>
    </row>
    <row r="9" spans="1:1" x14ac:dyDescent="0.25">
      <c r="A9" s="15" t="str">
        <f>'Freq(Edit)'!K10&amp;'Freq(Edit)'!L10&amp;'Freq(Edit)'!M10&amp;'Freq(Edit)'!N10&amp;'Freq(Edit)'!O10</f>
        <v>P088672000000</v>
      </c>
    </row>
    <row r="10" spans="1:1" x14ac:dyDescent="0.25">
      <c r="A10" s="15" t="str">
        <f>'Freq(Edit)'!K11&amp;'Freq(Edit)'!L11&amp;'Freq(Edit)'!M11&amp;'Freq(Edit)'!N11&amp;'Freq(Edit)'!O11</f>
        <v>P098674000000</v>
      </c>
    </row>
    <row r="11" spans="1:1" x14ac:dyDescent="0.25">
      <c r="A11" s="15" t="str">
        <f>'Freq(Edit)'!K12&amp;'Freq(Edit)'!L12&amp;'Freq(Edit)'!M12&amp;'Freq(Edit)'!N12&amp;'Freq(Edit)'!O12</f>
        <v>P108676000001</v>
      </c>
    </row>
    <row r="12" spans="1:1" x14ac:dyDescent="0.25">
      <c r="A12" s="15" t="str">
        <f>'Freq(Edit)'!K13&amp;'Freq(Edit)'!L13&amp;'Freq(Edit)'!M13&amp;'Freq(Edit)'!N13&amp;'Freq(Edit)'!O13</f>
        <v>P118678000000</v>
      </c>
    </row>
    <row r="13" spans="1:1" x14ac:dyDescent="0.25">
      <c r="A13" s="15" t="str">
        <f>'Freq(Edit)'!K14&amp;'Freq(Edit)'!L14&amp;'Freq(Edit)'!M14&amp;'Freq(Edit)'!N14&amp;'Freq(Edit)'!O14</f>
        <v>P12867A000000</v>
      </c>
    </row>
    <row r="14" spans="1:1" x14ac:dyDescent="0.25">
      <c r="A14" s="15" t="str">
        <f>'Freq(Edit)'!K15&amp;'Freq(Edit)'!L15&amp;'Freq(Edit)'!M15&amp;'Freq(Edit)'!N15&amp;'Freq(Edit)'!O15</f>
        <v>P13867C000000</v>
      </c>
    </row>
    <row r="15" spans="1:1" x14ac:dyDescent="0.25">
      <c r="A15" s="15" t="str">
        <f>'Freq(Edit)'!K16&amp;'Freq(Edit)'!L16&amp;'Freq(Edit)'!M16&amp;'Freq(Edit)'!N16&amp;'Freq(Edit)'!O16</f>
        <v>P14867E000000</v>
      </c>
    </row>
    <row r="16" spans="1:1" x14ac:dyDescent="0.25">
      <c r="A16" s="15" t="str">
        <f>'Freq(Edit)'!K17&amp;'Freq(Edit)'!L17&amp;'Freq(Edit)'!M17&amp;'Freq(Edit)'!N17&amp;'Freq(Edit)'!O17</f>
        <v>P1587D0000000</v>
      </c>
    </row>
    <row r="17" spans="1:1" x14ac:dyDescent="0.25">
      <c r="A17" s="15" t="str">
        <f>'Freq(Edit)'!K18&amp;'Freq(Edit)'!L18&amp;'Freq(Edit)'!M18&amp;'Freq(Edit)'!N18&amp;'Freq(Edit)'!O18</f>
        <v>P1687D2000000</v>
      </c>
    </row>
    <row r="18" spans="1:1" x14ac:dyDescent="0.25">
      <c r="A18" s="15" t="str">
        <f>'Freq(Edit)'!K19&amp;'Freq(Edit)'!L19&amp;'Freq(Edit)'!M19&amp;'Freq(Edit)'!N19&amp;'Freq(Edit)'!O19</f>
        <v>P1787D4000000</v>
      </c>
    </row>
    <row r="19" spans="1:1" x14ac:dyDescent="0.25">
      <c r="A19" s="15" t="str">
        <f>'Freq(Edit)'!K20&amp;'Freq(Edit)'!L20&amp;'Freq(Edit)'!M20&amp;'Freq(Edit)'!N20&amp;'Freq(Edit)'!O20</f>
        <v>P1887D6000000</v>
      </c>
    </row>
    <row r="20" spans="1:1" x14ac:dyDescent="0.25">
      <c r="A20" s="15" t="str">
        <f>'Freq(Edit)'!K21&amp;'Freq(Edit)'!L21&amp;'Freq(Edit)'!M21&amp;'Freq(Edit)'!N21&amp;'Freq(Edit)'!O21</f>
        <v>P1987D8000000</v>
      </c>
    </row>
    <row r="21" spans="1:1" x14ac:dyDescent="0.25">
      <c r="A21" s="15" t="str">
        <f>'Freq(Edit)'!K22&amp;'Freq(Edit)'!L22&amp;'Freq(Edit)'!M22&amp;'Freq(Edit)'!N22&amp;'Freq(Edit)'!O22</f>
        <v>P2087DA000000</v>
      </c>
    </row>
    <row r="22" spans="1:1" x14ac:dyDescent="0.25">
      <c r="A22" s="15" t="str">
        <f>'Freq(Edit)'!K23&amp;'Freq(Edit)'!L23&amp;'Freq(Edit)'!M23&amp;'Freq(Edit)'!N23&amp;'Freq(Edit)'!O23</f>
        <v>P2187DC000000</v>
      </c>
    </row>
    <row r="23" spans="1:1" x14ac:dyDescent="0.25">
      <c r="A23" s="15" t="str">
        <f>'Freq(Edit)'!K24&amp;'Freq(Edit)'!L24&amp;'Freq(Edit)'!M24&amp;'Freq(Edit)'!N24&amp;'Freq(Edit)'!O24</f>
        <v>P2287DE000000</v>
      </c>
    </row>
    <row r="24" spans="1:1" x14ac:dyDescent="0.25">
      <c r="A24" s="15" t="str">
        <f>'Freq(Edit)'!K25&amp;'Freq(Edit)'!L25&amp;'Freq(Edit)'!M25&amp;'Freq(Edit)'!N25&amp;'Freq(Edit)'!O25</f>
        <v>P2387E0000000</v>
      </c>
    </row>
    <row r="25" spans="1:1" x14ac:dyDescent="0.25">
      <c r="A25" s="15" t="str">
        <f>'Freq(Edit)'!K26&amp;'Freq(Edit)'!L26&amp;'Freq(Edit)'!M26&amp;'Freq(Edit)'!N26&amp;'Freq(Edit)'!O26</f>
        <v>P2487E2000000</v>
      </c>
    </row>
    <row r="26" spans="1:1" x14ac:dyDescent="0.25">
      <c r="A26" s="15" t="str">
        <f>'Freq(Edit)'!K27&amp;'Freq(Edit)'!L27&amp;'Freq(Edit)'!M27&amp;'Freq(Edit)'!N27&amp;'Freq(Edit)'!O27</f>
        <v>P2587E4000000</v>
      </c>
    </row>
    <row r="27" spans="1:1" x14ac:dyDescent="0.25">
      <c r="A27" s="15" t="str">
        <f>'Freq(Edit)'!K28&amp;'Freq(Edit)'!L28&amp;'Freq(Edit)'!M28&amp;'Freq(Edit)'!N28&amp;'Freq(Edit)'!O28</f>
        <v>P2687E6000000</v>
      </c>
    </row>
    <row r="28" spans="1:1" x14ac:dyDescent="0.25">
      <c r="A28" s="15" t="str">
        <f>'Freq(Edit)'!K29&amp;'Freq(Edit)'!L29&amp;'Freq(Edit)'!M29&amp;'Freq(Edit)'!N29&amp;'Freq(Edit)'!O29</f>
        <v>P2787E8000000</v>
      </c>
    </row>
    <row r="29" spans="1:1" x14ac:dyDescent="0.25">
      <c r="A29" s="15" t="str">
        <f>'Freq(Edit)'!K30&amp;'Freq(Edit)'!L30&amp;'Freq(Edit)'!M30&amp;'Freq(Edit)'!N30&amp;'Freq(Edit)'!O30</f>
        <v>P2887EA000000</v>
      </c>
    </row>
    <row r="30" spans="1:1" x14ac:dyDescent="0.25">
      <c r="A30" s="15" t="str">
        <f>'Freq(Edit)'!K31&amp;'Freq(Edit)'!L31&amp;'Freq(Edit)'!M31&amp;'Freq(Edit)'!N31&amp;'Freq(Edit)'!O31</f>
        <v>P2987EC000000</v>
      </c>
    </row>
    <row r="31" spans="1:1" x14ac:dyDescent="0.25">
      <c r="A31" s="15" t="str">
        <f>'Freq(Edit)'!K32&amp;'Freq(Edit)'!L32&amp;'Freq(Edit)'!M32&amp;'Freq(Edit)'!N32&amp;'Freq(Edit)'!O32</f>
        <v>P3087EE000000</v>
      </c>
    </row>
    <row r="32" spans="1:1" x14ac:dyDescent="0.25">
      <c r="A32" s="15" t="str">
        <f>'Freq(Edit)'!K33&amp;'Freq(Edit)'!L33&amp;'Freq(Edit)'!M33&amp;'Freq(Edit)'!N33&amp;'Freq(Edit)'!O33</f>
        <v>P3187F0000000</v>
      </c>
    </row>
    <row r="33" spans="1:1" x14ac:dyDescent="0.25">
      <c r="A33" s="15" t="str">
        <f>'Freq(Edit)'!K34&amp;'Freq(Edit)'!L34&amp;'Freq(Edit)'!M34&amp;'Freq(Edit)'!N34&amp;'Freq(Edit)'!O34</f>
        <v>P3287F2000000</v>
      </c>
    </row>
    <row r="34" spans="1:1" x14ac:dyDescent="0.25">
      <c r="A34" s="15" t="str">
        <f>'Freq(Edit)'!K35&amp;'Freq(Edit)'!L35&amp;'Freq(Edit)'!M35&amp;'Freq(Edit)'!N35&amp;'Freq(Edit)'!O35</f>
        <v>P3387F4000000</v>
      </c>
    </row>
    <row r="35" spans="1:1" x14ac:dyDescent="0.25">
      <c r="A35" s="15" t="str">
        <f>'Freq(Edit)'!K36&amp;'Freq(Edit)'!L36&amp;'Freq(Edit)'!M36&amp;'Freq(Edit)'!N36&amp;'Freq(Edit)'!O36</f>
        <v>P3487F6000000</v>
      </c>
    </row>
    <row r="36" spans="1:1" x14ac:dyDescent="0.25">
      <c r="A36" s="15" t="str">
        <f>'Freq(Edit)'!K37&amp;'Freq(Edit)'!L37&amp;'Freq(Edit)'!M37&amp;'Freq(Edit)'!N37&amp;'Freq(Edit)'!O37</f>
        <v>P3587F8000000</v>
      </c>
    </row>
    <row r="37" spans="1:1" x14ac:dyDescent="0.25">
      <c r="A37" s="15" t="str">
        <f>'Freq(Edit)'!K38&amp;'Freq(Edit)'!L38&amp;'Freq(Edit)'!M38&amp;'Freq(Edit)'!N38&amp;'Freq(Edit)'!O38</f>
        <v>P3687FA000000</v>
      </c>
    </row>
    <row r="38" spans="1:1" x14ac:dyDescent="0.25">
      <c r="A38" s="15" t="str">
        <f>'Freq(Edit)'!K39&amp;'Freq(Edit)'!L39&amp;'Freq(Edit)'!M39&amp;'Freq(Edit)'!N39&amp;'Freq(Edit)'!O39</f>
        <v>P3787FC000000</v>
      </c>
    </row>
    <row r="39" spans="1:1" x14ac:dyDescent="0.25">
      <c r="A39" s="15" t="str">
        <f>'Freq(Edit)'!K40&amp;'Freq(Edit)'!L40&amp;'Freq(Edit)'!M40&amp;'Freq(Edit)'!N40&amp;'Freq(Edit)'!O40</f>
        <v>P3887FE000000</v>
      </c>
    </row>
    <row r="40" spans="1:1" x14ac:dyDescent="0.25">
      <c r="A40" s="15" t="str">
        <f>'Freq(Edit)'!K41&amp;'Freq(Edit)'!L41&amp;'Freq(Edit)'!M41&amp;'Freq(Edit)'!N41&amp;'Freq(Edit)'!O41</f>
        <v>P398800000000</v>
      </c>
    </row>
    <row r="41" spans="1:1" x14ac:dyDescent="0.25">
      <c r="A41" s="15" t="str">
        <f>'Freq(Edit)'!K42&amp;'Freq(Edit)'!L42&amp;'Freq(Edit)'!M42&amp;'Freq(Edit)'!N42&amp;'Freq(Edit)'!O42</f>
        <v>P408802000000</v>
      </c>
    </row>
    <row r="42" spans="1:1" x14ac:dyDescent="0.25">
      <c r="A42" s="15" t="str">
        <f>'Freq(Edit)'!K43&amp;'Freq(Edit)'!L43&amp;'Freq(Edit)'!M43&amp;'Freq(Edit)'!N43&amp;'Freq(Edit)'!O43</f>
        <v>P418804000000</v>
      </c>
    </row>
    <row r="43" spans="1:1" x14ac:dyDescent="0.25">
      <c r="A43" s="15" t="str">
        <f>'Freq(Edit)'!K44&amp;'Freq(Edit)'!L44&amp;'Freq(Edit)'!M44&amp;'Freq(Edit)'!N44&amp;'Freq(Edit)'!O44</f>
        <v>P428806000000</v>
      </c>
    </row>
    <row r="44" spans="1:1" x14ac:dyDescent="0.25">
      <c r="A44" s="15" t="str">
        <f>'Freq(Edit)'!K45&amp;'Freq(Edit)'!L45&amp;'Freq(Edit)'!M45&amp;'Freq(Edit)'!N45&amp;'Freq(Edit)'!O45</f>
        <v>P438808000000</v>
      </c>
    </row>
    <row r="45" spans="1:1" x14ac:dyDescent="0.25">
      <c r="A45" s="15" t="str">
        <f>'Freq(Edit)'!K46&amp;'Freq(Edit)'!L46&amp;'Freq(Edit)'!M46&amp;'Freq(Edit)'!N46&amp;'Freq(Edit)'!O46</f>
        <v>P44880A000000</v>
      </c>
    </row>
    <row r="46" spans="1:1" x14ac:dyDescent="0.25">
      <c r="A46" s="15" t="str">
        <f>'Freq(Edit)'!K47&amp;'Freq(Edit)'!L47&amp;'Freq(Edit)'!M47&amp;'Freq(Edit)'!N47&amp;'Freq(Edit)'!O47</f>
        <v>P45880C000000</v>
      </c>
    </row>
    <row r="47" spans="1:1" x14ac:dyDescent="0.25">
      <c r="A47" s="15" t="str">
        <f>'Freq(Edit)'!K48&amp;'Freq(Edit)'!L48&amp;'Freq(Edit)'!M48&amp;'Freq(Edit)'!N48&amp;'Freq(Edit)'!O48</f>
        <v>P46880E008001</v>
      </c>
    </row>
    <row r="48" spans="1:1" x14ac:dyDescent="0.25">
      <c r="A48" s="15" t="str">
        <f>'Freq(Edit)'!K49&amp;'Freq(Edit)'!L49&amp;'Freq(Edit)'!M49&amp;'Freq(Edit)'!N49&amp;'Freq(Edit)'!O49</f>
        <v>P478810000000</v>
      </c>
    </row>
    <row r="49" spans="1:1" x14ac:dyDescent="0.25">
      <c r="A49" s="15" t="str">
        <f>'Freq(Edit)'!K50&amp;'Freq(Edit)'!L50&amp;'Freq(Edit)'!M50&amp;'Freq(Edit)'!N50&amp;'Freq(Edit)'!O50</f>
        <v>P487DD8000000</v>
      </c>
    </row>
    <row r="50" spans="1:1" x14ac:dyDescent="0.25">
      <c r="A50" s="15" t="str">
        <f>'Freq(Edit)'!K51&amp;'Freq(Edit)'!L51&amp;'Freq(Edit)'!M51&amp;'Freq(Edit)'!N51&amp;'Freq(Edit)'!O51</f>
        <v>P497E68000000</v>
      </c>
    </row>
  </sheetData>
  <sheetProtection sheet="1" objects="1" scenarios="1"/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zoomScale="70" zoomScaleNormal="70" workbookViewId="0">
      <pane ySplit="1" topLeftCell="A38" activePane="bottomLeft" state="frozen"/>
      <selection pane="bottomLeft" activeCell="A52" sqref="A52"/>
    </sheetView>
  </sheetViews>
  <sheetFormatPr baseColWidth="10" defaultRowHeight="15" x14ac:dyDescent="0.25"/>
  <cols>
    <col min="1" max="1" width="9.42578125" style="7" bestFit="1" customWidth="1"/>
    <col min="2" max="2" width="13.5703125" style="7" customWidth="1"/>
    <col min="3" max="3" width="10.5703125" style="7" customWidth="1"/>
    <col min="4" max="4" width="12.7109375" style="7" bestFit="1" customWidth="1"/>
    <col min="5" max="5" width="13.85546875" style="7" bestFit="1" customWidth="1"/>
    <col min="6" max="6" width="11.5703125" style="7" bestFit="1" customWidth="1"/>
    <col min="7" max="7" width="19.28515625" style="7" bestFit="1" customWidth="1"/>
    <col min="8" max="16384" width="11.42578125" style="7"/>
  </cols>
  <sheetData>
    <row r="1" spans="1:12" ht="30" x14ac:dyDescent="0.25">
      <c r="A1" s="5" t="str">
        <f>'Input(RAW)'!A1</f>
        <v>Channel</v>
      </c>
      <c r="B1" s="5" t="str">
        <f>'Input(RAW)'!B1</f>
        <v>Frequency</v>
      </c>
      <c r="C1" s="5" t="str">
        <f>'Input(RAW)'!C1</f>
        <v>Shift</v>
      </c>
      <c r="D1" s="10" t="s">
        <v>53</v>
      </c>
      <c r="E1" s="11" t="s">
        <v>54</v>
      </c>
      <c r="F1" s="11" t="s">
        <v>55</v>
      </c>
      <c r="G1" s="10" t="s">
        <v>56</v>
      </c>
    </row>
    <row r="2" spans="1:12" x14ac:dyDescent="0.25">
      <c r="A2" s="5">
        <f>'Input(RAW)'!A2</f>
        <v>0</v>
      </c>
      <c r="B2" s="6">
        <f>(HEX2DEC('Input(RAW)'!B2)*Definitions!$B$1)/1000</f>
        <v>439.375</v>
      </c>
      <c r="C2" s="6">
        <f>(HEX2DEC('Input(RAW)'!C2)*Definitions!$B$1)/1000</f>
        <v>7.6</v>
      </c>
      <c r="D2" s="12">
        <f>_xlfn.BITAND(HEX2DEC('Input(RAW)'!$D2),1)</f>
        <v>1</v>
      </c>
      <c r="E2" s="13">
        <f>_xlfn.BITAND(HEX2DEC('Input(RAW)'!$D2),2)/2</f>
        <v>0</v>
      </c>
      <c r="F2" s="13">
        <f>_xlfn.BITAND(HEX2DEC('Input(RAW)'!$D2),4)/4</f>
        <v>0</v>
      </c>
      <c r="G2" s="13">
        <f>_xlfn.BITAND(HEX2DEC('Input(RAW)'!$D2),8)/8</f>
        <v>0</v>
      </c>
    </row>
    <row r="3" spans="1:12" x14ac:dyDescent="0.25">
      <c r="A3" s="5">
        <f>'Input(RAW)'!A3</f>
        <v>1</v>
      </c>
      <c r="B3" s="6">
        <f>(HEX2DEC('Input(RAW)'!B3)*Definitions!$B$1)/1000</f>
        <v>439.42500000000001</v>
      </c>
      <c r="C3" s="6">
        <f>(HEX2DEC('Input(RAW)'!C3)*Definitions!$B$1)/1000</f>
        <v>7.6</v>
      </c>
      <c r="D3" s="12">
        <f>_xlfn.BITAND(HEX2DEC('Input(RAW)'!$D3),1)</f>
        <v>1</v>
      </c>
      <c r="E3" s="13">
        <f>_xlfn.BITAND(HEX2DEC('Input(RAW)'!$D3),2)/2</f>
        <v>0</v>
      </c>
      <c r="F3" s="13">
        <f>_xlfn.BITAND(HEX2DEC('Input(RAW)'!$D3),4)/4</f>
        <v>0</v>
      </c>
      <c r="G3" s="13">
        <f>_xlfn.BITAND(HEX2DEC('Input(RAW)'!$D3),8)/8</f>
        <v>0</v>
      </c>
    </row>
    <row r="4" spans="1:12" x14ac:dyDescent="0.25">
      <c r="A4" s="5">
        <f>'Input(RAW)'!A4</f>
        <v>2</v>
      </c>
      <c r="B4" s="6">
        <f>(HEX2DEC('Input(RAW)'!B4)*Definitions!$B$1)/1000</f>
        <v>439.83749999999998</v>
      </c>
      <c r="C4" s="6">
        <f>(HEX2DEC('Input(RAW)'!C4)*Definitions!$B$1)/1000</f>
        <v>9.4</v>
      </c>
      <c r="D4" s="12">
        <f>_xlfn.BITAND(HEX2DEC('Input(RAW)'!$D4),1)</f>
        <v>1</v>
      </c>
      <c r="E4" s="13">
        <f>_xlfn.BITAND(HEX2DEC('Input(RAW)'!$D4),2)/2</f>
        <v>0</v>
      </c>
      <c r="F4" s="13">
        <f>_xlfn.BITAND(HEX2DEC('Input(RAW)'!$D4),4)/4</f>
        <v>0</v>
      </c>
      <c r="G4" s="13">
        <f>_xlfn.BITAND(HEX2DEC('Input(RAW)'!$D4),8)/8</f>
        <v>0</v>
      </c>
    </row>
    <row r="5" spans="1:12" x14ac:dyDescent="0.25">
      <c r="A5" s="5">
        <f>'Input(RAW)'!A5</f>
        <v>3</v>
      </c>
      <c r="B5" s="6">
        <f>(HEX2DEC('Input(RAW)'!B5)*Definitions!$B$1)/1000</f>
        <v>439.27499999999998</v>
      </c>
      <c r="C5" s="6">
        <f>(HEX2DEC('Input(RAW)'!C5)*Definitions!$B$1)/1000</f>
        <v>7.6</v>
      </c>
      <c r="D5" s="12">
        <f>_xlfn.BITAND(HEX2DEC('Input(RAW)'!$D5),1)</f>
        <v>1</v>
      </c>
      <c r="E5" s="13">
        <f>_xlfn.BITAND(HEX2DEC('Input(RAW)'!$D5),2)/2</f>
        <v>0</v>
      </c>
      <c r="F5" s="13">
        <f>_xlfn.BITAND(HEX2DEC('Input(RAW)'!$D5),4)/4</f>
        <v>0</v>
      </c>
      <c r="G5" s="13">
        <f>_xlfn.BITAND(HEX2DEC('Input(RAW)'!$D5),8)/8</f>
        <v>0</v>
      </c>
    </row>
    <row r="6" spans="1:12" x14ac:dyDescent="0.25">
      <c r="A6" s="5">
        <f>'Input(RAW)'!A6</f>
        <v>4</v>
      </c>
      <c r="B6" s="6">
        <f>(HEX2DEC('Input(RAW)'!B6)*Definitions!$B$1)/1000</f>
        <v>439.42500000000001</v>
      </c>
      <c r="C6" s="6">
        <f>(HEX2DEC('Input(RAW)'!C6)*Definitions!$B$1)/1000</f>
        <v>7.6</v>
      </c>
      <c r="D6" s="12">
        <f>_xlfn.BITAND(HEX2DEC('Input(RAW)'!$D6),1)</f>
        <v>1</v>
      </c>
      <c r="E6" s="13">
        <f>_xlfn.BITAND(HEX2DEC('Input(RAW)'!$D6),2)/2</f>
        <v>0</v>
      </c>
      <c r="F6" s="13">
        <f>_xlfn.BITAND(HEX2DEC('Input(RAW)'!$D6),4)/4</f>
        <v>0</v>
      </c>
      <c r="G6" s="13">
        <f>_xlfn.BITAND(HEX2DEC('Input(RAW)'!$D6),8)/8</f>
        <v>0</v>
      </c>
    </row>
    <row r="7" spans="1:12" x14ac:dyDescent="0.25">
      <c r="A7" s="5">
        <f>'Input(RAW)'!A7</f>
        <v>5</v>
      </c>
      <c r="B7" s="6">
        <f>(HEX2DEC('Input(RAW)'!B7)*Definitions!$B$1)/1000</f>
        <v>430.15</v>
      </c>
      <c r="C7" s="6">
        <f>(HEX2DEC('Input(RAW)'!C7)*Definitions!$B$1)/1000</f>
        <v>0</v>
      </c>
      <c r="D7" s="12">
        <f>_xlfn.BITAND(HEX2DEC('Input(RAW)'!$D7),1)</f>
        <v>0</v>
      </c>
      <c r="E7" s="13">
        <f>_xlfn.BITAND(HEX2DEC('Input(RAW)'!$D7),2)/2</f>
        <v>0</v>
      </c>
      <c r="F7" s="13">
        <f>_xlfn.BITAND(HEX2DEC('Input(RAW)'!$D7),4)/4</f>
        <v>0</v>
      </c>
      <c r="G7" s="13">
        <f>_xlfn.BITAND(HEX2DEC('Input(RAW)'!$D7),8)/8</f>
        <v>0</v>
      </c>
    </row>
    <row r="8" spans="1:12" x14ac:dyDescent="0.25">
      <c r="A8" s="5">
        <f>'Input(RAW)'!A8</f>
        <v>6</v>
      </c>
      <c r="B8" s="6">
        <f>(HEX2DEC('Input(RAW)'!B8)*Definitions!$B$1)/1000</f>
        <v>430.17500000000001</v>
      </c>
      <c r="C8" s="6">
        <f>(HEX2DEC('Input(RAW)'!C8)*Definitions!$B$1)/1000</f>
        <v>0</v>
      </c>
      <c r="D8" s="12">
        <f>_xlfn.BITAND(HEX2DEC('Input(RAW)'!$D8),1)</f>
        <v>1</v>
      </c>
      <c r="E8" s="13">
        <f>_xlfn.BITAND(HEX2DEC('Input(RAW)'!$D8),2)/2</f>
        <v>0</v>
      </c>
      <c r="F8" s="13">
        <f>_xlfn.BITAND(HEX2DEC('Input(RAW)'!$D8),4)/4</f>
        <v>0</v>
      </c>
      <c r="G8" s="13">
        <f>_xlfn.BITAND(HEX2DEC('Input(RAW)'!$D8),8)/8</f>
        <v>0</v>
      </c>
    </row>
    <row r="9" spans="1:12" x14ac:dyDescent="0.25">
      <c r="A9" s="5">
        <f>'Input(RAW)'!A9</f>
        <v>7</v>
      </c>
      <c r="B9" s="6">
        <f>(HEX2DEC('Input(RAW)'!B9)*Definitions!$B$1)/1000</f>
        <v>430.2</v>
      </c>
      <c r="C9" s="6">
        <f>(HEX2DEC('Input(RAW)'!C9)*Definitions!$B$1)/1000</f>
        <v>0</v>
      </c>
      <c r="D9" s="12">
        <f>_xlfn.BITAND(HEX2DEC('Input(RAW)'!$D9),1)</f>
        <v>1</v>
      </c>
      <c r="E9" s="13">
        <f>_xlfn.BITAND(HEX2DEC('Input(RAW)'!$D9),2)/2</f>
        <v>0</v>
      </c>
      <c r="F9" s="13">
        <f>_xlfn.BITAND(HEX2DEC('Input(RAW)'!$D9),4)/4</f>
        <v>0</v>
      </c>
      <c r="G9" s="13">
        <f>_xlfn.BITAND(HEX2DEC('Input(RAW)'!$D9),8)/8</f>
        <v>0</v>
      </c>
    </row>
    <row r="10" spans="1:12" x14ac:dyDescent="0.25">
      <c r="A10" s="5">
        <f>'Input(RAW)'!A10</f>
        <v>8</v>
      </c>
      <c r="B10" s="6">
        <f>(HEX2DEC('Input(RAW)'!B10)*Definitions!$B$1)/1000</f>
        <v>430.22500000000002</v>
      </c>
      <c r="C10" s="6">
        <f>(HEX2DEC('Input(RAW)'!C10)*Definitions!$B$1)/1000</f>
        <v>0</v>
      </c>
      <c r="D10" s="12">
        <f>_xlfn.BITAND(HEX2DEC('Input(RAW)'!$D10),1)</f>
        <v>1</v>
      </c>
      <c r="E10" s="13">
        <f>_xlfn.BITAND(HEX2DEC('Input(RAW)'!$D10),2)/2</f>
        <v>0</v>
      </c>
      <c r="F10" s="13">
        <f>_xlfn.BITAND(HEX2DEC('Input(RAW)'!$D10),4)/4</f>
        <v>0</v>
      </c>
      <c r="G10" s="13">
        <f>_xlfn.BITAND(HEX2DEC('Input(RAW)'!$D10),8)/8</f>
        <v>0</v>
      </c>
    </row>
    <row r="11" spans="1:12" x14ac:dyDescent="0.25">
      <c r="A11" s="5">
        <f>'Input(RAW)'!A11</f>
        <v>9</v>
      </c>
      <c r="B11" s="6">
        <f>(HEX2DEC('Input(RAW)'!B11)*Definitions!$B$1)/1000</f>
        <v>430.25</v>
      </c>
      <c r="C11" s="6">
        <f>(HEX2DEC('Input(RAW)'!C11)*Definitions!$B$1)/1000</f>
        <v>0</v>
      </c>
      <c r="D11" s="12">
        <f>_xlfn.BITAND(HEX2DEC('Input(RAW)'!$D11),1)</f>
        <v>1</v>
      </c>
      <c r="E11" s="13">
        <f>_xlfn.BITAND(HEX2DEC('Input(RAW)'!$D11),2)/2</f>
        <v>0</v>
      </c>
      <c r="F11" s="13">
        <f>_xlfn.BITAND(HEX2DEC('Input(RAW)'!$D11),4)/4</f>
        <v>0</v>
      </c>
      <c r="G11" s="13">
        <f>_xlfn.BITAND(HEX2DEC('Input(RAW)'!$D11),8)/8</f>
        <v>0</v>
      </c>
    </row>
    <row r="12" spans="1:12" x14ac:dyDescent="0.25">
      <c r="A12" s="5">
        <f>'Input(RAW)'!A12</f>
        <v>10</v>
      </c>
      <c r="B12" s="6">
        <f>(HEX2DEC('Input(RAW)'!B12)*Definitions!$B$1)/1000</f>
        <v>430.27499999999998</v>
      </c>
      <c r="C12" s="6">
        <f>(HEX2DEC('Input(RAW)'!C12)*Definitions!$B$1)/1000</f>
        <v>0</v>
      </c>
      <c r="D12" s="12">
        <f>_xlfn.BITAND(HEX2DEC('Input(RAW)'!$D12),1)</f>
        <v>1</v>
      </c>
      <c r="E12" s="13">
        <f>_xlfn.BITAND(HEX2DEC('Input(RAW)'!$D12),2)/2</f>
        <v>0</v>
      </c>
      <c r="F12" s="13">
        <f>_xlfn.BITAND(HEX2DEC('Input(RAW)'!$D12),4)/4</f>
        <v>0</v>
      </c>
      <c r="G12" s="13">
        <f>_xlfn.BITAND(HEX2DEC('Input(RAW)'!$D12),8)/8</f>
        <v>0</v>
      </c>
    </row>
    <row r="13" spans="1:12" x14ac:dyDescent="0.25">
      <c r="A13" s="5">
        <f>'Input(RAW)'!A13</f>
        <v>11</v>
      </c>
      <c r="B13" s="6">
        <f>(HEX2DEC('Input(RAW)'!B13)*Definitions!$B$1)/1000</f>
        <v>430.3</v>
      </c>
      <c r="C13" s="6">
        <f>(HEX2DEC('Input(RAW)'!C13)*Definitions!$B$1)/1000</f>
        <v>0</v>
      </c>
      <c r="D13" s="12">
        <f>_xlfn.BITAND(HEX2DEC('Input(RAW)'!$D13),1)</f>
        <v>1</v>
      </c>
      <c r="E13" s="13">
        <f>_xlfn.BITAND(HEX2DEC('Input(RAW)'!$D13),2)/2</f>
        <v>0</v>
      </c>
      <c r="F13" s="13">
        <f>_xlfn.BITAND(HEX2DEC('Input(RAW)'!$D13),4)/4</f>
        <v>0</v>
      </c>
      <c r="G13" s="13">
        <f>_xlfn.BITAND(HEX2DEC('Input(RAW)'!$D13),8)/8</f>
        <v>0</v>
      </c>
    </row>
    <row r="14" spans="1:12" x14ac:dyDescent="0.25">
      <c r="A14" s="5">
        <f>'Input(RAW)'!A14</f>
        <v>12</v>
      </c>
      <c r="B14" s="6">
        <f>(HEX2DEC('Input(RAW)'!B14)*Definitions!$B$1)/1000</f>
        <v>430.32499999999999</v>
      </c>
      <c r="C14" s="6">
        <f>(HEX2DEC('Input(RAW)'!C14)*Definitions!$B$1)/1000</f>
        <v>0</v>
      </c>
      <c r="D14" s="12">
        <f>_xlfn.BITAND(HEX2DEC('Input(RAW)'!$D14),1)</f>
        <v>1</v>
      </c>
      <c r="E14" s="13">
        <f>_xlfn.BITAND(HEX2DEC('Input(RAW)'!$D14),2)/2</f>
        <v>0</v>
      </c>
      <c r="F14" s="13">
        <f>_xlfn.BITAND(HEX2DEC('Input(RAW)'!$D14),4)/4</f>
        <v>0</v>
      </c>
      <c r="G14" s="13">
        <f>_xlfn.BITAND(HEX2DEC('Input(RAW)'!$D14),8)/8</f>
        <v>0</v>
      </c>
    </row>
    <row r="15" spans="1:12" x14ac:dyDescent="0.25">
      <c r="A15" s="5">
        <f>'Input(RAW)'!A15</f>
        <v>13</v>
      </c>
      <c r="B15" s="6">
        <f>(HEX2DEC('Input(RAW)'!B15)*Definitions!$B$1)/1000</f>
        <v>430.35</v>
      </c>
      <c r="C15" s="6">
        <f>(HEX2DEC('Input(RAW)'!C15)*Definitions!$B$1)/1000</f>
        <v>0</v>
      </c>
      <c r="D15" s="12">
        <f>_xlfn.BITAND(HEX2DEC('Input(RAW)'!$D15),1)</f>
        <v>1</v>
      </c>
      <c r="E15" s="13">
        <f>_xlfn.BITAND(HEX2DEC('Input(RAW)'!$D15),2)/2</f>
        <v>0</v>
      </c>
      <c r="F15" s="13">
        <f>_xlfn.BITAND(HEX2DEC('Input(RAW)'!$D15),4)/4</f>
        <v>0</v>
      </c>
      <c r="G15" s="13">
        <f>_xlfn.BITAND(HEX2DEC('Input(RAW)'!$D15),8)/8</f>
        <v>1</v>
      </c>
      <c r="L15" s="8"/>
    </row>
    <row r="16" spans="1:12" x14ac:dyDescent="0.25">
      <c r="A16" s="5">
        <f>'Input(RAW)'!A16</f>
        <v>14</v>
      </c>
      <c r="B16" s="6">
        <f>(HEX2DEC('Input(RAW)'!B16)*Definitions!$B$1)/1000</f>
        <v>430.375</v>
      </c>
      <c r="C16" s="6">
        <f>(HEX2DEC('Input(RAW)'!C16)*Definitions!$B$1)/1000</f>
        <v>0</v>
      </c>
      <c r="D16" s="12">
        <f>_xlfn.BITAND(HEX2DEC('Input(RAW)'!$D16),1)</f>
        <v>1</v>
      </c>
      <c r="E16" s="13">
        <f>_xlfn.BITAND(HEX2DEC('Input(RAW)'!$D16),2)/2</f>
        <v>0</v>
      </c>
      <c r="F16" s="13">
        <f>_xlfn.BITAND(HEX2DEC('Input(RAW)'!$D16),4)/4</f>
        <v>0</v>
      </c>
      <c r="G16" s="13">
        <f>_xlfn.BITAND(HEX2DEC('Input(RAW)'!$D16),8)/8</f>
        <v>1</v>
      </c>
      <c r="L16" s="9"/>
    </row>
    <row r="17" spans="1:7" x14ac:dyDescent="0.25">
      <c r="A17" s="5">
        <f>'Input(RAW)'!A17</f>
        <v>15</v>
      </c>
      <c r="B17" s="6">
        <f>(HEX2DEC('Input(RAW)'!B17)*Definitions!$B$1)/1000</f>
        <v>434.6</v>
      </c>
      <c r="C17" s="6">
        <f>(HEX2DEC('Input(RAW)'!C17)*Definitions!$B$1)/1000</f>
        <v>0</v>
      </c>
      <c r="D17" s="12">
        <f>_xlfn.BITAND(HEX2DEC('Input(RAW)'!$D17),1)</f>
        <v>1</v>
      </c>
      <c r="E17" s="13">
        <f>_xlfn.BITAND(HEX2DEC('Input(RAW)'!$D17),2)/2</f>
        <v>0</v>
      </c>
      <c r="F17" s="13">
        <f>_xlfn.BITAND(HEX2DEC('Input(RAW)'!$D17),4)/4</f>
        <v>0</v>
      </c>
      <c r="G17" s="13">
        <f>_xlfn.BITAND(HEX2DEC('Input(RAW)'!$D17),8)/8</f>
        <v>1</v>
      </c>
    </row>
    <row r="18" spans="1:7" x14ac:dyDescent="0.25">
      <c r="A18" s="5">
        <f>'Input(RAW)'!A18</f>
        <v>16</v>
      </c>
      <c r="B18" s="6">
        <f>(HEX2DEC('Input(RAW)'!B18)*Definitions!$B$1)/1000</f>
        <v>434.625</v>
      </c>
      <c r="C18" s="6">
        <f>(HEX2DEC('Input(RAW)'!C18)*Definitions!$B$1)/1000</f>
        <v>0</v>
      </c>
      <c r="D18" s="12">
        <f>_xlfn.BITAND(HEX2DEC('Input(RAW)'!$D18),1)</f>
        <v>0</v>
      </c>
      <c r="E18" s="13">
        <f>_xlfn.BITAND(HEX2DEC('Input(RAW)'!$D18),2)/2</f>
        <v>0</v>
      </c>
      <c r="F18" s="13">
        <f>_xlfn.BITAND(HEX2DEC('Input(RAW)'!$D18),4)/4</f>
        <v>0</v>
      </c>
      <c r="G18" s="13">
        <f>_xlfn.BITAND(HEX2DEC('Input(RAW)'!$D18),8)/8</f>
        <v>0</v>
      </c>
    </row>
    <row r="19" spans="1:7" x14ac:dyDescent="0.25">
      <c r="A19" s="5">
        <f>'Input(RAW)'!A19</f>
        <v>17</v>
      </c>
      <c r="B19" s="6">
        <f>(HEX2DEC('Input(RAW)'!B19)*Definitions!$B$1)/1000</f>
        <v>434.65</v>
      </c>
      <c r="C19" s="6">
        <f>(HEX2DEC('Input(RAW)'!C19)*Definitions!$B$1)/1000</f>
        <v>0</v>
      </c>
      <c r="D19" s="12">
        <f>_xlfn.BITAND(HEX2DEC('Input(RAW)'!$D19),1)</f>
        <v>1</v>
      </c>
      <c r="E19" s="13">
        <f>_xlfn.BITAND(HEX2DEC('Input(RAW)'!$D19),2)/2</f>
        <v>0</v>
      </c>
      <c r="F19" s="13">
        <f>_xlfn.BITAND(HEX2DEC('Input(RAW)'!$D19),4)/4</f>
        <v>0</v>
      </c>
      <c r="G19" s="13">
        <f>_xlfn.BITAND(HEX2DEC('Input(RAW)'!$D19),8)/8</f>
        <v>0</v>
      </c>
    </row>
    <row r="20" spans="1:7" x14ac:dyDescent="0.25">
      <c r="A20" s="5">
        <f>'Input(RAW)'!A20</f>
        <v>18</v>
      </c>
      <c r="B20" s="6">
        <f>(HEX2DEC('Input(RAW)'!B20)*Definitions!$B$1)/1000</f>
        <v>434.67500000000001</v>
      </c>
      <c r="C20" s="6">
        <f>(HEX2DEC('Input(RAW)'!C20)*Definitions!$B$1)/1000</f>
        <v>0</v>
      </c>
      <c r="D20" s="12">
        <f>_xlfn.BITAND(HEX2DEC('Input(RAW)'!$D20),1)</f>
        <v>1</v>
      </c>
      <c r="E20" s="13">
        <f>_xlfn.BITAND(HEX2DEC('Input(RAW)'!$D20),2)/2</f>
        <v>0</v>
      </c>
      <c r="F20" s="13">
        <f>_xlfn.BITAND(HEX2DEC('Input(RAW)'!$D20),4)/4</f>
        <v>0</v>
      </c>
      <c r="G20" s="13">
        <f>_xlfn.BITAND(HEX2DEC('Input(RAW)'!$D20),8)/8</f>
        <v>0</v>
      </c>
    </row>
    <row r="21" spans="1:7" x14ac:dyDescent="0.25">
      <c r="A21" s="5">
        <f>'Input(RAW)'!A21</f>
        <v>19</v>
      </c>
      <c r="B21" s="6">
        <f>(HEX2DEC('Input(RAW)'!B21)*Definitions!$B$1)/1000</f>
        <v>434.7</v>
      </c>
      <c r="C21" s="6">
        <f>(HEX2DEC('Input(RAW)'!C21)*Definitions!$B$1)/1000</f>
        <v>0</v>
      </c>
      <c r="D21" s="12">
        <f>_xlfn.BITAND(HEX2DEC('Input(RAW)'!$D21),1)</f>
        <v>1</v>
      </c>
      <c r="E21" s="13">
        <f>_xlfn.BITAND(HEX2DEC('Input(RAW)'!$D21),2)/2</f>
        <v>0</v>
      </c>
      <c r="F21" s="13">
        <f>_xlfn.BITAND(HEX2DEC('Input(RAW)'!$D21),4)/4</f>
        <v>0</v>
      </c>
      <c r="G21" s="13">
        <f>_xlfn.BITAND(HEX2DEC('Input(RAW)'!$D21),8)/8</f>
        <v>0</v>
      </c>
    </row>
    <row r="22" spans="1:7" x14ac:dyDescent="0.25">
      <c r="A22" s="5">
        <f>'Input(RAW)'!A22</f>
        <v>20</v>
      </c>
      <c r="B22" s="6">
        <f>(HEX2DEC('Input(RAW)'!B22)*Definitions!$B$1)/1000</f>
        <v>434.72500000000002</v>
      </c>
      <c r="C22" s="6">
        <f>(HEX2DEC('Input(RAW)'!C22)*Definitions!$B$1)/1000</f>
        <v>0</v>
      </c>
      <c r="D22" s="12">
        <f>_xlfn.BITAND(HEX2DEC('Input(RAW)'!$D22),1)</f>
        <v>1</v>
      </c>
      <c r="E22" s="13">
        <f>_xlfn.BITAND(HEX2DEC('Input(RAW)'!$D22),2)/2</f>
        <v>0</v>
      </c>
      <c r="F22" s="13">
        <f>_xlfn.BITAND(HEX2DEC('Input(RAW)'!$D22),4)/4</f>
        <v>0</v>
      </c>
      <c r="G22" s="13">
        <f>_xlfn.BITAND(HEX2DEC('Input(RAW)'!$D22),8)/8</f>
        <v>1</v>
      </c>
    </row>
    <row r="23" spans="1:7" x14ac:dyDescent="0.25">
      <c r="A23" s="5">
        <f>'Input(RAW)'!A23</f>
        <v>21</v>
      </c>
      <c r="B23" s="6">
        <f>(HEX2DEC('Input(RAW)'!B23)*Definitions!$B$1)/1000</f>
        <v>434.75</v>
      </c>
      <c r="C23" s="6">
        <f>(HEX2DEC('Input(RAW)'!C23)*Definitions!$B$1)/1000</f>
        <v>0</v>
      </c>
      <c r="D23" s="12">
        <f>_xlfn.BITAND(HEX2DEC('Input(RAW)'!$D23),1)</f>
        <v>1</v>
      </c>
      <c r="E23" s="13">
        <f>_xlfn.BITAND(HEX2DEC('Input(RAW)'!$D23),2)/2</f>
        <v>0</v>
      </c>
      <c r="F23" s="13">
        <f>_xlfn.BITAND(HEX2DEC('Input(RAW)'!$D23),4)/4</f>
        <v>0</v>
      </c>
      <c r="G23" s="13">
        <f>_xlfn.BITAND(HEX2DEC('Input(RAW)'!$D23),8)/8</f>
        <v>0</v>
      </c>
    </row>
    <row r="24" spans="1:7" x14ac:dyDescent="0.25">
      <c r="A24" s="5">
        <f>'Input(RAW)'!A24</f>
        <v>22</v>
      </c>
      <c r="B24" s="6">
        <f>(HEX2DEC('Input(RAW)'!B24)*Definitions!$B$1)/1000</f>
        <v>434.77499999999998</v>
      </c>
      <c r="C24" s="6">
        <f>(HEX2DEC('Input(RAW)'!C24)*Definitions!$B$1)/1000</f>
        <v>0</v>
      </c>
      <c r="D24" s="12">
        <f>_xlfn.BITAND(HEX2DEC('Input(RAW)'!$D24),1)</f>
        <v>1</v>
      </c>
      <c r="E24" s="13">
        <f>_xlfn.BITAND(HEX2DEC('Input(RAW)'!$D24),2)/2</f>
        <v>0</v>
      </c>
      <c r="F24" s="13">
        <f>_xlfn.BITAND(HEX2DEC('Input(RAW)'!$D24),4)/4</f>
        <v>0</v>
      </c>
      <c r="G24" s="13">
        <f>_xlfn.BITAND(HEX2DEC('Input(RAW)'!$D24),8)/8</f>
        <v>0</v>
      </c>
    </row>
    <row r="25" spans="1:7" x14ac:dyDescent="0.25">
      <c r="A25" s="5">
        <f>'Input(RAW)'!A25</f>
        <v>23</v>
      </c>
      <c r="B25" s="6">
        <f>(HEX2DEC('Input(RAW)'!B25)*Definitions!$B$1)/1000</f>
        <v>434.8</v>
      </c>
      <c r="C25" s="6">
        <f>(HEX2DEC('Input(RAW)'!C25)*Definitions!$B$1)/1000</f>
        <v>0</v>
      </c>
      <c r="D25" s="12">
        <f>_xlfn.BITAND(HEX2DEC('Input(RAW)'!$D25),1)</f>
        <v>1</v>
      </c>
      <c r="E25" s="13">
        <f>_xlfn.BITAND(HEX2DEC('Input(RAW)'!$D25),2)/2</f>
        <v>0</v>
      </c>
      <c r="F25" s="13">
        <f>_xlfn.BITAND(HEX2DEC('Input(RAW)'!$D25),4)/4</f>
        <v>0</v>
      </c>
      <c r="G25" s="13">
        <f>_xlfn.BITAND(HEX2DEC('Input(RAW)'!$D25),8)/8</f>
        <v>0</v>
      </c>
    </row>
    <row r="26" spans="1:7" x14ac:dyDescent="0.25">
      <c r="A26" s="5">
        <f>'Input(RAW)'!A26</f>
        <v>24</v>
      </c>
      <c r="B26" s="6">
        <f>(HEX2DEC('Input(RAW)'!B26)*Definitions!$B$1)/1000</f>
        <v>434.82499999999999</v>
      </c>
      <c r="C26" s="6">
        <f>(HEX2DEC('Input(RAW)'!C26)*Definitions!$B$1)/1000</f>
        <v>0</v>
      </c>
      <c r="D26" s="12">
        <f>_xlfn.BITAND(HEX2DEC('Input(RAW)'!$D26),1)</f>
        <v>1</v>
      </c>
      <c r="E26" s="13">
        <f>_xlfn.BITAND(HEX2DEC('Input(RAW)'!$D26),2)/2</f>
        <v>0</v>
      </c>
      <c r="F26" s="13">
        <f>_xlfn.BITAND(HEX2DEC('Input(RAW)'!$D26),4)/4</f>
        <v>0</v>
      </c>
      <c r="G26" s="13">
        <f>_xlfn.BITAND(HEX2DEC('Input(RAW)'!$D26),8)/8</f>
        <v>0</v>
      </c>
    </row>
    <row r="27" spans="1:7" x14ac:dyDescent="0.25">
      <c r="A27" s="5">
        <f>'Input(RAW)'!A27</f>
        <v>25</v>
      </c>
      <c r="B27" s="6">
        <f>(HEX2DEC('Input(RAW)'!B27)*Definitions!$B$1)/1000</f>
        <v>434.85</v>
      </c>
      <c r="C27" s="6">
        <f>(HEX2DEC('Input(RAW)'!C27)*Definitions!$B$1)/1000</f>
        <v>0</v>
      </c>
      <c r="D27" s="12">
        <f>_xlfn.BITAND(HEX2DEC('Input(RAW)'!$D27),1)</f>
        <v>1</v>
      </c>
      <c r="E27" s="13">
        <f>_xlfn.BITAND(HEX2DEC('Input(RAW)'!$D27),2)/2</f>
        <v>0</v>
      </c>
      <c r="F27" s="13">
        <f>_xlfn.BITAND(HEX2DEC('Input(RAW)'!$D27),4)/4</f>
        <v>0</v>
      </c>
      <c r="G27" s="13">
        <f>_xlfn.BITAND(HEX2DEC('Input(RAW)'!$D27),8)/8</f>
        <v>0</v>
      </c>
    </row>
    <row r="28" spans="1:7" x14ac:dyDescent="0.25">
      <c r="A28" s="5">
        <f>'Input(RAW)'!A28</f>
        <v>26</v>
      </c>
      <c r="B28" s="6">
        <f>(HEX2DEC('Input(RAW)'!B28)*Definitions!$B$1)/1000</f>
        <v>434.875</v>
      </c>
      <c r="C28" s="6">
        <f>(HEX2DEC('Input(RAW)'!C28)*Definitions!$B$1)/1000</f>
        <v>0</v>
      </c>
      <c r="D28" s="12">
        <f>_xlfn.BITAND(HEX2DEC('Input(RAW)'!$D28),1)</f>
        <v>1</v>
      </c>
      <c r="E28" s="13">
        <f>_xlfn.BITAND(HEX2DEC('Input(RAW)'!$D28),2)/2</f>
        <v>0</v>
      </c>
      <c r="F28" s="13">
        <f>_xlfn.BITAND(HEX2DEC('Input(RAW)'!$D28),4)/4</f>
        <v>0</v>
      </c>
      <c r="G28" s="13">
        <f>_xlfn.BITAND(HEX2DEC('Input(RAW)'!$D28),8)/8</f>
        <v>0</v>
      </c>
    </row>
    <row r="29" spans="1:7" x14ac:dyDescent="0.25">
      <c r="A29" s="5">
        <f>'Input(RAW)'!A29</f>
        <v>27</v>
      </c>
      <c r="B29" s="6">
        <f>(HEX2DEC('Input(RAW)'!B29)*Definitions!$B$1)/1000</f>
        <v>434.9</v>
      </c>
      <c r="C29" s="6">
        <f>(HEX2DEC('Input(RAW)'!C29)*Definitions!$B$1)/1000</f>
        <v>0</v>
      </c>
      <c r="D29" s="12">
        <f>_xlfn.BITAND(HEX2DEC('Input(RAW)'!$D29),1)</f>
        <v>1</v>
      </c>
      <c r="E29" s="13">
        <f>_xlfn.BITAND(HEX2DEC('Input(RAW)'!$D29),2)/2</f>
        <v>0</v>
      </c>
      <c r="F29" s="13">
        <f>_xlfn.BITAND(HEX2DEC('Input(RAW)'!$D29),4)/4</f>
        <v>0</v>
      </c>
      <c r="G29" s="13">
        <f>_xlfn.BITAND(HEX2DEC('Input(RAW)'!$D29),8)/8</f>
        <v>0</v>
      </c>
    </row>
    <row r="30" spans="1:7" x14ac:dyDescent="0.25">
      <c r="A30" s="5">
        <f>'Input(RAW)'!A30</f>
        <v>28</v>
      </c>
      <c r="B30" s="6">
        <f>(HEX2DEC('Input(RAW)'!B30)*Definitions!$B$1)/1000</f>
        <v>434.92500000000001</v>
      </c>
      <c r="C30" s="6">
        <f>(HEX2DEC('Input(RAW)'!C30)*Definitions!$B$1)/1000</f>
        <v>0</v>
      </c>
      <c r="D30" s="12">
        <f>_xlfn.BITAND(HEX2DEC('Input(RAW)'!$D30),1)</f>
        <v>1</v>
      </c>
      <c r="E30" s="13">
        <f>_xlfn.BITAND(HEX2DEC('Input(RAW)'!$D30),2)/2</f>
        <v>0</v>
      </c>
      <c r="F30" s="13">
        <f>_xlfn.BITAND(HEX2DEC('Input(RAW)'!$D30),4)/4</f>
        <v>0</v>
      </c>
      <c r="G30" s="13">
        <f>_xlfn.BITAND(HEX2DEC('Input(RAW)'!$D30),8)/8</f>
        <v>0</v>
      </c>
    </row>
    <row r="31" spans="1:7" x14ac:dyDescent="0.25">
      <c r="A31" s="5">
        <f>'Input(RAW)'!A31</f>
        <v>29</v>
      </c>
      <c r="B31" s="6">
        <f>(HEX2DEC('Input(RAW)'!B31)*Definitions!$B$1)/1000</f>
        <v>434.95</v>
      </c>
      <c r="C31" s="6">
        <f>(HEX2DEC('Input(RAW)'!C31)*Definitions!$B$1)/1000</f>
        <v>0</v>
      </c>
      <c r="D31" s="12">
        <f>_xlfn.BITAND(HEX2DEC('Input(RAW)'!$D31),1)</f>
        <v>1</v>
      </c>
      <c r="E31" s="13">
        <f>_xlfn.BITAND(HEX2DEC('Input(RAW)'!$D31),2)/2</f>
        <v>0</v>
      </c>
      <c r="F31" s="13">
        <f>_xlfn.BITAND(HEX2DEC('Input(RAW)'!$D31),4)/4</f>
        <v>0</v>
      </c>
      <c r="G31" s="13">
        <f>_xlfn.BITAND(HEX2DEC('Input(RAW)'!$D31),8)/8</f>
        <v>0</v>
      </c>
    </row>
    <row r="32" spans="1:7" x14ac:dyDescent="0.25">
      <c r="A32" s="5">
        <f>'Input(RAW)'!A32</f>
        <v>30</v>
      </c>
      <c r="B32" s="6">
        <f>(HEX2DEC('Input(RAW)'!B32)*Definitions!$B$1)/1000</f>
        <v>434.97500000000002</v>
      </c>
      <c r="C32" s="6">
        <f>(HEX2DEC('Input(RAW)'!C32)*Definitions!$B$1)/1000</f>
        <v>0</v>
      </c>
      <c r="D32" s="12">
        <f>_xlfn.BITAND(HEX2DEC('Input(RAW)'!$D32),1)</f>
        <v>1</v>
      </c>
      <c r="E32" s="13">
        <f>_xlfn.BITAND(HEX2DEC('Input(RAW)'!$D32),2)/2</f>
        <v>0</v>
      </c>
      <c r="F32" s="13">
        <f>_xlfn.BITAND(HEX2DEC('Input(RAW)'!$D32),4)/4</f>
        <v>0</v>
      </c>
      <c r="G32" s="13">
        <f>_xlfn.BITAND(HEX2DEC('Input(RAW)'!$D32),8)/8</f>
        <v>0</v>
      </c>
    </row>
    <row r="33" spans="1:7" x14ac:dyDescent="0.25">
      <c r="A33" s="5">
        <f>'Input(RAW)'!A33</f>
        <v>31</v>
      </c>
      <c r="B33" s="6">
        <f>(HEX2DEC('Input(RAW)'!B33)*Definitions!$B$1)/1000</f>
        <v>435</v>
      </c>
      <c r="C33" s="6">
        <f>(HEX2DEC('Input(RAW)'!C33)*Definitions!$B$1)/1000</f>
        <v>0</v>
      </c>
      <c r="D33" s="12">
        <f>_xlfn.BITAND(HEX2DEC('Input(RAW)'!$D33),1)</f>
        <v>0</v>
      </c>
      <c r="E33" s="13">
        <f>_xlfn.BITAND(HEX2DEC('Input(RAW)'!$D33),2)/2</f>
        <v>0</v>
      </c>
      <c r="F33" s="13">
        <f>_xlfn.BITAND(HEX2DEC('Input(RAW)'!$D33),4)/4</f>
        <v>0</v>
      </c>
      <c r="G33" s="13">
        <f>_xlfn.BITAND(HEX2DEC('Input(RAW)'!$D33),8)/8</f>
        <v>0</v>
      </c>
    </row>
    <row r="34" spans="1:7" x14ac:dyDescent="0.25">
      <c r="A34" s="5">
        <f>'Input(RAW)'!A34</f>
        <v>32</v>
      </c>
      <c r="B34" s="6">
        <f>(HEX2DEC('Input(RAW)'!B34)*Definitions!$B$1)/1000</f>
        <v>435.02499999999998</v>
      </c>
      <c r="C34" s="6">
        <f>(HEX2DEC('Input(RAW)'!C34)*Definitions!$B$1)/1000</f>
        <v>0</v>
      </c>
      <c r="D34" s="12">
        <f>_xlfn.BITAND(HEX2DEC('Input(RAW)'!$D34),1)</f>
        <v>0</v>
      </c>
      <c r="E34" s="13">
        <f>_xlfn.BITAND(HEX2DEC('Input(RAW)'!$D34),2)/2</f>
        <v>0</v>
      </c>
      <c r="F34" s="13">
        <f>_xlfn.BITAND(HEX2DEC('Input(RAW)'!$D34),4)/4</f>
        <v>0</v>
      </c>
      <c r="G34" s="13">
        <f>_xlfn.BITAND(HEX2DEC('Input(RAW)'!$D34),8)/8</f>
        <v>0</v>
      </c>
    </row>
    <row r="35" spans="1:7" x14ac:dyDescent="0.25">
      <c r="A35" s="5">
        <f>'Input(RAW)'!A35</f>
        <v>33</v>
      </c>
      <c r="B35" s="6">
        <f>(HEX2DEC('Input(RAW)'!B35)*Definitions!$B$1)/1000</f>
        <v>435.05</v>
      </c>
      <c r="C35" s="6">
        <f>(HEX2DEC('Input(RAW)'!C35)*Definitions!$B$1)/1000</f>
        <v>0</v>
      </c>
      <c r="D35" s="12">
        <f>_xlfn.BITAND(HEX2DEC('Input(RAW)'!$D35),1)</f>
        <v>0</v>
      </c>
      <c r="E35" s="13">
        <f>_xlfn.BITAND(HEX2DEC('Input(RAW)'!$D35),2)/2</f>
        <v>0</v>
      </c>
      <c r="F35" s="13">
        <f>_xlfn.BITAND(HEX2DEC('Input(RAW)'!$D35),4)/4</f>
        <v>0</v>
      </c>
      <c r="G35" s="13">
        <f>_xlfn.BITAND(HEX2DEC('Input(RAW)'!$D35),8)/8</f>
        <v>0</v>
      </c>
    </row>
    <row r="36" spans="1:7" x14ac:dyDescent="0.25">
      <c r="A36" s="5">
        <f>'Input(RAW)'!A36</f>
        <v>34</v>
      </c>
      <c r="B36" s="6">
        <f>(HEX2DEC('Input(RAW)'!B36)*Definitions!$B$1)/1000</f>
        <v>435.07499999999999</v>
      </c>
      <c r="C36" s="6">
        <f>(HEX2DEC('Input(RAW)'!C36)*Definitions!$B$1)/1000</f>
        <v>0</v>
      </c>
      <c r="D36" s="12">
        <f>_xlfn.BITAND(HEX2DEC('Input(RAW)'!$D36),1)</f>
        <v>0</v>
      </c>
      <c r="E36" s="13">
        <f>_xlfn.BITAND(HEX2DEC('Input(RAW)'!$D36),2)/2</f>
        <v>0</v>
      </c>
      <c r="F36" s="13">
        <f>_xlfn.BITAND(HEX2DEC('Input(RAW)'!$D36),4)/4</f>
        <v>0</v>
      </c>
      <c r="G36" s="13">
        <f>_xlfn.BITAND(HEX2DEC('Input(RAW)'!$D36),8)/8</f>
        <v>0</v>
      </c>
    </row>
    <row r="37" spans="1:7" x14ac:dyDescent="0.25">
      <c r="A37" s="5">
        <f>'Input(RAW)'!A37</f>
        <v>35</v>
      </c>
      <c r="B37" s="6">
        <f>(HEX2DEC('Input(RAW)'!B37)*Definitions!$B$1)/1000</f>
        <v>435.1</v>
      </c>
      <c r="C37" s="6">
        <f>(HEX2DEC('Input(RAW)'!C37)*Definitions!$B$1)/1000</f>
        <v>0</v>
      </c>
      <c r="D37" s="12">
        <f>_xlfn.BITAND(HEX2DEC('Input(RAW)'!$D37),1)</f>
        <v>0</v>
      </c>
      <c r="E37" s="13">
        <f>_xlfn.BITAND(HEX2DEC('Input(RAW)'!$D37),2)/2</f>
        <v>0</v>
      </c>
      <c r="F37" s="13">
        <f>_xlfn.BITAND(HEX2DEC('Input(RAW)'!$D37),4)/4</f>
        <v>0</v>
      </c>
      <c r="G37" s="13">
        <f>_xlfn.BITAND(HEX2DEC('Input(RAW)'!$D37),8)/8</f>
        <v>0</v>
      </c>
    </row>
    <row r="38" spans="1:7" x14ac:dyDescent="0.25">
      <c r="A38" s="5">
        <f>'Input(RAW)'!A38</f>
        <v>36</v>
      </c>
      <c r="B38" s="6">
        <f>(HEX2DEC('Input(RAW)'!B38)*Definitions!$B$1)/1000</f>
        <v>435.125</v>
      </c>
      <c r="C38" s="6">
        <f>(HEX2DEC('Input(RAW)'!C38)*Definitions!$B$1)/1000</f>
        <v>0</v>
      </c>
      <c r="D38" s="12">
        <f>_xlfn.BITAND(HEX2DEC('Input(RAW)'!$D38),1)</f>
        <v>0</v>
      </c>
      <c r="E38" s="13">
        <f>_xlfn.BITAND(HEX2DEC('Input(RAW)'!$D38),2)/2</f>
        <v>0</v>
      </c>
      <c r="F38" s="13">
        <f>_xlfn.BITAND(HEX2DEC('Input(RAW)'!$D38),4)/4</f>
        <v>0</v>
      </c>
      <c r="G38" s="13">
        <f>_xlfn.BITAND(HEX2DEC('Input(RAW)'!$D38),8)/8</f>
        <v>0</v>
      </c>
    </row>
    <row r="39" spans="1:7" x14ac:dyDescent="0.25">
      <c r="A39" s="5">
        <f>'Input(RAW)'!A39</f>
        <v>37</v>
      </c>
      <c r="B39" s="6">
        <f>(HEX2DEC('Input(RAW)'!B39)*Definitions!$B$1)/1000</f>
        <v>435.15</v>
      </c>
      <c r="C39" s="6">
        <f>(HEX2DEC('Input(RAW)'!C39)*Definitions!$B$1)/1000</f>
        <v>0</v>
      </c>
      <c r="D39" s="12">
        <f>_xlfn.BITAND(HEX2DEC('Input(RAW)'!$D39),1)</f>
        <v>0</v>
      </c>
      <c r="E39" s="13">
        <f>_xlfn.BITAND(HEX2DEC('Input(RAW)'!$D39),2)/2</f>
        <v>0</v>
      </c>
      <c r="F39" s="13">
        <f>_xlfn.BITAND(HEX2DEC('Input(RAW)'!$D39),4)/4</f>
        <v>0</v>
      </c>
      <c r="G39" s="13">
        <f>_xlfn.BITAND(HEX2DEC('Input(RAW)'!$D39),8)/8</f>
        <v>0</v>
      </c>
    </row>
    <row r="40" spans="1:7" x14ac:dyDescent="0.25">
      <c r="A40" s="5">
        <f>'Input(RAW)'!A40</f>
        <v>38</v>
      </c>
      <c r="B40" s="6">
        <f>(HEX2DEC('Input(RAW)'!B40)*Definitions!$B$1)/1000</f>
        <v>435.17500000000001</v>
      </c>
      <c r="C40" s="6">
        <f>(HEX2DEC('Input(RAW)'!C40)*Definitions!$B$1)/1000</f>
        <v>0</v>
      </c>
      <c r="D40" s="12">
        <f>_xlfn.BITAND(HEX2DEC('Input(RAW)'!$D40),1)</f>
        <v>0</v>
      </c>
      <c r="E40" s="13">
        <f>_xlfn.BITAND(HEX2DEC('Input(RAW)'!$D40),2)/2</f>
        <v>0</v>
      </c>
      <c r="F40" s="13">
        <f>_xlfn.BITAND(HEX2DEC('Input(RAW)'!$D40),4)/4</f>
        <v>0</v>
      </c>
      <c r="G40" s="13">
        <f>_xlfn.BITAND(HEX2DEC('Input(RAW)'!$D40),8)/8</f>
        <v>0</v>
      </c>
    </row>
    <row r="41" spans="1:7" x14ac:dyDescent="0.25">
      <c r="A41" s="5">
        <f>'Input(RAW)'!A41</f>
        <v>39</v>
      </c>
      <c r="B41" s="6">
        <f>(HEX2DEC('Input(RAW)'!B41)*Definitions!$B$1)/1000</f>
        <v>435.2</v>
      </c>
      <c r="C41" s="6">
        <f>(HEX2DEC('Input(RAW)'!C41)*Definitions!$B$1)/1000</f>
        <v>0</v>
      </c>
      <c r="D41" s="12">
        <f>_xlfn.BITAND(HEX2DEC('Input(RAW)'!$D41),1)</f>
        <v>0</v>
      </c>
      <c r="E41" s="13">
        <f>_xlfn.BITAND(HEX2DEC('Input(RAW)'!$D41),2)/2</f>
        <v>0</v>
      </c>
      <c r="F41" s="13">
        <f>_xlfn.BITAND(HEX2DEC('Input(RAW)'!$D41),4)/4</f>
        <v>0</v>
      </c>
      <c r="G41" s="13">
        <f>_xlfn.BITAND(HEX2DEC('Input(RAW)'!$D41),8)/8</f>
        <v>0</v>
      </c>
    </row>
    <row r="42" spans="1:7" x14ac:dyDescent="0.25">
      <c r="A42" s="5">
        <f>'Input(RAW)'!A42</f>
        <v>40</v>
      </c>
      <c r="B42" s="6">
        <f>(HEX2DEC('Input(RAW)'!B42)*Definitions!$B$1)/1000</f>
        <v>435.22500000000002</v>
      </c>
      <c r="C42" s="6">
        <f>(HEX2DEC('Input(RAW)'!C42)*Definitions!$B$1)/1000</f>
        <v>0</v>
      </c>
      <c r="D42" s="12">
        <f>_xlfn.BITAND(HEX2DEC('Input(RAW)'!$D42),1)</f>
        <v>0</v>
      </c>
      <c r="E42" s="13">
        <f>_xlfn.BITAND(HEX2DEC('Input(RAW)'!$D42),2)/2</f>
        <v>0</v>
      </c>
      <c r="F42" s="13">
        <f>_xlfn.BITAND(HEX2DEC('Input(RAW)'!$D42),4)/4</f>
        <v>0</v>
      </c>
      <c r="G42" s="13">
        <f>_xlfn.BITAND(HEX2DEC('Input(RAW)'!$D42),8)/8</f>
        <v>0</v>
      </c>
    </row>
    <row r="43" spans="1:7" x14ac:dyDescent="0.25">
      <c r="A43" s="5">
        <f>'Input(RAW)'!A43</f>
        <v>41</v>
      </c>
      <c r="B43" s="6">
        <f>(HEX2DEC('Input(RAW)'!B43)*Definitions!$B$1)/1000</f>
        <v>435.25</v>
      </c>
      <c r="C43" s="6">
        <f>(HEX2DEC('Input(RAW)'!C43)*Definitions!$B$1)/1000</f>
        <v>0</v>
      </c>
      <c r="D43" s="12">
        <f>_xlfn.BITAND(HEX2DEC('Input(RAW)'!$D43),1)</f>
        <v>0</v>
      </c>
      <c r="E43" s="13">
        <f>_xlfn.BITAND(HEX2DEC('Input(RAW)'!$D43),2)/2</f>
        <v>0</v>
      </c>
      <c r="F43" s="13">
        <f>_xlfn.BITAND(HEX2DEC('Input(RAW)'!$D43),4)/4</f>
        <v>0</v>
      </c>
      <c r="G43" s="13">
        <f>_xlfn.BITAND(HEX2DEC('Input(RAW)'!$D43),8)/8</f>
        <v>0</v>
      </c>
    </row>
    <row r="44" spans="1:7" x14ac:dyDescent="0.25">
      <c r="A44" s="5">
        <f>'Input(RAW)'!A44</f>
        <v>42</v>
      </c>
      <c r="B44" s="6">
        <f>(HEX2DEC('Input(RAW)'!B44)*Definitions!$B$1)/1000</f>
        <v>435.27499999999998</v>
      </c>
      <c r="C44" s="6">
        <f>(HEX2DEC('Input(RAW)'!C44)*Definitions!$B$1)/1000</f>
        <v>0</v>
      </c>
      <c r="D44" s="12">
        <f>_xlfn.BITAND(HEX2DEC('Input(RAW)'!$D44),1)</f>
        <v>0</v>
      </c>
      <c r="E44" s="13">
        <f>_xlfn.BITAND(HEX2DEC('Input(RAW)'!$D44),2)/2</f>
        <v>0</v>
      </c>
      <c r="F44" s="13">
        <f>_xlfn.BITAND(HEX2DEC('Input(RAW)'!$D44),4)/4</f>
        <v>0</v>
      </c>
      <c r="G44" s="13">
        <f>_xlfn.BITAND(HEX2DEC('Input(RAW)'!$D44),8)/8</f>
        <v>0</v>
      </c>
    </row>
    <row r="45" spans="1:7" x14ac:dyDescent="0.25">
      <c r="A45" s="5">
        <f>'Input(RAW)'!A45</f>
        <v>43</v>
      </c>
      <c r="B45" s="6">
        <f>(HEX2DEC('Input(RAW)'!B45)*Definitions!$B$1)/1000</f>
        <v>435.3</v>
      </c>
      <c r="C45" s="6">
        <f>(HEX2DEC('Input(RAW)'!C45)*Definitions!$B$1)/1000</f>
        <v>0</v>
      </c>
      <c r="D45" s="12">
        <f>_xlfn.BITAND(HEX2DEC('Input(RAW)'!$D45),1)</f>
        <v>0</v>
      </c>
      <c r="E45" s="13">
        <f>_xlfn.BITAND(HEX2DEC('Input(RAW)'!$D45),2)/2</f>
        <v>0</v>
      </c>
      <c r="F45" s="13">
        <f>_xlfn.BITAND(HEX2DEC('Input(RAW)'!$D45),4)/4</f>
        <v>0</v>
      </c>
      <c r="G45" s="13">
        <f>_xlfn.BITAND(HEX2DEC('Input(RAW)'!$D45),8)/8</f>
        <v>0</v>
      </c>
    </row>
    <row r="46" spans="1:7" x14ac:dyDescent="0.25">
      <c r="A46" s="5">
        <f>'Input(RAW)'!A46</f>
        <v>44</v>
      </c>
      <c r="B46" s="6">
        <f>(HEX2DEC('Input(RAW)'!B46)*Definitions!$B$1)/1000</f>
        <v>435.32499999999999</v>
      </c>
      <c r="C46" s="6">
        <f>(HEX2DEC('Input(RAW)'!C46)*Definitions!$B$1)/1000</f>
        <v>0</v>
      </c>
      <c r="D46" s="12">
        <f>_xlfn.BITAND(HEX2DEC('Input(RAW)'!$D46),1)</f>
        <v>0</v>
      </c>
      <c r="E46" s="13">
        <f>_xlfn.BITAND(HEX2DEC('Input(RAW)'!$D46),2)/2</f>
        <v>0</v>
      </c>
      <c r="F46" s="13">
        <f>_xlfn.BITAND(HEX2DEC('Input(RAW)'!$D46),4)/4</f>
        <v>0</v>
      </c>
      <c r="G46" s="13">
        <f>_xlfn.BITAND(HEX2DEC('Input(RAW)'!$D46),8)/8</f>
        <v>0</v>
      </c>
    </row>
    <row r="47" spans="1:7" x14ac:dyDescent="0.25">
      <c r="A47" s="5">
        <f>'Input(RAW)'!A47</f>
        <v>45</v>
      </c>
      <c r="B47" s="6">
        <f>(HEX2DEC('Input(RAW)'!B47)*Definitions!$B$1)/1000</f>
        <v>435.35</v>
      </c>
      <c r="C47" s="6">
        <f>(HEX2DEC('Input(RAW)'!C47)*Definitions!$B$1)/1000</f>
        <v>0</v>
      </c>
      <c r="D47" s="12">
        <f>_xlfn.BITAND(HEX2DEC('Input(RAW)'!$D47),1)</f>
        <v>0</v>
      </c>
      <c r="E47" s="13">
        <f>_xlfn.BITAND(HEX2DEC('Input(RAW)'!$D47),2)/2</f>
        <v>0</v>
      </c>
      <c r="F47" s="13">
        <f>_xlfn.BITAND(HEX2DEC('Input(RAW)'!$D47),4)/4</f>
        <v>0</v>
      </c>
      <c r="G47" s="13">
        <f>_xlfn.BITAND(HEX2DEC('Input(RAW)'!$D47),8)/8</f>
        <v>0</v>
      </c>
    </row>
    <row r="48" spans="1:7" x14ac:dyDescent="0.25">
      <c r="A48" s="5">
        <f>'Input(RAW)'!A48</f>
        <v>46</v>
      </c>
      <c r="B48" s="6">
        <f>(HEX2DEC('Input(RAW)'!B48)*Definitions!$B$1)/1000</f>
        <v>435.375</v>
      </c>
      <c r="C48" s="6">
        <f>(HEX2DEC('Input(RAW)'!C48)*Definitions!$B$1)/1000</f>
        <v>1.6</v>
      </c>
      <c r="D48" s="12">
        <f>_xlfn.BITAND(HEX2DEC('Input(RAW)'!$D48),1)</f>
        <v>0</v>
      </c>
      <c r="E48" s="13">
        <f>_xlfn.BITAND(HEX2DEC('Input(RAW)'!$D48),2)/2</f>
        <v>0</v>
      </c>
      <c r="F48" s="13">
        <f>_xlfn.BITAND(HEX2DEC('Input(RAW)'!$D48),4)/4</f>
        <v>0</v>
      </c>
      <c r="G48" s="13">
        <f>_xlfn.BITAND(HEX2DEC('Input(RAW)'!$D48),8)/8</f>
        <v>0</v>
      </c>
    </row>
    <row r="49" spans="1:7" x14ac:dyDescent="0.25">
      <c r="A49" s="5">
        <f>'Input(RAW)'!A49</f>
        <v>47</v>
      </c>
      <c r="B49" s="6">
        <f>(HEX2DEC('Input(RAW)'!B49)*Definitions!$B$1)/1000</f>
        <v>435.4</v>
      </c>
      <c r="C49" s="6">
        <f>(HEX2DEC('Input(RAW)'!C49)*Definitions!$B$1)/1000</f>
        <v>0</v>
      </c>
      <c r="D49" s="12">
        <f>_xlfn.BITAND(HEX2DEC('Input(RAW)'!$D49),1)</f>
        <v>0</v>
      </c>
      <c r="E49" s="13">
        <f>_xlfn.BITAND(HEX2DEC('Input(RAW)'!$D49),2)/2</f>
        <v>0</v>
      </c>
      <c r="F49" s="13">
        <f>_xlfn.BITAND(HEX2DEC('Input(RAW)'!$D49),4)/4</f>
        <v>0</v>
      </c>
      <c r="G49" s="13">
        <f>_xlfn.BITAND(HEX2DEC('Input(RAW)'!$D49),8)/8</f>
        <v>0</v>
      </c>
    </row>
    <row r="50" spans="1:7" x14ac:dyDescent="0.25">
      <c r="A50" s="5">
        <f>'Input(RAW)'!A50</f>
        <v>48</v>
      </c>
      <c r="B50" s="6">
        <f>(HEX2DEC('Input(RAW)'!B50)*Definitions!$B$1)/1000</f>
        <v>402.7</v>
      </c>
      <c r="C50" s="6">
        <f>(HEX2DEC('Input(RAW)'!C50)*Definitions!$B$1)/1000</f>
        <v>0</v>
      </c>
      <c r="D50" s="12">
        <f>_xlfn.BITAND(HEX2DEC('Input(RAW)'!$D50),1)</f>
        <v>0</v>
      </c>
      <c r="E50" s="13">
        <f>_xlfn.BITAND(HEX2DEC('Input(RAW)'!$D50),2)/2</f>
        <v>0</v>
      </c>
      <c r="F50" s="13">
        <f>_xlfn.BITAND(HEX2DEC('Input(RAW)'!$D50),4)/4</f>
        <v>0</v>
      </c>
      <c r="G50" s="13">
        <f>_xlfn.BITAND(HEX2DEC('Input(RAW)'!$D50),8)/8</f>
        <v>0</v>
      </c>
    </row>
    <row r="51" spans="1:7" x14ac:dyDescent="0.25">
      <c r="A51" s="5">
        <f>'Input(RAW)'!A51</f>
        <v>49</v>
      </c>
      <c r="B51" s="6">
        <f>(HEX2DEC('Input(RAW)'!B51)*Definitions!$B$1)/1000</f>
        <v>404.5</v>
      </c>
      <c r="C51" s="6">
        <f>(HEX2DEC('Input(RAW)'!C51)*Definitions!$B$1)/1000</f>
        <v>0</v>
      </c>
      <c r="D51" s="12">
        <f>_xlfn.BITAND(HEX2DEC('Input(RAW)'!$D51),1)</f>
        <v>0</v>
      </c>
      <c r="E51" s="13">
        <f>_xlfn.BITAND(HEX2DEC('Input(RAW)'!$D51),2)/2</f>
        <v>0</v>
      </c>
      <c r="F51" s="13">
        <f>_xlfn.BITAND(HEX2DEC('Input(RAW)'!$D51),4)/4</f>
        <v>0</v>
      </c>
      <c r="G51" s="13">
        <f>_xlfn.BITAND(HEX2DEC('Input(RAW)'!$D51),8)/8</f>
        <v>0</v>
      </c>
    </row>
  </sheetData>
  <sheetProtection sheet="1" objects="1" scenarios="1"/>
  <phoneticPr fontId="18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pane ySplit="1" topLeftCell="A35" activePane="bottomLeft" state="frozen"/>
      <selection pane="bottomLeft" activeCell="E51" sqref="E51"/>
    </sheetView>
  </sheetViews>
  <sheetFormatPr baseColWidth="10" defaultRowHeight="15" x14ac:dyDescent="0.25"/>
  <sheetData>
    <row r="1" spans="1:5" x14ac:dyDescent="0.25">
      <c r="A1" s="2" t="s">
        <v>59</v>
      </c>
      <c r="B1" s="2" t="s">
        <v>60</v>
      </c>
      <c r="C1" s="2" t="s">
        <v>61</v>
      </c>
      <c r="D1" s="2" t="s">
        <v>1</v>
      </c>
    </row>
    <row r="2" spans="1:5" x14ac:dyDescent="0.25">
      <c r="A2" s="1">
        <v>0</v>
      </c>
      <c r="B2" s="1" t="s">
        <v>4</v>
      </c>
      <c r="C2" s="1" t="s">
        <v>5</v>
      </c>
      <c r="D2" s="1" t="s">
        <v>57</v>
      </c>
      <c r="E2" s="1"/>
    </row>
    <row r="3" spans="1:5" x14ac:dyDescent="0.25">
      <c r="A3" s="1">
        <v>1</v>
      </c>
      <c r="B3" s="1" t="s">
        <v>62</v>
      </c>
      <c r="C3" s="1" t="s">
        <v>5</v>
      </c>
      <c r="D3" s="1" t="s">
        <v>57</v>
      </c>
    </row>
    <row r="4" spans="1:5" x14ac:dyDescent="0.25">
      <c r="A4" s="1">
        <v>2</v>
      </c>
      <c r="B4" s="1" t="s">
        <v>63</v>
      </c>
      <c r="C4" s="1" t="s">
        <v>64</v>
      </c>
      <c r="D4" s="1" t="s">
        <v>57</v>
      </c>
    </row>
    <row r="5" spans="1:5" x14ac:dyDescent="0.25">
      <c r="A5" s="1">
        <v>3</v>
      </c>
      <c r="B5" s="1" t="s">
        <v>128</v>
      </c>
      <c r="C5" s="1" t="s">
        <v>5</v>
      </c>
      <c r="D5" s="1" t="s">
        <v>57</v>
      </c>
    </row>
    <row r="6" spans="1:5" x14ac:dyDescent="0.25">
      <c r="A6" s="1">
        <v>4</v>
      </c>
      <c r="B6" s="1" t="s">
        <v>62</v>
      </c>
      <c r="C6" s="1" t="s">
        <v>5</v>
      </c>
      <c r="D6" s="1" t="s">
        <v>57</v>
      </c>
    </row>
    <row r="7" spans="1:5" x14ac:dyDescent="0.25">
      <c r="A7" s="1">
        <v>5</v>
      </c>
      <c r="B7" s="1" t="s">
        <v>66</v>
      </c>
      <c r="C7" s="1" t="s">
        <v>65</v>
      </c>
      <c r="D7" s="1" t="s">
        <v>58</v>
      </c>
    </row>
    <row r="8" spans="1:5" x14ac:dyDescent="0.25">
      <c r="A8" s="1">
        <v>6</v>
      </c>
      <c r="B8" s="1" t="s">
        <v>67</v>
      </c>
      <c r="C8" s="1" t="s">
        <v>65</v>
      </c>
      <c r="D8" s="1" t="s">
        <v>57</v>
      </c>
    </row>
    <row r="9" spans="1:5" x14ac:dyDescent="0.25">
      <c r="A9" s="1">
        <v>7</v>
      </c>
      <c r="B9" s="1" t="s">
        <v>68</v>
      </c>
      <c r="C9" s="1" t="s">
        <v>65</v>
      </c>
      <c r="D9" s="1" t="s">
        <v>57</v>
      </c>
    </row>
    <row r="10" spans="1:5" x14ac:dyDescent="0.25">
      <c r="A10" s="1">
        <v>8</v>
      </c>
      <c r="B10" s="1" t="s">
        <v>69</v>
      </c>
      <c r="C10" s="1" t="s">
        <v>65</v>
      </c>
      <c r="D10" s="1" t="s">
        <v>57</v>
      </c>
    </row>
    <row r="11" spans="1:5" x14ac:dyDescent="0.25">
      <c r="A11" s="1">
        <v>9</v>
      </c>
      <c r="B11" s="1" t="s">
        <v>70</v>
      </c>
      <c r="C11" s="1" t="s">
        <v>65</v>
      </c>
      <c r="D11" s="1" t="s">
        <v>57</v>
      </c>
    </row>
    <row r="12" spans="1:5" x14ac:dyDescent="0.25">
      <c r="A12" s="1">
        <v>10</v>
      </c>
      <c r="B12" s="1" t="s">
        <v>71</v>
      </c>
      <c r="C12" s="1" t="s">
        <v>65</v>
      </c>
      <c r="D12" s="1" t="s">
        <v>57</v>
      </c>
    </row>
    <row r="13" spans="1:5" x14ac:dyDescent="0.25">
      <c r="A13" s="1">
        <v>11</v>
      </c>
      <c r="B13" s="1" t="s">
        <v>72</v>
      </c>
      <c r="C13" s="1" t="s">
        <v>65</v>
      </c>
      <c r="D13" s="1" t="s">
        <v>57</v>
      </c>
    </row>
    <row r="14" spans="1:5" x14ac:dyDescent="0.25">
      <c r="A14" s="1">
        <v>12</v>
      </c>
      <c r="B14" s="1" t="s">
        <v>73</v>
      </c>
      <c r="C14" s="1" t="s">
        <v>65</v>
      </c>
      <c r="D14" s="1" t="s">
        <v>57</v>
      </c>
    </row>
    <row r="15" spans="1:5" x14ac:dyDescent="0.25">
      <c r="A15" s="1">
        <v>13</v>
      </c>
      <c r="B15" s="1" t="s">
        <v>74</v>
      </c>
      <c r="C15" s="1" t="s">
        <v>65</v>
      </c>
      <c r="D15" s="1" t="s">
        <v>12</v>
      </c>
    </row>
    <row r="16" spans="1:5" x14ac:dyDescent="0.25">
      <c r="A16" s="1">
        <v>14</v>
      </c>
      <c r="B16" s="1" t="s">
        <v>75</v>
      </c>
      <c r="C16" s="1" t="s">
        <v>65</v>
      </c>
      <c r="D16" s="1" t="s">
        <v>12</v>
      </c>
    </row>
    <row r="17" spans="1:4" x14ac:dyDescent="0.25">
      <c r="A17" s="1">
        <v>15</v>
      </c>
      <c r="B17" s="1" t="s">
        <v>76</v>
      </c>
      <c r="C17" s="1" t="s">
        <v>65</v>
      </c>
      <c r="D17" s="1" t="s">
        <v>12</v>
      </c>
    </row>
    <row r="18" spans="1:4" x14ac:dyDescent="0.25">
      <c r="A18" s="1">
        <v>16</v>
      </c>
      <c r="B18" s="1" t="s">
        <v>77</v>
      </c>
      <c r="C18" s="1" t="s">
        <v>65</v>
      </c>
      <c r="D18" s="1" t="s">
        <v>58</v>
      </c>
    </row>
    <row r="19" spans="1:4" x14ac:dyDescent="0.25">
      <c r="A19" s="1">
        <v>17</v>
      </c>
      <c r="B19" s="1" t="s">
        <v>78</v>
      </c>
      <c r="C19" s="1" t="s">
        <v>65</v>
      </c>
      <c r="D19" s="1" t="s">
        <v>57</v>
      </c>
    </row>
    <row r="20" spans="1:4" x14ac:dyDescent="0.25">
      <c r="A20" s="1">
        <v>18</v>
      </c>
      <c r="B20" s="1" t="s">
        <v>79</v>
      </c>
      <c r="C20" s="1" t="s">
        <v>65</v>
      </c>
      <c r="D20" s="1" t="s">
        <v>57</v>
      </c>
    </row>
    <row r="21" spans="1:4" x14ac:dyDescent="0.25">
      <c r="A21" s="1">
        <v>19</v>
      </c>
      <c r="B21" s="1" t="s">
        <v>80</v>
      </c>
      <c r="C21" s="1" t="s">
        <v>65</v>
      </c>
      <c r="D21" s="1" t="s">
        <v>57</v>
      </c>
    </row>
    <row r="22" spans="1:4" x14ac:dyDescent="0.25">
      <c r="A22" s="1">
        <v>20</v>
      </c>
      <c r="B22" s="1" t="s">
        <v>81</v>
      </c>
      <c r="C22" s="1" t="s">
        <v>65</v>
      </c>
      <c r="D22" s="1" t="s">
        <v>12</v>
      </c>
    </row>
    <row r="23" spans="1:4" x14ac:dyDescent="0.25">
      <c r="A23" s="1">
        <v>21</v>
      </c>
      <c r="B23" s="1" t="s">
        <v>82</v>
      </c>
      <c r="C23" s="1" t="s">
        <v>65</v>
      </c>
      <c r="D23" s="1" t="s">
        <v>57</v>
      </c>
    </row>
    <row r="24" spans="1:4" x14ac:dyDescent="0.25">
      <c r="A24" s="1">
        <v>22</v>
      </c>
      <c r="B24" s="1" t="s">
        <v>83</v>
      </c>
      <c r="C24" s="1" t="s">
        <v>65</v>
      </c>
      <c r="D24" s="1" t="s">
        <v>57</v>
      </c>
    </row>
    <row r="25" spans="1:4" x14ac:dyDescent="0.25">
      <c r="A25" s="1">
        <v>23</v>
      </c>
      <c r="B25" s="1" t="s">
        <v>84</v>
      </c>
      <c r="C25" s="1" t="s">
        <v>65</v>
      </c>
      <c r="D25" s="1" t="s">
        <v>57</v>
      </c>
    </row>
    <row r="26" spans="1:4" x14ac:dyDescent="0.25">
      <c r="A26" s="1">
        <v>24</v>
      </c>
      <c r="B26" s="1" t="s">
        <v>85</v>
      </c>
      <c r="C26" s="1" t="s">
        <v>65</v>
      </c>
      <c r="D26" s="1" t="s">
        <v>57</v>
      </c>
    </row>
    <row r="27" spans="1:4" x14ac:dyDescent="0.25">
      <c r="A27" s="1">
        <v>25</v>
      </c>
      <c r="B27" s="1" t="s">
        <v>86</v>
      </c>
      <c r="C27" s="1" t="s">
        <v>65</v>
      </c>
      <c r="D27" s="1" t="s">
        <v>57</v>
      </c>
    </row>
    <row r="28" spans="1:4" x14ac:dyDescent="0.25">
      <c r="A28" s="1">
        <v>26</v>
      </c>
      <c r="B28" s="1" t="s">
        <v>87</v>
      </c>
      <c r="C28" s="1" t="s">
        <v>65</v>
      </c>
      <c r="D28" s="1" t="s">
        <v>57</v>
      </c>
    </row>
    <row r="29" spans="1:4" x14ac:dyDescent="0.25">
      <c r="A29" s="1">
        <v>27</v>
      </c>
      <c r="B29" s="1" t="s">
        <v>88</v>
      </c>
      <c r="C29" s="1" t="s">
        <v>65</v>
      </c>
      <c r="D29" s="1" t="s">
        <v>57</v>
      </c>
    </row>
    <row r="30" spans="1:4" x14ac:dyDescent="0.25">
      <c r="A30" s="1">
        <v>28</v>
      </c>
      <c r="B30" s="1" t="s">
        <v>89</v>
      </c>
      <c r="C30" s="1" t="s">
        <v>65</v>
      </c>
      <c r="D30" s="1" t="s">
        <v>57</v>
      </c>
    </row>
    <row r="31" spans="1:4" x14ac:dyDescent="0.25">
      <c r="A31" s="1">
        <v>29</v>
      </c>
      <c r="B31" s="1" t="s">
        <v>90</v>
      </c>
      <c r="C31" s="1" t="s">
        <v>65</v>
      </c>
      <c r="D31" s="1" t="s">
        <v>57</v>
      </c>
    </row>
    <row r="32" spans="1:4" x14ac:dyDescent="0.25">
      <c r="A32" s="1">
        <v>30</v>
      </c>
      <c r="B32" s="1" t="s">
        <v>91</v>
      </c>
      <c r="C32" s="1" t="s">
        <v>65</v>
      </c>
      <c r="D32" s="1" t="s">
        <v>57</v>
      </c>
    </row>
    <row r="33" spans="1:4" x14ac:dyDescent="0.25">
      <c r="A33" s="1">
        <v>31</v>
      </c>
      <c r="B33" s="1" t="s">
        <v>94</v>
      </c>
      <c r="C33" s="1" t="s">
        <v>65</v>
      </c>
      <c r="D33" s="1" t="s">
        <v>58</v>
      </c>
    </row>
    <row r="34" spans="1:4" x14ac:dyDescent="0.25">
      <c r="A34" s="1">
        <v>32</v>
      </c>
      <c r="B34" s="1" t="s">
        <v>95</v>
      </c>
      <c r="C34" s="1" t="s">
        <v>65</v>
      </c>
      <c r="D34" s="1" t="s">
        <v>58</v>
      </c>
    </row>
    <row r="35" spans="1:4" x14ac:dyDescent="0.25">
      <c r="A35" s="1">
        <v>33</v>
      </c>
      <c r="B35" s="1" t="s">
        <v>96</v>
      </c>
      <c r="C35" s="1" t="s">
        <v>65</v>
      </c>
      <c r="D35" s="1" t="s">
        <v>58</v>
      </c>
    </row>
    <row r="36" spans="1:4" x14ac:dyDescent="0.25">
      <c r="A36" s="1">
        <v>34</v>
      </c>
      <c r="B36" s="1" t="s">
        <v>97</v>
      </c>
      <c r="C36" s="1" t="s">
        <v>65</v>
      </c>
      <c r="D36" s="1" t="s">
        <v>58</v>
      </c>
    </row>
    <row r="37" spans="1:4" x14ac:dyDescent="0.25">
      <c r="A37" s="1">
        <v>35</v>
      </c>
      <c r="B37" s="1" t="s">
        <v>98</v>
      </c>
      <c r="C37" s="1" t="s">
        <v>65</v>
      </c>
      <c r="D37" s="1" t="s">
        <v>58</v>
      </c>
    </row>
    <row r="38" spans="1:4" x14ac:dyDescent="0.25">
      <c r="A38" s="1">
        <v>36</v>
      </c>
      <c r="B38" s="1" t="s">
        <v>99</v>
      </c>
      <c r="C38" s="1" t="s">
        <v>65</v>
      </c>
      <c r="D38" s="1" t="s">
        <v>58</v>
      </c>
    </row>
    <row r="39" spans="1:4" x14ac:dyDescent="0.25">
      <c r="A39" s="1">
        <v>37</v>
      </c>
      <c r="B39" s="1" t="s">
        <v>100</v>
      </c>
      <c r="C39" s="1" t="s">
        <v>65</v>
      </c>
      <c r="D39" s="1" t="s">
        <v>58</v>
      </c>
    </row>
    <row r="40" spans="1:4" x14ac:dyDescent="0.25">
      <c r="A40" s="1">
        <v>38</v>
      </c>
      <c r="B40" s="1" t="s">
        <v>101</v>
      </c>
      <c r="C40" s="1" t="s">
        <v>65</v>
      </c>
      <c r="D40" s="1" t="s">
        <v>58</v>
      </c>
    </row>
    <row r="41" spans="1:4" x14ac:dyDescent="0.25">
      <c r="A41" s="1">
        <v>39</v>
      </c>
      <c r="B41" s="1" t="s">
        <v>102</v>
      </c>
      <c r="C41" s="1" t="s">
        <v>65</v>
      </c>
      <c r="D41" s="1" t="s">
        <v>58</v>
      </c>
    </row>
    <row r="42" spans="1:4" x14ac:dyDescent="0.25">
      <c r="A42" s="1">
        <v>40</v>
      </c>
      <c r="B42" s="1" t="s">
        <v>103</v>
      </c>
      <c r="C42" s="1" t="s">
        <v>65</v>
      </c>
      <c r="D42" s="1" t="s">
        <v>58</v>
      </c>
    </row>
    <row r="43" spans="1:4" x14ac:dyDescent="0.25">
      <c r="A43" s="1">
        <v>41</v>
      </c>
      <c r="B43" s="1" t="s">
        <v>104</v>
      </c>
      <c r="C43" s="1" t="s">
        <v>65</v>
      </c>
      <c r="D43" s="1" t="s">
        <v>58</v>
      </c>
    </row>
    <row r="44" spans="1:4" x14ac:dyDescent="0.25">
      <c r="A44" s="1">
        <v>42</v>
      </c>
      <c r="B44" s="1" t="s">
        <v>105</v>
      </c>
      <c r="C44" s="1" t="s">
        <v>65</v>
      </c>
      <c r="D44" s="1" t="s">
        <v>58</v>
      </c>
    </row>
    <row r="45" spans="1:4" x14ac:dyDescent="0.25">
      <c r="A45" s="1">
        <v>43</v>
      </c>
      <c r="B45" s="1" t="s">
        <v>106</v>
      </c>
      <c r="C45" s="1" t="s">
        <v>65</v>
      </c>
      <c r="D45" s="1" t="s">
        <v>58</v>
      </c>
    </row>
    <row r="46" spans="1:4" x14ac:dyDescent="0.25">
      <c r="A46" s="1">
        <v>44</v>
      </c>
      <c r="B46" s="1" t="s">
        <v>107</v>
      </c>
      <c r="C46" s="1" t="s">
        <v>65</v>
      </c>
      <c r="D46" s="1" t="s">
        <v>58</v>
      </c>
    </row>
    <row r="47" spans="1:4" x14ac:dyDescent="0.25">
      <c r="A47" s="1">
        <v>45</v>
      </c>
      <c r="B47" s="1" t="s">
        <v>108</v>
      </c>
      <c r="C47" s="1" t="s">
        <v>65</v>
      </c>
      <c r="D47" s="1" t="s">
        <v>58</v>
      </c>
    </row>
    <row r="48" spans="1:4" x14ac:dyDescent="0.25">
      <c r="A48" s="1">
        <v>46</v>
      </c>
      <c r="B48" s="1" t="s">
        <v>109</v>
      </c>
      <c r="C48" s="1" t="s">
        <v>129</v>
      </c>
      <c r="D48" s="1" t="s">
        <v>58</v>
      </c>
    </row>
    <row r="49" spans="1:4" x14ac:dyDescent="0.25">
      <c r="A49" s="1">
        <v>47</v>
      </c>
      <c r="B49" s="1" t="s">
        <v>110</v>
      </c>
      <c r="C49" s="1" t="s">
        <v>65</v>
      </c>
      <c r="D49" s="1" t="s">
        <v>58</v>
      </c>
    </row>
    <row r="50" spans="1:4" x14ac:dyDescent="0.25">
      <c r="A50" s="1">
        <v>48</v>
      </c>
      <c r="B50" s="1" t="s">
        <v>111</v>
      </c>
      <c r="C50" s="1" t="s">
        <v>65</v>
      </c>
      <c r="D50" s="1" t="s">
        <v>58</v>
      </c>
    </row>
    <row r="51" spans="1:4" x14ac:dyDescent="0.25">
      <c r="A51" s="1">
        <v>49</v>
      </c>
      <c r="B51" s="1" t="s">
        <v>112</v>
      </c>
      <c r="C51" s="1" t="s">
        <v>65</v>
      </c>
      <c r="D51" s="1" t="s">
        <v>58</v>
      </c>
    </row>
  </sheetData>
  <phoneticPr fontId="18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3" t="s">
        <v>2</v>
      </c>
      <c r="B1" s="4">
        <v>12.5</v>
      </c>
    </row>
    <row r="2" spans="1:2" x14ac:dyDescent="0.25">
      <c r="A2" s="3" t="s">
        <v>3</v>
      </c>
      <c r="B2" s="4">
        <v>21400</v>
      </c>
    </row>
  </sheetData>
  <sheetProtection sheet="1" objects="1" scenarios="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CFE6-0B51-444E-B883-6F77704C6446}">
  <dimension ref="A1:A9"/>
  <sheetViews>
    <sheetView tabSelected="1" workbookViewId="0"/>
  </sheetViews>
  <sheetFormatPr baseColWidth="10" defaultRowHeight="15" x14ac:dyDescent="0.25"/>
  <cols>
    <col min="1" max="1" width="122.140625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126</v>
      </c>
    </row>
    <row r="5" spans="1:1" x14ac:dyDescent="0.25">
      <c r="A5" t="s">
        <v>117</v>
      </c>
    </row>
    <row r="6" spans="1:1" x14ac:dyDescent="0.25">
      <c r="A6" s="21" t="s">
        <v>118</v>
      </c>
    </row>
    <row r="7" spans="1:1" x14ac:dyDescent="0.25">
      <c r="A7" t="s">
        <v>125</v>
      </c>
    </row>
    <row r="8" spans="1:1" x14ac:dyDescent="0.25">
      <c r="A8" s="22" t="s">
        <v>127</v>
      </c>
    </row>
    <row r="9" spans="1:1" x14ac:dyDescent="0.25">
      <c r="A9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Freq(Edit)</vt:lpstr>
      <vt:lpstr>Output</vt:lpstr>
      <vt:lpstr>Freq(Input)</vt:lpstr>
      <vt:lpstr>Input(RAW)</vt:lpstr>
      <vt:lpstr>Definitions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2021-02-08T12:49:14Z</dcterms:created>
  <dcterms:modified xsi:type="dcterms:W3CDTF">2021-02-26T12:38:49Z</dcterms:modified>
</cp:coreProperties>
</file>