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= Personal Data Files =\fln\Documents\PlatformIO\Projects\speeduino_dash\misc\"/>
    </mc:Choice>
  </mc:AlternateContent>
  <xr:revisionPtr revIDLastSave="0" documentId="13_ncr:1_{9E62F0EC-705A-41D3-88D7-76F5BBEE21C5}" xr6:coauthVersionLast="47" xr6:coauthVersionMax="47" xr10:uidLastSave="{00000000-0000-0000-0000-000000000000}"/>
  <bookViews>
    <workbookView xWindow="-28380" yWindow="3495" windowWidth="21600" windowHeight="11505" activeTab="1" xr2:uid="{1538B6CE-EC8C-4F64-81E3-7B8CB1689174}"/>
  </bookViews>
  <sheets>
    <sheet name="Sheet1" sheetId="1" r:id="rId1"/>
    <sheet name="Sheet1 (2)" sheetId="3" r:id="rId2"/>
  </sheets>
  <definedNames>
    <definedName name="_xlnm._FilterDatabase" localSheetId="0" hidden="1">Sheet1!$A$1:$N$1</definedName>
    <definedName name="_xlnm._FilterDatabase" localSheetId="1" hidden="1">'Sheet1 (2)'!$G$1:$I$74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3" s="1"/>
  <c r="I2" i="1"/>
  <c r="H2" i="3" s="1"/>
  <c r="H2" i="1"/>
  <c r="M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H90" i="1" s="1"/>
  <c r="G74" i="3" s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2" i="3" l="1"/>
  <c r="J3" i="1"/>
  <c r="I3" i="3" s="1"/>
  <c r="J7" i="1"/>
  <c r="I7" i="3" s="1"/>
  <c r="J11" i="1"/>
  <c r="I11" i="3" s="1"/>
  <c r="J15" i="1"/>
  <c r="I15" i="3" s="1"/>
  <c r="J19" i="1"/>
  <c r="I19" i="3" s="1"/>
  <c r="J23" i="1"/>
  <c r="I23" i="3" s="1"/>
  <c r="J27" i="1"/>
  <c r="I27" i="3" s="1"/>
  <c r="J31" i="1"/>
  <c r="I31" i="3" s="1"/>
  <c r="J35" i="1"/>
  <c r="I35" i="3" s="1"/>
  <c r="J39" i="1"/>
  <c r="J43" i="1"/>
  <c r="J47" i="1"/>
  <c r="J51" i="1"/>
  <c r="J55" i="1"/>
  <c r="I39" i="3" s="1"/>
  <c r="J59" i="1"/>
  <c r="I43" i="3" s="1"/>
  <c r="J63" i="1"/>
  <c r="I47" i="3" s="1"/>
  <c r="J67" i="1"/>
  <c r="I51" i="3" s="1"/>
  <c r="J71" i="1"/>
  <c r="I55" i="3" s="1"/>
  <c r="J75" i="1"/>
  <c r="I59" i="3" s="1"/>
  <c r="J79" i="1"/>
  <c r="I63" i="3" s="1"/>
  <c r="J83" i="1"/>
  <c r="I67" i="3" s="1"/>
  <c r="J87" i="1"/>
  <c r="I71" i="3" s="1"/>
  <c r="I4" i="1"/>
  <c r="H4" i="3" s="1"/>
  <c r="I8" i="1"/>
  <c r="H8" i="3" s="1"/>
  <c r="I12" i="1"/>
  <c r="H12" i="3" s="1"/>
  <c r="I16" i="1"/>
  <c r="H16" i="3" s="1"/>
  <c r="I20" i="1"/>
  <c r="H20" i="3" s="1"/>
  <c r="I24" i="1"/>
  <c r="H24" i="3" s="1"/>
  <c r="I28" i="1"/>
  <c r="H28" i="3" s="1"/>
  <c r="I32" i="1"/>
  <c r="H32" i="3" s="1"/>
  <c r="I36" i="1"/>
  <c r="H36" i="3" s="1"/>
  <c r="I40" i="1"/>
  <c r="I44" i="1"/>
  <c r="I48" i="1"/>
  <c r="I52" i="1"/>
  <c r="I56" i="1"/>
  <c r="H40" i="3" s="1"/>
  <c r="I60" i="1"/>
  <c r="H44" i="3" s="1"/>
  <c r="I64" i="1"/>
  <c r="H48" i="3" s="1"/>
  <c r="I68" i="1"/>
  <c r="H52" i="3" s="1"/>
  <c r="I72" i="1"/>
  <c r="H56" i="3" s="1"/>
  <c r="I76" i="1"/>
  <c r="H60" i="3" s="1"/>
  <c r="I80" i="1"/>
  <c r="H64" i="3" s="1"/>
  <c r="I84" i="1"/>
  <c r="H68" i="3" s="1"/>
  <c r="I88" i="1"/>
  <c r="H72" i="3" s="1"/>
  <c r="J4" i="1"/>
  <c r="I4" i="3" s="1"/>
  <c r="J8" i="1"/>
  <c r="I8" i="3" s="1"/>
  <c r="J12" i="1"/>
  <c r="I12" i="3" s="1"/>
  <c r="J16" i="1"/>
  <c r="I16" i="3" s="1"/>
  <c r="J20" i="1"/>
  <c r="I20" i="3" s="1"/>
  <c r="J24" i="1"/>
  <c r="I24" i="3" s="1"/>
  <c r="J28" i="1"/>
  <c r="I28" i="3" s="1"/>
  <c r="J32" i="1"/>
  <c r="I32" i="3" s="1"/>
  <c r="J36" i="1"/>
  <c r="I36" i="3" s="1"/>
  <c r="J40" i="1"/>
  <c r="J44" i="1"/>
  <c r="J48" i="1"/>
  <c r="J52" i="1"/>
  <c r="J56" i="1"/>
  <c r="I40" i="3" s="1"/>
  <c r="J60" i="1"/>
  <c r="I44" i="3" s="1"/>
  <c r="J64" i="1"/>
  <c r="I48" i="3" s="1"/>
  <c r="J68" i="1"/>
  <c r="I52" i="3" s="1"/>
  <c r="J72" i="1"/>
  <c r="I56" i="3" s="1"/>
  <c r="J76" i="1"/>
  <c r="I60" i="3" s="1"/>
  <c r="J80" i="1"/>
  <c r="I64" i="3" s="1"/>
  <c r="J84" i="1"/>
  <c r="I68" i="3" s="1"/>
  <c r="J88" i="1"/>
  <c r="I72" i="3" s="1"/>
  <c r="I5" i="1"/>
  <c r="H5" i="3" s="1"/>
  <c r="I9" i="1"/>
  <c r="H9" i="3" s="1"/>
  <c r="I13" i="1"/>
  <c r="H13" i="3" s="1"/>
  <c r="I17" i="1"/>
  <c r="H17" i="3" s="1"/>
  <c r="I21" i="1"/>
  <c r="H21" i="3" s="1"/>
  <c r="I25" i="1"/>
  <c r="H25" i="3" s="1"/>
  <c r="I29" i="1"/>
  <c r="H29" i="3" s="1"/>
  <c r="I33" i="1"/>
  <c r="H33" i="3" s="1"/>
  <c r="I37" i="1"/>
  <c r="I41" i="1"/>
  <c r="I45" i="1"/>
  <c r="I49" i="1"/>
  <c r="I53" i="1"/>
  <c r="H37" i="3" s="1"/>
  <c r="I57" i="1"/>
  <c r="H41" i="3" s="1"/>
  <c r="I61" i="1"/>
  <c r="H45" i="3" s="1"/>
  <c r="I65" i="1"/>
  <c r="H49" i="3" s="1"/>
  <c r="I69" i="1"/>
  <c r="H53" i="3" s="1"/>
  <c r="I73" i="1"/>
  <c r="H57" i="3" s="1"/>
  <c r="I77" i="1"/>
  <c r="H61" i="3" s="1"/>
  <c r="I81" i="1"/>
  <c r="H65" i="3" s="1"/>
  <c r="I85" i="1"/>
  <c r="H69" i="3" s="1"/>
  <c r="I89" i="1"/>
  <c r="H73" i="3" s="1"/>
  <c r="J5" i="1"/>
  <c r="I5" i="3" s="1"/>
  <c r="J9" i="1"/>
  <c r="I9" i="3" s="1"/>
  <c r="J13" i="1"/>
  <c r="I13" i="3" s="1"/>
  <c r="J17" i="1"/>
  <c r="I17" i="3" s="1"/>
  <c r="J21" i="1"/>
  <c r="I21" i="3" s="1"/>
  <c r="J25" i="1"/>
  <c r="I25" i="3" s="1"/>
  <c r="J29" i="1"/>
  <c r="I29" i="3" s="1"/>
  <c r="J33" i="1"/>
  <c r="I33" i="3" s="1"/>
  <c r="J37" i="1"/>
  <c r="J41" i="1"/>
  <c r="J45" i="1"/>
  <c r="J49" i="1"/>
  <c r="J53" i="1"/>
  <c r="I37" i="3" s="1"/>
  <c r="J57" i="1"/>
  <c r="I41" i="3" s="1"/>
  <c r="J61" i="1"/>
  <c r="I45" i="3" s="1"/>
  <c r="J65" i="1"/>
  <c r="I49" i="3" s="1"/>
  <c r="J69" i="1"/>
  <c r="I53" i="3" s="1"/>
  <c r="J73" i="1"/>
  <c r="I57" i="3" s="1"/>
  <c r="J77" i="1"/>
  <c r="I61" i="3" s="1"/>
  <c r="J81" i="1"/>
  <c r="I65" i="3" s="1"/>
  <c r="J85" i="1"/>
  <c r="I69" i="3" s="1"/>
  <c r="J89" i="1"/>
  <c r="I73" i="3" s="1"/>
  <c r="I6" i="1"/>
  <c r="H6" i="3" s="1"/>
  <c r="I10" i="1"/>
  <c r="H10" i="3" s="1"/>
  <c r="I14" i="1"/>
  <c r="H14" i="3" s="1"/>
  <c r="I18" i="1"/>
  <c r="H18" i="3" s="1"/>
  <c r="I22" i="1"/>
  <c r="H22" i="3" s="1"/>
  <c r="I26" i="1"/>
  <c r="H26" i="3" s="1"/>
  <c r="I30" i="1"/>
  <c r="H30" i="3" s="1"/>
  <c r="I34" i="1"/>
  <c r="H34" i="3" s="1"/>
  <c r="I38" i="1"/>
  <c r="I42" i="1"/>
  <c r="I46" i="1"/>
  <c r="I50" i="1"/>
  <c r="I54" i="1"/>
  <c r="H38" i="3" s="1"/>
  <c r="I58" i="1"/>
  <c r="H42" i="3" s="1"/>
  <c r="I62" i="1"/>
  <c r="H46" i="3" s="1"/>
  <c r="I66" i="1"/>
  <c r="H50" i="3" s="1"/>
  <c r="I70" i="1"/>
  <c r="H54" i="3" s="1"/>
  <c r="I74" i="1"/>
  <c r="H58" i="3" s="1"/>
  <c r="I78" i="1"/>
  <c r="H62" i="3" s="1"/>
  <c r="I82" i="1"/>
  <c r="H66" i="3" s="1"/>
  <c r="I86" i="1"/>
  <c r="H70" i="3" s="1"/>
  <c r="I90" i="1"/>
  <c r="H74" i="3" s="1"/>
  <c r="J6" i="1"/>
  <c r="I6" i="3" s="1"/>
  <c r="J10" i="1"/>
  <c r="I10" i="3" s="1"/>
  <c r="J14" i="1"/>
  <c r="I14" i="3" s="1"/>
  <c r="J18" i="1"/>
  <c r="I18" i="3" s="1"/>
  <c r="J22" i="1"/>
  <c r="I22" i="3" s="1"/>
  <c r="J26" i="1"/>
  <c r="I26" i="3" s="1"/>
  <c r="J30" i="1"/>
  <c r="I30" i="3" s="1"/>
  <c r="J34" i="1"/>
  <c r="I34" i="3" s="1"/>
  <c r="J38" i="1"/>
  <c r="J42" i="1"/>
  <c r="J46" i="1"/>
  <c r="J50" i="1"/>
  <c r="J54" i="1"/>
  <c r="I38" i="3" s="1"/>
  <c r="J58" i="1"/>
  <c r="I42" i="3" s="1"/>
  <c r="J62" i="1"/>
  <c r="I46" i="3" s="1"/>
  <c r="J66" i="1"/>
  <c r="I50" i="3" s="1"/>
  <c r="J70" i="1"/>
  <c r="I54" i="3" s="1"/>
  <c r="J74" i="1"/>
  <c r="I58" i="3" s="1"/>
  <c r="J78" i="1"/>
  <c r="I62" i="3" s="1"/>
  <c r="J82" i="1"/>
  <c r="I66" i="3" s="1"/>
  <c r="J86" i="1"/>
  <c r="I70" i="3" s="1"/>
  <c r="J90" i="1"/>
  <c r="I74" i="3" s="1"/>
  <c r="I3" i="1"/>
  <c r="H3" i="3" s="1"/>
  <c r="I7" i="1"/>
  <c r="H7" i="3" s="1"/>
  <c r="I11" i="1"/>
  <c r="H11" i="3" s="1"/>
  <c r="I15" i="1"/>
  <c r="H15" i="3" s="1"/>
  <c r="I19" i="1"/>
  <c r="H19" i="3" s="1"/>
  <c r="I23" i="1"/>
  <c r="H23" i="3" s="1"/>
  <c r="I27" i="1"/>
  <c r="H27" i="3" s="1"/>
  <c r="I31" i="1"/>
  <c r="H31" i="3" s="1"/>
  <c r="I35" i="1"/>
  <c r="H35" i="3" s="1"/>
  <c r="I39" i="1"/>
  <c r="I43" i="1"/>
  <c r="I47" i="1"/>
  <c r="I51" i="1"/>
  <c r="I55" i="1"/>
  <c r="H39" i="3" s="1"/>
  <c r="I59" i="1"/>
  <c r="H43" i="3" s="1"/>
  <c r="I63" i="1"/>
  <c r="H47" i="3" s="1"/>
  <c r="I67" i="1"/>
  <c r="H51" i="3" s="1"/>
  <c r="I71" i="1"/>
  <c r="H55" i="3" s="1"/>
  <c r="I75" i="1"/>
  <c r="H59" i="3" s="1"/>
  <c r="I79" i="1"/>
  <c r="H63" i="3" s="1"/>
  <c r="I83" i="1"/>
  <c r="H67" i="3" s="1"/>
  <c r="I87" i="1"/>
  <c r="H71" i="3" s="1"/>
  <c r="H3" i="1"/>
  <c r="H7" i="1"/>
  <c r="H10" i="1"/>
  <c r="H11" i="1"/>
  <c r="H19" i="1"/>
  <c r="H27" i="1"/>
  <c r="H35" i="1"/>
  <c r="H43" i="1"/>
  <c r="H51" i="1"/>
  <c r="H59" i="1"/>
  <c r="H67" i="1"/>
  <c r="H75" i="1"/>
  <c r="H83" i="1"/>
  <c r="H18" i="1"/>
  <c r="H50" i="1"/>
  <c r="M50" i="1" s="1"/>
  <c r="H74" i="1"/>
  <c r="H4" i="1"/>
  <c r="H20" i="1"/>
  <c r="H36" i="1"/>
  <c r="H44" i="1"/>
  <c r="H52" i="1"/>
  <c r="H60" i="1"/>
  <c r="H68" i="1"/>
  <c r="H76" i="1"/>
  <c r="H84" i="1"/>
  <c r="H26" i="1"/>
  <c r="H42" i="1"/>
  <c r="H66" i="1"/>
  <c r="H82" i="1"/>
  <c r="H12" i="1"/>
  <c r="H28" i="1"/>
  <c r="H5" i="1"/>
  <c r="H13" i="1"/>
  <c r="H21" i="1"/>
  <c r="H29" i="1"/>
  <c r="H37" i="1"/>
  <c r="M37" i="1" s="1"/>
  <c r="H45" i="1"/>
  <c r="H53" i="1"/>
  <c r="H61" i="1"/>
  <c r="H69" i="1"/>
  <c r="H77" i="1"/>
  <c r="H85" i="1"/>
  <c r="H34" i="1"/>
  <c r="H58" i="1"/>
  <c r="H6" i="1"/>
  <c r="H14" i="1"/>
  <c r="H22" i="1"/>
  <c r="H30" i="1"/>
  <c r="H38" i="1"/>
  <c r="H46" i="1"/>
  <c r="H54" i="1"/>
  <c r="H62" i="1"/>
  <c r="H70" i="1"/>
  <c r="H78" i="1"/>
  <c r="H86" i="1"/>
  <c r="H15" i="1"/>
  <c r="H23" i="1"/>
  <c r="H31" i="1"/>
  <c r="H39" i="1"/>
  <c r="H47" i="1"/>
  <c r="H55" i="1"/>
  <c r="H63" i="1"/>
  <c r="H71" i="1"/>
  <c r="H79" i="1"/>
  <c r="H87" i="1"/>
  <c r="H8" i="1"/>
  <c r="H16" i="1"/>
  <c r="H24" i="1"/>
  <c r="H32" i="1"/>
  <c r="H40" i="1"/>
  <c r="M40" i="1" s="1"/>
  <c r="H48" i="1"/>
  <c r="M48" i="1" s="1"/>
  <c r="H56" i="1"/>
  <c r="H64" i="1"/>
  <c r="H72" i="1"/>
  <c r="H80" i="1"/>
  <c r="H88" i="1"/>
  <c r="H9" i="1"/>
  <c r="H17" i="1"/>
  <c r="H25" i="1"/>
  <c r="H33" i="1"/>
  <c r="H41" i="1"/>
  <c r="H49" i="1"/>
  <c r="H57" i="1"/>
  <c r="H65" i="1"/>
  <c r="H73" i="1"/>
  <c r="H81" i="1"/>
  <c r="H89" i="1"/>
  <c r="M47" i="1" l="1"/>
  <c r="M42" i="1"/>
  <c r="M45" i="1"/>
  <c r="M52" i="1"/>
  <c r="M49" i="1"/>
  <c r="M39" i="1"/>
  <c r="M41" i="1"/>
  <c r="M43" i="1"/>
  <c r="G62" i="3"/>
  <c r="M78" i="1"/>
  <c r="G18" i="3"/>
  <c r="M18" i="1"/>
  <c r="G57" i="3"/>
  <c r="M73" i="1"/>
  <c r="G9" i="3"/>
  <c r="M9" i="1"/>
  <c r="G32" i="3"/>
  <c r="M32" i="1"/>
  <c r="G39" i="3"/>
  <c r="M55" i="1"/>
  <c r="G54" i="3"/>
  <c r="M70" i="1"/>
  <c r="G6" i="3"/>
  <c r="M6" i="1"/>
  <c r="G66" i="3"/>
  <c r="M82" i="1"/>
  <c r="G67" i="3"/>
  <c r="M83" i="1"/>
  <c r="G19" i="3"/>
  <c r="M19" i="1"/>
  <c r="G65" i="3"/>
  <c r="M81" i="1"/>
  <c r="G14" i="3"/>
  <c r="M14" i="1"/>
  <c r="G44" i="3"/>
  <c r="M60" i="1"/>
  <c r="G49" i="3"/>
  <c r="M65" i="1"/>
  <c r="G72" i="3"/>
  <c r="M88" i="1"/>
  <c r="G24" i="3"/>
  <c r="M24" i="1"/>
  <c r="G46" i="3"/>
  <c r="M62" i="1"/>
  <c r="G42" i="3"/>
  <c r="M58" i="1"/>
  <c r="G50" i="3"/>
  <c r="M66" i="1"/>
  <c r="M44" i="1"/>
  <c r="G59" i="3"/>
  <c r="M75" i="1"/>
  <c r="G11" i="3"/>
  <c r="M11" i="1"/>
  <c r="G12" i="3"/>
  <c r="M12" i="1"/>
  <c r="G64" i="3"/>
  <c r="M80" i="1"/>
  <c r="G38" i="3"/>
  <c r="M54" i="1"/>
  <c r="G29" i="3"/>
  <c r="M29" i="1"/>
  <c r="G51" i="3"/>
  <c r="M67" i="1"/>
  <c r="G41" i="3"/>
  <c r="M57" i="1"/>
  <c r="G16" i="3"/>
  <c r="M16" i="1"/>
  <c r="G56" i="3"/>
  <c r="M72" i="1"/>
  <c r="G8" i="3"/>
  <c r="M8" i="1"/>
  <c r="G31" i="3"/>
  <c r="M31" i="1"/>
  <c r="M46" i="1"/>
  <c r="G69" i="3"/>
  <c r="M85" i="1"/>
  <c r="G21" i="3"/>
  <c r="M21" i="1"/>
  <c r="G26" i="3"/>
  <c r="M26" i="1"/>
  <c r="G20" i="3"/>
  <c r="M20" i="1"/>
  <c r="G43" i="3"/>
  <c r="M59" i="1"/>
  <c r="G7" i="3"/>
  <c r="M7" i="1"/>
  <c r="G47" i="3"/>
  <c r="M63" i="1"/>
  <c r="G34" i="3"/>
  <c r="M34" i="1"/>
  <c r="G48" i="3"/>
  <c r="M64" i="1"/>
  <c r="G71" i="3"/>
  <c r="M87" i="1"/>
  <c r="G23" i="3"/>
  <c r="M23" i="1"/>
  <c r="M38" i="1"/>
  <c r="G61" i="3"/>
  <c r="M77" i="1"/>
  <c r="G13" i="3"/>
  <c r="M13" i="1"/>
  <c r="G68" i="3"/>
  <c r="M84" i="1"/>
  <c r="G4" i="3"/>
  <c r="M4" i="1"/>
  <c r="M51" i="1"/>
  <c r="G3" i="3"/>
  <c r="M3" i="1"/>
  <c r="G37" i="3"/>
  <c r="M53" i="1"/>
  <c r="G27" i="3"/>
  <c r="M27" i="1"/>
  <c r="G36" i="3"/>
  <c r="M36" i="1"/>
  <c r="G10" i="3"/>
  <c r="M10" i="1"/>
  <c r="G33" i="3"/>
  <c r="M33" i="1"/>
  <c r="G40" i="3"/>
  <c r="M56" i="1"/>
  <c r="G63" i="3"/>
  <c r="M79" i="1"/>
  <c r="G15" i="3"/>
  <c r="M15" i="1"/>
  <c r="G30" i="3"/>
  <c r="M30" i="1"/>
  <c r="G53" i="3"/>
  <c r="M69" i="1"/>
  <c r="G5" i="3"/>
  <c r="M5" i="1"/>
  <c r="G60" i="3"/>
  <c r="M76" i="1"/>
  <c r="G58" i="3"/>
  <c r="M74" i="1"/>
  <c r="M90" i="1"/>
  <c r="G17" i="3"/>
  <c r="M17" i="1"/>
  <c r="G73" i="3"/>
  <c r="M89" i="1"/>
  <c r="G25" i="3"/>
  <c r="M25" i="1"/>
  <c r="G55" i="3"/>
  <c r="M71" i="1"/>
  <c r="G70" i="3"/>
  <c r="M86" i="1"/>
  <c r="G22" i="3"/>
  <c r="M22" i="1"/>
  <c r="G45" i="3"/>
  <c r="M61" i="1"/>
  <c r="G28" i="3"/>
  <c r="M28" i="1"/>
  <c r="G52" i="3"/>
  <c r="M68" i="1"/>
  <c r="G35" i="3"/>
  <c r="M35" i="1"/>
</calcChain>
</file>

<file path=xl/sharedStrings.xml><?xml version="1.0" encoding="utf-8"?>
<sst xmlns="http://schemas.openxmlformats.org/spreadsheetml/2006/main" count="291" uniqueCount="154">
  <si>
    <t>Pulsewidth 2 multiplied by 10 in ms. Have to convert from uS to mS.</t>
  </si>
  <si>
    <t>Pulsewidth 3 multiplied by 10 in ms. Have to convert from uS to mS.</t>
  </si>
  <si>
    <t>Pulsewidth 4 multiplied by 10 in ms. Have to convert from uS to mS.</t>
  </si>
  <si>
    <t>resentLockOn(0), nitrousOn(1), fuel2Active(2), vssRefresh(3), halfSync(4), nSquirts(6:7)</t>
  </si>
  <si>
    <t>RPM(0), MAP(1), OIL(2), AFR(3), Unused(4:7)</t>
  </si>
  <si>
    <t>closed loop idle target</t>
  </si>
  <si>
    <t>rate of change of the map</t>
  </si>
  <si>
    <t>Current ASE (%)</t>
  </si>
  <si>
    <t>wmiEmptyBit(0), vvt1Error(1), vvt2Error(2), UnusedBits(3:7)</t>
  </si>
  <si>
    <t>Fuel temperature Correction (%)</t>
  </si>
  <si>
    <t>VE 1 (%)</t>
  </si>
  <si>
    <t>VE 2 (%)</t>
  </si>
  <si>
    <t>SD card status</t>
  </si>
  <si>
    <t>name</t>
  </si>
  <si>
    <t>desc</t>
  </si>
  <si>
    <t>secl is simply a counter that increments each second</t>
  </si>
  <si>
    <t>lowByte</t>
  </si>
  <si>
    <t>numBytes</t>
  </si>
  <si>
    <t>Status1 Bitfield(was squirt): inj1Status(0), inj2Status(1),inj3Status(2), inj4Status(3), DFCOOn(4), boostCutFuel(5), toothLog1Ready(6), toothLog2Ready(7)</t>
  </si>
  <si>
    <t>Engine Status Bitfield: running(0), crank(1), ase(2), warmup(3), tpsacden(5), mapaccden(7)</t>
  </si>
  <si>
    <t>Dwell in ms * 10</t>
  </si>
  <si>
    <t>Battery voltage correction (%)</t>
  </si>
  <si>
    <t>Exhaust gas correction (%)</t>
  </si>
  <si>
    <t>Air temperature Correction (%)</t>
  </si>
  <si>
    <t>Warmup enrichment (%)</t>
  </si>
  <si>
    <t>Total GammaE (%)</t>
  </si>
  <si>
    <t>Current VE 1 (%)</t>
  </si>
  <si>
    <t>Pulsewidth 1 multiplied by 10 in ms. Have to convert from uS to mS.</t>
  </si>
  <si>
    <t>TPS DOT</t>
  </si>
  <si>
    <t>TPS (0% to 100%)</t>
  </si>
  <si>
    <t>Spark advance</t>
  </si>
  <si>
    <t>Free RAM</t>
  </si>
  <si>
    <t>Target boost pressure</t>
  </si>
  <si>
    <t>PWM boost dutycycle</t>
  </si>
  <si>
    <t>Spark related bitfield: launchHard(0), launchSoft(1), hardLimitOn(2), softLimitOn(3), boostCutSpark(4), error(5), idleControlOn(6), sync(7)</t>
  </si>
  <si>
    <t>Flex sensor value (or 0 if not used)</t>
  </si>
  <si>
    <t>Flex fuel correction (% above or below 100)</t>
  </si>
  <si>
    <t>Ignition correction (Increased degrees of advance) for flex fuel</t>
  </si>
  <si>
    <t>Primary O2</t>
  </si>
  <si>
    <t>Secondary O2</t>
  </si>
  <si>
    <t>Barometer value</t>
  </si>
  <si>
    <t>RPM</t>
  </si>
  <si>
    <t>Loops per second</t>
  </si>
  <si>
    <t>RPM DOT</t>
  </si>
  <si>
    <t>Idle load</t>
  </si>
  <si>
    <t>Test outputs bitfield: testEnabled(0), testActive(1)</t>
  </si>
  <si>
    <t>Acceleration enrichment (%)</t>
  </si>
  <si>
    <t>MAP</t>
  </si>
  <si>
    <t>TPS (Raw 0-255)</t>
  </si>
  <si>
    <t>getNextError</t>
  </si>
  <si>
    <t>Error codes: errorNum(0:1), currentError(2:7)</t>
  </si>
  <si>
    <t>speed reading from the speed sensor</t>
  </si>
  <si>
    <t>Advance 2</t>
  </si>
  <si>
    <t>Advance 1</t>
  </si>
  <si>
    <t>secl</t>
  </si>
  <si>
    <t>status1</t>
  </si>
  <si>
    <t>engine</t>
  </si>
  <si>
    <t>dwell</t>
  </si>
  <si>
    <t>batCorrection</t>
  </si>
  <si>
    <t>O2</t>
  </si>
  <si>
    <t>egoCorrection</t>
  </si>
  <si>
    <t>iatCorrection</t>
  </si>
  <si>
    <t>wueCorrection</t>
  </si>
  <si>
    <t>TAEamount</t>
  </si>
  <si>
    <t>corrections</t>
  </si>
  <si>
    <t>afrTarget</t>
  </si>
  <si>
    <t>PW1</t>
  </si>
  <si>
    <t>tpsDOT</t>
  </si>
  <si>
    <t>advance</t>
  </si>
  <si>
    <t>TPS</t>
  </si>
  <si>
    <t>loopsPerSecond</t>
  </si>
  <si>
    <t>freeRAM</t>
  </si>
  <si>
    <t>boostTarget</t>
  </si>
  <si>
    <t>boostDuty</t>
  </si>
  <si>
    <t>spark</t>
  </si>
  <si>
    <t>ethanolPct</t>
  </si>
  <si>
    <t>flexCorrection</t>
  </si>
  <si>
    <t>flexIgnCorrection</t>
  </si>
  <si>
    <t>idleLoad</t>
  </si>
  <si>
    <t>testOutputs</t>
  </si>
  <si>
    <t>O2_2</t>
  </si>
  <si>
    <t>baro</t>
  </si>
  <si>
    <t>canin0</t>
  </si>
  <si>
    <t>canin1</t>
  </si>
  <si>
    <t>canin2</t>
  </si>
  <si>
    <t>canin3</t>
  </si>
  <si>
    <t>canin4</t>
  </si>
  <si>
    <t>canin5</t>
  </si>
  <si>
    <t>canin6</t>
  </si>
  <si>
    <t>canin7</t>
  </si>
  <si>
    <t>canin8</t>
  </si>
  <si>
    <t>canin9</t>
  </si>
  <si>
    <t>canin10</t>
  </si>
  <si>
    <t>canin11</t>
  </si>
  <si>
    <t>canin12</t>
  </si>
  <si>
    <t>canin13</t>
  </si>
  <si>
    <t>canin14</t>
  </si>
  <si>
    <t>canin15</t>
  </si>
  <si>
    <t>tpsADC</t>
  </si>
  <si>
    <t>launchCorrection</t>
  </si>
  <si>
    <t>PW2</t>
  </si>
  <si>
    <t>PW3</t>
  </si>
  <si>
    <t>PW4</t>
  </si>
  <si>
    <t>status3</t>
  </si>
  <si>
    <t>engineProtectStatus</t>
  </si>
  <si>
    <t>fuelLoad</t>
  </si>
  <si>
    <t>ignLoad</t>
  </si>
  <si>
    <t>injAngle</t>
  </si>
  <si>
    <t>idleDuty</t>
  </si>
  <si>
    <t>CLIdleTarget</t>
  </si>
  <si>
    <t>mapDOT</t>
  </si>
  <si>
    <t>vvt1Angle</t>
  </si>
  <si>
    <t>vvt1TargetAngle</t>
  </si>
  <si>
    <t>vvt1Duty</t>
  </si>
  <si>
    <t>flexBoostCorrection</t>
  </si>
  <si>
    <t>baroCorrection</t>
  </si>
  <si>
    <t>ASEValue</t>
  </si>
  <si>
    <t>vss</t>
  </si>
  <si>
    <t>gear</t>
  </si>
  <si>
    <t>fuelPressure</t>
  </si>
  <si>
    <t>oilPressure</t>
  </si>
  <si>
    <t>wmiPW</t>
  </si>
  <si>
    <t>status4</t>
  </si>
  <si>
    <t>vvt2Angle</t>
  </si>
  <si>
    <t>vvt2TargetAngle</t>
  </si>
  <si>
    <t>vvt2Duty</t>
  </si>
  <si>
    <t>outputsStatus</t>
  </si>
  <si>
    <t>fuelTempCorrection</t>
  </si>
  <si>
    <t>VE1</t>
  </si>
  <si>
    <t>VE2</t>
  </si>
  <si>
    <t>advance1</t>
  </si>
  <si>
    <t>advance2</t>
  </si>
  <si>
    <t>SDStatus</t>
  </si>
  <si>
    <t>batVoltage</t>
  </si>
  <si>
    <t>VE</t>
  </si>
  <si>
    <t>nitrousStatus</t>
  </si>
  <si>
    <t>Battery voltage divided by 10 in V</t>
  </si>
  <si>
    <t>MAT + CALIBRATION_TEMPERATURE_OFFSET (40)</t>
  </si>
  <si>
    <t>Coolant ADC MAT + CALIBRATION_TEMPERATURE_OFFSET (40)</t>
  </si>
  <si>
    <t>IAT</t>
  </si>
  <si>
    <t>coolantTemp</t>
  </si>
  <si>
    <t>Chosen afr target</t>
  </si>
  <si>
    <t>fuelTemp</t>
  </si>
  <si>
    <t>#</t>
  </si>
  <si>
    <t>speeduinodDevice</t>
  </si>
  <si>
    <t>const char idxxx[]</t>
  </si>
  <si>
    <t>include</t>
  </si>
  <si>
    <t>rpmDOT</t>
  </si>
  <si>
    <t>freq</t>
  </si>
  <si>
    <t>Fuel temperature from flex sensor + CALIBRATION_TEMPERATURE_OFFSET</t>
  </si>
  <si>
    <t>dwinVPdec</t>
  </si>
  <si>
    <t>dwinValueVP</t>
  </si>
  <si>
    <t>dwinToggleVP</t>
  </si>
  <si>
    <t>dwinFreqVP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</si>
</sst>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1" fontId="1" fillId="2" borderId="0" xfId="0" applyNumberFormat="1" applyFont="1" applyFill="1" applyAlignment="1">
      <alignment horizontal="left"/>
    </xf>
    <xf numFmtId="11" fontId="1" fillId="2" borderId="0" xfId="0" applyNumberFormat="1" applyFont="1" applyFill="1"/>
    <xf numFmtId="11" fontId="0" fillId="0" borderId="0" xfId="0" applyNumberFormat="1"/>
    <xf numFmtId="11" fontId="1" fillId="3" borderId="0" xfId="0" applyNumberFormat="1" applyFont="1" applyFill="1"/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B726-ABB7-480B-8944-833BBA38CA9B}">
  <dimension ref="A1:N90"/>
  <sheetViews>
    <sheetView showGridLines="0" topLeftCell="C1" workbookViewId="0">
      <pane ySplit="1" topLeftCell="A2" activePane="bottomLeft" state="frozen"/>
      <selection pane="bottomLeft" activeCell="K4" sqref="K4"/>
    </sheetView>
  </sheetViews>
  <sheetFormatPr defaultRowHeight="12" x14ac:dyDescent="0.2"/>
  <cols>
    <col min="2" max="2" width="10.5" style="1" bestFit="1" customWidth="1"/>
    <col min="3" max="3" width="12" style="1" bestFit="1" customWidth="1"/>
    <col min="4" max="4" width="19.6640625" bestFit="1" customWidth="1"/>
    <col min="5" max="7" width="29.33203125" customWidth="1"/>
    <col min="8" max="8" width="14.5" style="1" bestFit="1" customWidth="1"/>
    <col min="9" max="9" width="14.5" style="1" customWidth="1"/>
    <col min="10" max="10" width="15.33203125" style="1" bestFit="1" customWidth="1"/>
    <col min="11" max="11" width="6.1640625" style="1" bestFit="1" customWidth="1"/>
    <col min="12" max="12" width="6.1640625" style="1" customWidth="1"/>
    <col min="13" max="13" width="47.1640625" bestFit="1" customWidth="1"/>
  </cols>
  <sheetData>
    <row r="1" spans="1:14" s="4" customFormat="1" x14ac:dyDescent="0.2">
      <c r="A1" s="2" t="s">
        <v>143</v>
      </c>
      <c r="B1" s="2" t="s">
        <v>16</v>
      </c>
      <c r="C1" s="2" t="s">
        <v>17</v>
      </c>
      <c r="D1" s="3" t="s">
        <v>13</v>
      </c>
      <c r="E1" s="3" t="s">
        <v>14</v>
      </c>
      <c r="F1" s="3"/>
      <c r="G1" s="2" t="s">
        <v>150</v>
      </c>
      <c r="H1" s="2" t="s">
        <v>151</v>
      </c>
      <c r="I1" s="2" t="s">
        <v>153</v>
      </c>
      <c r="J1" s="2" t="s">
        <v>152</v>
      </c>
      <c r="K1" s="5" t="s">
        <v>146</v>
      </c>
      <c r="L1" s="5" t="s">
        <v>148</v>
      </c>
      <c r="M1" s="5" t="s">
        <v>144</v>
      </c>
      <c r="N1" s="5" t="s">
        <v>145</v>
      </c>
    </row>
    <row r="2" spans="1:14" x14ac:dyDescent="0.2">
      <c r="A2" s="1">
        <v>0</v>
      </c>
      <c r="B2" s="1">
        <v>0</v>
      </c>
      <c r="C2" s="1">
        <v>1</v>
      </c>
      <c r="D2" t="s">
        <v>54</v>
      </c>
      <c r="E2" t="s">
        <v>15</v>
      </c>
      <c r="G2" s="1">
        <v>4096</v>
      </c>
      <c r="H2" s="1" t="str">
        <f>DEC2HEX(G2,4)</f>
        <v>1000</v>
      </c>
      <c r="I2" s="1" t="str">
        <f>DEC2HEX(G2+4,4)</f>
        <v>1004</v>
      </c>
      <c r="J2" s="1" t="str">
        <f>DEC2HEX(G2+4+4,4)</f>
        <v>1008</v>
      </c>
      <c r="K2" s="1" t="b">
        <v>1</v>
      </c>
      <c r="L2" s="1">
        <v>5000</v>
      </c>
      <c r="M2" t="str">
        <f>"{"&amp;LOWER(K2)&amp;", "&amp;L2&amp;", "&amp;B2&amp;", "&amp;C2&amp;", id"&amp;TEXT(A2,"000")&amp;", 0x"&amp;H2&amp;", 0x"&amp;I2&amp;", 0x"&amp;J2&amp;"},"</f>
        <v>{true, 5000, 0, 1, id000, 0x1000, 0x1004, 0x1008},</v>
      </c>
      <c r="N2" t="str">
        <f t="shared" ref="N2:N33" si="0">"const char id"&amp;TEXT(A2,"000")&amp;"[] PROGMEM = """&amp;D2&amp;""";"</f>
        <v>const char id000[] PROGMEM = "secl";</v>
      </c>
    </row>
    <row r="3" spans="1:14" x14ac:dyDescent="0.2">
      <c r="A3" s="1">
        <v>1</v>
      </c>
      <c r="B3" s="1">
        <v>1</v>
      </c>
      <c r="C3" s="1">
        <v>1</v>
      </c>
      <c r="D3" t="s">
        <v>55</v>
      </c>
      <c r="E3" t="s">
        <v>18</v>
      </c>
      <c r="G3" s="1">
        <f>G2+20</f>
        <v>4116</v>
      </c>
      <c r="H3" s="1" t="str">
        <f t="shared" ref="H3:H66" si="1">DEC2HEX(G3,4)</f>
        <v>1014</v>
      </c>
      <c r="I3" s="1" t="str">
        <f t="shared" ref="I3:I66" si="2">DEC2HEX(G3+4,4)</f>
        <v>1018</v>
      </c>
      <c r="J3" s="1" t="str">
        <f t="shared" ref="J3:J66" si="3">DEC2HEX(G3+4+4,4)</f>
        <v>101C</v>
      </c>
      <c r="K3" s="1" t="b">
        <v>1</v>
      </c>
      <c r="L3" s="1">
        <v>10</v>
      </c>
      <c r="M3" t="str">
        <f t="shared" ref="M3:M66" si="4">"{"&amp;LOWER(K3)&amp;", "&amp;L3&amp;", "&amp;B3&amp;", "&amp;C3&amp;", id"&amp;TEXT(A3,"000")&amp;", 0x"&amp;H3&amp;", 0x"&amp;I3&amp;", 0x"&amp;J3&amp;"},"</f>
        <v>{true, 10, 1, 1, id001, 0x1014, 0x1018, 0x101C},</v>
      </c>
      <c r="N3" t="str">
        <f t="shared" si="0"/>
        <v>const char id001[] PROGMEM = "status1";</v>
      </c>
    </row>
    <row r="4" spans="1:14" x14ac:dyDescent="0.2">
      <c r="A4" s="1">
        <v>2</v>
      </c>
      <c r="B4" s="1">
        <v>2</v>
      </c>
      <c r="C4" s="1">
        <v>1</v>
      </c>
      <c r="D4" t="s">
        <v>56</v>
      </c>
      <c r="E4" t="s">
        <v>19</v>
      </c>
      <c r="G4" s="1">
        <f t="shared" ref="G4:G67" si="5">G3+20</f>
        <v>4136</v>
      </c>
      <c r="H4" s="1" t="str">
        <f t="shared" si="1"/>
        <v>1028</v>
      </c>
      <c r="I4" s="1" t="str">
        <f t="shared" si="2"/>
        <v>102C</v>
      </c>
      <c r="J4" s="1" t="str">
        <f t="shared" si="3"/>
        <v>1030</v>
      </c>
      <c r="K4" s="1" t="b">
        <v>0</v>
      </c>
      <c r="L4" s="1">
        <v>5000</v>
      </c>
      <c r="M4" t="str">
        <f t="shared" si="4"/>
        <v>{false, 5000, 2, 1, id002, 0x1028, 0x102C, 0x1030},</v>
      </c>
      <c r="N4" t="str">
        <f t="shared" si="0"/>
        <v>const char id002[] PROGMEM = "engine";</v>
      </c>
    </row>
    <row r="5" spans="1:14" x14ac:dyDescent="0.2">
      <c r="A5" s="1">
        <v>3</v>
      </c>
      <c r="B5" s="1">
        <v>3</v>
      </c>
      <c r="C5" s="1">
        <v>1</v>
      </c>
      <c r="D5" t="s">
        <v>57</v>
      </c>
      <c r="E5" t="s">
        <v>20</v>
      </c>
      <c r="G5" s="1">
        <f t="shared" si="5"/>
        <v>4156</v>
      </c>
      <c r="H5" s="1" t="str">
        <f t="shared" si="1"/>
        <v>103C</v>
      </c>
      <c r="I5" s="1" t="str">
        <f t="shared" si="2"/>
        <v>1040</v>
      </c>
      <c r="J5" s="1" t="str">
        <f t="shared" si="3"/>
        <v>1044</v>
      </c>
      <c r="K5" s="1" t="b">
        <v>0</v>
      </c>
      <c r="L5" s="1">
        <v>5000</v>
      </c>
      <c r="M5" t="str">
        <f t="shared" si="4"/>
        <v>{false, 5000, 3, 1, id003, 0x103C, 0x1040, 0x1044},</v>
      </c>
      <c r="N5" t="str">
        <f t="shared" si="0"/>
        <v>const char id003[] PROGMEM = "dwell";</v>
      </c>
    </row>
    <row r="6" spans="1:14" x14ac:dyDescent="0.2">
      <c r="A6" s="1">
        <v>4</v>
      </c>
      <c r="B6" s="1">
        <v>4</v>
      </c>
      <c r="C6" s="1">
        <v>2</v>
      </c>
      <c r="D6" t="s">
        <v>47</v>
      </c>
      <c r="E6" t="s">
        <v>47</v>
      </c>
      <c r="G6" s="1">
        <f t="shared" si="5"/>
        <v>4176</v>
      </c>
      <c r="H6" s="1" t="str">
        <f t="shared" si="1"/>
        <v>1050</v>
      </c>
      <c r="I6" s="1" t="str">
        <f t="shared" si="2"/>
        <v>1054</v>
      </c>
      <c r="J6" s="1" t="str">
        <f t="shared" si="3"/>
        <v>1058</v>
      </c>
      <c r="K6" s="1" t="b">
        <v>1</v>
      </c>
      <c r="L6" s="1">
        <v>100</v>
      </c>
      <c r="M6" t="str">
        <f t="shared" si="4"/>
        <v>{true, 100, 4, 2, id004, 0x1050, 0x1054, 0x1058},</v>
      </c>
      <c r="N6" t="str">
        <f t="shared" si="0"/>
        <v>const char id004[] PROGMEM = "MAP";</v>
      </c>
    </row>
    <row r="7" spans="1:14" x14ac:dyDescent="0.2">
      <c r="A7" s="1">
        <v>5</v>
      </c>
      <c r="B7" s="1">
        <v>6</v>
      </c>
      <c r="C7" s="1">
        <v>1</v>
      </c>
      <c r="D7" t="s">
        <v>139</v>
      </c>
      <c r="E7" t="s">
        <v>137</v>
      </c>
      <c r="G7" s="1">
        <f t="shared" si="5"/>
        <v>4196</v>
      </c>
      <c r="H7" s="1" t="str">
        <f t="shared" si="1"/>
        <v>1064</v>
      </c>
      <c r="I7" s="1" t="str">
        <f t="shared" si="2"/>
        <v>1068</v>
      </c>
      <c r="J7" s="1" t="str">
        <f t="shared" si="3"/>
        <v>106C</v>
      </c>
      <c r="K7" s="1" t="b">
        <v>0</v>
      </c>
      <c r="L7" s="1">
        <v>5000</v>
      </c>
      <c r="M7" t="str">
        <f t="shared" si="4"/>
        <v>{false, 5000, 6, 1, id005, 0x1064, 0x1068, 0x106C},</v>
      </c>
      <c r="N7" t="str">
        <f t="shared" si="0"/>
        <v>const char id005[] PROGMEM = "IAT";</v>
      </c>
    </row>
    <row r="8" spans="1:14" x14ac:dyDescent="0.2">
      <c r="A8" s="1">
        <v>6</v>
      </c>
      <c r="B8" s="1">
        <v>7</v>
      </c>
      <c r="C8" s="1">
        <v>1</v>
      </c>
      <c r="D8" t="s">
        <v>140</v>
      </c>
      <c r="E8" t="s">
        <v>138</v>
      </c>
      <c r="G8" s="1">
        <f t="shared" si="5"/>
        <v>4216</v>
      </c>
      <c r="H8" s="1" t="str">
        <f t="shared" si="1"/>
        <v>1078</v>
      </c>
      <c r="I8" s="1" t="str">
        <f t="shared" si="2"/>
        <v>107C</v>
      </c>
      <c r="J8" s="1" t="str">
        <f t="shared" si="3"/>
        <v>1080</v>
      </c>
      <c r="K8" s="1" t="b">
        <v>0</v>
      </c>
      <c r="L8" s="1">
        <v>5000</v>
      </c>
      <c r="M8" t="str">
        <f t="shared" si="4"/>
        <v>{false, 5000, 7, 1, id006, 0x1078, 0x107C, 0x1080},</v>
      </c>
      <c r="N8" t="str">
        <f t="shared" si="0"/>
        <v>const char id006[] PROGMEM = "coolantTemp";</v>
      </c>
    </row>
    <row r="9" spans="1:14" x14ac:dyDescent="0.2">
      <c r="A9" s="1">
        <v>7</v>
      </c>
      <c r="B9" s="1">
        <v>8</v>
      </c>
      <c r="C9" s="1">
        <v>1</v>
      </c>
      <c r="D9" t="s">
        <v>58</v>
      </c>
      <c r="E9" t="s">
        <v>21</v>
      </c>
      <c r="G9" s="1">
        <f t="shared" si="5"/>
        <v>4236</v>
      </c>
      <c r="H9" s="1" t="str">
        <f t="shared" si="1"/>
        <v>108C</v>
      </c>
      <c r="I9" s="1" t="str">
        <f t="shared" si="2"/>
        <v>1090</v>
      </c>
      <c r="J9" s="1" t="str">
        <f t="shared" si="3"/>
        <v>1094</v>
      </c>
      <c r="K9" s="1" t="b">
        <v>0</v>
      </c>
      <c r="L9" s="1">
        <v>5000</v>
      </c>
      <c r="M9" t="str">
        <f t="shared" si="4"/>
        <v>{false, 5000, 8, 1, id007, 0x108C, 0x1090, 0x1094},</v>
      </c>
      <c r="N9" t="str">
        <f t="shared" si="0"/>
        <v>const char id007[] PROGMEM = "batCorrection";</v>
      </c>
    </row>
    <row r="10" spans="1:14" x14ac:dyDescent="0.2">
      <c r="A10" s="1">
        <v>8</v>
      </c>
      <c r="B10" s="1">
        <v>9</v>
      </c>
      <c r="C10" s="1">
        <v>1</v>
      </c>
      <c r="D10" t="s">
        <v>133</v>
      </c>
      <c r="E10" t="s">
        <v>136</v>
      </c>
      <c r="G10" s="1">
        <f t="shared" si="5"/>
        <v>4256</v>
      </c>
      <c r="H10" s="1" t="str">
        <f t="shared" si="1"/>
        <v>10A0</v>
      </c>
      <c r="I10" s="1" t="str">
        <f t="shared" si="2"/>
        <v>10A4</v>
      </c>
      <c r="J10" s="1" t="str">
        <f t="shared" si="3"/>
        <v>10A8</v>
      </c>
      <c r="K10" s="1" t="b">
        <v>1</v>
      </c>
      <c r="L10" s="1">
        <v>5000</v>
      </c>
      <c r="M10" t="str">
        <f t="shared" si="4"/>
        <v>{true, 5000, 9, 1, id008, 0x10A0, 0x10A4, 0x10A8},</v>
      </c>
      <c r="N10" t="str">
        <f t="shared" si="0"/>
        <v>const char id008[] PROGMEM = "batVoltage";</v>
      </c>
    </row>
    <row r="11" spans="1:14" x14ac:dyDescent="0.2">
      <c r="A11" s="1">
        <v>9</v>
      </c>
      <c r="B11" s="1">
        <v>10</v>
      </c>
      <c r="C11" s="1">
        <v>1</v>
      </c>
      <c r="D11" t="s">
        <v>59</v>
      </c>
      <c r="E11" t="s">
        <v>38</v>
      </c>
      <c r="G11" s="1">
        <f t="shared" si="5"/>
        <v>4276</v>
      </c>
      <c r="H11" s="1" t="str">
        <f t="shared" si="1"/>
        <v>10B4</v>
      </c>
      <c r="I11" s="1" t="str">
        <f t="shared" si="2"/>
        <v>10B8</v>
      </c>
      <c r="J11" s="1" t="str">
        <f t="shared" si="3"/>
        <v>10BC</v>
      </c>
      <c r="K11" s="1" t="b">
        <v>0</v>
      </c>
      <c r="L11" s="1">
        <v>5000</v>
      </c>
      <c r="M11" t="str">
        <f t="shared" si="4"/>
        <v>{false, 5000, 10, 1, id009, 0x10B4, 0x10B8, 0x10BC},</v>
      </c>
      <c r="N11" t="str">
        <f t="shared" si="0"/>
        <v>const char id009[] PROGMEM = "O2";</v>
      </c>
    </row>
    <row r="12" spans="1:14" x14ac:dyDescent="0.2">
      <c r="A12" s="1">
        <v>10</v>
      </c>
      <c r="B12" s="1">
        <v>11</v>
      </c>
      <c r="C12" s="1">
        <v>1</v>
      </c>
      <c r="D12" t="s">
        <v>60</v>
      </c>
      <c r="E12" t="s">
        <v>22</v>
      </c>
      <c r="G12" s="1">
        <f t="shared" si="5"/>
        <v>4296</v>
      </c>
      <c r="H12" s="1" t="str">
        <f t="shared" si="1"/>
        <v>10C8</v>
      </c>
      <c r="I12" s="1" t="str">
        <f t="shared" si="2"/>
        <v>10CC</v>
      </c>
      <c r="J12" s="1" t="str">
        <f t="shared" si="3"/>
        <v>10D0</v>
      </c>
      <c r="K12" s="1" t="b">
        <v>0</v>
      </c>
      <c r="L12" s="1">
        <v>5000</v>
      </c>
      <c r="M12" t="str">
        <f t="shared" si="4"/>
        <v>{false, 5000, 11, 1, id010, 0x10C8, 0x10CC, 0x10D0},</v>
      </c>
      <c r="N12" t="str">
        <f t="shared" si="0"/>
        <v>const char id010[] PROGMEM = "egoCorrection";</v>
      </c>
    </row>
    <row r="13" spans="1:14" x14ac:dyDescent="0.2">
      <c r="A13" s="1">
        <v>11</v>
      </c>
      <c r="B13" s="1">
        <v>12</v>
      </c>
      <c r="C13" s="1">
        <v>1</v>
      </c>
      <c r="D13" t="s">
        <v>61</v>
      </c>
      <c r="E13" t="s">
        <v>23</v>
      </c>
      <c r="G13" s="1">
        <f t="shared" si="5"/>
        <v>4316</v>
      </c>
      <c r="H13" s="1" t="str">
        <f t="shared" si="1"/>
        <v>10DC</v>
      </c>
      <c r="I13" s="1" t="str">
        <f t="shared" si="2"/>
        <v>10E0</v>
      </c>
      <c r="J13" s="1" t="str">
        <f t="shared" si="3"/>
        <v>10E4</v>
      </c>
      <c r="K13" s="1" t="b">
        <v>0</v>
      </c>
      <c r="L13" s="1">
        <v>5000</v>
      </c>
      <c r="M13" t="str">
        <f t="shared" si="4"/>
        <v>{false, 5000, 12, 1, id011, 0x10DC, 0x10E0, 0x10E4},</v>
      </c>
      <c r="N13" t="str">
        <f t="shared" si="0"/>
        <v>const char id011[] PROGMEM = "iatCorrection";</v>
      </c>
    </row>
    <row r="14" spans="1:14" x14ac:dyDescent="0.2">
      <c r="A14" s="1">
        <v>12</v>
      </c>
      <c r="B14" s="1">
        <v>13</v>
      </c>
      <c r="C14" s="1">
        <v>1</v>
      </c>
      <c r="D14" t="s">
        <v>62</v>
      </c>
      <c r="E14" t="s">
        <v>24</v>
      </c>
      <c r="G14" s="1">
        <f t="shared" si="5"/>
        <v>4336</v>
      </c>
      <c r="H14" s="1" t="str">
        <f t="shared" si="1"/>
        <v>10F0</v>
      </c>
      <c r="I14" s="1" t="str">
        <f t="shared" si="2"/>
        <v>10F4</v>
      </c>
      <c r="J14" s="1" t="str">
        <f t="shared" si="3"/>
        <v>10F8</v>
      </c>
      <c r="K14" s="1" t="b">
        <v>0</v>
      </c>
      <c r="L14" s="1">
        <v>5000</v>
      </c>
      <c r="M14" t="str">
        <f t="shared" si="4"/>
        <v>{false, 5000, 13, 1, id012, 0x10F0, 0x10F4, 0x10F8},</v>
      </c>
      <c r="N14" t="str">
        <f t="shared" si="0"/>
        <v>const char id012[] PROGMEM = "wueCorrection";</v>
      </c>
    </row>
    <row r="15" spans="1:14" x14ac:dyDescent="0.2">
      <c r="A15" s="1">
        <v>13</v>
      </c>
      <c r="B15" s="1">
        <v>14</v>
      </c>
      <c r="C15" s="1">
        <v>2</v>
      </c>
      <c r="D15" t="s">
        <v>41</v>
      </c>
      <c r="E15" t="s">
        <v>41</v>
      </c>
      <c r="G15" s="1">
        <f t="shared" si="5"/>
        <v>4356</v>
      </c>
      <c r="H15" s="1" t="str">
        <f t="shared" si="1"/>
        <v>1104</v>
      </c>
      <c r="I15" s="1" t="str">
        <f t="shared" si="2"/>
        <v>1108</v>
      </c>
      <c r="J15" s="1" t="str">
        <f t="shared" si="3"/>
        <v>110C</v>
      </c>
      <c r="K15" s="1" t="b">
        <v>1</v>
      </c>
      <c r="L15" s="1">
        <v>100</v>
      </c>
      <c r="M15" t="str">
        <f t="shared" si="4"/>
        <v>{true, 100, 14, 2, id013, 0x1104, 0x1108, 0x110C},</v>
      </c>
      <c r="N15" t="str">
        <f t="shared" si="0"/>
        <v>const char id013[] PROGMEM = "RPM";</v>
      </c>
    </row>
    <row r="16" spans="1:14" x14ac:dyDescent="0.2">
      <c r="A16" s="1">
        <v>14</v>
      </c>
      <c r="B16" s="1">
        <v>16</v>
      </c>
      <c r="C16" s="1">
        <v>1</v>
      </c>
      <c r="D16" t="s">
        <v>63</v>
      </c>
      <c r="E16" t="s">
        <v>46</v>
      </c>
      <c r="G16" s="1">
        <f t="shared" si="5"/>
        <v>4376</v>
      </c>
      <c r="H16" s="1" t="str">
        <f t="shared" si="1"/>
        <v>1118</v>
      </c>
      <c r="I16" s="1" t="str">
        <f t="shared" si="2"/>
        <v>111C</v>
      </c>
      <c r="J16" s="1" t="str">
        <f t="shared" si="3"/>
        <v>1120</v>
      </c>
      <c r="K16" s="1" t="b">
        <v>0</v>
      </c>
      <c r="L16" s="1">
        <v>5000</v>
      </c>
      <c r="M16" t="str">
        <f t="shared" si="4"/>
        <v>{false, 5000, 16, 1, id014, 0x1118, 0x111C, 0x1120},</v>
      </c>
      <c r="N16" t="str">
        <f t="shared" si="0"/>
        <v>const char id014[] PROGMEM = "TAEamount";</v>
      </c>
    </row>
    <row r="17" spans="1:14" x14ac:dyDescent="0.2">
      <c r="A17" s="1">
        <v>15</v>
      </c>
      <c r="B17" s="1">
        <v>17</v>
      </c>
      <c r="C17" s="1">
        <v>1</v>
      </c>
      <c r="D17" t="s">
        <v>64</v>
      </c>
      <c r="E17" t="s">
        <v>25</v>
      </c>
      <c r="G17" s="1">
        <f t="shared" si="5"/>
        <v>4396</v>
      </c>
      <c r="H17" s="1" t="str">
        <f t="shared" si="1"/>
        <v>112C</v>
      </c>
      <c r="I17" s="1" t="str">
        <f t="shared" si="2"/>
        <v>1130</v>
      </c>
      <c r="J17" s="1" t="str">
        <f t="shared" si="3"/>
        <v>1134</v>
      </c>
      <c r="K17" s="1" t="b">
        <v>0</v>
      </c>
      <c r="L17" s="1">
        <v>5000</v>
      </c>
      <c r="M17" t="str">
        <f t="shared" si="4"/>
        <v>{false, 5000, 17, 1, id015, 0x112C, 0x1130, 0x1134},</v>
      </c>
      <c r="N17" t="str">
        <f t="shared" si="0"/>
        <v>const char id015[] PROGMEM = "corrections";</v>
      </c>
    </row>
    <row r="18" spans="1:14" x14ac:dyDescent="0.2">
      <c r="A18" s="1">
        <v>16</v>
      </c>
      <c r="B18" s="1">
        <v>18</v>
      </c>
      <c r="C18" s="1">
        <v>1</v>
      </c>
      <c r="D18" t="s">
        <v>134</v>
      </c>
      <c r="E18" t="s">
        <v>26</v>
      </c>
      <c r="G18" s="1">
        <f t="shared" si="5"/>
        <v>4416</v>
      </c>
      <c r="H18" s="1" t="str">
        <f t="shared" si="1"/>
        <v>1140</v>
      </c>
      <c r="I18" s="1" t="str">
        <f t="shared" si="2"/>
        <v>1144</v>
      </c>
      <c r="J18" s="1" t="str">
        <f t="shared" si="3"/>
        <v>1148</v>
      </c>
      <c r="K18" s="1" t="b">
        <v>0</v>
      </c>
      <c r="L18" s="1">
        <v>5000</v>
      </c>
      <c r="M18" t="str">
        <f t="shared" si="4"/>
        <v>{false, 5000, 18, 1, id016, 0x1140, 0x1144, 0x1148},</v>
      </c>
      <c r="N18" t="str">
        <f t="shared" si="0"/>
        <v>const char id016[] PROGMEM = "VE";</v>
      </c>
    </row>
    <row r="19" spans="1:14" x14ac:dyDescent="0.2">
      <c r="A19" s="1">
        <v>17</v>
      </c>
      <c r="B19" s="1">
        <v>19</v>
      </c>
      <c r="C19" s="1">
        <v>1</v>
      </c>
      <c r="D19" t="s">
        <v>65</v>
      </c>
      <c r="E19" t="s">
        <v>141</v>
      </c>
      <c r="G19" s="1">
        <f t="shared" si="5"/>
        <v>4436</v>
      </c>
      <c r="H19" s="1" t="str">
        <f t="shared" si="1"/>
        <v>1154</v>
      </c>
      <c r="I19" s="1" t="str">
        <f t="shared" si="2"/>
        <v>1158</v>
      </c>
      <c r="J19" s="1" t="str">
        <f t="shared" si="3"/>
        <v>115C</v>
      </c>
      <c r="K19" s="1" t="b">
        <v>0</v>
      </c>
      <c r="L19" s="1">
        <v>5000</v>
      </c>
      <c r="M19" t="str">
        <f t="shared" si="4"/>
        <v>{false, 5000, 19, 1, id017, 0x1154, 0x1158, 0x115C},</v>
      </c>
      <c r="N19" t="str">
        <f t="shared" si="0"/>
        <v>const char id017[] PROGMEM = "afrTarget";</v>
      </c>
    </row>
    <row r="20" spans="1:14" x14ac:dyDescent="0.2">
      <c r="A20" s="1">
        <v>18</v>
      </c>
      <c r="B20" s="1">
        <v>20</v>
      </c>
      <c r="C20" s="1">
        <v>2</v>
      </c>
      <c r="D20" t="s">
        <v>66</v>
      </c>
      <c r="E20" t="s">
        <v>27</v>
      </c>
      <c r="G20" s="1">
        <f t="shared" si="5"/>
        <v>4456</v>
      </c>
      <c r="H20" s="1" t="str">
        <f t="shared" si="1"/>
        <v>1168</v>
      </c>
      <c r="I20" s="1" t="str">
        <f t="shared" si="2"/>
        <v>116C</v>
      </c>
      <c r="J20" s="1" t="str">
        <f t="shared" si="3"/>
        <v>1170</v>
      </c>
      <c r="K20" s="1" t="b">
        <v>1</v>
      </c>
      <c r="L20" s="1">
        <v>100</v>
      </c>
      <c r="M20" t="str">
        <f t="shared" si="4"/>
        <v>{true, 100, 20, 2, id018, 0x1168, 0x116C, 0x1170},</v>
      </c>
      <c r="N20" t="str">
        <f t="shared" si="0"/>
        <v>const char id018[] PROGMEM = "PW1";</v>
      </c>
    </row>
    <row r="21" spans="1:14" x14ac:dyDescent="0.2">
      <c r="A21" s="1">
        <v>19</v>
      </c>
      <c r="B21" s="1">
        <v>22</v>
      </c>
      <c r="C21" s="1">
        <v>1</v>
      </c>
      <c r="D21" t="s">
        <v>67</v>
      </c>
      <c r="E21" t="s">
        <v>28</v>
      </c>
      <c r="G21" s="1">
        <f t="shared" si="5"/>
        <v>4476</v>
      </c>
      <c r="H21" s="1" t="str">
        <f t="shared" si="1"/>
        <v>117C</v>
      </c>
      <c r="I21" s="1" t="str">
        <f t="shared" si="2"/>
        <v>1180</v>
      </c>
      <c r="J21" s="1" t="str">
        <f t="shared" si="3"/>
        <v>1184</v>
      </c>
      <c r="K21" s="1" t="b">
        <v>0</v>
      </c>
      <c r="L21" s="1">
        <v>5000</v>
      </c>
      <c r="M21" t="str">
        <f t="shared" si="4"/>
        <v>{false, 5000, 22, 1, id019, 0x117C, 0x1180, 0x1184},</v>
      </c>
      <c r="N21" t="str">
        <f t="shared" si="0"/>
        <v>const char id019[] PROGMEM = "tpsDOT";</v>
      </c>
    </row>
    <row r="22" spans="1:14" x14ac:dyDescent="0.2">
      <c r="A22" s="1">
        <v>20</v>
      </c>
      <c r="B22" s="1">
        <v>23</v>
      </c>
      <c r="C22" s="1">
        <v>1</v>
      </c>
      <c r="D22" t="s">
        <v>68</v>
      </c>
      <c r="E22" t="s">
        <v>30</v>
      </c>
      <c r="G22" s="1">
        <f t="shared" si="5"/>
        <v>4496</v>
      </c>
      <c r="H22" s="1" t="str">
        <f t="shared" si="1"/>
        <v>1190</v>
      </c>
      <c r="I22" s="1" t="str">
        <f t="shared" si="2"/>
        <v>1194</v>
      </c>
      <c r="J22" s="1" t="str">
        <f t="shared" si="3"/>
        <v>1198</v>
      </c>
      <c r="K22" s="1" t="b">
        <v>0</v>
      </c>
      <c r="L22" s="1">
        <v>5000</v>
      </c>
      <c r="M22" t="str">
        <f t="shared" si="4"/>
        <v>{false, 5000, 23, 1, id020, 0x1190, 0x1194, 0x1198},</v>
      </c>
      <c r="N22" t="str">
        <f t="shared" si="0"/>
        <v>const char id020[] PROGMEM = "advance";</v>
      </c>
    </row>
    <row r="23" spans="1:14" x14ac:dyDescent="0.2">
      <c r="A23" s="1">
        <v>21</v>
      </c>
      <c r="B23" s="1">
        <v>24</v>
      </c>
      <c r="C23" s="1">
        <v>1</v>
      </c>
      <c r="D23" t="s">
        <v>69</v>
      </c>
      <c r="E23" t="s">
        <v>29</v>
      </c>
      <c r="G23" s="1">
        <f t="shared" si="5"/>
        <v>4516</v>
      </c>
      <c r="H23" s="1" t="str">
        <f t="shared" si="1"/>
        <v>11A4</v>
      </c>
      <c r="I23" s="1" t="str">
        <f t="shared" si="2"/>
        <v>11A8</v>
      </c>
      <c r="J23" s="1" t="str">
        <f t="shared" si="3"/>
        <v>11AC</v>
      </c>
      <c r="K23" s="1" t="b">
        <v>0</v>
      </c>
      <c r="L23" s="1">
        <v>5000</v>
      </c>
      <c r="M23" t="str">
        <f t="shared" si="4"/>
        <v>{false, 5000, 24, 1, id021, 0x11A4, 0x11A8, 0x11AC},</v>
      </c>
      <c r="N23" t="str">
        <f t="shared" si="0"/>
        <v>const char id021[] PROGMEM = "TPS";</v>
      </c>
    </row>
    <row r="24" spans="1:14" x14ac:dyDescent="0.2">
      <c r="A24" s="1">
        <v>22</v>
      </c>
      <c r="B24" s="1">
        <v>25</v>
      </c>
      <c r="C24" s="1">
        <v>2</v>
      </c>
      <c r="D24" t="s">
        <v>70</v>
      </c>
      <c r="E24" t="s">
        <v>42</v>
      </c>
      <c r="G24" s="1">
        <f t="shared" si="5"/>
        <v>4536</v>
      </c>
      <c r="H24" s="1" t="str">
        <f t="shared" si="1"/>
        <v>11B8</v>
      </c>
      <c r="I24" s="1" t="str">
        <f t="shared" si="2"/>
        <v>11BC</v>
      </c>
      <c r="J24" s="1" t="str">
        <f t="shared" si="3"/>
        <v>11C0</v>
      </c>
      <c r="K24" s="1" t="b">
        <v>0</v>
      </c>
      <c r="L24" s="1">
        <v>5000</v>
      </c>
      <c r="M24" t="str">
        <f t="shared" si="4"/>
        <v>{false, 5000, 25, 2, id022, 0x11B8, 0x11BC, 0x11C0},</v>
      </c>
      <c r="N24" t="str">
        <f t="shared" si="0"/>
        <v>const char id022[] PROGMEM = "loopsPerSecond";</v>
      </c>
    </row>
    <row r="25" spans="1:14" x14ac:dyDescent="0.2">
      <c r="A25" s="1">
        <v>23</v>
      </c>
      <c r="B25" s="1">
        <v>27</v>
      </c>
      <c r="C25" s="1">
        <v>2</v>
      </c>
      <c r="D25" t="s">
        <v>71</v>
      </c>
      <c r="E25" t="s">
        <v>31</v>
      </c>
      <c r="G25" s="1">
        <f t="shared" si="5"/>
        <v>4556</v>
      </c>
      <c r="H25" s="1" t="str">
        <f t="shared" si="1"/>
        <v>11CC</v>
      </c>
      <c r="I25" s="1" t="str">
        <f t="shared" si="2"/>
        <v>11D0</v>
      </c>
      <c r="J25" s="1" t="str">
        <f t="shared" si="3"/>
        <v>11D4</v>
      </c>
      <c r="K25" s="1" t="b">
        <v>0</v>
      </c>
      <c r="L25" s="1">
        <v>5000</v>
      </c>
      <c r="M25" t="str">
        <f t="shared" si="4"/>
        <v>{false, 5000, 27, 2, id023, 0x11CC, 0x11D0, 0x11D4},</v>
      </c>
      <c r="N25" t="str">
        <f t="shared" si="0"/>
        <v>const char id023[] PROGMEM = "freeRAM";</v>
      </c>
    </row>
    <row r="26" spans="1:14" x14ac:dyDescent="0.2">
      <c r="A26" s="1">
        <v>24</v>
      </c>
      <c r="B26" s="1">
        <v>29</v>
      </c>
      <c r="C26" s="1">
        <v>1</v>
      </c>
      <c r="D26" t="s">
        <v>72</v>
      </c>
      <c r="E26" t="s">
        <v>32</v>
      </c>
      <c r="G26" s="1">
        <f t="shared" si="5"/>
        <v>4576</v>
      </c>
      <c r="H26" s="1" t="str">
        <f t="shared" si="1"/>
        <v>11E0</v>
      </c>
      <c r="I26" s="1" t="str">
        <f t="shared" si="2"/>
        <v>11E4</v>
      </c>
      <c r="J26" s="1" t="str">
        <f t="shared" si="3"/>
        <v>11E8</v>
      </c>
      <c r="K26" s="1" t="b">
        <v>0</v>
      </c>
      <c r="L26" s="1">
        <v>5000</v>
      </c>
      <c r="M26" t="str">
        <f t="shared" si="4"/>
        <v>{false, 5000, 29, 1, id024, 0x11E0, 0x11E4, 0x11E8},</v>
      </c>
      <c r="N26" t="str">
        <f t="shared" si="0"/>
        <v>const char id024[] PROGMEM = "boostTarget";</v>
      </c>
    </row>
    <row r="27" spans="1:14" x14ac:dyDescent="0.2">
      <c r="A27" s="1">
        <v>25</v>
      </c>
      <c r="B27" s="1">
        <v>30</v>
      </c>
      <c r="C27" s="1">
        <v>1</v>
      </c>
      <c r="D27" t="s">
        <v>73</v>
      </c>
      <c r="E27" t="s">
        <v>33</v>
      </c>
      <c r="G27" s="1">
        <f t="shared" si="5"/>
        <v>4596</v>
      </c>
      <c r="H27" s="1" t="str">
        <f t="shared" si="1"/>
        <v>11F4</v>
      </c>
      <c r="I27" s="1" t="str">
        <f t="shared" si="2"/>
        <v>11F8</v>
      </c>
      <c r="J27" s="1" t="str">
        <f t="shared" si="3"/>
        <v>11FC</v>
      </c>
      <c r="K27" s="1" t="b">
        <v>0</v>
      </c>
      <c r="L27" s="1">
        <v>5000</v>
      </c>
      <c r="M27" t="str">
        <f t="shared" si="4"/>
        <v>{false, 5000, 30, 1, id025, 0x11F4, 0x11F8, 0x11FC},</v>
      </c>
      <c r="N27" t="str">
        <f t="shared" si="0"/>
        <v>const char id025[] PROGMEM = "boostDuty";</v>
      </c>
    </row>
    <row r="28" spans="1:14" x14ac:dyDescent="0.2">
      <c r="A28" s="1">
        <v>26</v>
      </c>
      <c r="B28" s="1">
        <v>31</v>
      </c>
      <c r="C28" s="1">
        <v>1</v>
      </c>
      <c r="D28" t="s">
        <v>74</v>
      </c>
      <c r="E28" t="s">
        <v>34</v>
      </c>
      <c r="G28" s="1">
        <f t="shared" si="5"/>
        <v>4616</v>
      </c>
      <c r="H28" s="1" t="str">
        <f t="shared" si="1"/>
        <v>1208</v>
      </c>
      <c r="I28" s="1" t="str">
        <f t="shared" si="2"/>
        <v>120C</v>
      </c>
      <c r="J28" s="1" t="str">
        <f t="shared" si="3"/>
        <v>1210</v>
      </c>
      <c r="K28" s="1" t="b">
        <v>0</v>
      </c>
      <c r="L28" s="1">
        <v>5000</v>
      </c>
      <c r="M28" t="str">
        <f t="shared" si="4"/>
        <v>{false, 5000, 31, 1, id026, 0x1208, 0x120C, 0x1210},</v>
      </c>
      <c r="N28" t="str">
        <f t="shared" si="0"/>
        <v>const char id026[] PROGMEM = "spark";</v>
      </c>
    </row>
    <row r="29" spans="1:14" x14ac:dyDescent="0.2">
      <c r="A29" s="1">
        <v>27</v>
      </c>
      <c r="B29" s="1">
        <v>32</v>
      </c>
      <c r="C29" s="1">
        <v>2</v>
      </c>
      <c r="D29" t="s">
        <v>147</v>
      </c>
      <c r="E29" t="s">
        <v>43</v>
      </c>
      <c r="G29" s="1">
        <f t="shared" si="5"/>
        <v>4636</v>
      </c>
      <c r="H29" s="1" t="str">
        <f t="shared" si="1"/>
        <v>121C</v>
      </c>
      <c r="I29" s="1" t="str">
        <f t="shared" si="2"/>
        <v>1220</v>
      </c>
      <c r="J29" s="1" t="str">
        <f t="shared" si="3"/>
        <v>1224</v>
      </c>
      <c r="K29" s="1" t="b">
        <v>0</v>
      </c>
      <c r="L29" s="1">
        <v>5000</v>
      </c>
      <c r="M29" t="str">
        <f t="shared" si="4"/>
        <v>{false, 5000, 32, 2, id027, 0x121C, 0x1220, 0x1224},</v>
      </c>
      <c r="N29" t="str">
        <f t="shared" si="0"/>
        <v>const char id027[] PROGMEM = "rpmDOT";</v>
      </c>
    </row>
    <row r="30" spans="1:14" x14ac:dyDescent="0.2">
      <c r="A30" s="1">
        <v>28</v>
      </c>
      <c r="B30" s="1">
        <v>34</v>
      </c>
      <c r="C30" s="1">
        <v>1</v>
      </c>
      <c r="D30" t="s">
        <v>75</v>
      </c>
      <c r="E30" t="s">
        <v>35</v>
      </c>
      <c r="G30" s="1">
        <f t="shared" si="5"/>
        <v>4656</v>
      </c>
      <c r="H30" s="1" t="str">
        <f t="shared" si="1"/>
        <v>1230</v>
      </c>
      <c r="I30" s="1" t="str">
        <f t="shared" si="2"/>
        <v>1234</v>
      </c>
      <c r="J30" s="1" t="str">
        <f t="shared" si="3"/>
        <v>1238</v>
      </c>
      <c r="K30" s="1" t="b">
        <v>0</v>
      </c>
      <c r="L30" s="1">
        <v>5000</v>
      </c>
      <c r="M30" t="str">
        <f t="shared" si="4"/>
        <v>{false, 5000, 34, 1, id028, 0x1230, 0x1234, 0x1238},</v>
      </c>
      <c r="N30" t="str">
        <f t="shared" si="0"/>
        <v>const char id028[] PROGMEM = "ethanolPct";</v>
      </c>
    </row>
    <row r="31" spans="1:14" x14ac:dyDescent="0.2">
      <c r="A31" s="1">
        <v>29</v>
      </c>
      <c r="B31" s="1">
        <v>35</v>
      </c>
      <c r="C31" s="1">
        <v>1</v>
      </c>
      <c r="D31" t="s">
        <v>76</v>
      </c>
      <c r="E31" t="s">
        <v>36</v>
      </c>
      <c r="G31" s="1">
        <f t="shared" si="5"/>
        <v>4676</v>
      </c>
      <c r="H31" s="1" t="str">
        <f t="shared" si="1"/>
        <v>1244</v>
      </c>
      <c r="I31" s="1" t="str">
        <f t="shared" si="2"/>
        <v>1248</v>
      </c>
      <c r="J31" s="1" t="str">
        <f t="shared" si="3"/>
        <v>124C</v>
      </c>
      <c r="K31" s="1" t="b">
        <v>0</v>
      </c>
      <c r="L31" s="1">
        <v>5000</v>
      </c>
      <c r="M31" t="str">
        <f t="shared" si="4"/>
        <v>{false, 5000, 35, 1, id029, 0x1244, 0x1248, 0x124C},</v>
      </c>
      <c r="N31" t="str">
        <f t="shared" si="0"/>
        <v>const char id029[] PROGMEM = "flexCorrection";</v>
      </c>
    </row>
    <row r="32" spans="1:14" x14ac:dyDescent="0.2">
      <c r="A32" s="1">
        <v>30</v>
      </c>
      <c r="B32" s="1">
        <v>36</v>
      </c>
      <c r="C32" s="1">
        <v>1</v>
      </c>
      <c r="D32" t="s">
        <v>77</v>
      </c>
      <c r="E32" t="s">
        <v>37</v>
      </c>
      <c r="G32" s="1">
        <f t="shared" si="5"/>
        <v>4696</v>
      </c>
      <c r="H32" s="1" t="str">
        <f t="shared" si="1"/>
        <v>1258</v>
      </c>
      <c r="I32" s="1" t="str">
        <f t="shared" si="2"/>
        <v>125C</v>
      </c>
      <c r="J32" s="1" t="str">
        <f t="shared" si="3"/>
        <v>1260</v>
      </c>
      <c r="K32" s="1" t="b">
        <v>0</v>
      </c>
      <c r="L32" s="1">
        <v>5000</v>
      </c>
      <c r="M32" t="str">
        <f t="shared" si="4"/>
        <v>{false, 5000, 36, 1, id030, 0x1258, 0x125C, 0x1260},</v>
      </c>
      <c r="N32" t="str">
        <f t="shared" si="0"/>
        <v>const char id030[] PROGMEM = "flexIgnCorrection";</v>
      </c>
    </row>
    <row r="33" spans="1:14" x14ac:dyDescent="0.2">
      <c r="A33" s="1">
        <v>31</v>
      </c>
      <c r="B33" s="1">
        <v>37</v>
      </c>
      <c r="C33" s="1">
        <v>1</v>
      </c>
      <c r="D33" t="s">
        <v>78</v>
      </c>
      <c r="E33" t="s">
        <v>44</v>
      </c>
      <c r="G33" s="1">
        <f t="shared" si="5"/>
        <v>4716</v>
      </c>
      <c r="H33" s="1" t="str">
        <f t="shared" si="1"/>
        <v>126C</v>
      </c>
      <c r="I33" s="1" t="str">
        <f t="shared" si="2"/>
        <v>1270</v>
      </c>
      <c r="J33" s="1" t="str">
        <f t="shared" si="3"/>
        <v>1274</v>
      </c>
      <c r="K33" s="1" t="b">
        <v>0</v>
      </c>
      <c r="L33" s="1">
        <v>5000</v>
      </c>
      <c r="M33" t="str">
        <f t="shared" si="4"/>
        <v>{false, 5000, 37, 1, id031, 0x126C, 0x1270, 0x1274},</v>
      </c>
      <c r="N33" t="str">
        <f t="shared" si="0"/>
        <v>const char id031[] PROGMEM = "idleLoad";</v>
      </c>
    </row>
    <row r="34" spans="1:14" x14ac:dyDescent="0.2">
      <c r="A34" s="1">
        <v>32</v>
      </c>
      <c r="B34" s="1">
        <v>38</v>
      </c>
      <c r="C34" s="1">
        <v>1</v>
      </c>
      <c r="D34" t="s">
        <v>79</v>
      </c>
      <c r="E34" t="s">
        <v>45</v>
      </c>
      <c r="G34" s="1">
        <f t="shared" si="5"/>
        <v>4736</v>
      </c>
      <c r="H34" s="1" t="str">
        <f t="shared" si="1"/>
        <v>1280</v>
      </c>
      <c r="I34" s="1" t="str">
        <f t="shared" si="2"/>
        <v>1284</v>
      </c>
      <c r="J34" s="1" t="str">
        <f t="shared" si="3"/>
        <v>1288</v>
      </c>
      <c r="K34" s="1" t="b">
        <v>0</v>
      </c>
      <c r="L34" s="1">
        <v>5000</v>
      </c>
      <c r="M34" t="str">
        <f t="shared" si="4"/>
        <v>{false, 5000, 38, 1, id032, 0x1280, 0x1284, 0x1288},</v>
      </c>
      <c r="N34" t="str">
        <f t="shared" ref="N34:N66" si="6">"const char id"&amp;TEXT(A34,"000")&amp;"[] PROGMEM = """&amp;D34&amp;""";"</f>
        <v>const char id032[] PROGMEM = "testOutputs";</v>
      </c>
    </row>
    <row r="35" spans="1:14" x14ac:dyDescent="0.2">
      <c r="A35" s="1">
        <v>33</v>
      </c>
      <c r="B35" s="1">
        <v>39</v>
      </c>
      <c r="C35" s="1">
        <v>1</v>
      </c>
      <c r="D35" t="s">
        <v>80</v>
      </c>
      <c r="E35" t="s">
        <v>39</v>
      </c>
      <c r="G35" s="1">
        <f t="shared" si="5"/>
        <v>4756</v>
      </c>
      <c r="H35" s="1" t="str">
        <f t="shared" si="1"/>
        <v>1294</v>
      </c>
      <c r="I35" s="1" t="str">
        <f t="shared" si="2"/>
        <v>1298</v>
      </c>
      <c r="J35" s="1" t="str">
        <f t="shared" si="3"/>
        <v>129C</v>
      </c>
      <c r="K35" s="1" t="b">
        <v>0</v>
      </c>
      <c r="L35" s="1">
        <v>5000</v>
      </c>
      <c r="M35" t="str">
        <f t="shared" si="4"/>
        <v>{false, 5000, 39, 1, id033, 0x1294, 0x1298, 0x129C},</v>
      </c>
      <c r="N35" t="str">
        <f t="shared" si="6"/>
        <v>const char id033[] PROGMEM = "O2_2";</v>
      </c>
    </row>
    <row r="36" spans="1:14" x14ac:dyDescent="0.2">
      <c r="A36" s="1">
        <v>34</v>
      </c>
      <c r="B36" s="1">
        <v>40</v>
      </c>
      <c r="C36" s="1">
        <v>1</v>
      </c>
      <c r="D36" t="s">
        <v>81</v>
      </c>
      <c r="E36" t="s">
        <v>40</v>
      </c>
      <c r="G36" s="1">
        <f t="shared" si="5"/>
        <v>4776</v>
      </c>
      <c r="H36" s="1" t="str">
        <f t="shared" si="1"/>
        <v>12A8</v>
      </c>
      <c r="I36" s="1" t="str">
        <f t="shared" si="2"/>
        <v>12AC</v>
      </c>
      <c r="J36" s="1" t="str">
        <f t="shared" si="3"/>
        <v>12B0</v>
      </c>
      <c r="K36" s="1" t="b">
        <v>0</v>
      </c>
      <c r="L36" s="1">
        <v>5000</v>
      </c>
      <c r="M36" t="str">
        <f t="shared" si="4"/>
        <v>{false, 5000, 40, 1, id034, 0x12A8, 0x12AC, 0x12B0},</v>
      </c>
      <c r="N36" t="str">
        <f t="shared" si="6"/>
        <v>const char id034[] PROGMEM = "baro";</v>
      </c>
    </row>
    <row r="37" spans="1:14" x14ac:dyDescent="0.2">
      <c r="A37" s="1">
        <v>35</v>
      </c>
      <c r="B37" s="1">
        <v>41</v>
      </c>
      <c r="C37" s="1">
        <v>2</v>
      </c>
      <c r="D37" t="s">
        <v>82</v>
      </c>
      <c r="G37" s="1">
        <f t="shared" si="5"/>
        <v>4796</v>
      </c>
      <c r="H37" s="1" t="str">
        <f t="shared" si="1"/>
        <v>12BC</v>
      </c>
      <c r="I37" s="1" t="str">
        <f t="shared" si="2"/>
        <v>12C0</v>
      </c>
      <c r="J37" s="1" t="str">
        <f t="shared" si="3"/>
        <v>12C4</v>
      </c>
      <c r="K37" s="1" t="b">
        <v>0</v>
      </c>
      <c r="L37" s="1">
        <v>5000</v>
      </c>
      <c r="M37" t="str">
        <f t="shared" si="4"/>
        <v>{false, 5000, 41, 2, id035, 0x12BC, 0x12C0, 0x12C4},</v>
      </c>
      <c r="N37" t="str">
        <f t="shared" si="6"/>
        <v>const char id035[] PROGMEM = "canin0";</v>
      </c>
    </row>
    <row r="38" spans="1:14" x14ac:dyDescent="0.2">
      <c r="A38" s="1">
        <v>36</v>
      </c>
      <c r="B38" s="1">
        <v>43</v>
      </c>
      <c r="C38" s="1">
        <v>2</v>
      </c>
      <c r="D38" t="s">
        <v>83</v>
      </c>
      <c r="G38" s="1">
        <f t="shared" si="5"/>
        <v>4816</v>
      </c>
      <c r="H38" s="1" t="str">
        <f t="shared" si="1"/>
        <v>12D0</v>
      </c>
      <c r="I38" s="1" t="str">
        <f t="shared" si="2"/>
        <v>12D4</v>
      </c>
      <c r="J38" s="1" t="str">
        <f t="shared" si="3"/>
        <v>12D8</v>
      </c>
      <c r="K38" s="1" t="b">
        <v>0</v>
      </c>
      <c r="L38" s="1">
        <v>5000</v>
      </c>
      <c r="M38" t="str">
        <f t="shared" si="4"/>
        <v>{false, 5000, 43, 2, id036, 0x12D0, 0x12D4, 0x12D8},</v>
      </c>
      <c r="N38" t="str">
        <f t="shared" si="6"/>
        <v>const char id036[] PROGMEM = "canin1";</v>
      </c>
    </row>
    <row r="39" spans="1:14" x14ac:dyDescent="0.2">
      <c r="A39" s="1">
        <v>37</v>
      </c>
      <c r="B39" s="1">
        <v>45</v>
      </c>
      <c r="C39" s="1">
        <v>2</v>
      </c>
      <c r="D39" t="s">
        <v>84</v>
      </c>
      <c r="G39" s="1">
        <f t="shared" si="5"/>
        <v>4836</v>
      </c>
      <c r="H39" s="1" t="str">
        <f t="shared" si="1"/>
        <v>12E4</v>
      </c>
      <c r="I39" s="1" t="str">
        <f t="shared" si="2"/>
        <v>12E8</v>
      </c>
      <c r="J39" s="1" t="str">
        <f t="shared" si="3"/>
        <v>12EC</v>
      </c>
      <c r="K39" s="1" t="b">
        <v>0</v>
      </c>
      <c r="L39" s="1">
        <v>5000</v>
      </c>
      <c r="M39" t="str">
        <f t="shared" si="4"/>
        <v>{false, 5000, 45, 2, id037, 0x12E4, 0x12E8, 0x12EC},</v>
      </c>
      <c r="N39" t="str">
        <f t="shared" si="6"/>
        <v>const char id037[] PROGMEM = "canin2";</v>
      </c>
    </row>
    <row r="40" spans="1:14" x14ac:dyDescent="0.2">
      <c r="A40" s="1">
        <v>38</v>
      </c>
      <c r="B40" s="1">
        <v>47</v>
      </c>
      <c r="C40" s="1">
        <v>2</v>
      </c>
      <c r="D40" t="s">
        <v>85</v>
      </c>
      <c r="G40" s="1">
        <f t="shared" si="5"/>
        <v>4856</v>
      </c>
      <c r="H40" s="1" t="str">
        <f t="shared" si="1"/>
        <v>12F8</v>
      </c>
      <c r="I40" s="1" t="str">
        <f t="shared" si="2"/>
        <v>12FC</v>
      </c>
      <c r="J40" s="1" t="str">
        <f t="shared" si="3"/>
        <v>1300</v>
      </c>
      <c r="K40" s="1" t="b">
        <v>0</v>
      </c>
      <c r="L40" s="1">
        <v>5000</v>
      </c>
      <c r="M40" t="str">
        <f t="shared" si="4"/>
        <v>{false, 5000, 47, 2, id038, 0x12F8, 0x12FC, 0x1300},</v>
      </c>
      <c r="N40" t="str">
        <f t="shared" si="6"/>
        <v>const char id038[] PROGMEM = "canin3";</v>
      </c>
    </row>
    <row r="41" spans="1:14" x14ac:dyDescent="0.2">
      <c r="A41" s="1">
        <v>39</v>
      </c>
      <c r="B41" s="1">
        <v>49</v>
      </c>
      <c r="C41" s="1">
        <v>2</v>
      </c>
      <c r="D41" t="s">
        <v>86</v>
      </c>
      <c r="G41" s="1">
        <f t="shared" si="5"/>
        <v>4876</v>
      </c>
      <c r="H41" s="1" t="str">
        <f t="shared" si="1"/>
        <v>130C</v>
      </c>
      <c r="I41" s="1" t="str">
        <f t="shared" si="2"/>
        <v>1310</v>
      </c>
      <c r="J41" s="1" t="str">
        <f t="shared" si="3"/>
        <v>1314</v>
      </c>
      <c r="K41" s="1" t="b">
        <v>0</v>
      </c>
      <c r="L41" s="1">
        <v>5000</v>
      </c>
      <c r="M41" t="str">
        <f t="shared" si="4"/>
        <v>{false, 5000, 49, 2, id039, 0x130C, 0x1310, 0x1314},</v>
      </c>
      <c r="N41" t="str">
        <f t="shared" si="6"/>
        <v>const char id039[] PROGMEM = "canin4";</v>
      </c>
    </row>
    <row r="42" spans="1:14" x14ac:dyDescent="0.2">
      <c r="A42" s="1">
        <v>40</v>
      </c>
      <c r="B42" s="1">
        <v>51</v>
      </c>
      <c r="C42" s="1">
        <v>2</v>
      </c>
      <c r="D42" t="s">
        <v>87</v>
      </c>
      <c r="G42" s="1">
        <f t="shared" si="5"/>
        <v>4896</v>
      </c>
      <c r="H42" s="1" t="str">
        <f t="shared" si="1"/>
        <v>1320</v>
      </c>
      <c r="I42" s="1" t="str">
        <f t="shared" si="2"/>
        <v>1324</v>
      </c>
      <c r="J42" s="1" t="str">
        <f t="shared" si="3"/>
        <v>1328</v>
      </c>
      <c r="K42" s="1" t="b">
        <v>0</v>
      </c>
      <c r="L42" s="1">
        <v>5000</v>
      </c>
      <c r="M42" t="str">
        <f t="shared" si="4"/>
        <v>{false, 5000, 51, 2, id040, 0x1320, 0x1324, 0x1328},</v>
      </c>
      <c r="N42" t="str">
        <f t="shared" si="6"/>
        <v>const char id040[] PROGMEM = "canin5";</v>
      </c>
    </row>
    <row r="43" spans="1:14" x14ac:dyDescent="0.2">
      <c r="A43" s="1">
        <v>41</v>
      </c>
      <c r="B43" s="1">
        <v>53</v>
      </c>
      <c r="C43" s="1">
        <v>2</v>
      </c>
      <c r="D43" t="s">
        <v>88</v>
      </c>
      <c r="G43" s="1">
        <f t="shared" si="5"/>
        <v>4916</v>
      </c>
      <c r="H43" s="1" t="str">
        <f t="shared" si="1"/>
        <v>1334</v>
      </c>
      <c r="I43" s="1" t="str">
        <f t="shared" si="2"/>
        <v>1338</v>
      </c>
      <c r="J43" s="1" t="str">
        <f t="shared" si="3"/>
        <v>133C</v>
      </c>
      <c r="K43" s="1" t="b">
        <v>0</v>
      </c>
      <c r="L43" s="1">
        <v>5000</v>
      </c>
      <c r="M43" t="str">
        <f t="shared" si="4"/>
        <v>{false, 5000, 53, 2, id041, 0x1334, 0x1338, 0x133C},</v>
      </c>
      <c r="N43" t="str">
        <f t="shared" si="6"/>
        <v>const char id041[] PROGMEM = "canin6";</v>
      </c>
    </row>
    <row r="44" spans="1:14" x14ac:dyDescent="0.2">
      <c r="A44" s="1">
        <v>42</v>
      </c>
      <c r="B44" s="1">
        <v>55</v>
      </c>
      <c r="C44" s="1">
        <v>2</v>
      </c>
      <c r="D44" t="s">
        <v>89</v>
      </c>
      <c r="G44" s="1">
        <f t="shared" si="5"/>
        <v>4936</v>
      </c>
      <c r="H44" s="1" t="str">
        <f t="shared" si="1"/>
        <v>1348</v>
      </c>
      <c r="I44" s="1" t="str">
        <f t="shared" si="2"/>
        <v>134C</v>
      </c>
      <c r="J44" s="1" t="str">
        <f t="shared" si="3"/>
        <v>1350</v>
      </c>
      <c r="K44" s="1" t="b">
        <v>0</v>
      </c>
      <c r="L44" s="1">
        <v>5000</v>
      </c>
      <c r="M44" t="str">
        <f t="shared" si="4"/>
        <v>{false, 5000, 55, 2, id042, 0x1348, 0x134C, 0x1350},</v>
      </c>
      <c r="N44" t="str">
        <f t="shared" si="6"/>
        <v>const char id042[] PROGMEM = "canin7";</v>
      </c>
    </row>
    <row r="45" spans="1:14" x14ac:dyDescent="0.2">
      <c r="A45" s="1">
        <v>43</v>
      </c>
      <c r="B45" s="1">
        <v>57</v>
      </c>
      <c r="C45" s="1">
        <v>2</v>
      </c>
      <c r="D45" t="s">
        <v>90</v>
      </c>
      <c r="G45" s="1">
        <f t="shared" si="5"/>
        <v>4956</v>
      </c>
      <c r="H45" s="1" t="str">
        <f t="shared" si="1"/>
        <v>135C</v>
      </c>
      <c r="I45" s="1" t="str">
        <f t="shared" si="2"/>
        <v>1360</v>
      </c>
      <c r="J45" s="1" t="str">
        <f t="shared" si="3"/>
        <v>1364</v>
      </c>
      <c r="K45" s="1" t="b">
        <v>0</v>
      </c>
      <c r="L45" s="1">
        <v>5000</v>
      </c>
      <c r="M45" t="str">
        <f t="shared" si="4"/>
        <v>{false, 5000, 57, 2, id043, 0x135C, 0x1360, 0x1364},</v>
      </c>
      <c r="N45" t="str">
        <f t="shared" si="6"/>
        <v>const char id043[] PROGMEM = "canin8";</v>
      </c>
    </row>
    <row r="46" spans="1:14" x14ac:dyDescent="0.2">
      <c r="A46" s="1">
        <v>44</v>
      </c>
      <c r="B46" s="1">
        <v>59</v>
      </c>
      <c r="C46" s="1">
        <v>2</v>
      </c>
      <c r="D46" t="s">
        <v>91</v>
      </c>
      <c r="G46" s="1">
        <f t="shared" si="5"/>
        <v>4976</v>
      </c>
      <c r="H46" s="1" t="str">
        <f t="shared" si="1"/>
        <v>1370</v>
      </c>
      <c r="I46" s="1" t="str">
        <f t="shared" si="2"/>
        <v>1374</v>
      </c>
      <c r="J46" s="1" t="str">
        <f t="shared" si="3"/>
        <v>1378</v>
      </c>
      <c r="K46" s="1" t="b">
        <v>0</v>
      </c>
      <c r="L46" s="1">
        <v>5000</v>
      </c>
      <c r="M46" t="str">
        <f t="shared" si="4"/>
        <v>{false, 5000, 59, 2, id044, 0x1370, 0x1374, 0x1378},</v>
      </c>
      <c r="N46" t="str">
        <f t="shared" si="6"/>
        <v>const char id044[] PROGMEM = "canin9";</v>
      </c>
    </row>
    <row r="47" spans="1:14" x14ac:dyDescent="0.2">
      <c r="A47" s="1">
        <v>45</v>
      </c>
      <c r="B47" s="1">
        <v>61</v>
      </c>
      <c r="C47" s="1">
        <v>2</v>
      </c>
      <c r="D47" t="s">
        <v>92</v>
      </c>
      <c r="G47" s="1">
        <f t="shared" si="5"/>
        <v>4996</v>
      </c>
      <c r="H47" s="1" t="str">
        <f t="shared" si="1"/>
        <v>1384</v>
      </c>
      <c r="I47" s="1" t="str">
        <f t="shared" si="2"/>
        <v>1388</v>
      </c>
      <c r="J47" s="1" t="str">
        <f t="shared" si="3"/>
        <v>138C</v>
      </c>
      <c r="K47" s="1" t="b">
        <v>0</v>
      </c>
      <c r="L47" s="1">
        <v>5000</v>
      </c>
      <c r="M47" t="str">
        <f t="shared" si="4"/>
        <v>{false, 5000, 61, 2, id045, 0x1384, 0x1388, 0x138C},</v>
      </c>
      <c r="N47" t="str">
        <f t="shared" si="6"/>
        <v>const char id045[] PROGMEM = "canin10";</v>
      </c>
    </row>
    <row r="48" spans="1:14" x14ac:dyDescent="0.2">
      <c r="A48" s="1">
        <v>46</v>
      </c>
      <c r="B48" s="1">
        <v>63</v>
      </c>
      <c r="C48" s="1">
        <v>2</v>
      </c>
      <c r="D48" t="s">
        <v>93</v>
      </c>
      <c r="G48" s="1">
        <f t="shared" si="5"/>
        <v>5016</v>
      </c>
      <c r="H48" s="1" t="str">
        <f t="shared" si="1"/>
        <v>1398</v>
      </c>
      <c r="I48" s="1" t="str">
        <f t="shared" si="2"/>
        <v>139C</v>
      </c>
      <c r="J48" s="1" t="str">
        <f t="shared" si="3"/>
        <v>13A0</v>
      </c>
      <c r="K48" s="1" t="b">
        <v>0</v>
      </c>
      <c r="L48" s="1">
        <v>5000</v>
      </c>
      <c r="M48" t="str">
        <f t="shared" si="4"/>
        <v>{false, 5000, 63, 2, id046, 0x1398, 0x139C, 0x13A0},</v>
      </c>
      <c r="N48" t="str">
        <f t="shared" si="6"/>
        <v>const char id046[] PROGMEM = "canin11";</v>
      </c>
    </row>
    <row r="49" spans="1:14" x14ac:dyDescent="0.2">
      <c r="A49" s="1">
        <v>47</v>
      </c>
      <c r="B49" s="1">
        <v>65</v>
      </c>
      <c r="C49" s="1">
        <v>2</v>
      </c>
      <c r="D49" t="s">
        <v>94</v>
      </c>
      <c r="G49" s="1">
        <f t="shared" si="5"/>
        <v>5036</v>
      </c>
      <c r="H49" s="1" t="str">
        <f t="shared" si="1"/>
        <v>13AC</v>
      </c>
      <c r="I49" s="1" t="str">
        <f t="shared" si="2"/>
        <v>13B0</v>
      </c>
      <c r="J49" s="1" t="str">
        <f t="shared" si="3"/>
        <v>13B4</v>
      </c>
      <c r="K49" s="1" t="b">
        <v>0</v>
      </c>
      <c r="L49" s="1">
        <v>5000</v>
      </c>
      <c r="M49" t="str">
        <f t="shared" si="4"/>
        <v>{false, 5000, 65, 2, id047, 0x13AC, 0x13B0, 0x13B4},</v>
      </c>
      <c r="N49" t="str">
        <f t="shared" si="6"/>
        <v>const char id047[] PROGMEM = "canin12";</v>
      </c>
    </row>
    <row r="50" spans="1:14" x14ac:dyDescent="0.2">
      <c r="A50" s="1">
        <v>48</v>
      </c>
      <c r="B50" s="1">
        <v>67</v>
      </c>
      <c r="C50" s="1">
        <v>2</v>
      </c>
      <c r="D50" t="s">
        <v>95</v>
      </c>
      <c r="G50" s="1">
        <f t="shared" si="5"/>
        <v>5056</v>
      </c>
      <c r="H50" s="1" t="str">
        <f t="shared" si="1"/>
        <v>13C0</v>
      </c>
      <c r="I50" s="1" t="str">
        <f t="shared" si="2"/>
        <v>13C4</v>
      </c>
      <c r="J50" s="1" t="str">
        <f t="shared" si="3"/>
        <v>13C8</v>
      </c>
      <c r="K50" s="1" t="b">
        <v>0</v>
      </c>
      <c r="L50" s="1">
        <v>5000</v>
      </c>
      <c r="M50" t="str">
        <f t="shared" si="4"/>
        <v>{false, 5000, 67, 2, id048, 0x13C0, 0x13C4, 0x13C8},</v>
      </c>
      <c r="N50" t="str">
        <f t="shared" si="6"/>
        <v>const char id048[] PROGMEM = "canin13";</v>
      </c>
    </row>
    <row r="51" spans="1:14" x14ac:dyDescent="0.2">
      <c r="A51" s="1">
        <v>49</v>
      </c>
      <c r="B51" s="1">
        <v>69</v>
      </c>
      <c r="C51" s="1">
        <v>2</v>
      </c>
      <c r="D51" t="s">
        <v>96</v>
      </c>
      <c r="G51" s="1">
        <f t="shared" si="5"/>
        <v>5076</v>
      </c>
      <c r="H51" s="1" t="str">
        <f t="shared" si="1"/>
        <v>13D4</v>
      </c>
      <c r="I51" s="1" t="str">
        <f t="shared" si="2"/>
        <v>13D8</v>
      </c>
      <c r="J51" s="1" t="str">
        <f t="shared" si="3"/>
        <v>13DC</v>
      </c>
      <c r="K51" s="1" t="b">
        <v>0</v>
      </c>
      <c r="L51" s="1">
        <v>5000</v>
      </c>
      <c r="M51" t="str">
        <f t="shared" si="4"/>
        <v>{false, 5000, 69, 2, id049, 0x13D4, 0x13D8, 0x13DC},</v>
      </c>
      <c r="N51" t="str">
        <f t="shared" si="6"/>
        <v>const char id049[] PROGMEM = "canin14";</v>
      </c>
    </row>
    <row r="52" spans="1:14" x14ac:dyDescent="0.2">
      <c r="A52" s="1">
        <v>50</v>
      </c>
      <c r="B52" s="1">
        <v>71</v>
      </c>
      <c r="C52" s="1">
        <v>2</v>
      </c>
      <c r="D52" t="s">
        <v>97</v>
      </c>
      <c r="G52" s="1">
        <f t="shared" si="5"/>
        <v>5096</v>
      </c>
      <c r="H52" s="1" t="str">
        <f t="shared" si="1"/>
        <v>13E8</v>
      </c>
      <c r="I52" s="1" t="str">
        <f t="shared" si="2"/>
        <v>13EC</v>
      </c>
      <c r="J52" s="1" t="str">
        <f t="shared" si="3"/>
        <v>13F0</v>
      </c>
      <c r="K52" s="1" t="b">
        <v>0</v>
      </c>
      <c r="L52" s="1">
        <v>5000</v>
      </c>
      <c r="M52" t="str">
        <f t="shared" si="4"/>
        <v>{false, 5000, 71, 2, id050, 0x13E8, 0x13EC, 0x13F0},</v>
      </c>
      <c r="N52" t="str">
        <f t="shared" si="6"/>
        <v>const char id050[] PROGMEM = "canin15";</v>
      </c>
    </row>
    <row r="53" spans="1:14" x14ac:dyDescent="0.2">
      <c r="A53" s="1">
        <v>51</v>
      </c>
      <c r="B53" s="1">
        <v>73</v>
      </c>
      <c r="C53" s="1">
        <v>1</v>
      </c>
      <c r="D53" t="s">
        <v>98</v>
      </c>
      <c r="E53" t="s">
        <v>48</v>
      </c>
      <c r="G53" s="1">
        <f t="shared" si="5"/>
        <v>5116</v>
      </c>
      <c r="H53" s="1" t="str">
        <f t="shared" si="1"/>
        <v>13FC</v>
      </c>
      <c r="I53" s="1" t="str">
        <f t="shared" si="2"/>
        <v>1400</v>
      </c>
      <c r="J53" s="1" t="str">
        <f t="shared" si="3"/>
        <v>1404</v>
      </c>
      <c r="K53" s="1" t="b">
        <v>0</v>
      </c>
      <c r="L53" s="1">
        <v>5000</v>
      </c>
      <c r="M53" t="str">
        <f t="shared" si="4"/>
        <v>{false, 5000, 73, 1, id051, 0x13FC, 0x1400, 0x1404},</v>
      </c>
      <c r="N53" t="str">
        <f t="shared" si="6"/>
        <v>const char id051[] PROGMEM = "tpsADC";</v>
      </c>
    </row>
    <row r="54" spans="1:14" x14ac:dyDescent="0.2">
      <c r="A54" s="1">
        <v>52</v>
      </c>
      <c r="B54" s="1">
        <v>74</v>
      </c>
      <c r="C54" s="1">
        <v>1</v>
      </c>
      <c r="D54" t="s">
        <v>49</v>
      </c>
      <c r="E54" t="s">
        <v>50</v>
      </c>
      <c r="G54" s="1">
        <f t="shared" si="5"/>
        <v>5136</v>
      </c>
      <c r="H54" s="1" t="str">
        <f t="shared" si="1"/>
        <v>1410</v>
      </c>
      <c r="I54" s="1" t="str">
        <f t="shared" si="2"/>
        <v>1414</v>
      </c>
      <c r="J54" s="1" t="str">
        <f t="shared" si="3"/>
        <v>1418</v>
      </c>
      <c r="K54" s="1" t="b">
        <v>0</v>
      </c>
      <c r="L54" s="1">
        <v>5000</v>
      </c>
      <c r="M54" t="str">
        <f t="shared" si="4"/>
        <v>{false, 5000, 74, 1, id052, 0x1410, 0x1414, 0x1418},</v>
      </c>
      <c r="N54" t="str">
        <f t="shared" si="6"/>
        <v>const char id052[] PROGMEM = "getNextError";</v>
      </c>
    </row>
    <row r="55" spans="1:14" x14ac:dyDescent="0.2">
      <c r="A55" s="1">
        <v>53</v>
      </c>
      <c r="B55" s="1">
        <v>75</v>
      </c>
      <c r="C55" s="1">
        <v>1</v>
      </c>
      <c r="D55" t="s">
        <v>99</v>
      </c>
      <c r="G55" s="1">
        <f t="shared" si="5"/>
        <v>5156</v>
      </c>
      <c r="H55" s="1" t="str">
        <f t="shared" si="1"/>
        <v>1424</v>
      </c>
      <c r="I55" s="1" t="str">
        <f t="shared" si="2"/>
        <v>1428</v>
      </c>
      <c r="J55" s="1" t="str">
        <f t="shared" si="3"/>
        <v>142C</v>
      </c>
      <c r="K55" s="1" t="b">
        <v>0</v>
      </c>
      <c r="L55" s="1">
        <v>5000</v>
      </c>
      <c r="M55" t="str">
        <f t="shared" si="4"/>
        <v>{false, 5000, 75, 1, id053, 0x1424, 0x1428, 0x142C},</v>
      </c>
      <c r="N55" t="str">
        <f t="shared" si="6"/>
        <v>const char id053[] PROGMEM = "launchCorrection";</v>
      </c>
    </row>
    <row r="56" spans="1:14" x14ac:dyDescent="0.2">
      <c r="A56" s="1">
        <v>54</v>
      </c>
      <c r="B56" s="1">
        <v>76</v>
      </c>
      <c r="C56" s="1">
        <v>2</v>
      </c>
      <c r="D56" t="s">
        <v>100</v>
      </c>
      <c r="E56" t="s">
        <v>0</v>
      </c>
      <c r="G56" s="1">
        <f t="shared" si="5"/>
        <v>5176</v>
      </c>
      <c r="H56" s="1" t="str">
        <f t="shared" si="1"/>
        <v>1438</v>
      </c>
      <c r="I56" s="1" t="str">
        <f t="shared" si="2"/>
        <v>143C</v>
      </c>
      <c r="J56" s="1" t="str">
        <f t="shared" si="3"/>
        <v>1440</v>
      </c>
      <c r="K56" s="1" t="b">
        <v>0</v>
      </c>
      <c r="L56" s="1">
        <v>5000</v>
      </c>
      <c r="M56" t="str">
        <f t="shared" si="4"/>
        <v>{false, 5000, 76, 2, id054, 0x1438, 0x143C, 0x1440},</v>
      </c>
      <c r="N56" t="str">
        <f t="shared" si="6"/>
        <v>const char id054[] PROGMEM = "PW2";</v>
      </c>
    </row>
    <row r="57" spans="1:14" x14ac:dyDescent="0.2">
      <c r="A57" s="1">
        <v>55</v>
      </c>
      <c r="B57" s="1">
        <v>78</v>
      </c>
      <c r="C57" s="1">
        <v>2</v>
      </c>
      <c r="D57" t="s">
        <v>101</v>
      </c>
      <c r="E57" t="s">
        <v>1</v>
      </c>
      <c r="G57" s="1">
        <f t="shared" si="5"/>
        <v>5196</v>
      </c>
      <c r="H57" s="1" t="str">
        <f t="shared" si="1"/>
        <v>144C</v>
      </c>
      <c r="I57" s="1" t="str">
        <f t="shared" si="2"/>
        <v>1450</v>
      </c>
      <c r="J57" s="1" t="str">
        <f t="shared" si="3"/>
        <v>1454</v>
      </c>
      <c r="K57" s="1" t="b">
        <v>0</v>
      </c>
      <c r="L57" s="1">
        <v>5000</v>
      </c>
      <c r="M57" t="str">
        <f t="shared" si="4"/>
        <v>{false, 5000, 78, 2, id055, 0x144C, 0x1450, 0x1454},</v>
      </c>
      <c r="N57" t="str">
        <f t="shared" si="6"/>
        <v>const char id055[] PROGMEM = "PW3";</v>
      </c>
    </row>
    <row r="58" spans="1:14" x14ac:dyDescent="0.2">
      <c r="A58" s="1">
        <v>56</v>
      </c>
      <c r="B58" s="1">
        <v>80</v>
      </c>
      <c r="C58" s="1">
        <v>2</v>
      </c>
      <c r="D58" t="s">
        <v>102</v>
      </c>
      <c r="E58" t="s">
        <v>2</v>
      </c>
      <c r="G58" s="1">
        <f t="shared" si="5"/>
        <v>5216</v>
      </c>
      <c r="H58" s="1" t="str">
        <f t="shared" si="1"/>
        <v>1460</v>
      </c>
      <c r="I58" s="1" t="str">
        <f t="shared" si="2"/>
        <v>1464</v>
      </c>
      <c r="J58" s="1" t="str">
        <f t="shared" si="3"/>
        <v>1468</v>
      </c>
      <c r="K58" s="1" t="b">
        <v>0</v>
      </c>
      <c r="L58" s="1">
        <v>5000</v>
      </c>
      <c r="M58" t="str">
        <f t="shared" si="4"/>
        <v>{false, 5000, 80, 2, id056, 0x1460, 0x1464, 0x1468},</v>
      </c>
      <c r="N58" t="str">
        <f t="shared" si="6"/>
        <v>const char id056[] PROGMEM = "PW4";</v>
      </c>
    </row>
    <row r="59" spans="1:14" x14ac:dyDescent="0.2">
      <c r="A59" s="1">
        <v>57</v>
      </c>
      <c r="B59" s="1">
        <v>82</v>
      </c>
      <c r="C59" s="1">
        <v>1</v>
      </c>
      <c r="D59" t="s">
        <v>103</v>
      </c>
      <c r="E59" t="s">
        <v>3</v>
      </c>
      <c r="G59" s="1">
        <f t="shared" si="5"/>
        <v>5236</v>
      </c>
      <c r="H59" s="1" t="str">
        <f t="shared" si="1"/>
        <v>1474</v>
      </c>
      <c r="I59" s="1" t="str">
        <f t="shared" si="2"/>
        <v>1478</v>
      </c>
      <c r="J59" s="1" t="str">
        <f t="shared" si="3"/>
        <v>147C</v>
      </c>
      <c r="K59" s="1" t="b">
        <v>0</v>
      </c>
      <c r="L59" s="1">
        <v>5000</v>
      </c>
      <c r="M59" t="str">
        <f t="shared" si="4"/>
        <v>{false, 5000, 82, 1, id057, 0x1474, 0x1478, 0x147C},</v>
      </c>
      <c r="N59" t="str">
        <f t="shared" si="6"/>
        <v>const char id057[] PROGMEM = "status3";</v>
      </c>
    </row>
    <row r="60" spans="1:14" x14ac:dyDescent="0.2">
      <c r="A60" s="1">
        <v>58</v>
      </c>
      <c r="B60" s="1">
        <v>83</v>
      </c>
      <c r="C60" s="1">
        <v>1</v>
      </c>
      <c r="D60" t="s">
        <v>104</v>
      </c>
      <c r="E60" t="s">
        <v>4</v>
      </c>
      <c r="G60" s="1">
        <f t="shared" si="5"/>
        <v>5256</v>
      </c>
      <c r="H60" s="1" t="str">
        <f t="shared" si="1"/>
        <v>1488</v>
      </c>
      <c r="I60" s="1" t="str">
        <f t="shared" si="2"/>
        <v>148C</v>
      </c>
      <c r="J60" s="1" t="str">
        <f t="shared" si="3"/>
        <v>1490</v>
      </c>
      <c r="K60" s="1" t="b">
        <v>0</v>
      </c>
      <c r="L60" s="1">
        <v>5000</v>
      </c>
      <c r="M60" t="str">
        <f t="shared" si="4"/>
        <v>{false, 5000, 83, 1, id058, 0x1488, 0x148C, 0x1490},</v>
      </c>
      <c r="N60" t="str">
        <f t="shared" si="6"/>
        <v>const char id058[] PROGMEM = "engineProtectStatus";</v>
      </c>
    </row>
    <row r="61" spans="1:14" x14ac:dyDescent="0.2">
      <c r="A61" s="1">
        <v>59</v>
      </c>
      <c r="B61" s="1">
        <v>84</v>
      </c>
      <c r="C61" s="1">
        <v>2</v>
      </c>
      <c r="D61" t="s">
        <v>105</v>
      </c>
      <c r="G61" s="1">
        <f t="shared" si="5"/>
        <v>5276</v>
      </c>
      <c r="H61" s="1" t="str">
        <f t="shared" si="1"/>
        <v>149C</v>
      </c>
      <c r="I61" s="1" t="str">
        <f t="shared" si="2"/>
        <v>14A0</v>
      </c>
      <c r="J61" s="1" t="str">
        <f t="shared" si="3"/>
        <v>14A4</v>
      </c>
      <c r="K61" s="1" t="b">
        <v>0</v>
      </c>
      <c r="L61" s="1">
        <v>5000</v>
      </c>
      <c r="M61" t="str">
        <f t="shared" si="4"/>
        <v>{false, 5000, 84, 2, id059, 0x149C, 0x14A0, 0x14A4},</v>
      </c>
      <c r="N61" t="str">
        <f t="shared" si="6"/>
        <v>const char id059[] PROGMEM = "fuelLoad";</v>
      </c>
    </row>
    <row r="62" spans="1:14" x14ac:dyDescent="0.2">
      <c r="A62" s="1">
        <v>60</v>
      </c>
      <c r="B62" s="1">
        <v>86</v>
      </c>
      <c r="C62" s="1">
        <v>2</v>
      </c>
      <c r="D62" t="s">
        <v>106</v>
      </c>
      <c r="G62" s="1">
        <f t="shared" si="5"/>
        <v>5296</v>
      </c>
      <c r="H62" s="1" t="str">
        <f t="shared" si="1"/>
        <v>14B0</v>
      </c>
      <c r="I62" s="1" t="str">
        <f t="shared" si="2"/>
        <v>14B4</v>
      </c>
      <c r="J62" s="1" t="str">
        <f t="shared" si="3"/>
        <v>14B8</v>
      </c>
      <c r="K62" s="1" t="b">
        <v>0</v>
      </c>
      <c r="L62" s="1">
        <v>5000</v>
      </c>
      <c r="M62" t="str">
        <f t="shared" si="4"/>
        <v>{false, 5000, 86, 2, id060, 0x14B0, 0x14B4, 0x14B8},</v>
      </c>
      <c r="N62" t="str">
        <f t="shared" si="6"/>
        <v>const char id060[] PROGMEM = "ignLoad";</v>
      </c>
    </row>
    <row r="63" spans="1:14" x14ac:dyDescent="0.2">
      <c r="A63" s="1">
        <v>61</v>
      </c>
      <c r="B63" s="1">
        <v>88</v>
      </c>
      <c r="C63" s="1">
        <v>2</v>
      </c>
      <c r="D63" t="s">
        <v>107</v>
      </c>
      <c r="G63" s="1">
        <f t="shared" si="5"/>
        <v>5316</v>
      </c>
      <c r="H63" s="1" t="str">
        <f t="shared" si="1"/>
        <v>14C4</v>
      </c>
      <c r="I63" s="1" t="str">
        <f t="shared" si="2"/>
        <v>14C8</v>
      </c>
      <c r="J63" s="1" t="str">
        <f t="shared" si="3"/>
        <v>14CC</v>
      </c>
      <c r="K63" s="1" t="b">
        <v>0</v>
      </c>
      <c r="L63" s="1">
        <v>5000</v>
      </c>
      <c r="M63" t="str">
        <f t="shared" si="4"/>
        <v>{false, 5000, 88, 2, id061, 0x14C4, 0x14C8, 0x14CC},</v>
      </c>
      <c r="N63" t="str">
        <f t="shared" si="6"/>
        <v>const char id061[] PROGMEM = "injAngle";</v>
      </c>
    </row>
    <row r="64" spans="1:14" x14ac:dyDescent="0.2">
      <c r="A64" s="1">
        <v>62</v>
      </c>
      <c r="B64" s="1">
        <v>90</v>
      </c>
      <c r="C64" s="1">
        <v>1</v>
      </c>
      <c r="D64" t="s">
        <v>108</v>
      </c>
      <c r="G64" s="1">
        <f t="shared" si="5"/>
        <v>5336</v>
      </c>
      <c r="H64" s="1" t="str">
        <f t="shared" si="1"/>
        <v>14D8</v>
      </c>
      <c r="I64" s="1" t="str">
        <f t="shared" si="2"/>
        <v>14DC</v>
      </c>
      <c r="J64" s="1" t="str">
        <f t="shared" si="3"/>
        <v>14E0</v>
      </c>
      <c r="K64" s="1" t="b">
        <v>0</v>
      </c>
      <c r="L64" s="1">
        <v>5000</v>
      </c>
      <c r="M64" t="str">
        <f t="shared" si="4"/>
        <v>{false, 5000, 90, 1, id062, 0x14D8, 0x14DC, 0x14E0},</v>
      </c>
      <c r="N64" t="str">
        <f t="shared" si="6"/>
        <v>const char id062[] PROGMEM = "idleDuty";</v>
      </c>
    </row>
    <row r="65" spans="1:14" x14ac:dyDescent="0.2">
      <c r="A65" s="1">
        <v>63</v>
      </c>
      <c r="B65" s="1">
        <v>91</v>
      </c>
      <c r="C65" s="1">
        <v>1</v>
      </c>
      <c r="D65" t="s">
        <v>109</v>
      </c>
      <c r="E65" t="s">
        <v>5</v>
      </c>
      <c r="G65" s="1">
        <f t="shared" si="5"/>
        <v>5356</v>
      </c>
      <c r="H65" s="1" t="str">
        <f t="shared" si="1"/>
        <v>14EC</v>
      </c>
      <c r="I65" s="1" t="str">
        <f t="shared" si="2"/>
        <v>14F0</v>
      </c>
      <c r="J65" s="1" t="str">
        <f t="shared" si="3"/>
        <v>14F4</v>
      </c>
      <c r="K65" s="1" t="b">
        <v>0</v>
      </c>
      <c r="L65" s="1">
        <v>5000</v>
      </c>
      <c r="M65" t="str">
        <f t="shared" si="4"/>
        <v>{false, 5000, 91, 1, id063, 0x14EC, 0x14F0, 0x14F4},</v>
      </c>
      <c r="N65" t="str">
        <f t="shared" si="6"/>
        <v>const char id063[] PROGMEM = "CLIdleTarget";</v>
      </c>
    </row>
    <row r="66" spans="1:14" x14ac:dyDescent="0.2">
      <c r="A66" s="1">
        <v>64</v>
      </c>
      <c r="B66" s="1">
        <v>92</v>
      </c>
      <c r="C66" s="1">
        <v>1</v>
      </c>
      <c r="D66" t="s">
        <v>110</v>
      </c>
      <c r="E66" t="s">
        <v>6</v>
      </c>
      <c r="G66" s="1">
        <f t="shared" si="5"/>
        <v>5376</v>
      </c>
      <c r="H66" s="1" t="str">
        <f t="shared" si="1"/>
        <v>1500</v>
      </c>
      <c r="I66" s="1" t="str">
        <f t="shared" si="2"/>
        <v>1504</v>
      </c>
      <c r="J66" s="1" t="str">
        <f t="shared" si="3"/>
        <v>1508</v>
      </c>
      <c r="K66" s="1" t="b">
        <v>0</v>
      </c>
      <c r="L66" s="1">
        <v>5000</v>
      </c>
      <c r="M66" t="str">
        <f t="shared" si="4"/>
        <v>{false, 5000, 92, 1, id064, 0x1500, 0x1504, 0x1508},</v>
      </c>
      <c r="N66" t="str">
        <f t="shared" si="6"/>
        <v>const char id064[] PROGMEM = "mapDOT";</v>
      </c>
    </row>
    <row r="67" spans="1:14" x14ac:dyDescent="0.2">
      <c r="A67" s="1">
        <v>65</v>
      </c>
      <c r="B67" s="1">
        <v>93</v>
      </c>
      <c r="C67" s="1">
        <v>1</v>
      </c>
      <c r="D67" t="s">
        <v>111</v>
      </c>
      <c r="G67" s="1">
        <f t="shared" si="5"/>
        <v>5396</v>
      </c>
      <c r="H67" s="1" t="str">
        <f t="shared" ref="H67:H90" si="7">DEC2HEX(G67,4)</f>
        <v>1514</v>
      </c>
      <c r="I67" s="1" t="str">
        <f t="shared" ref="I67:I90" si="8">DEC2HEX(G67+4,4)</f>
        <v>1518</v>
      </c>
      <c r="J67" s="1" t="str">
        <f t="shared" ref="J67:J90" si="9">DEC2HEX(G67+4+4,4)</f>
        <v>151C</v>
      </c>
      <c r="K67" s="1" t="b">
        <v>0</v>
      </c>
      <c r="L67" s="1">
        <v>5000</v>
      </c>
      <c r="M67" t="str">
        <f t="shared" ref="M67:M90" si="10">"{"&amp;LOWER(K67)&amp;", "&amp;L67&amp;", "&amp;B67&amp;", "&amp;C67&amp;", id"&amp;TEXT(A67,"000")&amp;", 0x"&amp;H67&amp;", 0x"&amp;I67&amp;", 0x"&amp;J67&amp;"},"</f>
        <v>{false, 5000, 93, 1, id065, 0x1514, 0x1518, 0x151C},</v>
      </c>
      <c r="N67" t="str">
        <f t="shared" ref="N67:N90" si="11">"const char id"&amp;TEXT(A67,"000")&amp;"[] PROGMEM = """&amp;D67&amp;""";"</f>
        <v>const char id065[] PROGMEM = "vvt1Angle";</v>
      </c>
    </row>
    <row r="68" spans="1:14" x14ac:dyDescent="0.2">
      <c r="A68" s="1">
        <v>66</v>
      </c>
      <c r="B68" s="1">
        <v>94</v>
      </c>
      <c r="C68" s="1">
        <v>1</v>
      </c>
      <c r="D68" t="s">
        <v>112</v>
      </c>
      <c r="G68" s="1">
        <f t="shared" ref="G68:G90" si="12">G67+20</f>
        <v>5416</v>
      </c>
      <c r="H68" s="1" t="str">
        <f t="shared" si="7"/>
        <v>1528</v>
      </c>
      <c r="I68" s="1" t="str">
        <f t="shared" si="8"/>
        <v>152C</v>
      </c>
      <c r="J68" s="1" t="str">
        <f t="shared" si="9"/>
        <v>1530</v>
      </c>
      <c r="K68" s="1" t="b">
        <v>0</v>
      </c>
      <c r="L68" s="1">
        <v>5000</v>
      </c>
      <c r="M68" t="str">
        <f t="shared" si="10"/>
        <v>{false, 5000, 94, 1, id066, 0x1528, 0x152C, 0x1530},</v>
      </c>
      <c r="N68" t="str">
        <f t="shared" si="11"/>
        <v>const char id066[] PROGMEM = "vvt1TargetAngle";</v>
      </c>
    </row>
    <row r="69" spans="1:14" x14ac:dyDescent="0.2">
      <c r="A69" s="1">
        <v>67</v>
      </c>
      <c r="B69" s="1">
        <v>95</v>
      </c>
      <c r="C69" s="1">
        <v>1</v>
      </c>
      <c r="D69" t="s">
        <v>113</v>
      </c>
      <c r="G69" s="1">
        <f t="shared" si="12"/>
        <v>5436</v>
      </c>
      <c r="H69" s="1" t="str">
        <f t="shared" si="7"/>
        <v>153C</v>
      </c>
      <c r="I69" s="1" t="str">
        <f t="shared" si="8"/>
        <v>1540</v>
      </c>
      <c r="J69" s="1" t="str">
        <f t="shared" si="9"/>
        <v>1544</v>
      </c>
      <c r="K69" s="1" t="b">
        <v>0</v>
      </c>
      <c r="L69" s="1">
        <v>5000</v>
      </c>
      <c r="M69" t="str">
        <f t="shared" si="10"/>
        <v>{false, 5000, 95, 1, id067, 0x153C, 0x1540, 0x1544},</v>
      </c>
      <c r="N69" t="str">
        <f t="shared" si="11"/>
        <v>const char id067[] PROGMEM = "vvt1Duty";</v>
      </c>
    </row>
    <row r="70" spans="1:14" x14ac:dyDescent="0.2">
      <c r="A70" s="1">
        <v>68</v>
      </c>
      <c r="B70" s="1">
        <v>96</v>
      </c>
      <c r="C70" s="1">
        <v>2</v>
      </c>
      <c r="D70" t="s">
        <v>114</v>
      </c>
      <c r="G70" s="1">
        <f t="shared" si="12"/>
        <v>5456</v>
      </c>
      <c r="H70" s="1" t="str">
        <f t="shared" si="7"/>
        <v>1550</v>
      </c>
      <c r="I70" s="1" t="str">
        <f t="shared" si="8"/>
        <v>1554</v>
      </c>
      <c r="J70" s="1" t="str">
        <f t="shared" si="9"/>
        <v>1558</v>
      </c>
      <c r="K70" s="1" t="b">
        <v>0</v>
      </c>
      <c r="L70" s="1">
        <v>5000</v>
      </c>
      <c r="M70" t="str">
        <f t="shared" si="10"/>
        <v>{false, 5000, 96, 2, id068, 0x1550, 0x1554, 0x1558},</v>
      </c>
      <c r="N70" t="str">
        <f t="shared" si="11"/>
        <v>const char id068[] PROGMEM = "flexBoostCorrection";</v>
      </c>
    </row>
    <row r="71" spans="1:14" x14ac:dyDescent="0.2">
      <c r="A71" s="1">
        <v>69</v>
      </c>
      <c r="B71" s="1">
        <v>98</v>
      </c>
      <c r="C71" s="1">
        <v>1</v>
      </c>
      <c r="D71" t="s">
        <v>115</v>
      </c>
      <c r="G71" s="1">
        <f t="shared" si="12"/>
        <v>5476</v>
      </c>
      <c r="H71" s="1" t="str">
        <f t="shared" si="7"/>
        <v>1564</v>
      </c>
      <c r="I71" s="1" t="str">
        <f t="shared" si="8"/>
        <v>1568</v>
      </c>
      <c r="J71" s="1" t="str">
        <f t="shared" si="9"/>
        <v>156C</v>
      </c>
      <c r="K71" s="1" t="b">
        <v>0</v>
      </c>
      <c r="L71" s="1">
        <v>5000</v>
      </c>
      <c r="M71" t="str">
        <f t="shared" si="10"/>
        <v>{false, 5000, 98, 1, id069, 0x1564, 0x1568, 0x156C},</v>
      </c>
      <c r="N71" t="str">
        <f t="shared" si="11"/>
        <v>const char id069[] PROGMEM = "baroCorrection";</v>
      </c>
    </row>
    <row r="72" spans="1:14" x14ac:dyDescent="0.2">
      <c r="A72" s="1">
        <v>70</v>
      </c>
      <c r="B72" s="1">
        <v>99</v>
      </c>
      <c r="C72" s="1">
        <v>1</v>
      </c>
      <c r="D72" t="s">
        <v>116</v>
      </c>
      <c r="E72" t="s">
        <v>7</v>
      </c>
      <c r="G72" s="1">
        <f t="shared" si="12"/>
        <v>5496</v>
      </c>
      <c r="H72" s="1" t="str">
        <f t="shared" si="7"/>
        <v>1578</v>
      </c>
      <c r="I72" s="1" t="str">
        <f t="shared" si="8"/>
        <v>157C</v>
      </c>
      <c r="J72" s="1" t="str">
        <f t="shared" si="9"/>
        <v>1580</v>
      </c>
      <c r="K72" s="1" t="b">
        <v>0</v>
      </c>
      <c r="L72" s="1">
        <v>5000</v>
      </c>
      <c r="M72" t="str">
        <f t="shared" si="10"/>
        <v>{false, 5000, 99, 1, id070, 0x1578, 0x157C, 0x1580},</v>
      </c>
      <c r="N72" t="str">
        <f t="shared" si="11"/>
        <v>const char id070[] PROGMEM = "ASEValue";</v>
      </c>
    </row>
    <row r="73" spans="1:14" x14ac:dyDescent="0.2">
      <c r="A73" s="1">
        <v>71</v>
      </c>
      <c r="B73" s="1">
        <v>100</v>
      </c>
      <c r="C73" s="1">
        <v>2</v>
      </c>
      <c r="D73" t="s">
        <v>117</v>
      </c>
      <c r="E73" t="s">
        <v>51</v>
      </c>
      <c r="G73" s="1">
        <f t="shared" si="12"/>
        <v>5516</v>
      </c>
      <c r="H73" s="1" t="str">
        <f t="shared" si="7"/>
        <v>158C</v>
      </c>
      <c r="I73" s="1" t="str">
        <f t="shared" si="8"/>
        <v>1590</v>
      </c>
      <c r="J73" s="1" t="str">
        <f t="shared" si="9"/>
        <v>1594</v>
      </c>
      <c r="K73" s="1" t="b">
        <v>0</v>
      </c>
      <c r="L73" s="1">
        <v>5000</v>
      </c>
      <c r="M73" t="str">
        <f t="shared" si="10"/>
        <v>{false, 5000, 100, 2, id071, 0x158C, 0x1590, 0x1594},</v>
      </c>
      <c r="N73" t="str">
        <f t="shared" si="11"/>
        <v>const char id071[] PROGMEM = "vss";</v>
      </c>
    </row>
    <row r="74" spans="1:14" x14ac:dyDescent="0.2">
      <c r="A74" s="1">
        <v>72</v>
      </c>
      <c r="B74" s="1">
        <v>102</v>
      </c>
      <c r="C74" s="1">
        <v>1</v>
      </c>
      <c r="D74" t="s">
        <v>118</v>
      </c>
      <c r="G74" s="1">
        <f t="shared" si="12"/>
        <v>5536</v>
      </c>
      <c r="H74" s="1" t="str">
        <f t="shared" si="7"/>
        <v>15A0</v>
      </c>
      <c r="I74" s="1" t="str">
        <f t="shared" si="8"/>
        <v>15A4</v>
      </c>
      <c r="J74" s="1" t="str">
        <f t="shared" si="9"/>
        <v>15A8</v>
      </c>
      <c r="K74" s="1" t="b">
        <v>0</v>
      </c>
      <c r="L74" s="1">
        <v>5000</v>
      </c>
      <c r="M74" t="str">
        <f t="shared" si="10"/>
        <v>{false, 5000, 102, 1, id072, 0x15A0, 0x15A4, 0x15A8},</v>
      </c>
      <c r="N74" t="str">
        <f t="shared" si="11"/>
        <v>const char id072[] PROGMEM = "gear";</v>
      </c>
    </row>
    <row r="75" spans="1:14" x14ac:dyDescent="0.2">
      <c r="A75" s="1">
        <v>73</v>
      </c>
      <c r="B75" s="1">
        <v>103</v>
      </c>
      <c r="C75" s="1">
        <v>1</v>
      </c>
      <c r="D75" t="s">
        <v>119</v>
      </c>
      <c r="G75" s="1">
        <f t="shared" si="12"/>
        <v>5556</v>
      </c>
      <c r="H75" s="1" t="str">
        <f t="shared" si="7"/>
        <v>15B4</v>
      </c>
      <c r="I75" s="1" t="str">
        <f t="shared" si="8"/>
        <v>15B8</v>
      </c>
      <c r="J75" s="1" t="str">
        <f t="shared" si="9"/>
        <v>15BC</v>
      </c>
      <c r="K75" s="1" t="b">
        <v>0</v>
      </c>
      <c r="L75" s="1">
        <v>5000</v>
      </c>
      <c r="M75" t="str">
        <f t="shared" si="10"/>
        <v>{false, 5000, 103, 1, id073, 0x15B4, 0x15B8, 0x15BC},</v>
      </c>
      <c r="N75" t="str">
        <f t="shared" si="11"/>
        <v>const char id073[] PROGMEM = "fuelPressure";</v>
      </c>
    </row>
    <row r="76" spans="1:14" x14ac:dyDescent="0.2">
      <c r="A76" s="1">
        <v>74</v>
      </c>
      <c r="B76" s="1">
        <v>104</v>
      </c>
      <c r="C76" s="1">
        <v>1</v>
      </c>
      <c r="D76" t="s">
        <v>120</v>
      </c>
      <c r="G76" s="1">
        <f t="shared" si="12"/>
        <v>5576</v>
      </c>
      <c r="H76" s="1" t="str">
        <f t="shared" si="7"/>
        <v>15C8</v>
      </c>
      <c r="I76" s="1" t="str">
        <f t="shared" si="8"/>
        <v>15CC</v>
      </c>
      <c r="J76" s="1" t="str">
        <f t="shared" si="9"/>
        <v>15D0</v>
      </c>
      <c r="K76" s="1" t="b">
        <v>0</v>
      </c>
      <c r="L76" s="1">
        <v>5000</v>
      </c>
      <c r="M76" t="str">
        <f t="shared" si="10"/>
        <v>{false, 5000, 104, 1, id074, 0x15C8, 0x15CC, 0x15D0},</v>
      </c>
      <c r="N76" t="str">
        <f t="shared" si="11"/>
        <v>const char id074[] PROGMEM = "oilPressure";</v>
      </c>
    </row>
    <row r="77" spans="1:14" x14ac:dyDescent="0.2">
      <c r="A77" s="1">
        <v>75</v>
      </c>
      <c r="B77" s="1">
        <v>105</v>
      </c>
      <c r="C77" s="1">
        <v>1</v>
      </c>
      <c r="D77" t="s">
        <v>121</v>
      </c>
      <c r="G77" s="1">
        <f t="shared" si="12"/>
        <v>5596</v>
      </c>
      <c r="H77" s="1" t="str">
        <f t="shared" si="7"/>
        <v>15DC</v>
      </c>
      <c r="I77" s="1" t="str">
        <f t="shared" si="8"/>
        <v>15E0</v>
      </c>
      <c r="J77" s="1" t="str">
        <f t="shared" si="9"/>
        <v>15E4</v>
      </c>
      <c r="K77" s="1" t="b">
        <v>0</v>
      </c>
      <c r="L77" s="1">
        <v>5000</v>
      </c>
      <c r="M77" t="str">
        <f t="shared" si="10"/>
        <v>{false, 5000, 105, 1, id075, 0x15DC, 0x15E0, 0x15E4},</v>
      </c>
      <c r="N77" t="str">
        <f t="shared" si="11"/>
        <v>const char id075[] PROGMEM = "wmiPW";</v>
      </c>
    </row>
    <row r="78" spans="1:14" x14ac:dyDescent="0.2">
      <c r="A78" s="1">
        <v>76</v>
      </c>
      <c r="B78" s="1">
        <v>106</v>
      </c>
      <c r="C78" s="1">
        <v>1</v>
      </c>
      <c r="D78" t="s">
        <v>122</v>
      </c>
      <c r="E78" t="s">
        <v>8</v>
      </c>
      <c r="G78" s="1">
        <f t="shared" si="12"/>
        <v>5616</v>
      </c>
      <c r="H78" s="1" t="str">
        <f t="shared" si="7"/>
        <v>15F0</v>
      </c>
      <c r="I78" s="1" t="str">
        <f t="shared" si="8"/>
        <v>15F4</v>
      </c>
      <c r="J78" s="1" t="str">
        <f t="shared" si="9"/>
        <v>15F8</v>
      </c>
      <c r="K78" s="1" t="b">
        <v>0</v>
      </c>
      <c r="L78" s="1">
        <v>5000</v>
      </c>
      <c r="M78" t="str">
        <f t="shared" si="10"/>
        <v>{false, 5000, 106, 1, id076, 0x15F0, 0x15F4, 0x15F8},</v>
      </c>
      <c r="N78" t="str">
        <f t="shared" si="11"/>
        <v>const char id076[] PROGMEM = "status4";</v>
      </c>
    </row>
    <row r="79" spans="1:14" x14ac:dyDescent="0.2">
      <c r="A79" s="1">
        <v>77</v>
      </c>
      <c r="B79" s="1">
        <v>107</v>
      </c>
      <c r="C79" s="1">
        <v>1</v>
      </c>
      <c r="D79" t="s">
        <v>123</v>
      </c>
      <c r="G79" s="1">
        <f t="shared" si="12"/>
        <v>5636</v>
      </c>
      <c r="H79" s="1" t="str">
        <f t="shared" si="7"/>
        <v>1604</v>
      </c>
      <c r="I79" s="1" t="str">
        <f t="shared" si="8"/>
        <v>1608</v>
      </c>
      <c r="J79" s="1" t="str">
        <f t="shared" si="9"/>
        <v>160C</v>
      </c>
      <c r="K79" s="1" t="b">
        <v>0</v>
      </c>
      <c r="L79" s="1">
        <v>5000</v>
      </c>
      <c r="M79" t="str">
        <f t="shared" si="10"/>
        <v>{false, 5000, 107, 1, id077, 0x1604, 0x1608, 0x160C},</v>
      </c>
      <c r="N79" t="str">
        <f t="shared" si="11"/>
        <v>const char id077[] PROGMEM = "vvt2Angle";</v>
      </c>
    </row>
    <row r="80" spans="1:14" x14ac:dyDescent="0.2">
      <c r="A80" s="1">
        <v>78</v>
      </c>
      <c r="B80" s="1">
        <v>108</v>
      </c>
      <c r="C80" s="1">
        <v>1</v>
      </c>
      <c r="D80" t="s">
        <v>124</v>
      </c>
      <c r="G80" s="1">
        <f t="shared" si="12"/>
        <v>5656</v>
      </c>
      <c r="H80" s="1" t="str">
        <f t="shared" si="7"/>
        <v>1618</v>
      </c>
      <c r="I80" s="1" t="str">
        <f t="shared" si="8"/>
        <v>161C</v>
      </c>
      <c r="J80" s="1" t="str">
        <f t="shared" si="9"/>
        <v>1620</v>
      </c>
      <c r="K80" s="1" t="b">
        <v>0</v>
      </c>
      <c r="L80" s="1">
        <v>5000</v>
      </c>
      <c r="M80" t="str">
        <f t="shared" si="10"/>
        <v>{false, 5000, 108, 1, id078, 0x1618, 0x161C, 0x1620},</v>
      </c>
      <c r="N80" t="str">
        <f t="shared" si="11"/>
        <v>const char id078[] PROGMEM = "vvt2TargetAngle";</v>
      </c>
    </row>
    <row r="81" spans="1:14" x14ac:dyDescent="0.2">
      <c r="A81" s="1">
        <v>79</v>
      </c>
      <c r="B81" s="1">
        <v>109</v>
      </c>
      <c r="C81" s="1">
        <v>1</v>
      </c>
      <c r="D81" t="s">
        <v>125</v>
      </c>
      <c r="G81" s="1">
        <f t="shared" si="12"/>
        <v>5676</v>
      </c>
      <c r="H81" s="1" t="str">
        <f t="shared" si="7"/>
        <v>162C</v>
      </c>
      <c r="I81" s="1" t="str">
        <f t="shared" si="8"/>
        <v>1630</v>
      </c>
      <c r="J81" s="1" t="str">
        <f t="shared" si="9"/>
        <v>1634</v>
      </c>
      <c r="K81" s="1" t="b">
        <v>0</v>
      </c>
      <c r="L81" s="1">
        <v>5000</v>
      </c>
      <c r="M81" t="str">
        <f t="shared" si="10"/>
        <v>{false, 5000, 109, 1, id079, 0x162C, 0x1630, 0x1634},</v>
      </c>
      <c r="N81" t="str">
        <f t="shared" si="11"/>
        <v>const char id079[] PROGMEM = "vvt2Duty";</v>
      </c>
    </row>
    <row r="82" spans="1:14" x14ac:dyDescent="0.2">
      <c r="A82" s="1">
        <v>80</v>
      </c>
      <c r="B82" s="1">
        <v>110</v>
      </c>
      <c r="C82" s="1">
        <v>1</v>
      </c>
      <c r="D82" t="s">
        <v>126</v>
      </c>
      <c r="G82" s="1">
        <f t="shared" si="12"/>
        <v>5696</v>
      </c>
      <c r="H82" s="1" t="str">
        <f t="shared" si="7"/>
        <v>1640</v>
      </c>
      <c r="I82" s="1" t="str">
        <f t="shared" si="8"/>
        <v>1644</v>
      </c>
      <c r="J82" s="1" t="str">
        <f t="shared" si="9"/>
        <v>1648</v>
      </c>
      <c r="K82" s="1" t="b">
        <v>0</v>
      </c>
      <c r="L82" s="1">
        <v>5000</v>
      </c>
      <c r="M82" t="str">
        <f t="shared" si="10"/>
        <v>{false, 5000, 110, 1, id080, 0x1640, 0x1644, 0x1648},</v>
      </c>
      <c r="N82" t="str">
        <f t="shared" si="11"/>
        <v>const char id080[] PROGMEM = "outputsStatus";</v>
      </c>
    </row>
    <row r="83" spans="1:14" x14ac:dyDescent="0.2">
      <c r="A83" s="1">
        <v>81</v>
      </c>
      <c r="B83" s="1">
        <v>111</v>
      </c>
      <c r="C83" s="1">
        <v>1</v>
      </c>
      <c r="D83" t="s">
        <v>142</v>
      </c>
      <c r="E83" t="s">
        <v>149</v>
      </c>
      <c r="G83" s="1">
        <f t="shared" si="12"/>
        <v>5716</v>
      </c>
      <c r="H83" s="1" t="str">
        <f t="shared" si="7"/>
        <v>1654</v>
      </c>
      <c r="I83" s="1" t="str">
        <f t="shared" si="8"/>
        <v>1658</v>
      </c>
      <c r="J83" s="1" t="str">
        <f t="shared" si="9"/>
        <v>165C</v>
      </c>
      <c r="K83" s="1" t="b">
        <v>0</v>
      </c>
      <c r="L83" s="1">
        <v>5000</v>
      </c>
      <c r="M83" t="str">
        <f t="shared" si="10"/>
        <v>{false, 5000, 111, 1, id081, 0x1654, 0x1658, 0x165C},</v>
      </c>
      <c r="N83" t="str">
        <f t="shared" si="11"/>
        <v>const char id081[] PROGMEM = "fuelTemp";</v>
      </c>
    </row>
    <row r="84" spans="1:14" x14ac:dyDescent="0.2">
      <c r="A84" s="1">
        <v>82</v>
      </c>
      <c r="B84" s="1">
        <v>112</v>
      </c>
      <c r="C84" s="1">
        <v>1</v>
      </c>
      <c r="D84" t="s">
        <v>127</v>
      </c>
      <c r="E84" t="s">
        <v>9</v>
      </c>
      <c r="G84" s="1">
        <f t="shared" si="12"/>
        <v>5736</v>
      </c>
      <c r="H84" s="1" t="str">
        <f t="shared" si="7"/>
        <v>1668</v>
      </c>
      <c r="I84" s="1" t="str">
        <f t="shared" si="8"/>
        <v>166C</v>
      </c>
      <c r="J84" s="1" t="str">
        <f t="shared" si="9"/>
        <v>1670</v>
      </c>
      <c r="K84" s="1" t="b">
        <v>0</v>
      </c>
      <c r="L84" s="1">
        <v>5000</v>
      </c>
      <c r="M84" t="str">
        <f t="shared" si="10"/>
        <v>{false, 5000, 112, 1, id082, 0x1668, 0x166C, 0x1670},</v>
      </c>
      <c r="N84" t="str">
        <f t="shared" si="11"/>
        <v>const char id082[] PROGMEM = "fuelTempCorrection";</v>
      </c>
    </row>
    <row r="85" spans="1:14" x14ac:dyDescent="0.2">
      <c r="A85" s="1">
        <v>83</v>
      </c>
      <c r="B85" s="1">
        <v>113</v>
      </c>
      <c r="C85" s="1">
        <v>1</v>
      </c>
      <c r="D85" t="s">
        <v>128</v>
      </c>
      <c r="E85" t="s">
        <v>10</v>
      </c>
      <c r="G85" s="1">
        <f t="shared" si="12"/>
        <v>5756</v>
      </c>
      <c r="H85" s="1" t="str">
        <f t="shared" si="7"/>
        <v>167C</v>
      </c>
      <c r="I85" s="1" t="str">
        <f t="shared" si="8"/>
        <v>1680</v>
      </c>
      <c r="J85" s="1" t="str">
        <f t="shared" si="9"/>
        <v>1684</v>
      </c>
      <c r="K85" s="1" t="b">
        <v>0</v>
      </c>
      <c r="L85" s="1">
        <v>5000</v>
      </c>
      <c r="M85" t="str">
        <f t="shared" si="10"/>
        <v>{false, 5000, 113, 1, id083, 0x167C, 0x1680, 0x1684},</v>
      </c>
      <c r="N85" t="str">
        <f t="shared" si="11"/>
        <v>const char id083[] PROGMEM = "VE1";</v>
      </c>
    </row>
    <row r="86" spans="1:14" x14ac:dyDescent="0.2">
      <c r="A86" s="1">
        <v>84</v>
      </c>
      <c r="B86" s="1">
        <v>114</v>
      </c>
      <c r="C86" s="1">
        <v>1</v>
      </c>
      <c r="D86" t="s">
        <v>129</v>
      </c>
      <c r="E86" t="s">
        <v>11</v>
      </c>
      <c r="G86" s="1">
        <f t="shared" si="12"/>
        <v>5776</v>
      </c>
      <c r="H86" s="1" t="str">
        <f t="shared" si="7"/>
        <v>1690</v>
      </c>
      <c r="I86" s="1" t="str">
        <f t="shared" si="8"/>
        <v>1694</v>
      </c>
      <c r="J86" s="1" t="str">
        <f t="shared" si="9"/>
        <v>1698</v>
      </c>
      <c r="K86" s="1" t="b">
        <v>0</v>
      </c>
      <c r="L86" s="1">
        <v>5000</v>
      </c>
      <c r="M86" t="str">
        <f t="shared" si="10"/>
        <v>{false, 5000, 114, 1, id084, 0x1690, 0x1694, 0x1698},</v>
      </c>
      <c r="N86" t="str">
        <f t="shared" si="11"/>
        <v>const char id084[] PROGMEM = "VE2";</v>
      </c>
    </row>
    <row r="87" spans="1:14" x14ac:dyDescent="0.2">
      <c r="A87" s="1">
        <v>85</v>
      </c>
      <c r="B87" s="1">
        <v>115</v>
      </c>
      <c r="C87" s="1">
        <v>1</v>
      </c>
      <c r="D87" t="s">
        <v>130</v>
      </c>
      <c r="E87" t="s">
        <v>53</v>
      </c>
      <c r="G87" s="1">
        <f t="shared" si="12"/>
        <v>5796</v>
      </c>
      <c r="H87" s="1" t="str">
        <f t="shared" si="7"/>
        <v>16A4</v>
      </c>
      <c r="I87" s="1" t="str">
        <f t="shared" si="8"/>
        <v>16A8</v>
      </c>
      <c r="J87" s="1" t="str">
        <f t="shared" si="9"/>
        <v>16AC</v>
      </c>
      <c r="K87" s="1" t="b">
        <v>0</v>
      </c>
      <c r="L87" s="1">
        <v>5000</v>
      </c>
      <c r="M87" t="str">
        <f t="shared" si="10"/>
        <v>{false, 5000, 115, 1, id085, 0x16A4, 0x16A8, 0x16AC},</v>
      </c>
      <c r="N87" t="str">
        <f t="shared" si="11"/>
        <v>const char id085[] PROGMEM = "advance1";</v>
      </c>
    </row>
    <row r="88" spans="1:14" x14ac:dyDescent="0.2">
      <c r="A88" s="1">
        <v>86</v>
      </c>
      <c r="B88" s="1">
        <v>116</v>
      </c>
      <c r="C88" s="1">
        <v>1</v>
      </c>
      <c r="D88" t="s">
        <v>131</v>
      </c>
      <c r="E88" t="s">
        <v>52</v>
      </c>
      <c r="G88" s="1">
        <f t="shared" si="12"/>
        <v>5816</v>
      </c>
      <c r="H88" s="1" t="str">
        <f t="shared" si="7"/>
        <v>16B8</v>
      </c>
      <c r="I88" s="1" t="str">
        <f t="shared" si="8"/>
        <v>16BC</v>
      </c>
      <c r="J88" s="1" t="str">
        <f t="shared" si="9"/>
        <v>16C0</v>
      </c>
      <c r="K88" s="1" t="b">
        <v>0</v>
      </c>
      <c r="L88" s="1">
        <v>5000</v>
      </c>
      <c r="M88" t="str">
        <f t="shared" si="10"/>
        <v>{false, 5000, 116, 1, id086, 0x16B8, 0x16BC, 0x16C0},</v>
      </c>
      <c r="N88" t="str">
        <f t="shared" si="11"/>
        <v>const char id086[] PROGMEM = "advance2";</v>
      </c>
    </row>
    <row r="89" spans="1:14" x14ac:dyDescent="0.2">
      <c r="A89" s="1">
        <v>87</v>
      </c>
      <c r="B89" s="1">
        <v>117</v>
      </c>
      <c r="C89" s="1">
        <v>1</v>
      </c>
      <c r="D89" t="s">
        <v>135</v>
      </c>
      <c r="G89" s="1">
        <f t="shared" si="12"/>
        <v>5836</v>
      </c>
      <c r="H89" s="1" t="str">
        <f t="shared" si="7"/>
        <v>16CC</v>
      </c>
      <c r="I89" s="1" t="str">
        <f t="shared" si="8"/>
        <v>16D0</v>
      </c>
      <c r="J89" s="1" t="str">
        <f t="shared" si="9"/>
        <v>16D4</v>
      </c>
      <c r="K89" s="1" t="b">
        <v>0</v>
      </c>
      <c r="L89" s="1">
        <v>5000</v>
      </c>
      <c r="M89" t="str">
        <f t="shared" si="10"/>
        <v>{false, 5000, 117, 1, id087, 0x16CC, 0x16D0, 0x16D4},</v>
      </c>
      <c r="N89" t="str">
        <f t="shared" si="11"/>
        <v>const char id087[] PROGMEM = "nitrousStatus";</v>
      </c>
    </row>
    <row r="90" spans="1:14" x14ac:dyDescent="0.2">
      <c r="A90" s="1">
        <v>88</v>
      </c>
      <c r="B90" s="1">
        <v>118</v>
      </c>
      <c r="C90" s="1">
        <v>1</v>
      </c>
      <c r="D90" t="s">
        <v>132</v>
      </c>
      <c r="E90" t="s">
        <v>12</v>
      </c>
      <c r="G90" s="1">
        <f t="shared" si="12"/>
        <v>5856</v>
      </c>
      <c r="H90" s="1" t="str">
        <f t="shared" si="7"/>
        <v>16E0</v>
      </c>
      <c r="I90" s="1" t="str">
        <f t="shared" si="8"/>
        <v>16E4</v>
      </c>
      <c r="J90" s="1" t="str">
        <f t="shared" si="9"/>
        <v>16E8</v>
      </c>
      <c r="K90" s="1" t="b">
        <v>0</v>
      </c>
      <c r="L90" s="1">
        <v>5000</v>
      </c>
      <c r="M90" t="str">
        <f t="shared" si="10"/>
        <v>{false, 5000, 118, 1, id088, 0x16E0, 0x16E4, 0x16E8},</v>
      </c>
      <c r="N90" t="str">
        <f t="shared" si="11"/>
        <v>const char id088[] PROGMEM = "SDStatus";</v>
      </c>
    </row>
  </sheetData>
  <autoFilter ref="A1:N1" xr:uid="{D337B726-ABB7-480B-8944-833BBA38CA9B}"/>
  <conditionalFormatting sqref="K2:L9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396B-E395-4997-A6F1-0F712D44270A}">
  <dimension ref="A1:I74"/>
  <sheetViews>
    <sheetView showGridLines="0" tabSelected="1" workbookViewId="0">
      <pane ySplit="1" topLeftCell="A53" activePane="bottomLeft" state="frozen"/>
      <selection pane="bottomLeft" activeCell="I57" sqref="I57"/>
    </sheetView>
  </sheetViews>
  <sheetFormatPr defaultRowHeight="12" x14ac:dyDescent="0.2"/>
  <cols>
    <col min="2" max="2" width="10.5" style="1" bestFit="1" customWidth="1"/>
    <col min="3" max="3" width="12" style="1" bestFit="1" customWidth="1"/>
    <col min="4" max="4" width="19.6640625" bestFit="1" customWidth="1"/>
    <col min="5" max="6" width="29.33203125" customWidth="1"/>
    <col min="7" max="7" width="14.5" style="1" bestFit="1" customWidth="1"/>
    <col min="8" max="9" width="15.33203125" bestFit="1" customWidth="1"/>
  </cols>
  <sheetData>
    <row r="1" spans="1:9" s="4" customFormat="1" x14ac:dyDescent="0.2">
      <c r="A1" s="2" t="s">
        <v>143</v>
      </c>
      <c r="B1" s="2" t="s">
        <v>16</v>
      </c>
      <c r="C1" s="2" t="s">
        <v>17</v>
      </c>
      <c r="D1" s="3" t="s">
        <v>13</v>
      </c>
      <c r="E1" s="3" t="s">
        <v>14</v>
      </c>
      <c r="F1" s="3"/>
      <c r="G1" s="2" t="s">
        <v>151</v>
      </c>
      <c r="H1" s="2" t="s">
        <v>153</v>
      </c>
      <c r="I1" s="2" t="s">
        <v>152</v>
      </c>
    </row>
    <row r="2" spans="1:9" x14ac:dyDescent="0.2">
      <c r="A2" s="1">
        <v>0</v>
      </c>
      <c r="B2" s="1">
        <v>0</v>
      </c>
      <c r="C2" s="1">
        <v>1</v>
      </c>
      <c r="D2" t="s">
        <v>54</v>
      </c>
      <c r="E2" t="s">
        <v>15</v>
      </c>
      <c r="G2" s="1" t="str">
        <f>VLOOKUP($A2,Sheet1!$A:$J,8,0)</f>
        <v>1000</v>
      </c>
      <c r="H2" s="1" t="str">
        <f>VLOOKUP($A2,Sheet1!$A:$J,9,0)</f>
        <v>1004</v>
      </c>
      <c r="I2" s="1" t="str">
        <f>VLOOKUP($A2,Sheet1!$A:$J,10,0)</f>
        <v>1008</v>
      </c>
    </row>
    <row r="3" spans="1:9" x14ac:dyDescent="0.2">
      <c r="A3" s="1">
        <v>1</v>
      </c>
      <c r="B3" s="1">
        <v>1</v>
      </c>
      <c r="C3" s="1">
        <v>1</v>
      </c>
      <c r="D3" t="s">
        <v>55</v>
      </c>
      <c r="E3" t="s">
        <v>18</v>
      </c>
      <c r="G3" s="1" t="str">
        <f>VLOOKUP(A3,Sheet1!A:H,8,0)</f>
        <v>1014</v>
      </c>
      <c r="H3" s="1" t="str">
        <f>VLOOKUP($A3,Sheet1!$A:$J,9,0)</f>
        <v>1018</v>
      </c>
      <c r="I3" s="1" t="str">
        <f>VLOOKUP($A3,Sheet1!$A:$J,10,0)</f>
        <v>101C</v>
      </c>
    </row>
    <row r="4" spans="1:9" x14ac:dyDescent="0.2">
      <c r="A4" s="1">
        <v>2</v>
      </c>
      <c r="B4" s="1">
        <v>2</v>
      </c>
      <c r="C4" s="1">
        <v>1</v>
      </c>
      <c r="D4" t="s">
        <v>56</v>
      </c>
      <c r="E4" t="s">
        <v>19</v>
      </c>
      <c r="G4" s="1" t="str">
        <f>VLOOKUP(A4,Sheet1!A:H,8,0)</f>
        <v>1028</v>
      </c>
      <c r="H4" s="1" t="str">
        <f>VLOOKUP($A4,Sheet1!$A:$J,9,0)</f>
        <v>102C</v>
      </c>
      <c r="I4" s="1" t="str">
        <f>VLOOKUP($A4,Sheet1!$A:$J,10,0)</f>
        <v>1030</v>
      </c>
    </row>
    <row r="5" spans="1:9" x14ac:dyDescent="0.2">
      <c r="A5" s="1">
        <v>3</v>
      </c>
      <c r="B5" s="1">
        <v>3</v>
      </c>
      <c r="C5" s="1">
        <v>1</v>
      </c>
      <c r="D5" t="s">
        <v>57</v>
      </c>
      <c r="E5" t="s">
        <v>20</v>
      </c>
      <c r="G5" s="1" t="str">
        <f>VLOOKUP(A5,Sheet1!A:H,8,0)</f>
        <v>103C</v>
      </c>
      <c r="H5" s="1" t="str">
        <f>VLOOKUP($A5,Sheet1!$A:$J,9,0)</f>
        <v>1040</v>
      </c>
      <c r="I5" s="1" t="str">
        <f>VLOOKUP($A5,Sheet1!$A:$J,10,0)</f>
        <v>1044</v>
      </c>
    </row>
    <row r="6" spans="1:9" x14ac:dyDescent="0.2">
      <c r="A6" s="1">
        <v>4</v>
      </c>
      <c r="B6" s="1">
        <v>4</v>
      </c>
      <c r="C6" s="1">
        <v>2</v>
      </c>
      <c r="D6" t="s">
        <v>47</v>
      </c>
      <c r="E6" t="s">
        <v>47</v>
      </c>
      <c r="G6" s="1" t="str">
        <f>VLOOKUP(A6,Sheet1!A:H,8,0)</f>
        <v>1050</v>
      </c>
      <c r="H6" s="1" t="str">
        <f>VLOOKUP($A6,Sheet1!$A:$J,9,0)</f>
        <v>1054</v>
      </c>
      <c r="I6" s="1" t="str">
        <f>VLOOKUP($A6,Sheet1!$A:$J,10,0)</f>
        <v>1058</v>
      </c>
    </row>
    <row r="7" spans="1:9" x14ac:dyDescent="0.2">
      <c r="A7" s="1">
        <v>5</v>
      </c>
      <c r="B7" s="1">
        <v>6</v>
      </c>
      <c r="C7" s="1">
        <v>1</v>
      </c>
      <c r="D7" t="s">
        <v>139</v>
      </c>
      <c r="E7" t="s">
        <v>137</v>
      </c>
      <c r="G7" s="1" t="str">
        <f>VLOOKUP(A7,Sheet1!A:H,8,0)</f>
        <v>1064</v>
      </c>
      <c r="H7" s="1" t="str">
        <f>VLOOKUP($A7,Sheet1!$A:$J,9,0)</f>
        <v>1068</v>
      </c>
      <c r="I7" s="1" t="str">
        <f>VLOOKUP($A7,Sheet1!$A:$J,10,0)</f>
        <v>106C</v>
      </c>
    </row>
    <row r="8" spans="1:9" x14ac:dyDescent="0.2">
      <c r="A8" s="1">
        <v>6</v>
      </c>
      <c r="B8" s="1">
        <v>7</v>
      </c>
      <c r="C8" s="1">
        <v>1</v>
      </c>
      <c r="D8" t="s">
        <v>140</v>
      </c>
      <c r="E8" t="s">
        <v>138</v>
      </c>
      <c r="G8" s="1" t="str">
        <f>VLOOKUP(A8,Sheet1!A:H,8,0)</f>
        <v>1078</v>
      </c>
      <c r="H8" s="1" t="str">
        <f>VLOOKUP($A8,Sheet1!$A:$J,9,0)</f>
        <v>107C</v>
      </c>
      <c r="I8" s="1" t="str">
        <f>VLOOKUP($A8,Sheet1!$A:$J,10,0)</f>
        <v>1080</v>
      </c>
    </row>
    <row r="9" spans="1:9" x14ac:dyDescent="0.2">
      <c r="A9" s="1">
        <v>7</v>
      </c>
      <c r="B9" s="1">
        <v>8</v>
      </c>
      <c r="C9" s="1">
        <v>1</v>
      </c>
      <c r="D9" t="s">
        <v>58</v>
      </c>
      <c r="E9" t="s">
        <v>21</v>
      </c>
      <c r="G9" s="1" t="str">
        <f>VLOOKUP(A9,Sheet1!A:H,8,0)</f>
        <v>108C</v>
      </c>
      <c r="H9" s="1" t="str">
        <f>VLOOKUP($A9,Sheet1!$A:$J,9,0)</f>
        <v>1090</v>
      </c>
      <c r="I9" s="1" t="str">
        <f>VLOOKUP($A9,Sheet1!$A:$J,10,0)</f>
        <v>1094</v>
      </c>
    </row>
    <row r="10" spans="1:9" x14ac:dyDescent="0.2">
      <c r="A10" s="1">
        <v>8</v>
      </c>
      <c r="B10" s="1">
        <v>9</v>
      </c>
      <c r="C10" s="1">
        <v>1</v>
      </c>
      <c r="D10" t="s">
        <v>133</v>
      </c>
      <c r="E10" t="s">
        <v>136</v>
      </c>
      <c r="G10" s="1" t="str">
        <f>VLOOKUP(A10,Sheet1!A:H,8,0)</f>
        <v>10A0</v>
      </c>
      <c r="H10" s="1" t="str">
        <f>VLOOKUP($A10,Sheet1!$A:$J,9,0)</f>
        <v>10A4</v>
      </c>
      <c r="I10" s="1" t="str">
        <f>VLOOKUP($A10,Sheet1!$A:$J,10,0)</f>
        <v>10A8</v>
      </c>
    </row>
    <row r="11" spans="1:9" x14ac:dyDescent="0.2">
      <c r="A11" s="1">
        <v>9</v>
      </c>
      <c r="B11" s="1">
        <v>10</v>
      </c>
      <c r="C11" s="1">
        <v>1</v>
      </c>
      <c r="D11" t="s">
        <v>59</v>
      </c>
      <c r="E11" t="s">
        <v>38</v>
      </c>
      <c r="G11" s="1" t="str">
        <f>VLOOKUP(A11,Sheet1!A:H,8,0)</f>
        <v>10B4</v>
      </c>
      <c r="H11" s="1" t="str">
        <f>VLOOKUP($A11,Sheet1!$A:$J,9,0)</f>
        <v>10B8</v>
      </c>
      <c r="I11" s="1" t="str">
        <f>VLOOKUP($A11,Sheet1!$A:$J,10,0)</f>
        <v>10BC</v>
      </c>
    </row>
    <row r="12" spans="1:9" x14ac:dyDescent="0.2">
      <c r="A12" s="1">
        <v>10</v>
      </c>
      <c r="B12" s="1">
        <v>11</v>
      </c>
      <c r="C12" s="1">
        <v>1</v>
      </c>
      <c r="D12" t="s">
        <v>60</v>
      </c>
      <c r="E12" t="s">
        <v>22</v>
      </c>
      <c r="G12" s="1" t="str">
        <f>VLOOKUP(A12,Sheet1!A:H,8,0)</f>
        <v>10C8</v>
      </c>
      <c r="H12" s="1" t="str">
        <f>VLOOKUP($A12,Sheet1!$A:$J,9,0)</f>
        <v>10CC</v>
      </c>
      <c r="I12" s="1" t="str">
        <f>VLOOKUP($A12,Sheet1!$A:$J,10,0)</f>
        <v>10D0</v>
      </c>
    </row>
    <row r="13" spans="1:9" x14ac:dyDescent="0.2">
      <c r="A13" s="1">
        <v>11</v>
      </c>
      <c r="B13" s="1">
        <v>12</v>
      </c>
      <c r="C13" s="1">
        <v>1</v>
      </c>
      <c r="D13" t="s">
        <v>61</v>
      </c>
      <c r="E13" t="s">
        <v>23</v>
      </c>
      <c r="G13" s="1" t="str">
        <f>VLOOKUP(A13,Sheet1!A:H,8,0)</f>
        <v>10DC</v>
      </c>
      <c r="H13" s="1" t="str">
        <f>VLOOKUP($A13,Sheet1!$A:$J,9,0)</f>
        <v>10E0</v>
      </c>
      <c r="I13" s="1" t="str">
        <f>VLOOKUP($A13,Sheet1!$A:$J,10,0)</f>
        <v>10E4</v>
      </c>
    </row>
    <row r="14" spans="1:9" x14ac:dyDescent="0.2">
      <c r="A14" s="1">
        <v>12</v>
      </c>
      <c r="B14" s="1">
        <v>13</v>
      </c>
      <c r="C14" s="1">
        <v>1</v>
      </c>
      <c r="D14" t="s">
        <v>62</v>
      </c>
      <c r="E14" t="s">
        <v>24</v>
      </c>
      <c r="G14" s="1" t="str">
        <f>VLOOKUP(A14,Sheet1!A:H,8,0)</f>
        <v>10F0</v>
      </c>
      <c r="H14" s="1" t="str">
        <f>VLOOKUP($A14,Sheet1!$A:$J,9,0)</f>
        <v>10F4</v>
      </c>
      <c r="I14" s="1" t="str">
        <f>VLOOKUP($A14,Sheet1!$A:$J,10,0)</f>
        <v>10F8</v>
      </c>
    </row>
    <row r="15" spans="1:9" x14ac:dyDescent="0.2">
      <c r="A15" s="1">
        <v>13</v>
      </c>
      <c r="B15" s="1">
        <v>14</v>
      </c>
      <c r="C15" s="1">
        <v>2</v>
      </c>
      <c r="D15" t="s">
        <v>41</v>
      </c>
      <c r="E15" t="s">
        <v>41</v>
      </c>
      <c r="G15" s="1" t="str">
        <f>VLOOKUP(A15,Sheet1!A:H,8,0)</f>
        <v>1104</v>
      </c>
      <c r="H15" s="1" t="str">
        <f>VLOOKUP($A15,Sheet1!$A:$J,9,0)</f>
        <v>1108</v>
      </c>
      <c r="I15" s="1" t="str">
        <f>VLOOKUP($A15,Sheet1!$A:$J,10,0)</f>
        <v>110C</v>
      </c>
    </row>
    <row r="16" spans="1:9" x14ac:dyDescent="0.2">
      <c r="A16" s="1">
        <v>14</v>
      </c>
      <c r="B16" s="1">
        <v>16</v>
      </c>
      <c r="C16" s="1">
        <v>1</v>
      </c>
      <c r="D16" t="s">
        <v>63</v>
      </c>
      <c r="E16" t="s">
        <v>46</v>
      </c>
      <c r="G16" s="1" t="str">
        <f>VLOOKUP(A16,Sheet1!A:H,8,0)</f>
        <v>1118</v>
      </c>
      <c r="H16" s="1" t="str">
        <f>VLOOKUP($A16,Sheet1!$A:$J,9,0)</f>
        <v>111C</v>
      </c>
      <c r="I16" s="1" t="str">
        <f>VLOOKUP($A16,Sheet1!$A:$J,10,0)</f>
        <v>1120</v>
      </c>
    </row>
    <row r="17" spans="1:9" x14ac:dyDescent="0.2">
      <c r="A17" s="1">
        <v>15</v>
      </c>
      <c r="B17" s="1">
        <v>17</v>
      </c>
      <c r="C17" s="1">
        <v>1</v>
      </c>
      <c r="D17" t="s">
        <v>64</v>
      </c>
      <c r="E17" t="s">
        <v>25</v>
      </c>
      <c r="G17" s="1" t="str">
        <f>VLOOKUP(A17,Sheet1!A:H,8,0)</f>
        <v>112C</v>
      </c>
      <c r="H17" s="1" t="str">
        <f>VLOOKUP($A17,Sheet1!$A:$J,9,0)</f>
        <v>1130</v>
      </c>
      <c r="I17" s="1" t="str">
        <f>VLOOKUP($A17,Sheet1!$A:$J,10,0)</f>
        <v>1134</v>
      </c>
    </row>
    <row r="18" spans="1:9" x14ac:dyDescent="0.2">
      <c r="A18" s="1">
        <v>16</v>
      </c>
      <c r="B18" s="1">
        <v>18</v>
      </c>
      <c r="C18" s="1">
        <v>1</v>
      </c>
      <c r="D18" t="s">
        <v>134</v>
      </c>
      <c r="E18" t="s">
        <v>26</v>
      </c>
      <c r="G18" s="1" t="str">
        <f>VLOOKUP(A18,Sheet1!A:H,8,0)</f>
        <v>1140</v>
      </c>
      <c r="H18" s="1" t="str">
        <f>VLOOKUP($A18,Sheet1!$A:$J,9,0)</f>
        <v>1144</v>
      </c>
      <c r="I18" s="1" t="str">
        <f>VLOOKUP($A18,Sheet1!$A:$J,10,0)</f>
        <v>1148</v>
      </c>
    </row>
    <row r="19" spans="1:9" x14ac:dyDescent="0.2">
      <c r="A19" s="1">
        <v>17</v>
      </c>
      <c r="B19" s="1">
        <v>19</v>
      </c>
      <c r="C19" s="1">
        <v>1</v>
      </c>
      <c r="D19" t="s">
        <v>65</v>
      </c>
      <c r="E19" t="s">
        <v>141</v>
      </c>
      <c r="G19" s="1" t="str">
        <f>VLOOKUP(A19,Sheet1!A:H,8,0)</f>
        <v>1154</v>
      </c>
      <c r="H19" s="1" t="str">
        <f>VLOOKUP($A19,Sheet1!$A:$J,9,0)</f>
        <v>1158</v>
      </c>
      <c r="I19" s="1" t="str">
        <f>VLOOKUP($A19,Sheet1!$A:$J,10,0)</f>
        <v>115C</v>
      </c>
    </row>
    <row r="20" spans="1:9" x14ac:dyDescent="0.2">
      <c r="A20" s="1">
        <v>18</v>
      </c>
      <c r="B20" s="1">
        <v>20</v>
      </c>
      <c r="C20" s="1">
        <v>2</v>
      </c>
      <c r="D20" t="s">
        <v>66</v>
      </c>
      <c r="E20" t="s">
        <v>27</v>
      </c>
      <c r="G20" s="1" t="str">
        <f>VLOOKUP(A20,Sheet1!A:H,8,0)</f>
        <v>1168</v>
      </c>
      <c r="H20" s="1" t="str">
        <f>VLOOKUP($A20,Sheet1!$A:$J,9,0)</f>
        <v>116C</v>
      </c>
      <c r="I20" s="1" t="str">
        <f>VLOOKUP($A20,Sheet1!$A:$J,10,0)</f>
        <v>1170</v>
      </c>
    </row>
    <row r="21" spans="1:9" x14ac:dyDescent="0.2">
      <c r="A21" s="1">
        <v>19</v>
      </c>
      <c r="B21" s="1">
        <v>22</v>
      </c>
      <c r="C21" s="1">
        <v>1</v>
      </c>
      <c r="D21" t="s">
        <v>67</v>
      </c>
      <c r="E21" t="s">
        <v>28</v>
      </c>
      <c r="G21" s="1" t="str">
        <f>VLOOKUP(A21,Sheet1!A:H,8,0)</f>
        <v>117C</v>
      </c>
      <c r="H21" s="1" t="str">
        <f>VLOOKUP($A21,Sheet1!$A:$J,9,0)</f>
        <v>1180</v>
      </c>
      <c r="I21" s="1" t="str">
        <f>VLOOKUP($A21,Sheet1!$A:$J,10,0)</f>
        <v>1184</v>
      </c>
    </row>
    <row r="22" spans="1:9" x14ac:dyDescent="0.2">
      <c r="A22" s="1">
        <v>20</v>
      </c>
      <c r="B22" s="1">
        <v>23</v>
      </c>
      <c r="C22" s="1">
        <v>1</v>
      </c>
      <c r="D22" t="s">
        <v>68</v>
      </c>
      <c r="E22" t="s">
        <v>30</v>
      </c>
      <c r="G22" s="1" t="str">
        <f>VLOOKUP(A22,Sheet1!A:H,8,0)</f>
        <v>1190</v>
      </c>
      <c r="H22" s="1" t="str">
        <f>VLOOKUP($A22,Sheet1!$A:$J,9,0)</f>
        <v>1194</v>
      </c>
      <c r="I22" s="1" t="str">
        <f>VLOOKUP($A22,Sheet1!$A:$J,10,0)</f>
        <v>1198</v>
      </c>
    </row>
    <row r="23" spans="1:9" x14ac:dyDescent="0.2">
      <c r="A23" s="1">
        <v>21</v>
      </c>
      <c r="B23" s="1">
        <v>24</v>
      </c>
      <c r="C23" s="1">
        <v>1</v>
      </c>
      <c r="D23" t="s">
        <v>69</v>
      </c>
      <c r="E23" t="s">
        <v>29</v>
      </c>
      <c r="G23" s="1" t="str">
        <f>VLOOKUP(A23,Sheet1!A:H,8,0)</f>
        <v>11A4</v>
      </c>
      <c r="H23" s="1" t="str">
        <f>VLOOKUP($A23,Sheet1!$A:$J,9,0)</f>
        <v>11A8</v>
      </c>
      <c r="I23" s="1" t="str">
        <f>VLOOKUP($A23,Sheet1!$A:$J,10,0)</f>
        <v>11AC</v>
      </c>
    </row>
    <row r="24" spans="1:9" x14ac:dyDescent="0.2">
      <c r="A24" s="1">
        <v>22</v>
      </c>
      <c r="B24" s="1">
        <v>25</v>
      </c>
      <c r="C24" s="1">
        <v>2</v>
      </c>
      <c r="D24" t="s">
        <v>70</v>
      </c>
      <c r="E24" t="s">
        <v>42</v>
      </c>
      <c r="G24" s="1" t="str">
        <f>VLOOKUP(A24,Sheet1!A:H,8,0)</f>
        <v>11B8</v>
      </c>
      <c r="H24" s="1" t="str">
        <f>VLOOKUP($A24,Sheet1!$A:$J,9,0)</f>
        <v>11BC</v>
      </c>
      <c r="I24" s="1" t="str">
        <f>VLOOKUP($A24,Sheet1!$A:$J,10,0)</f>
        <v>11C0</v>
      </c>
    </row>
    <row r="25" spans="1:9" x14ac:dyDescent="0.2">
      <c r="A25" s="1">
        <v>23</v>
      </c>
      <c r="B25" s="1">
        <v>27</v>
      </c>
      <c r="C25" s="1">
        <v>2</v>
      </c>
      <c r="D25" t="s">
        <v>71</v>
      </c>
      <c r="E25" t="s">
        <v>31</v>
      </c>
      <c r="G25" s="1" t="str">
        <f>VLOOKUP(A25,Sheet1!A:H,8,0)</f>
        <v>11CC</v>
      </c>
      <c r="H25" s="1" t="str">
        <f>VLOOKUP($A25,Sheet1!$A:$J,9,0)</f>
        <v>11D0</v>
      </c>
      <c r="I25" s="1" t="str">
        <f>VLOOKUP($A25,Sheet1!$A:$J,10,0)</f>
        <v>11D4</v>
      </c>
    </row>
    <row r="26" spans="1:9" x14ac:dyDescent="0.2">
      <c r="A26" s="1">
        <v>24</v>
      </c>
      <c r="B26" s="1">
        <v>29</v>
      </c>
      <c r="C26" s="1">
        <v>1</v>
      </c>
      <c r="D26" t="s">
        <v>72</v>
      </c>
      <c r="E26" t="s">
        <v>32</v>
      </c>
      <c r="G26" s="1" t="str">
        <f>VLOOKUP(A26,Sheet1!A:H,8,0)</f>
        <v>11E0</v>
      </c>
      <c r="H26" s="1" t="str">
        <f>VLOOKUP($A26,Sheet1!$A:$J,9,0)</f>
        <v>11E4</v>
      </c>
      <c r="I26" s="1" t="str">
        <f>VLOOKUP($A26,Sheet1!$A:$J,10,0)</f>
        <v>11E8</v>
      </c>
    </row>
    <row r="27" spans="1:9" x14ac:dyDescent="0.2">
      <c r="A27" s="1">
        <v>25</v>
      </c>
      <c r="B27" s="1">
        <v>30</v>
      </c>
      <c r="C27" s="1">
        <v>1</v>
      </c>
      <c r="D27" t="s">
        <v>73</v>
      </c>
      <c r="E27" t="s">
        <v>33</v>
      </c>
      <c r="G27" s="1" t="str">
        <f>VLOOKUP(A27,Sheet1!A:H,8,0)</f>
        <v>11F4</v>
      </c>
      <c r="H27" s="1" t="str">
        <f>VLOOKUP($A27,Sheet1!$A:$J,9,0)</f>
        <v>11F8</v>
      </c>
      <c r="I27" s="1" t="str">
        <f>VLOOKUP($A27,Sheet1!$A:$J,10,0)</f>
        <v>11FC</v>
      </c>
    </row>
    <row r="28" spans="1:9" x14ac:dyDescent="0.2">
      <c r="A28" s="1">
        <v>26</v>
      </c>
      <c r="B28" s="1">
        <v>31</v>
      </c>
      <c r="C28" s="1">
        <v>1</v>
      </c>
      <c r="D28" t="s">
        <v>74</v>
      </c>
      <c r="E28" t="s">
        <v>34</v>
      </c>
      <c r="G28" s="1" t="str">
        <f>VLOOKUP(A28,Sheet1!A:H,8,0)</f>
        <v>1208</v>
      </c>
      <c r="H28" s="1" t="str">
        <f>VLOOKUP($A28,Sheet1!$A:$J,9,0)</f>
        <v>120C</v>
      </c>
      <c r="I28" s="1" t="str">
        <f>VLOOKUP($A28,Sheet1!$A:$J,10,0)</f>
        <v>1210</v>
      </c>
    </row>
    <row r="29" spans="1:9" x14ac:dyDescent="0.2">
      <c r="A29" s="1">
        <v>27</v>
      </c>
      <c r="B29" s="1">
        <v>32</v>
      </c>
      <c r="C29" s="1">
        <v>2</v>
      </c>
      <c r="D29" t="s">
        <v>147</v>
      </c>
      <c r="E29" t="s">
        <v>43</v>
      </c>
      <c r="G29" s="1" t="str">
        <f>VLOOKUP(A29,Sheet1!A:H,8,0)</f>
        <v>121C</v>
      </c>
      <c r="H29" s="1" t="str">
        <f>VLOOKUP($A29,Sheet1!$A:$J,9,0)</f>
        <v>1220</v>
      </c>
      <c r="I29" s="1" t="str">
        <f>VLOOKUP($A29,Sheet1!$A:$J,10,0)</f>
        <v>1224</v>
      </c>
    </row>
    <row r="30" spans="1:9" x14ac:dyDescent="0.2">
      <c r="A30" s="1">
        <v>28</v>
      </c>
      <c r="B30" s="1">
        <v>34</v>
      </c>
      <c r="C30" s="1">
        <v>1</v>
      </c>
      <c r="D30" t="s">
        <v>75</v>
      </c>
      <c r="E30" t="s">
        <v>35</v>
      </c>
      <c r="G30" s="1" t="str">
        <f>VLOOKUP(A30,Sheet1!A:H,8,0)</f>
        <v>1230</v>
      </c>
      <c r="H30" s="1" t="str">
        <f>VLOOKUP($A30,Sheet1!$A:$J,9,0)</f>
        <v>1234</v>
      </c>
      <c r="I30" s="1" t="str">
        <f>VLOOKUP($A30,Sheet1!$A:$J,10,0)</f>
        <v>1238</v>
      </c>
    </row>
    <row r="31" spans="1:9" x14ac:dyDescent="0.2">
      <c r="A31" s="1">
        <v>29</v>
      </c>
      <c r="B31" s="1">
        <v>35</v>
      </c>
      <c r="C31" s="1">
        <v>1</v>
      </c>
      <c r="D31" t="s">
        <v>76</v>
      </c>
      <c r="E31" t="s">
        <v>36</v>
      </c>
      <c r="G31" s="1" t="str">
        <f>VLOOKUP(A31,Sheet1!A:H,8,0)</f>
        <v>1244</v>
      </c>
      <c r="H31" s="1" t="str">
        <f>VLOOKUP($A31,Sheet1!$A:$J,9,0)</f>
        <v>1248</v>
      </c>
      <c r="I31" s="1" t="str">
        <f>VLOOKUP($A31,Sheet1!$A:$J,10,0)</f>
        <v>124C</v>
      </c>
    </row>
    <row r="32" spans="1:9" x14ac:dyDescent="0.2">
      <c r="A32" s="1">
        <v>30</v>
      </c>
      <c r="B32" s="1">
        <v>36</v>
      </c>
      <c r="C32" s="1">
        <v>1</v>
      </c>
      <c r="D32" t="s">
        <v>77</v>
      </c>
      <c r="E32" t="s">
        <v>37</v>
      </c>
      <c r="G32" s="1" t="str">
        <f>VLOOKUP(A32,Sheet1!A:H,8,0)</f>
        <v>1258</v>
      </c>
      <c r="H32" s="1" t="str">
        <f>VLOOKUP($A32,Sheet1!$A:$J,9,0)</f>
        <v>125C</v>
      </c>
      <c r="I32" s="1" t="str">
        <f>VLOOKUP($A32,Sheet1!$A:$J,10,0)</f>
        <v>1260</v>
      </c>
    </row>
    <row r="33" spans="1:9" x14ac:dyDescent="0.2">
      <c r="A33" s="1">
        <v>31</v>
      </c>
      <c r="B33" s="1">
        <v>37</v>
      </c>
      <c r="C33" s="1">
        <v>1</v>
      </c>
      <c r="D33" t="s">
        <v>78</v>
      </c>
      <c r="E33" t="s">
        <v>44</v>
      </c>
      <c r="G33" s="1" t="str">
        <f>VLOOKUP(A33,Sheet1!A:H,8,0)</f>
        <v>126C</v>
      </c>
      <c r="H33" s="1" t="str">
        <f>VLOOKUP($A33,Sheet1!$A:$J,9,0)</f>
        <v>1270</v>
      </c>
      <c r="I33" s="1" t="str">
        <f>VLOOKUP($A33,Sheet1!$A:$J,10,0)</f>
        <v>1274</v>
      </c>
    </row>
    <row r="34" spans="1:9" x14ac:dyDescent="0.2">
      <c r="A34" s="1">
        <v>32</v>
      </c>
      <c r="B34" s="1">
        <v>38</v>
      </c>
      <c r="C34" s="1">
        <v>1</v>
      </c>
      <c r="D34" t="s">
        <v>79</v>
      </c>
      <c r="E34" t="s">
        <v>45</v>
      </c>
      <c r="G34" s="1" t="str">
        <f>VLOOKUP(A34,Sheet1!A:H,8,0)</f>
        <v>1280</v>
      </c>
      <c r="H34" s="1" t="str">
        <f>VLOOKUP($A34,Sheet1!$A:$J,9,0)</f>
        <v>1284</v>
      </c>
      <c r="I34" s="1" t="str">
        <f>VLOOKUP($A34,Sheet1!$A:$J,10,0)</f>
        <v>1288</v>
      </c>
    </row>
    <row r="35" spans="1:9" x14ac:dyDescent="0.2">
      <c r="A35" s="1">
        <v>33</v>
      </c>
      <c r="B35" s="1">
        <v>39</v>
      </c>
      <c r="C35" s="1">
        <v>1</v>
      </c>
      <c r="D35" t="s">
        <v>80</v>
      </c>
      <c r="E35" t="s">
        <v>39</v>
      </c>
      <c r="G35" s="1" t="str">
        <f>VLOOKUP(A35,Sheet1!A:H,8,0)</f>
        <v>1294</v>
      </c>
      <c r="H35" s="1" t="str">
        <f>VLOOKUP($A35,Sheet1!$A:$J,9,0)</f>
        <v>1298</v>
      </c>
      <c r="I35" s="1" t="str">
        <f>VLOOKUP($A35,Sheet1!$A:$J,10,0)</f>
        <v>129C</v>
      </c>
    </row>
    <row r="36" spans="1:9" x14ac:dyDescent="0.2">
      <c r="A36" s="1">
        <v>34</v>
      </c>
      <c r="B36" s="1">
        <v>40</v>
      </c>
      <c r="C36" s="1">
        <v>1</v>
      </c>
      <c r="D36" t="s">
        <v>81</v>
      </c>
      <c r="E36" t="s">
        <v>40</v>
      </c>
      <c r="G36" s="1" t="str">
        <f>VLOOKUP(A36,Sheet1!A:H,8,0)</f>
        <v>12A8</v>
      </c>
      <c r="H36" s="1" t="str">
        <f>VLOOKUP($A36,Sheet1!$A:$J,9,0)</f>
        <v>12AC</v>
      </c>
      <c r="I36" s="1" t="str">
        <f>VLOOKUP($A36,Sheet1!$A:$J,10,0)</f>
        <v>12B0</v>
      </c>
    </row>
    <row r="37" spans="1:9" x14ac:dyDescent="0.2">
      <c r="A37" s="1">
        <v>51</v>
      </c>
      <c r="B37" s="1">
        <v>73</v>
      </c>
      <c r="C37" s="1">
        <v>1</v>
      </c>
      <c r="D37" t="s">
        <v>98</v>
      </c>
      <c r="E37" t="s">
        <v>48</v>
      </c>
      <c r="G37" s="1" t="str">
        <f>VLOOKUP(A37,Sheet1!A:H,8,0)</f>
        <v>13FC</v>
      </c>
      <c r="H37" s="1" t="str">
        <f>VLOOKUP($A37,Sheet1!$A:$J,9,0)</f>
        <v>1400</v>
      </c>
      <c r="I37" s="1" t="str">
        <f>VLOOKUP($A37,Sheet1!$A:$J,10,0)</f>
        <v>1404</v>
      </c>
    </row>
    <row r="38" spans="1:9" x14ac:dyDescent="0.2">
      <c r="A38" s="1">
        <v>52</v>
      </c>
      <c r="B38" s="1">
        <v>74</v>
      </c>
      <c r="C38" s="1">
        <v>1</v>
      </c>
      <c r="D38" t="s">
        <v>49</v>
      </c>
      <c r="E38" t="s">
        <v>50</v>
      </c>
      <c r="G38" s="1" t="str">
        <f>VLOOKUP(A38,Sheet1!A:H,8,0)</f>
        <v>1410</v>
      </c>
      <c r="H38" s="1" t="str">
        <f>VLOOKUP($A38,Sheet1!$A:$J,9,0)</f>
        <v>1414</v>
      </c>
      <c r="I38" s="1" t="str">
        <f>VLOOKUP($A38,Sheet1!$A:$J,10,0)</f>
        <v>1418</v>
      </c>
    </row>
    <row r="39" spans="1:9" x14ac:dyDescent="0.2">
      <c r="A39" s="1">
        <v>53</v>
      </c>
      <c r="B39" s="1">
        <v>75</v>
      </c>
      <c r="C39" s="1">
        <v>1</v>
      </c>
      <c r="D39" t="s">
        <v>99</v>
      </c>
      <c r="G39" s="1" t="str">
        <f>VLOOKUP(A39,Sheet1!A:H,8,0)</f>
        <v>1424</v>
      </c>
      <c r="H39" s="1" t="str">
        <f>VLOOKUP($A39,Sheet1!$A:$J,9,0)</f>
        <v>1428</v>
      </c>
      <c r="I39" s="1" t="str">
        <f>VLOOKUP($A39,Sheet1!$A:$J,10,0)</f>
        <v>142C</v>
      </c>
    </row>
    <row r="40" spans="1:9" x14ac:dyDescent="0.2">
      <c r="A40" s="1">
        <v>54</v>
      </c>
      <c r="B40" s="1">
        <v>76</v>
      </c>
      <c r="C40" s="1">
        <v>2</v>
      </c>
      <c r="D40" t="s">
        <v>100</v>
      </c>
      <c r="E40" t="s">
        <v>0</v>
      </c>
      <c r="G40" s="1" t="str">
        <f>VLOOKUP(A40,Sheet1!A:H,8,0)</f>
        <v>1438</v>
      </c>
      <c r="H40" s="1" t="str">
        <f>VLOOKUP($A40,Sheet1!$A:$J,9,0)</f>
        <v>143C</v>
      </c>
      <c r="I40" s="1" t="str">
        <f>VLOOKUP($A40,Sheet1!$A:$J,10,0)</f>
        <v>1440</v>
      </c>
    </row>
    <row r="41" spans="1:9" x14ac:dyDescent="0.2">
      <c r="A41" s="1">
        <v>55</v>
      </c>
      <c r="B41" s="1">
        <v>78</v>
      </c>
      <c r="C41" s="1">
        <v>2</v>
      </c>
      <c r="D41" t="s">
        <v>101</v>
      </c>
      <c r="E41" t="s">
        <v>1</v>
      </c>
      <c r="G41" s="1" t="str">
        <f>VLOOKUP(A41,Sheet1!A:H,8,0)</f>
        <v>144C</v>
      </c>
      <c r="H41" s="1" t="str">
        <f>VLOOKUP($A41,Sheet1!$A:$J,9,0)</f>
        <v>1450</v>
      </c>
      <c r="I41" s="1" t="str">
        <f>VLOOKUP($A41,Sheet1!$A:$J,10,0)</f>
        <v>1454</v>
      </c>
    </row>
    <row r="42" spans="1:9" x14ac:dyDescent="0.2">
      <c r="A42" s="1">
        <v>56</v>
      </c>
      <c r="B42" s="1">
        <v>80</v>
      </c>
      <c r="C42" s="1">
        <v>2</v>
      </c>
      <c r="D42" t="s">
        <v>102</v>
      </c>
      <c r="E42" t="s">
        <v>2</v>
      </c>
      <c r="G42" s="1" t="str">
        <f>VLOOKUP(A42,Sheet1!A:H,8,0)</f>
        <v>1460</v>
      </c>
      <c r="H42" s="1" t="str">
        <f>VLOOKUP($A42,Sheet1!$A:$J,9,0)</f>
        <v>1464</v>
      </c>
      <c r="I42" s="1" t="str">
        <f>VLOOKUP($A42,Sheet1!$A:$J,10,0)</f>
        <v>1468</v>
      </c>
    </row>
    <row r="43" spans="1:9" x14ac:dyDescent="0.2">
      <c r="A43" s="1">
        <v>57</v>
      </c>
      <c r="B43" s="1">
        <v>82</v>
      </c>
      <c r="C43" s="1">
        <v>1</v>
      </c>
      <c r="D43" t="s">
        <v>103</v>
      </c>
      <c r="E43" t="s">
        <v>3</v>
      </c>
      <c r="G43" s="1" t="str">
        <f>VLOOKUP(A43,Sheet1!A:H,8,0)</f>
        <v>1474</v>
      </c>
      <c r="H43" s="1" t="str">
        <f>VLOOKUP($A43,Sheet1!$A:$J,9,0)</f>
        <v>1478</v>
      </c>
      <c r="I43" s="1" t="str">
        <f>VLOOKUP($A43,Sheet1!$A:$J,10,0)</f>
        <v>147C</v>
      </c>
    </row>
    <row r="44" spans="1:9" x14ac:dyDescent="0.2">
      <c r="A44" s="1">
        <v>58</v>
      </c>
      <c r="B44" s="1">
        <v>83</v>
      </c>
      <c r="C44" s="1">
        <v>1</v>
      </c>
      <c r="D44" t="s">
        <v>104</v>
      </c>
      <c r="E44" t="s">
        <v>4</v>
      </c>
      <c r="G44" s="1" t="str">
        <f>VLOOKUP(A44,Sheet1!A:H,8,0)</f>
        <v>1488</v>
      </c>
      <c r="H44" s="1" t="str">
        <f>VLOOKUP($A44,Sheet1!$A:$J,9,0)</f>
        <v>148C</v>
      </c>
      <c r="I44" s="1" t="str">
        <f>VLOOKUP($A44,Sheet1!$A:$J,10,0)</f>
        <v>1490</v>
      </c>
    </row>
    <row r="45" spans="1:9" x14ac:dyDescent="0.2">
      <c r="A45" s="1">
        <v>59</v>
      </c>
      <c r="B45" s="1">
        <v>84</v>
      </c>
      <c r="C45" s="1">
        <v>2</v>
      </c>
      <c r="D45" t="s">
        <v>105</v>
      </c>
      <c r="G45" s="1" t="str">
        <f>VLOOKUP(A45,Sheet1!A:H,8,0)</f>
        <v>149C</v>
      </c>
      <c r="H45" s="1" t="str">
        <f>VLOOKUP($A45,Sheet1!$A:$J,9,0)</f>
        <v>14A0</v>
      </c>
      <c r="I45" s="1" t="str">
        <f>VLOOKUP($A45,Sheet1!$A:$J,10,0)</f>
        <v>14A4</v>
      </c>
    </row>
    <row r="46" spans="1:9" x14ac:dyDescent="0.2">
      <c r="A46" s="1">
        <v>60</v>
      </c>
      <c r="B46" s="1">
        <v>86</v>
      </c>
      <c r="C46" s="1">
        <v>2</v>
      </c>
      <c r="D46" t="s">
        <v>106</v>
      </c>
      <c r="G46" s="1" t="str">
        <f>VLOOKUP(A46,Sheet1!A:H,8,0)</f>
        <v>14B0</v>
      </c>
      <c r="H46" s="1" t="str">
        <f>VLOOKUP($A46,Sheet1!$A:$J,9,0)</f>
        <v>14B4</v>
      </c>
      <c r="I46" s="1" t="str">
        <f>VLOOKUP($A46,Sheet1!$A:$J,10,0)</f>
        <v>14B8</v>
      </c>
    </row>
    <row r="47" spans="1:9" x14ac:dyDescent="0.2">
      <c r="A47" s="1">
        <v>61</v>
      </c>
      <c r="B47" s="1">
        <v>88</v>
      </c>
      <c r="C47" s="1">
        <v>2</v>
      </c>
      <c r="D47" t="s">
        <v>107</v>
      </c>
      <c r="G47" s="1" t="str">
        <f>VLOOKUP(A47,Sheet1!A:H,8,0)</f>
        <v>14C4</v>
      </c>
      <c r="H47" s="1" t="str">
        <f>VLOOKUP($A47,Sheet1!$A:$J,9,0)</f>
        <v>14C8</v>
      </c>
      <c r="I47" s="1" t="str">
        <f>VLOOKUP($A47,Sheet1!$A:$J,10,0)</f>
        <v>14CC</v>
      </c>
    </row>
    <row r="48" spans="1:9" x14ac:dyDescent="0.2">
      <c r="A48" s="1">
        <v>62</v>
      </c>
      <c r="B48" s="1">
        <v>90</v>
      </c>
      <c r="C48" s="1">
        <v>1</v>
      </c>
      <c r="D48" t="s">
        <v>108</v>
      </c>
      <c r="G48" s="1" t="str">
        <f>VLOOKUP(A48,Sheet1!A:H,8,0)</f>
        <v>14D8</v>
      </c>
      <c r="H48" s="1" t="str">
        <f>VLOOKUP($A48,Sheet1!$A:$J,9,0)</f>
        <v>14DC</v>
      </c>
      <c r="I48" s="1" t="str">
        <f>VLOOKUP($A48,Sheet1!$A:$J,10,0)</f>
        <v>14E0</v>
      </c>
    </row>
    <row r="49" spans="1:9" x14ac:dyDescent="0.2">
      <c r="A49" s="1">
        <v>63</v>
      </c>
      <c r="B49" s="1">
        <v>91</v>
      </c>
      <c r="C49" s="1">
        <v>1</v>
      </c>
      <c r="D49" t="s">
        <v>109</v>
      </c>
      <c r="E49" t="s">
        <v>5</v>
      </c>
      <c r="G49" s="1" t="str">
        <f>VLOOKUP(A49,Sheet1!A:H,8,0)</f>
        <v>14EC</v>
      </c>
      <c r="H49" s="1" t="str">
        <f>VLOOKUP($A49,Sheet1!$A:$J,9,0)</f>
        <v>14F0</v>
      </c>
      <c r="I49" s="1" t="str">
        <f>VLOOKUP($A49,Sheet1!$A:$J,10,0)</f>
        <v>14F4</v>
      </c>
    </row>
    <row r="50" spans="1:9" x14ac:dyDescent="0.2">
      <c r="A50" s="1">
        <v>64</v>
      </c>
      <c r="B50" s="1">
        <v>92</v>
      </c>
      <c r="C50" s="1">
        <v>1</v>
      </c>
      <c r="D50" t="s">
        <v>110</v>
      </c>
      <c r="E50" t="s">
        <v>6</v>
      </c>
      <c r="G50" s="1" t="str">
        <f>VLOOKUP(A50,Sheet1!A:H,8,0)</f>
        <v>1500</v>
      </c>
      <c r="H50" s="1" t="str">
        <f>VLOOKUP($A50,Sheet1!$A:$J,9,0)</f>
        <v>1504</v>
      </c>
      <c r="I50" s="1" t="str">
        <f>VLOOKUP($A50,Sheet1!$A:$J,10,0)</f>
        <v>1508</v>
      </c>
    </row>
    <row r="51" spans="1:9" x14ac:dyDescent="0.2">
      <c r="A51" s="1">
        <v>65</v>
      </c>
      <c r="B51" s="1">
        <v>93</v>
      </c>
      <c r="C51" s="1">
        <v>1</v>
      </c>
      <c r="D51" t="s">
        <v>111</v>
      </c>
      <c r="G51" s="1" t="str">
        <f>VLOOKUP(A51,Sheet1!A:H,8,0)</f>
        <v>1514</v>
      </c>
      <c r="H51" s="1" t="str">
        <f>VLOOKUP($A51,Sheet1!$A:$J,9,0)</f>
        <v>1518</v>
      </c>
      <c r="I51" s="1" t="str">
        <f>VLOOKUP($A51,Sheet1!$A:$J,10,0)</f>
        <v>151C</v>
      </c>
    </row>
    <row r="52" spans="1:9" x14ac:dyDescent="0.2">
      <c r="A52" s="1">
        <v>66</v>
      </c>
      <c r="B52" s="1">
        <v>94</v>
      </c>
      <c r="C52" s="1">
        <v>1</v>
      </c>
      <c r="D52" t="s">
        <v>112</v>
      </c>
      <c r="G52" s="1" t="str">
        <f>VLOOKUP(A52,Sheet1!A:H,8,0)</f>
        <v>1528</v>
      </c>
      <c r="H52" s="1" t="str">
        <f>VLOOKUP($A52,Sheet1!$A:$J,9,0)</f>
        <v>152C</v>
      </c>
      <c r="I52" s="1" t="str">
        <f>VLOOKUP($A52,Sheet1!$A:$J,10,0)</f>
        <v>1530</v>
      </c>
    </row>
    <row r="53" spans="1:9" x14ac:dyDescent="0.2">
      <c r="A53" s="1">
        <v>67</v>
      </c>
      <c r="B53" s="1">
        <v>95</v>
      </c>
      <c r="C53" s="1">
        <v>1</v>
      </c>
      <c r="D53" t="s">
        <v>113</v>
      </c>
      <c r="G53" s="1" t="str">
        <f>VLOOKUP(A53,Sheet1!A:H,8,0)</f>
        <v>153C</v>
      </c>
      <c r="H53" s="1" t="str">
        <f>VLOOKUP($A53,Sheet1!$A:$J,9,0)</f>
        <v>1540</v>
      </c>
      <c r="I53" s="1" t="str">
        <f>VLOOKUP($A53,Sheet1!$A:$J,10,0)</f>
        <v>1544</v>
      </c>
    </row>
    <row r="54" spans="1:9" x14ac:dyDescent="0.2">
      <c r="A54" s="1">
        <v>68</v>
      </c>
      <c r="B54" s="1">
        <v>96</v>
      </c>
      <c r="C54" s="1">
        <v>2</v>
      </c>
      <c r="D54" t="s">
        <v>114</v>
      </c>
      <c r="G54" s="1" t="str">
        <f>VLOOKUP(A54,Sheet1!A:H,8,0)</f>
        <v>1550</v>
      </c>
      <c r="H54" s="1" t="str">
        <f>VLOOKUP($A54,Sheet1!$A:$J,9,0)</f>
        <v>1554</v>
      </c>
      <c r="I54" s="1" t="str">
        <f>VLOOKUP($A54,Sheet1!$A:$J,10,0)</f>
        <v>1558</v>
      </c>
    </row>
    <row r="55" spans="1:9" x14ac:dyDescent="0.2">
      <c r="A55" s="1">
        <v>69</v>
      </c>
      <c r="B55" s="1">
        <v>98</v>
      </c>
      <c r="C55" s="1">
        <v>1</v>
      </c>
      <c r="D55" t="s">
        <v>115</v>
      </c>
      <c r="G55" s="1" t="str">
        <f>VLOOKUP(A55,Sheet1!A:H,8,0)</f>
        <v>1564</v>
      </c>
      <c r="H55" s="1" t="str">
        <f>VLOOKUP($A55,Sheet1!$A:$J,9,0)</f>
        <v>1568</v>
      </c>
      <c r="I55" s="1" t="str">
        <f>VLOOKUP($A55,Sheet1!$A:$J,10,0)</f>
        <v>156C</v>
      </c>
    </row>
    <row r="56" spans="1:9" x14ac:dyDescent="0.2">
      <c r="A56" s="1">
        <v>70</v>
      </c>
      <c r="B56" s="1">
        <v>99</v>
      </c>
      <c r="C56" s="1">
        <v>1</v>
      </c>
      <c r="D56" t="s">
        <v>116</v>
      </c>
      <c r="E56" t="s">
        <v>7</v>
      </c>
      <c r="G56" s="1" t="str">
        <f>VLOOKUP(A56,Sheet1!A:H,8,0)</f>
        <v>1578</v>
      </c>
      <c r="H56" s="1" t="str">
        <f>VLOOKUP($A56,Sheet1!$A:$J,9,0)</f>
        <v>157C</v>
      </c>
      <c r="I56" s="1" t="str">
        <f>VLOOKUP($A56,Sheet1!$A:$J,10,0)</f>
        <v>1580</v>
      </c>
    </row>
    <row r="57" spans="1:9" x14ac:dyDescent="0.2">
      <c r="A57" s="1">
        <v>71</v>
      </c>
      <c r="B57" s="1">
        <v>100</v>
      </c>
      <c r="C57" s="1">
        <v>2</v>
      </c>
      <c r="D57" t="s">
        <v>117</v>
      </c>
      <c r="E57" t="s">
        <v>51</v>
      </c>
      <c r="G57" s="1" t="str">
        <f>VLOOKUP(A57,Sheet1!A:H,8,0)</f>
        <v>158C</v>
      </c>
      <c r="H57" s="1" t="str">
        <f>VLOOKUP($A57,Sheet1!$A:$J,9,0)</f>
        <v>1590</v>
      </c>
      <c r="I57" s="1" t="str">
        <f>VLOOKUP($A57,Sheet1!$A:$J,10,0)</f>
        <v>1594</v>
      </c>
    </row>
    <row r="58" spans="1:9" x14ac:dyDescent="0.2">
      <c r="A58" s="1">
        <v>72</v>
      </c>
      <c r="B58" s="1">
        <v>102</v>
      </c>
      <c r="C58" s="1">
        <v>1</v>
      </c>
      <c r="D58" t="s">
        <v>118</v>
      </c>
      <c r="G58" s="1" t="str">
        <f>VLOOKUP(A58,Sheet1!A:H,8,0)</f>
        <v>15A0</v>
      </c>
      <c r="H58" s="1" t="str">
        <f>VLOOKUP($A58,Sheet1!$A:$J,9,0)</f>
        <v>15A4</v>
      </c>
      <c r="I58" s="1" t="str">
        <f>VLOOKUP($A58,Sheet1!$A:$J,10,0)</f>
        <v>15A8</v>
      </c>
    </row>
    <row r="59" spans="1:9" x14ac:dyDescent="0.2">
      <c r="A59" s="1">
        <v>73</v>
      </c>
      <c r="B59" s="1">
        <v>103</v>
      </c>
      <c r="C59" s="1">
        <v>1</v>
      </c>
      <c r="D59" t="s">
        <v>119</v>
      </c>
      <c r="G59" s="1" t="str">
        <f>VLOOKUP(A59,Sheet1!A:H,8,0)</f>
        <v>15B4</v>
      </c>
      <c r="H59" s="1" t="str">
        <f>VLOOKUP($A59,Sheet1!$A:$J,9,0)</f>
        <v>15B8</v>
      </c>
      <c r="I59" s="1" t="str">
        <f>VLOOKUP($A59,Sheet1!$A:$J,10,0)</f>
        <v>15BC</v>
      </c>
    </row>
    <row r="60" spans="1:9" x14ac:dyDescent="0.2">
      <c r="A60" s="1">
        <v>74</v>
      </c>
      <c r="B60" s="1">
        <v>104</v>
      </c>
      <c r="C60" s="1">
        <v>1</v>
      </c>
      <c r="D60" t="s">
        <v>120</v>
      </c>
      <c r="G60" s="1" t="str">
        <f>VLOOKUP(A60,Sheet1!A:H,8,0)</f>
        <v>15C8</v>
      </c>
      <c r="H60" s="1" t="str">
        <f>VLOOKUP($A60,Sheet1!$A:$J,9,0)</f>
        <v>15CC</v>
      </c>
      <c r="I60" s="1" t="str">
        <f>VLOOKUP($A60,Sheet1!$A:$J,10,0)</f>
        <v>15D0</v>
      </c>
    </row>
    <row r="61" spans="1:9" x14ac:dyDescent="0.2">
      <c r="A61" s="1">
        <v>75</v>
      </c>
      <c r="B61" s="1">
        <v>105</v>
      </c>
      <c r="C61" s="1">
        <v>1</v>
      </c>
      <c r="D61" t="s">
        <v>121</v>
      </c>
      <c r="G61" s="1" t="str">
        <f>VLOOKUP(A61,Sheet1!A:H,8,0)</f>
        <v>15DC</v>
      </c>
      <c r="H61" s="1" t="str">
        <f>VLOOKUP($A61,Sheet1!$A:$J,9,0)</f>
        <v>15E0</v>
      </c>
      <c r="I61" s="1" t="str">
        <f>VLOOKUP($A61,Sheet1!$A:$J,10,0)</f>
        <v>15E4</v>
      </c>
    </row>
    <row r="62" spans="1:9" x14ac:dyDescent="0.2">
      <c r="A62" s="1">
        <v>76</v>
      </c>
      <c r="B62" s="1">
        <v>106</v>
      </c>
      <c r="C62" s="1">
        <v>1</v>
      </c>
      <c r="D62" t="s">
        <v>122</v>
      </c>
      <c r="E62" t="s">
        <v>8</v>
      </c>
      <c r="G62" s="1" t="str">
        <f>VLOOKUP(A62,Sheet1!A:H,8,0)</f>
        <v>15F0</v>
      </c>
      <c r="H62" s="1" t="str">
        <f>VLOOKUP($A62,Sheet1!$A:$J,9,0)</f>
        <v>15F4</v>
      </c>
      <c r="I62" s="1" t="str">
        <f>VLOOKUP($A62,Sheet1!$A:$J,10,0)</f>
        <v>15F8</v>
      </c>
    </row>
    <row r="63" spans="1:9" x14ac:dyDescent="0.2">
      <c r="A63" s="1">
        <v>77</v>
      </c>
      <c r="B63" s="1">
        <v>107</v>
      </c>
      <c r="C63" s="1">
        <v>1</v>
      </c>
      <c r="D63" t="s">
        <v>123</v>
      </c>
      <c r="G63" s="1" t="str">
        <f>VLOOKUP(A63,Sheet1!A:H,8,0)</f>
        <v>1604</v>
      </c>
      <c r="H63" s="1" t="str">
        <f>VLOOKUP($A63,Sheet1!$A:$J,9,0)</f>
        <v>1608</v>
      </c>
      <c r="I63" s="1" t="str">
        <f>VLOOKUP($A63,Sheet1!$A:$J,10,0)</f>
        <v>160C</v>
      </c>
    </row>
    <row r="64" spans="1:9" x14ac:dyDescent="0.2">
      <c r="A64" s="1">
        <v>78</v>
      </c>
      <c r="B64" s="1">
        <v>108</v>
      </c>
      <c r="C64" s="1">
        <v>1</v>
      </c>
      <c r="D64" t="s">
        <v>124</v>
      </c>
      <c r="G64" s="1" t="str">
        <f>VLOOKUP(A64,Sheet1!A:H,8,0)</f>
        <v>1618</v>
      </c>
      <c r="H64" s="1" t="str">
        <f>VLOOKUP($A64,Sheet1!$A:$J,9,0)</f>
        <v>161C</v>
      </c>
      <c r="I64" s="1" t="str">
        <f>VLOOKUP($A64,Sheet1!$A:$J,10,0)</f>
        <v>1620</v>
      </c>
    </row>
    <row r="65" spans="1:9" x14ac:dyDescent="0.2">
      <c r="A65" s="1">
        <v>79</v>
      </c>
      <c r="B65" s="1">
        <v>109</v>
      </c>
      <c r="C65" s="1">
        <v>1</v>
      </c>
      <c r="D65" t="s">
        <v>125</v>
      </c>
      <c r="G65" s="1" t="str">
        <f>VLOOKUP(A65,Sheet1!A:H,8,0)</f>
        <v>162C</v>
      </c>
      <c r="H65" s="1" t="str">
        <f>VLOOKUP($A65,Sheet1!$A:$J,9,0)</f>
        <v>1630</v>
      </c>
      <c r="I65" s="1" t="str">
        <f>VLOOKUP($A65,Sheet1!$A:$J,10,0)</f>
        <v>1634</v>
      </c>
    </row>
    <row r="66" spans="1:9" x14ac:dyDescent="0.2">
      <c r="A66" s="1">
        <v>80</v>
      </c>
      <c r="B66" s="1">
        <v>110</v>
      </c>
      <c r="C66" s="1">
        <v>1</v>
      </c>
      <c r="D66" t="s">
        <v>126</v>
      </c>
      <c r="G66" s="1" t="str">
        <f>VLOOKUP(A66,Sheet1!A:H,8,0)</f>
        <v>1640</v>
      </c>
      <c r="H66" s="1" t="str">
        <f>VLOOKUP($A66,Sheet1!$A:$J,9,0)</f>
        <v>1644</v>
      </c>
      <c r="I66" s="1" t="str">
        <f>VLOOKUP($A66,Sheet1!$A:$J,10,0)</f>
        <v>1648</v>
      </c>
    </row>
    <row r="67" spans="1:9" x14ac:dyDescent="0.2">
      <c r="A67" s="1">
        <v>81</v>
      </c>
      <c r="B67" s="1">
        <v>111</v>
      </c>
      <c r="C67" s="1">
        <v>1</v>
      </c>
      <c r="D67" t="s">
        <v>142</v>
      </c>
      <c r="E67" t="s">
        <v>149</v>
      </c>
      <c r="G67" s="1" t="str">
        <f>VLOOKUP(A67,Sheet1!A:H,8,0)</f>
        <v>1654</v>
      </c>
      <c r="H67" s="1" t="str">
        <f>VLOOKUP($A67,Sheet1!$A:$J,9,0)</f>
        <v>1658</v>
      </c>
      <c r="I67" s="1" t="str">
        <f>VLOOKUP($A67,Sheet1!$A:$J,10,0)</f>
        <v>165C</v>
      </c>
    </row>
    <row r="68" spans="1:9" x14ac:dyDescent="0.2">
      <c r="A68" s="1">
        <v>82</v>
      </c>
      <c r="B68" s="1">
        <v>112</v>
      </c>
      <c r="C68" s="1">
        <v>1</v>
      </c>
      <c r="D68" t="s">
        <v>127</v>
      </c>
      <c r="E68" t="s">
        <v>9</v>
      </c>
      <c r="G68" s="1" t="str">
        <f>VLOOKUP(A68,Sheet1!A:H,8,0)</f>
        <v>1668</v>
      </c>
      <c r="H68" s="1" t="str">
        <f>VLOOKUP($A68,Sheet1!$A:$J,9,0)</f>
        <v>166C</v>
      </c>
      <c r="I68" s="1" t="str">
        <f>VLOOKUP($A68,Sheet1!$A:$J,10,0)</f>
        <v>1670</v>
      </c>
    </row>
    <row r="69" spans="1:9" x14ac:dyDescent="0.2">
      <c r="A69" s="1">
        <v>83</v>
      </c>
      <c r="B69" s="1">
        <v>113</v>
      </c>
      <c r="C69" s="1">
        <v>1</v>
      </c>
      <c r="D69" t="s">
        <v>128</v>
      </c>
      <c r="E69" t="s">
        <v>10</v>
      </c>
      <c r="G69" s="1" t="str">
        <f>VLOOKUP(A69,Sheet1!A:H,8,0)</f>
        <v>167C</v>
      </c>
      <c r="H69" s="1" t="str">
        <f>VLOOKUP($A69,Sheet1!$A:$J,9,0)</f>
        <v>1680</v>
      </c>
      <c r="I69" s="1" t="str">
        <f>VLOOKUP($A69,Sheet1!$A:$J,10,0)</f>
        <v>1684</v>
      </c>
    </row>
    <row r="70" spans="1:9" x14ac:dyDescent="0.2">
      <c r="A70" s="1">
        <v>84</v>
      </c>
      <c r="B70" s="1">
        <v>114</v>
      </c>
      <c r="C70" s="1">
        <v>1</v>
      </c>
      <c r="D70" t="s">
        <v>129</v>
      </c>
      <c r="E70" t="s">
        <v>11</v>
      </c>
      <c r="G70" s="1" t="str">
        <f>VLOOKUP(A70,Sheet1!A:H,8,0)</f>
        <v>1690</v>
      </c>
      <c r="H70" s="1" t="str">
        <f>VLOOKUP($A70,Sheet1!$A:$J,9,0)</f>
        <v>1694</v>
      </c>
      <c r="I70" s="1" t="str">
        <f>VLOOKUP($A70,Sheet1!$A:$J,10,0)</f>
        <v>1698</v>
      </c>
    </row>
    <row r="71" spans="1:9" x14ac:dyDescent="0.2">
      <c r="A71" s="1">
        <v>85</v>
      </c>
      <c r="B71" s="1">
        <v>115</v>
      </c>
      <c r="C71" s="1">
        <v>1</v>
      </c>
      <c r="D71" t="s">
        <v>130</v>
      </c>
      <c r="E71" t="s">
        <v>53</v>
      </c>
      <c r="G71" s="1" t="str">
        <f>VLOOKUP(A71,Sheet1!A:H,8,0)</f>
        <v>16A4</v>
      </c>
      <c r="H71" s="1" t="str">
        <f>VLOOKUP($A71,Sheet1!$A:$J,9,0)</f>
        <v>16A8</v>
      </c>
      <c r="I71" s="1" t="str">
        <f>VLOOKUP($A71,Sheet1!$A:$J,10,0)</f>
        <v>16AC</v>
      </c>
    </row>
    <row r="72" spans="1:9" x14ac:dyDescent="0.2">
      <c r="A72" s="1">
        <v>86</v>
      </c>
      <c r="B72" s="1">
        <v>116</v>
      </c>
      <c r="C72" s="1">
        <v>1</v>
      </c>
      <c r="D72" t="s">
        <v>131</v>
      </c>
      <c r="E72" t="s">
        <v>52</v>
      </c>
      <c r="G72" s="1" t="str">
        <f>VLOOKUP(A72,Sheet1!A:H,8,0)</f>
        <v>16B8</v>
      </c>
      <c r="H72" s="1" t="str">
        <f>VLOOKUP($A72,Sheet1!$A:$J,9,0)</f>
        <v>16BC</v>
      </c>
      <c r="I72" s="1" t="str">
        <f>VLOOKUP($A72,Sheet1!$A:$J,10,0)</f>
        <v>16C0</v>
      </c>
    </row>
    <row r="73" spans="1:9" x14ac:dyDescent="0.2">
      <c r="A73" s="1">
        <v>87</v>
      </c>
      <c r="B73" s="1">
        <v>117</v>
      </c>
      <c r="C73" s="1">
        <v>1</v>
      </c>
      <c r="D73" t="s">
        <v>135</v>
      </c>
      <c r="G73" s="1" t="str">
        <f>VLOOKUP(A73,Sheet1!A:H,8,0)</f>
        <v>16CC</v>
      </c>
      <c r="H73" s="1" t="str">
        <f>VLOOKUP($A73,Sheet1!$A:$J,9,0)</f>
        <v>16D0</v>
      </c>
      <c r="I73" s="1" t="str">
        <f>VLOOKUP($A73,Sheet1!$A:$J,10,0)</f>
        <v>16D4</v>
      </c>
    </row>
    <row r="74" spans="1:9" x14ac:dyDescent="0.2">
      <c r="A74" s="1">
        <v>88</v>
      </c>
      <c r="B74" s="1">
        <v>118</v>
      </c>
      <c r="C74" s="1">
        <v>1</v>
      </c>
      <c r="D74" t="s">
        <v>132</v>
      </c>
      <c r="E74" t="s">
        <v>12</v>
      </c>
      <c r="G74" s="1" t="str">
        <f>VLOOKUP(A74,Sheet1!A:H,8,0)</f>
        <v>16E0</v>
      </c>
      <c r="H74" s="1" t="str">
        <f>VLOOKUP($A74,Sheet1!$A:$J,9,0)</f>
        <v>16E4</v>
      </c>
      <c r="I74" s="1" t="str">
        <f>VLOOKUP($A74,Sheet1!$A:$J,10,0)</f>
        <v>16E8</v>
      </c>
    </row>
  </sheetData>
  <autoFilter ref="G1:I74" xr:uid="{06DB396B-E395-4997-A6F1-0F712D44270A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fln</dc:creator>
  <cp:lastModifiedBy>fln</cp:lastModifiedBy>
  <dcterms:created xsi:type="dcterms:W3CDTF">2023-08-13T09:40:42Z</dcterms:created>
  <dcterms:modified xsi:type="dcterms:W3CDTF">2023-09-03T21:33:10Z</dcterms:modified>
</cp:coreProperties>
</file>