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abriel\Downloads\"/>
    </mc:Choice>
  </mc:AlternateContent>
  <xr:revisionPtr revIDLastSave="0" documentId="13_ncr:1_{B08C19C4-B2E4-4721-A2E1-41CAE7D4388B}" xr6:coauthVersionLast="44" xr6:coauthVersionMax="44" xr10:uidLastSave="{00000000-0000-0000-0000-000000000000}"/>
  <bookViews>
    <workbookView xWindow="-120" yWindow="-120" windowWidth="19440" windowHeight="10440" xr2:uid="{00000000-000D-0000-FFFF-FFFF00000000}"/>
  </bookViews>
  <sheets>
    <sheet name="Question 3a)" sheetId="1" r:id="rId1"/>
    <sheet name="Question 3c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3" l="1"/>
  <c r="H15" i="3"/>
  <c r="D18" i="1"/>
  <c r="G11" i="1"/>
  <c r="G11" i="3"/>
  <c r="G13" i="3" s="1"/>
  <c r="G12" i="3"/>
  <c r="G10" i="3"/>
  <c r="G7" i="3"/>
  <c r="G6" i="3"/>
  <c r="D5" i="3"/>
  <c r="G5" i="3" s="1"/>
  <c r="G8" i="3" s="1"/>
  <c r="G4" i="3"/>
  <c r="D5" i="1"/>
  <c r="G4" i="1"/>
  <c r="G12" i="1"/>
  <c r="G7" i="1"/>
  <c r="G6" i="1"/>
  <c r="G15" i="3" l="1"/>
  <c r="D20" i="3" s="1"/>
  <c r="D18" i="3"/>
  <c r="G5" i="1"/>
  <c r="G8" i="1" s="1"/>
  <c r="G10" i="1" l="1"/>
  <c r="G13" i="1" l="1"/>
  <c r="G15" i="1" s="1"/>
  <c r="D20" i="1" l="1"/>
</calcChain>
</file>

<file path=xl/sharedStrings.xml><?xml version="1.0" encoding="utf-8"?>
<sst xmlns="http://schemas.openxmlformats.org/spreadsheetml/2006/main" count="46" uniqueCount="26">
  <si>
    <t>0-35</t>
  </si>
  <si>
    <t>35-115</t>
  </si>
  <si>
    <t>Peak (kW)</t>
  </si>
  <si>
    <t>blended rate:</t>
  </si>
  <si>
    <t>Demand Cost</t>
  </si>
  <si>
    <t>Usage Cost</t>
  </si>
  <si>
    <t>Usage (kWh)</t>
  </si>
  <si>
    <t>0-50</t>
  </si>
  <si>
    <t>50-100</t>
  </si>
  <si>
    <t>100-250</t>
  </si>
  <si>
    <t>&gt;250</t>
  </si>
  <si>
    <t>&gt;115</t>
  </si>
  <si>
    <t>Range applicable to:</t>
  </si>
  <si>
    <t>Total -&gt;</t>
  </si>
  <si>
    <t>Demand Rate ($/kW)</t>
  </si>
  <si>
    <t>Usage Rate ($/kWh)</t>
  </si>
  <si>
    <t>marginal usage:</t>
  </si>
  <si>
    <t>average usage:</t>
  </si>
  <si>
    <t xml:space="preserve">Question 3a) </t>
  </si>
  <si>
    <t>Total Monthly Bill Cost</t>
  </si>
  <si>
    <t xml:space="preserve">Question 3c) </t>
  </si>
  <si>
    <t>Total Monthly Bill Cost (new)</t>
  </si>
  <si>
    <t>New Peak (kW) [+50]</t>
  </si>
  <si>
    <t>New Usage (kWh) [+100]</t>
  </si>
  <si>
    <t xml:space="preserve">Previous Monthly Total Bill </t>
  </si>
  <si>
    <t>Difference (Increase)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</si>
</sst>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7" formatCode="_(&quot;$&quot;* #,##0.000_);_(&quot;$&quot;* \(#,##0.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1" applyFont="1" applyBorder="1"/>
    <xf numFmtId="0" fontId="0" fillId="2" borderId="0" xfId="0" applyFill="1"/>
    <xf numFmtId="0" fontId="0" fillId="0" borderId="2" xfId="0" applyBorder="1"/>
    <xf numFmtId="0" fontId="0" fillId="0" borderId="0" xfId="0" applyBorder="1"/>
    <xf numFmtId="167" fontId="0" fillId="0" borderId="1" xfId="1" applyNumberFormat="1" applyFont="1" applyBorder="1"/>
    <xf numFmtId="164" fontId="2" fillId="0" borderId="1" xfId="1" applyFont="1" applyBorder="1"/>
    <xf numFmtId="167" fontId="2" fillId="0" borderId="1" xfId="0" applyNumberFormat="1" applyFont="1" applyBorder="1"/>
    <xf numFmtId="164" fontId="2" fillId="2" borderId="0" xfId="0" applyNumberFormat="1" applyFont="1" applyFill="1"/>
    <xf numFmtId="0" fontId="0" fillId="0" borderId="3" xfId="0" applyBorder="1"/>
    <xf numFmtId="164" fontId="2" fillId="2" borderId="4" xfId="0" applyNumberFormat="1" applyFont="1" applyFill="1" applyBorder="1"/>
    <xf numFmtId="164" fontId="4" fillId="2" borderId="5" xfId="0" applyNumberFormat="1" applyFont="1" applyFill="1" applyBorder="1"/>
    <xf numFmtId="0" fontId="0" fillId="0" borderId="6" xfId="0" applyBorder="1"/>
    <xf numFmtId="167" fontId="3" fillId="2" borderId="5" xfId="1" applyNumberFormat="1" applyFont="1" applyFill="1" applyBorder="1"/>
    <xf numFmtId="167" fontId="3" fillId="2" borderId="5" xfId="0" applyNumberFormat="1" applyFont="1" applyFill="1" applyBorder="1"/>
    <xf numFmtId="164" fontId="3" fillId="2" borderId="7" xfId="0" applyNumberFormat="1" applyFont="1" applyFill="1" applyBorder="1"/>
    <xf numFmtId="0" fontId="0" fillId="0" borderId="8" xfId="0" applyBorder="1"/>
    <xf numFmtId="167" fontId="0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81" zoomScaleNormal="81" workbookViewId="0">
      <selection activeCell="G8" sqref="G8"/>
    </sheetView>
  </sheetViews>
  <sheetFormatPr defaultRowHeight="15" x14ac:dyDescent="0.25"/>
  <cols>
    <col min="2" max="2" width="16.85546875" bestFit="1" customWidth="1"/>
    <col min="4" max="5" width="21.42578125" bestFit="1" customWidth="1"/>
    <col min="6" max="6" width="16.5703125" bestFit="1" customWidth="1"/>
    <col min="7" max="7" width="22" bestFit="1" customWidth="1"/>
    <col min="12" max="12" width="17.140625" bestFit="1" customWidth="1"/>
    <col min="15" max="15" width="17.140625" bestFit="1" customWidth="1"/>
  </cols>
  <sheetData>
    <row r="1" spans="1:15" x14ac:dyDescent="0.25">
      <c r="A1" s="2"/>
      <c r="B1" s="2" t="s">
        <v>18</v>
      </c>
    </row>
    <row r="2" spans="1:15" x14ac:dyDescent="0.25">
      <c r="A2" s="2"/>
      <c r="J2" s="8"/>
      <c r="K2" s="8"/>
      <c r="L2" s="8"/>
      <c r="M2" s="8"/>
      <c r="N2" s="8"/>
      <c r="O2" s="8"/>
    </row>
    <row r="3" spans="1:15" x14ac:dyDescent="0.25">
      <c r="B3" s="6" t="s">
        <v>6</v>
      </c>
      <c r="D3" s="3" t="s">
        <v>15</v>
      </c>
      <c r="E3" s="4" t="s">
        <v>12</v>
      </c>
      <c r="F3" s="3"/>
      <c r="G3" s="3" t="s">
        <v>4</v>
      </c>
      <c r="J3" s="8"/>
      <c r="K3" s="8"/>
      <c r="L3" s="8"/>
      <c r="M3" s="8"/>
      <c r="N3" s="8"/>
      <c r="O3" s="8"/>
    </row>
    <row r="4" spans="1:15" x14ac:dyDescent="0.25">
      <c r="B4">
        <v>2800</v>
      </c>
      <c r="D4" s="9">
        <v>0.126</v>
      </c>
      <c r="E4" s="4" t="s">
        <v>7</v>
      </c>
      <c r="F4" s="3"/>
      <c r="G4" s="5">
        <f>50*D4</f>
        <v>6.3</v>
      </c>
      <c r="J4" s="8"/>
      <c r="K4" s="8"/>
      <c r="L4" s="21"/>
      <c r="M4" s="8"/>
      <c r="N4" s="8"/>
      <c r="O4" s="21"/>
    </row>
    <row r="5" spans="1:15" x14ac:dyDescent="0.25">
      <c r="D5" s="9">
        <f>0.106</f>
        <v>0.106</v>
      </c>
      <c r="E5" s="4" t="s">
        <v>8</v>
      </c>
      <c r="F5" s="3"/>
      <c r="G5" s="5">
        <f>(100-50)*D5</f>
        <v>5.3</v>
      </c>
      <c r="J5" s="8"/>
      <c r="K5" s="8"/>
      <c r="L5" s="21"/>
      <c r="M5" s="8"/>
      <c r="N5" s="8"/>
      <c r="O5" s="21"/>
    </row>
    <row r="6" spans="1:15" x14ac:dyDescent="0.25">
      <c r="D6" s="9">
        <v>0.06</v>
      </c>
      <c r="E6" s="4" t="s">
        <v>9</v>
      </c>
      <c r="F6" s="3"/>
      <c r="G6" s="5">
        <f>(250-100)*D6</f>
        <v>9</v>
      </c>
      <c r="J6" s="8"/>
      <c r="K6" s="8"/>
      <c r="L6" s="21"/>
      <c r="M6" s="8"/>
      <c r="N6" s="8"/>
      <c r="O6" s="21"/>
    </row>
    <row r="7" spans="1:15" x14ac:dyDescent="0.25">
      <c r="D7" s="9">
        <v>5.7000000000000002E-2</v>
      </c>
      <c r="E7" s="4" t="s">
        <v>10</v>
      </c>
      <c r="F7" s="3"/>
      <c r="G7" s="5">
        <f>(B4-250)*D7</f>
        <v>145.35</v>
      </c>
      <c r="J7" s="8"/>
      <c r="K7" s="8"/>
      <c r="L7" s="21"/>
      <c r="M7" s="8"/>
      <c r="N7" s="8"/>
      <c r="O7" s="21"/>
    </row>
    <row r="8" spans="1:15" x14ac:dyDescent="0.25">
      <c r="D8" s="3"/>
      <c r="E8" s="4"/>
      <c r="F8" s="3" t="s">
        <v>13</v>
      </c>
      <c r="G8" s="5">
        <f>SUM(G4:G7)</f>
        <v>165.95</v>
      </c>
      <c r="J8" s="8"/>
      <c r="K8" s="8"/>
      <c r="L8" s="8"/>
      <c r="M8" s="8"/>
      <c r="N8" s="8"/>
      <c r="O8" s="21"/>
    </row>
    <row r="9" spans="1:15" x14ac:dyDescent="0.25">
      <c r="B9" s="6" t="s">
        <v>2</v>
      </c>
      <c r="D9" s="3" t="s">
        <v>14</v>
      </c>
      <c r="E9" s="4" t="s">
        <v>12</v>
      </c>
      <c r="F9" s="3"/>
      <c r="G9" s="3" t="s">
        <v>5</v>
      </c>
      <c r="J9" s="8"/>
      <c r="K9" s="8"/>
      <c r="L9" s="8"/>
      <c r="M9" s="8"/>
      <c r="N9" s="8"/>
      <c r="O9" s="21"/>
    </row>
    <row r="10" spans="1:15" x14ac:dyDescent="0.25">
      <c r="B10">
        <v>70</v>
      </c>
      <c r="D10" s="5">
        <v>0</v>
      </c>
      <c r="E10" s="4" t="s">
        <v>0</v>
      </c>
      <c r="F10" s="3"/>
      <c r="G10" s="5">
        <f>14800*D10/100</f>
        <v>0</v>
      </c>
      <c r="J10" s="8"/>
      <c r="K10" s="8"/>
      <c r="L10" s="8"/>
      <c r="M10" s="8"/>
      <c r="N10" s="8"/>
      <c r="O10" s="21"/>
    </row>
    <row r="11" spans="1:15" x14ac:dyDescent="0.25">
      <c r="D11" s="5">
        <v>4.18</v>
      </c>
      <c r="E11" s="4" t="s">
        <v>1</v>
      </c>
      <c r="F11" s="3"/>
      <c r="G11" s="5">
        <f>(70-35)*D11</f>
        <v>146.29999999999998</v>
      </c>
      <c r="J11" s="8"/>
      <c r="K11" s="8"/>
      <c r="L11" s="8"/>
      <c r="M11" s="8"/>
      <c r="N11" s="8"/>
      <c r="O11" s="8"/>
    </row>
    <row r="12" spans="1:15" x14ac:dyDescent="0.25">
      <c r="D12" s="5">
        <v>8.02</v>
      </c>
      <c r="E12" s="4" t="s">
        <v>11</v>
      </c>
      <c r="F12" s="3"/>
      <c r="G12" s="5">
        <f>0</f>
        <v>0</v>
      </c>
      <c r="J12" s="8"/>
      <c r="K12" s="8"/>
      <c r="L12" s="8"/>
      <c r="M12" s="8"/>
      <c r="N12" s="8"/>
      <c r="O12" s="8"/>
    </row>
    <row r="13" spans="1:15" x14ac:dyDescent="0.25">
      <c r="D13" s="3"/>
      <c r="E13" s="4"/>
      <c r="F13" s="3" t="s">
        <v>13</v>
      </c>
      <c r="G13" s="5">
        <f>SUM(G10:G12)</f>
        <v>146.29999999999998</v>
      </c>
      <c r="J13" s="8"/>
      <c r="K13" s="8"/>
      <c r="L13" s="8"/>
      <c r="M13" s="8"/>
      <c r="N13" s="8"/>
      <c r="O13" s="8"/>
    </row>
    <row r="14" spans="1:15" ht="15.75" thickBot="1" x14ac:dyDescent="0.3">
      <c r="E14" s="1"/>
      <c r="G14" s="13" t="s">
        <v>19</v>
      </c>
      <c r="J14" s="8"/>
      <c r="K14" s="8"/>
      <c r="L14" s="8"/>
      <c r="M14" s="8"/>
      <c r="N14" s="8"/>
      <c r="O14" s="8"/>
    </row>
    <row r="15" spans="1:15" ht="16.5" thickTop="1" thickBot="1" x14ac:dyDescent="0.3">
      <c r="E15" s="1"/>
      <c r="F15" s="20"/>
      <c r="G15" s="19">
        <f>G8+G13</f>
        <v>312.25</v>
      </c>
      <c r="J15" s="8"/>
      <c r="K15" s="8"/>
      <c r="L15" s="8"/>
      <c r="M15" s="8"/>
      <c r="N15" s="8"/>
      <c r="O15" s="8"/>
    </row>
    <row r="16" spans="1:15" ht="15.75" thickTop="1" x14ac:dyDescent="0.25">
      <c r="E16" s="1"/>
    </row>
    <row r="17" spans="2:5" ht="15.75" thickBot="1" x14ac:dyDescent="0.3">
      <c r="E17" s="1"/>
    </row>
    <row r="18" spans="2:5" ht="16.5" thickTop="1" thickBot="1" x14ac:dyDescent="0.3">
      <c r="B18" s="3" t="s">
        <v>17</v>
      </c>
      <c r="C18" s="16"/>
      <c r="D18" s="17">
        <f>G8/B4</f>
        <v>5.9267857142857136E-2</v>
      </c>
    </row>
    <row r="19" spans="2:5" ht="16.5" thickTop="1" thickBot="1" x14ac:dyDescent="0.3">
      <c r="B19" s="3" t="s">
        <v>16</v>
      </c>
      <c r="C19" s="16"/>
      <c r="D19" s="18">
        <v>5.7000000000000002E-2</v>
      </c>
    </row>
    <row r="20" spans="2:5" ht="16.5" thickTop="1" thickBot="1" x14ac:dyDescent="0.3">
      <c r="B20" s="3" t="s">
        <v>3</v>
      </c>
      <c r="C20" s="16"/>
      <c r="D20" s="18">
        <f>G15/B4</f>
        <v>0.11151785714285714</v>
      </c>
    </row>
    <row r="21" spans="2:5" ht="15.75" thickTop="1" x14ac:dyDescent="0.25"/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B052-5F4C-444C-8F96-C35C82B3B421}">
  <dimension ref="A1:I20"/>
  <sheetViews>
    <sheetView zoomScale="71" zoomScaleNormal="71" workbookViewId="0">
      <selection activeCell="I5" sqref="I5"/>
    </sheetView>
  </sheetViews>
  <sheetFormatPr defaultRowHeight="15" x14ac:dyDescent="0.25"/>
  <cols>
    <col min="2" max="2" width="24.85546875" bestFit="1" customWidth="1"/>
    <col min="4" max="4" width="27.28515625" customWidth="1"/>
    <col min="5" max="5" width="21.42578125" bestFit="1" customWidth="1"/>
    <col min="7" max="7" width="28.7109375" bestFit="1" customWidth="1"/>
    <col min="8" max="8" width="25.7109375" bestFit="1" customWidth="1"/>
    <col min="9" max="9" width="20" bestFit="1" customWidth="1"/>
  </cols>
  <sheetData>
    <row r="1" spans="1:9" x14ac:dyDescent="0.25">
      <c r="A1" s="2"/>
      <c r="B1" s="2" t="s">
        <v>20</v>
      </c>
    </row>
    <row r="2" spans="1:9" x14ac:dyDescent="0.25">
      <c r="A2" s="2"/>
    </row>
    <row r="3" spans="1:9" x14ac:dyDescent="0.25">
      <c r="B3" s="6" t="s">
        <v>23</v>
      </c>
      <c r="D3" s="3" t="s">
        <v>15</v>
      </c>
      <c r="E3" s="4" t="s">
        <v>12</v>
      </c>
      <c r="F3" s="3"/>
      <c r="G3" s="3" t="s">
        <v>4</v>
      </c>
    </row>
    <row r="4" spans="1:9" x14ac:dyDescent="0.25">
      <c r="B4">
        <v>2900</v>
      </c>
      <c r="D4" s="9">
        <v>0.126</v>
      </c>
      <c r="E4" s="4" t="s">
        <v>7</v>
      </c>
      <c r="F4" s="3"/>
      <c r="G4" s="5">
        <f>50*D4</f>
        <v>6.3</v>
      </c>
    </row>
    <row r="5" spans="1:9" x14ac:dyDescent="0.25">
      <c r="D5" s="9">
        <f>0.106</f>
        <v>0.106</v>
      </c>
      <c r="E5" s="4" t="s">
        <v>8</v>
      </c>
      <c r="F5" s="3"/>
      <c r="G5" s="5">
        <f>(100-50)*D5</f>
        <v>5.3</v>
      </c>
    </row>
    <row r="6" spans="1:9" x14ac:dyDescent="0.25">
      <c r="D6" s="9">
        <v>0.06</v>
      </c>
      <c r="E6" s="4" t="s">
        <v>9</v>
      </c>
      <c r="F6" s="3"/>
      <c r="G6" s="5">
        <f>(250-100)*D6</f>
        <v>9</v>
      </c>
    </row>
    <row r="7" spans="1:9" x14ac:dyDescent="0.25">
      <c r="D7" s="9">
        <v>5.7000000000000002E-2</v>
      </c>
      <c r="E7" s="4" t="s">
        <v>10</v>
      </c>
      <c r="F7" s="3"/>
      <c r="G7" s="5">
        <f>(B4-250)*D7</f>
        <v>151.05000000000001</v>
      </c>
    </row>
    <row r="8" spans="1:9" x14ac:dyDescent="0.25">
      <c r="D8" s="3"/>
      <c r="E8" s="4"/>
      <c r="F8" s="3" t="s">
        <v>13</v>
      </c>
      <c r="G8" s="5">
        <f>SUM(G4:G7)</f>
        <v>171.65</v>
      </c>
    </row>
    <row r="9" spans="1:9" x14ac:dyDescent="0.25">
      <c r="B9" s="6" t="s">
        <v>22</v>
      </c>
      <c r="D9" s="3" t="s">
        <v>14</v>
      </c>
      <c r="E9" s="4" t="s">
        <v>12</v>
      </c>
      <c r="F9" s="3"/>
      <c r="G9" s="3" t="s">
        <v>5</v>
      </c>
    </row>
    <row r="10" spans="1:9" x14ac:dyDescent="0.25">
      <c r="B10">
        <v>120</v>
      </c>
      <c r="D10" s="5">
        <v>0</v>
      </c>
      <c r="E10" s="4" t="s">
        <v>0</v>
      </c>
      <c r="F10" s="3"/>
      <c r="G10" s="5">
        <f>14800*D10/100</f>
        <v>0</v>
      </c>
    </row>
    <row r="11" spans="1:9" x14ac:dyDescent="0.25">
      <c r="D11" s="5">
        <v>4.18</v>
      </c>
      <c r="E11" s="4" t="s">
        <v>1</v>
      </c>
      <c r="F11" s="3"/>
      <c r="G11" s="5">
        <f>(115-35)*D11</f>
        <v>334.4</v>
      </c>
    </row>
    <row r="12" spans="1:9" x14ac:dyDescent="0.25">
      <c r="D12" s="5">
        <v>8.02</v>
      </c>
      <c r="E12" s="4" t="s">
        <v>11</v>
      </c>
      <c r="F12" s="3"/>
      <c r="G12" s="5">
        <f>(120-115)*D12</f>
        <v>40.099999999999994</v>
      </c>
    </row>
    <row r="13" spans="1:9" x14ac:dyDescent="0.25">
      <c r="D13" s="3"/>
      <c r="E13" s="4"/>
      <c r="F13" s="3" t="s">
        <v>13</v>
      </c>
      <c r="G13" s="5">
        <f>SUM(G10:G12)</f>
        <v>374.5</v>
      </c>
    </row>
    <row r="14" spans="1:9" ht="15.75" thickBot="1" x14ac:dyDescent="0.3">
      <c r="E14" s="1"/>
      <c r="G14" s="7" t="s">
        <v>21</v>
      </c>
      <c r="H14" s="7" t="s">
        <v>24</v>
      </c>
      <c r="I14" s="13" t="s">
        <v>25</v>
      </c>
    </row>
    <row r="15" spans="1:9" ht="20.25" thickTop="1" thickBot="1" x14ac:dyDescent="0.35">
      <c r="E15" s="1"/>
      <c r="G15" s="12">
        <f>G8+G13</f>
        <v>546.15</v>
      </c>
      <c r="H15" s="14">
        <f>312.25</f>
        <v>312.25</v>
      </c>
      <c r="I15" s="15">
        <f>SUM(G15,-H15)</f>
        <v>233.89999999999998</v>
      </c>
    </row>
    <row r="16" spans="1:9" ht="15.75" thickTop="1" x14ac:dyDescent="0.25">
      <c r="E16" s="1"/>
    </row>
    <row r="17" spans="2:5" x14ac:dyDescent="0.25">
      <c r="E17" s="1"/>
    </row>
    <row r="18" spans="2:5" x14ac:dyDescent="0.25">
      <c r="B18" s="3" t="s">
        <v>17</v>
      </c>
      <c r="C18" s="3"/>
      <c r="D18" s="10">
        <f>G15/B4</f>
        <v>0.18832758620689655</v>
      </c>
    </row>
    <row r="19" spans="2:5" x14ac:dyDescent="0.25">
      <c r="B19" s="3" t="s">
        <v>16</v>
      </c>
      <c r="C19" s="3"/>
      <c r="D19" s="11">
        <v>5.7000000000000002E-2</v>
      </c>
    </row>
    <row r="20" spans="2:5" x14ac:dyDescent="0.25">
      <c r="B20" s="3" t="s">
        <v>3</v>
      </c>
      <c r="C20" s="3"/>
      <c r="D20" s="11">
        <f>G15/B4</f>
        <v>0.18832758620689655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3a)</vt:lpstr>
      <vt:lpstr>Question 3c)</vt:lpstr>
    </vt:vector>
  </TitlesOfParts>
  <Company>Metro Vancouver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Carmichael</dc:creator>
  <cp:lastModifiedBy>Gabriel</cp:lastModifiedBy>
  <dcterms:created xsi:type="dcterms:W3CDTF">2020-05-11T21:26:36Z</dcterms:created>
  <dcterms:modified xsi:type="dcterms:W3CDTF">2020-05-13T09:35:39Z</dcterms:modified>
</cp:coreProperties>
</file>