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"/>
    </mc:Choice>
  </mc:AlternateContent>
  <xr:revisionPtr revIDLastSave="0" documentId="13_ncr:1_{044AA826-198A-4A2B-BB30-43CA80B3D123}" xr6:coauthVersionLast="47" xr6:coauthVersionMax="47" xr10:uidLastSave="{00000000-0000-0000-0000-000000000000}"/>
  <bookViews>
    <workbookView xWindow="-120" yWindow="-120" windowWidth="20730" windowHeight="11160" activeTab="3" xr2:uid="{09999E6F-8A2C-4402-8AC4-076DE8C58E1F}"/>
  </bookViews>
  <sheets>
    <sheet name="SPCU" sheetId="1" r:id="rId1"/>
    <sheet name="FCT" sheetId="2" r:id="rId2"/>
    <sheet name="FA" sheetId="3" r:id="rId3"/>
    <sheet name="Esforç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D4" i="4"/>
  <c r="C4" i="4"/>
  <c r="B4" i="4"/>
  <c r="D3" i="4"/>
  <c r="C3" i="4"/>
  <c r="B3" i="4"/>
  <c r="D2" i="4"/>
  <c r="C2" i="4"/>
  <c r="B2" i="4"/>
  <c r="F10" i="3"/>
  <c r="F11" i="3" s="1"/>
  <c r="E10" i="3"/>
  <c r="E11" i="3" s="1"/>
  <c r="D10" i="3"/>
  <c r="D11" i="3" s="1"/>
  <c r="D15" i="2"/>
  <c r="D16" i="2" s="1"/>
  <c r="E15" i="2"/>
  <c r="E16" i="2" s="1"/>
  <c r="F15" i="2"/>
  <c r="F16" i="2" s="1"/>
  <c r="F12" i="3" l="1"/>
  <c r="E12" i="3"/>
  <c r="D12" i="3"/>
</calcChain>
</file>

<file path=xl/sharedStrings.xml><?xml version="1.0" encoding="utf-8"?>
<sst xmlns="http://schemas.openxmlformats.org/spreadsheetml/2006/main" count="112" uniqueCount="80">
  <si>
    <t>Ação do ator</t>
  </si>
  <si>
    <t>Resposta do Sistema</t>
  </si>
  <si>
    <t>REALIZAR VIAGEM</t>
  </si>
  <si>
    <t>SOLICITAR ACOMPANHANTE</t>
  </si>
  <si>
    <t>AVALIAR SERVIÇO</t>
  </si>
  <si>
    <r>
      <rPr>
        <u/>
        <sz val="11"/>
        <color theme="1"/>
        <rFont val="Calibri"/>
        <family val="2"/>
        <scheme val="minor"/>
      </rPr>
      <t>Justificativa</t>
    </r>
    <r>
      <rPr>
        <sz val="11"/>
        <color theme="1"/>
        <rFont val="Calibri"/>
        <family val="2"/>
        <scheme val="minor"/>
      </rPr>
      <t>: Somente no fluxo principal há mais de 7 transações</t>
    </r>
  </si>
  <si>
    <r>
      <rPr>
        <u/>
        <sz val="11"/>
        <color theme="1"/>
        <rFont val="Calibri"/>
        <family val="2"/>
        <scheme val="minor"/>
      </rPr>
      <t>Justificativa</t>
    </r>
    <r>
      <rPr>
        <sz val="11"/>
        <color theme="1"/>
        <rFont val="Calibri"/>
        <family val="2"/>
        <scheme val="minor"/>
      </rPr>
      <t>: Somado a sequência típica de eventos  e alternativa há mais de 7 transações</t>
    </r>
  </si>
  <si>
    <t>SPCU= 15 (COMPLEXO)</t>
  </si>
  <si>
    <t>SPA  = 3 (COMPLEXO)</t>
  </si>
  <si>
    <t>Total</t>
  </si>
  <si>
    <t>Fator de Complexidade Técnica</t>
  </si>
  <si>
    <t>Descrição</t>
  </si>
  <si>
    <t>Peso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</si>
  <si>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</si>
  <si>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</si>
  <si>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</si>
  <si>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</si>
  <si>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</si>
  <si>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</si>
  <si>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</si>
  <si>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</si>
  <si>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</si>
  <si>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</si>
  <si>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</si>
  <si>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</si>
  <si>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</si>
  <si>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Sistema distribuído</t>
  </si>
  <si>
    <t>Tempo de resposta</t>
  </si>
  <si>
    <t>Eficiência</t>
  </si>
  <si>
    <t>Processamento complexo</t>
  </si>
  <si>
    <t>Código reusável</t>
  </si>
  <si>
    <t>Facilidade de instalação</t>
  </si>
  <si>
    <t>Facilidade de uso</t>
  </si>
  <si>
    <t>Portabilidade</t>
  </si>
  <si>
    <t>Facilidade de mudança</t>
  </si>
  <si>
    <t>Concorrência</t>
  </si>
  <si>
    <t>Recursos de segurança</t>
  </si>
  <si>
    <t>Acessível por terceiros</t>
  </si>
  <si>
    <t>Requer treinamento especial</t>
  </si>
  <si>
    <t>FCT</t>
  </si>
  <si>
    <t>FATOR AMBIENTAL</t>
  </si>
  <si>
    <t xml:space="preserve">DESCRIÇÃO </t>
  </si>
  <si>
    <t>PESO</t>
  </si>
  <si>
    <t>FA</t>
  </si>
  <si>
    <t>Familiariadade com o proceso de desenvolvimento</t>
  </si>
  <si>
    <t>Desenvolvedores em meio expediente</t>
  </si>
  <si>
    <t>Presença de analistas experientes</t>
  </si>
  <si>
    <t>Experiência com a aplicação em desenvolvimento</t>
  </si>
  <si>
    <t>Experiência em Orientação a Objetos</t>
  </si>
  <si>
    <t>Motivação</t>
  </si>
  <si>
    <t>Dificuldade com a linguagem de programação</t>
  </si>
  <si>
    <t>Requisitos estáveis</t>
  </si>
  <si>
    <t>PCU</t>
  </si>
  <si>
    <r>
      <rPr>
        <u/>
        <sz val="11"/>
        <color theme="1"/>
        <rFont val="Calibri"/>
        <family val="2"/>
        <scheme val="minor"/>
      </rPr>
      <t>Justificativa</t>
    </r>
    <r>
      <rPr>
        <sz val="11"/>
        <color theme="1"/>
        <rFont val="Calibri"/>
        <family val="2"/>
        <scheme val="minor"/>
      </rPr>
      <t>: Ator acessa o Sistema por meio de interface gráfica</t>
    </r>
  </si>
  <si>
    <t>Justificativas</t>
  </si>
  <si>
    <t>Importência dada pela própria natureza distribuída do sistema para os 3 casos</t>
  </si>
  <si>
    <t>Realizar e solicitar viagem necessitam de tempos de respostas instantâneos para o correto funcionamento do aplicativo, pois serão as funcionalidades mais usadas do aplicativo. Avaliar serviço é algo que pode ser feito a qualquer momento pelo usuário e não nececssariamente enviado ao servidor no mmomento de confecção.</t>
  </si>
  <si>
    <t>Assim como na decrição anterior,  solicitar viagem necessitam ser eficientes para o correto funcionamento do aplicativo, pois serão as funcionalidades mais usadas do aplicativo. Avaliar serviço é algo que pode ser feito com baixa prioridade de eficiência.</t>
  </si>
  <si>
    <t>Já existem modelos de API e algoritimos 'prontos' que calculam rotas (maior complexidade do aplicativos) e score de usuários (menor complexidade). Os resto das computações são apenas gerenciamento de recursos internos do aplicativo</t>
  </si>
  <si>
    <t>O aplicativo seguirá o modelo baseado em componentes, ou seja, da parte de Frontend haverá muita reutilização de código, já do Backend há compartilhamento de funcionalidades de dados entre os casos de uso . Os dois primeiros casos de uso, por exemplo, são simétricos e complementares.</t>
  </si>
  <si>
    <t>A instalação é simples uma vez que segue o modelo padrão já adotado pelo mercado. A única dificuldade é na parte do usuário (idoso) que talvez tenha problemas com noções de usabilidade</t>
  </si>
  <si>
    <t>Assim como na decrição anterior,  a única dificuldade encontrada é na parte que tange o usuário (idoso), devido possiblidade de existencia de uma falta de experiencia no manuseio de aplicações móveis</t>
  </si>
  <si>
    <t xml:space="preserve">A natureza do aplicativo requer que seja implementado em 2 sistemas operacionais distintos: Android e IOS </t>
  </si>
  <si>
    <t>Uma vez que Solicitar e Realizar viagem são complementares e simétricos, a mudança em qualquer um dos dois acarretará na necesidade de mudança propagada em vários casos de uso</t>
  </si>
  <si>
    <t>O único processo que demandará utilização massiva de poder computacional compreender a localização de todos os participantes do caso de uso.</t>
  </si>
  <si>
    <t>O confiabilidade e transparência deste aplicativo são reflexo do nível de segurança dos dados dos usuários. Inclusive o o diferencial desta aplicação para as similares no mercado é o nível de segurança no tratamento de dados. Até mesmo a avaliação gera um sistema de confiabilidade entre os usuarios da plataforma</t>
  </si>
  <si>
    <t>A interção que gera acesso de terceiros é apenas a gestão de pagamentos, que é algo trivial.</t>
  </si>
  <si>
    <t>A única dificuldade que possa ser encontrada é no que tange a usabilidade do aplicativo para idosos</t>
  </si>
  <si>
    <t xml:space="preserve">Os DEV's são todos estagiários da empresa, então trabalham em expediente restrito a 6 horas diárias sem possibilidade de horas extras </t>
  </si>
  <si>
    <t>Os DEV's não tem familiaridade com a aplicação pois são estagiários, além disso não haverá nenhum sênior para auxiliar</t>
  </si>
  <si>
    <t>Uma vez que os DEV's não tem experiência existirá uma grande demanda em consultoria com desenvolvedores seniores</t>
  </si>
  <si>
    <t>Os desenvolvedores são estudantes, logo não tem experiencia</t>
  </si>
  <si>
    <t>Os DEV's já tem noção de desenvolvimento de aplicações orientadas a objetos</t>
  </si>
  <si>
    <t>A carga horária dos DEV's está muito pesadad devido as altas exiências (entrega de muito trabalhos, exercícios e provas) dos professores da faculdade</t>
  </si>
  <si>
    <t>Embora os DEV's já  tenham alguma experiência com as linguagens de programnação Pyton e JavaScript, a dificuldade se encontraria na utilização dos Freworks e bibliotecas mais adequados para esta aplicação, devido a falta de experiência dos mesmos.</t>
  </si>
  <si>
    <t>Todos os requisitos da aplicação são estáveis</t>
  </si>
  <si>
    <t>Tempo (horas)</t>
  </si>
  <si>
    <t>Custo (R$)</t>
  </si>
  <si>
    <t xml:space="preserve">Observações: </t>
  </si>
  <si>
    <t>O índice de produtividade adotado foi 20 horas por PCU e o custo da hora do desenvolvedor é R$ 20 por hora (estagiários)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</si>
</sst>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1" xfId="0" applyFont="1" applyFill="1" applyBorder="1"/>
    <xf numFmtId="0" fontId="2" fillId="2" borderId="12" xfId="0" applyFont="1" applyFill="1" applyBorder="1"/>
    <xf numFmtId="0" fontId="0" fillId="0" borderId="5" xfId="0" applyBorder="1" applyAlignment="1">
      <alignment horizontal="center" vertical="center" wrapText="1"/>
    </xf>
    <xf numFmtId="0" fontId="0" fillId="3" borderId="10" xfId="0" applyFill="1" applyBorder="1"/>
    <xf numFmtId="0" fontId="0" fillId="0" borderId="16" xfId="0" applyBorder="1"/>
    <xf numFmtId="0" fontId="2" fillId="3" borderId="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0" fillId="0" borderId="13" xfId="0" applyBorder="1"/>
    <xf numFmtId="0" fontId="2" fillId="3" borderId="19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3" xfId="0" applyBorder="1" applyAlignment="1">
      <alignment horizontal="right"/>
    </xf>
    <xf numFmtId="0" fontId="0" fillId="3" borderId="1" xfId="0" applyFill="1" applyBorder="1"/>
    <xf numFmtId="0" fontId="2" fillId="3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right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5" xfId="0" applyBorder="1"/>
    <xf numFmtId="0" fontId="0" fillId="0" borderId="7" xfId="0" applyBorder="1"/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2" fillId="4" borderId="0" xfId="0" applyFont="1" applyFill="1" applyBorder="1"/>
    <xf numFmtId="0" fontId="0" fillId="0" borderId="0" xfId="0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D47D-FC74-4919-9C55-E52AC3449347}">
  <dimension ref="A1:F10"/>
  <sheetViews>
    <sheetView workbookViewId="0">
      <selection activeCell="A11" sqref="A11"/>
    </sheetView>
  </sheetViews>
  <sheetFormatPr defaultRowHeight="15" x14ac:dyDescent="0.25"/>
  <cols>
    <col min="1" max="1" width="12" bestFit="1" customWidth="1"/>
    <col min="2" max="2" width="19.42578125" bestFit="1" customWidth="1"/>
    <col min="3" max="3" width="12" bestFit="1" customWidth="1"/>
    <col min="4" max="4" width="19.42578125" bestFit="1" customWidth="1"/>
    <col min="5" max="5" width="12" bestFit="1" customWidth="1"/>
    <col min="6" max="6" width="19.42578125" bestFit="1" customWidth="1"/>
  </cols>
  <sheetData>
    <row r="1" spans="1:6" ht="15.75" thickBot="1" x14ac:dyDescent="0.3">
      <c r="A1" s="34" t="s">
        <v>3</v>
      </c>
      <c r="B1" s="35"/>
      <c r="C1" s="34" t="s">
        <v>2</v>
      </c>
      <c r="D1" s="35"/>
      <c r="E1" s="34" t="s">
        <v>4</v>
      </c>
      <c r="F1" s="35"/>
    </row>
    <row r="2" spans="1:6" ht="15.75" thickBot="1" x14ac:dyDescent="0.3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</row>
    <row r="3" spans="1:6" x14ac:dyDescent="0.25">
      <c r="A3" s="36" t="s">
        <v>7</v>
      </c>
      <c r="B3" s="37"/>
      <c r="C3" s="36" t="s">
        <v>7</v>
      </c>
      <c r="D3" s="37"/>
      <c r="E3" s="36" t="s">
        <v>7</v>
      </c>
      <c r="F3" s="37"/>
    </row>
    <row r="4" spans="1:6" x14ac:dyDescent="0.25">
      <c r="A4" s="38" t="s">
        <v>5</v>
      </c>
      <c r="B4" s="39"/>
      <c r="C4" s="38" t="s">
        <v>5</v>
      </c>
      <c r="D4" s="39"/>
      <c r="E4" s="38" t="s">
        <v>6</v>
      </c>
      <c r="F4" s="39"/>
    </row>
    <row r="5" spans="1:6" x14ac:dyDescent="0.25">
      <c r="A5" s="40"/>
      <c r="B5" s="41"/>
      <c r="C5" s="40"/>
      <c r="D5" s="41"/>
      <c r="E5" s="40"/>
      <c r="F5" s="41"/>
    </row>
    <row r="6" spans="1:6" ht="15.75" thickBot="1" x14ac:dyDescent="0.3">
      <c r="A6" s="42"/>
      <c r="B6" s="43"/>
      <c r="C6" s="42"/>
      <c r="D6" s="43"/>
      <c r="E6" s="42"/>
      <c r="F6" s="43"/>
    </row>
    <row r="7" spans="1:6" x14ac:dyDescent="0.25">
      <c r="A7" s="36" t="s">
        <v>8</v>
      </c>
      <c r="B7" s="37"/>
      <c r="C7" s="36" t="s">
        <v>8</v>
      </c>
      <c r="D7" s="37"/>
      <c r="E7" s="36" t="s">
        <v>8</v>
      </c>
      <c r="F7" s="37"/>
    </row>
    <row r="8" spans="1:6" ht="15" customHeight="1" x14ac:dyDescent="0.25">
      <c r="A8" s="38" t="s">
        <v>53</v>
      </c>
      <c r="B8" s="39"/>
      <c r="C8" s="38" t="s">
        <v>53</v>
      </c>
      <c r="D8" s="39"/>
      <c r="E8" s="38" t="s">
        <v>53</v>
      </c>
      <c r="F8" s="39"/>
    </row>
    <row r="9" spans="1:6" x14ac:dyDescent="0.25">
      <c r="A9" s="40"/>
      <c r="B9" s="41"/>
      <c r="C9" s="40"/>
      <c r="D9" s="41"/>
      <c r="E9" s="40"/>
      <c r="F9" s="41"/>
    </row>
    <row r="10" spans="1:6" ht="15.75" thickBot="1" x14ac:dyDescent="0.3">
      <c r="A10" s="42"/>
      <c r="B10" s="43"/>
      <c r="C10" s="42"/>
      <c r="D10" s="43"/>
      <c r="E10" s="42"/>
      <c r="F10" s="43"/>
    </row>
  </sheetData>
  <mergeCells count="15">
    <mergeCell ref="A8:B10"/>
    <mergeCell ref="C8:D10"/>
    <mergeCell ref="E8:F10"/>
    <mergeCell ref="A4:B6"/>
    <mergeCell ref="C4:D6"/>
    <mergeCell ref="E4:F6"/>
    <mergeCell ref="A7:B7"/>
    <mergeCell ref="C7:D7"/>
    <mergeCell ref="E7:F7"/>
    <mergeCell ref="E1:F1"/>
    <mergeCell ref="C1:D1"/>
    <mergeCell ref="A1:B1"/>
    <mergeCell ref="A3:B3"/>
    <mergeCell ref="C3:D3"/>
    <mergeCell ref="E3:F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1DD-DDAB-4943-BF77-7146E2F9ADB0}">
  <dimension ref="A1:I16"/>
  <sheetViews>
    <sheetView workbookViewId="0">
      <selection activeCell="G14" sqref="G1:I14"/>
    </sheetView>
  </sheetViews>
  <sheetFormatPr defaultRowHeight="15" x14ac:dyDescent="0.25"/>
  <cols>
    <col min="1" max="1" width="14" bestFit="1" customWidth="1"/>
    <col min="2" max="2" width="27.28515625" bestFit="1" customWidth="1"/>
    <col min="3" max="3" width="5.28515625" bestFit="1" customWidth="1"/>
    <col min="4" max="4" width="18.140625" customWidth="1"/>
    <col min="5" max="5" width="15.140625" customWidth="1"/>
    <col min="6" max="6" width="14.7109375" customWidth="1"/>
    <col min="7" max="7" width="70.85546875" bestFit="1" customWidth="1"/>
  </cols>
  <sheetData>
    <row r="1" spans="1:9" ht="45.75" thickBot="1" x14ac:dyDescent="0.3">
      <c r="A1" s="7" t="s">
        <v>10</v>
      </c>
      <c r="B1" s="9" t="s">
        <v>11</v>
      </c>
      <c r="C1" s="9" t="s">
        <v>12</v>
      </c>
      <c r="D1" s="7" t="s">
        <v>3</v>
      </c>
      <c r="E1" s="9" t="s">
        <v>2</v>
      </c>
      <c r="F1" s="6" t="s">
        <v>4</v>
      </c>
      <c r="G1" s="45" t="s">
        <v>54</v>
      </c>
      <c r="H1" s="46"/>
      <c r="I1" s="47"/>
    </row>
    <row r="2" spans="1:9" ht="60" customHeight="1" x14ac:dyDescent="0.25">
      <c r="A2" s="14" t="s">
        <v>13</v>
      </c>
      <c r="B2" s="15" t="s">
        <v>26</v>
      </c>
      <c r="C2" s="16">
        <v>2</v>
      </c>
      <c r="D2" s="17">
        <v>4</v>
      </c>
      <c r="E2" s="16">
        <v>4</v>
      </c>
      <c r="F2" s="3">
        <v>4</v>
      </c>
      <c r="G2" s="49" t="s">
        <v>55</v>
      </c>
      <c r="H2" s="50"/>
      <c r="I2" s="51"/>
    </row>
    <row r="3" spans="1:9" ht="60" customHeight="1" x14ac:dyDescent="0.25">
      <c r="A3" s="14" t="s">
        <v>14</v>
      </c>
      <c r="B3" s="15" t="s">
        <v>27</v>
      </c>
      <c r="C3" s="16">
        <v>1</v>
      </c>
      <c r="D3" s="17">
        <v>5</v>
      </c>
      <c r="E3" s="16">
        <v>5</v>
      </c>
      <c r="F3" s="3">
        <v>1</v>
      </c>
      <c r="G3" s="40" t="s">
        <v>56</v>
      </c>
      <c r="H3" s="48"/>
      <c r="I3" s="41"/>
    </row>
    <row r="4" spans="1:9" ht="60" customHeight="1" x14ac:dyDescent="0.25">
      <c r="A4" s="14" t="s">
        <v>15</v>
      </c>
      <c r="B4" s="15" t="s">
        <v>28</v>
      </c>
      <c r="C4" s="16">
        <v>1</v>
      </c>
      <c r="D4" s="17">
        <v>5</v>
      </c>
      <c r="E4" s="16">
        <v>5</v>
      </c>
      <c r="F4" s="3">
        <v>1</v>
      </c>
      <c r="G4" s="40" t="s">
        <v>57</v>
      </c>
      <c r="H4" s="48"/>
      <c r="I4" s="41"/>
    </row>
    <row r="5" spans="1:9" ht="60" customHeight="1" x14ac:dyDescent="0.25">
      <c r="A5" s="14" t="s">
        <v>16</v>
      </c>
      <c r="B5" s="15" t="s">
        <v>29</v>
      </c>
      <c r="C5" s="16">
        <v>1</v>
      </c>
      <c r="D5" s="18">
        <v>2</v>
      </c>
      <c r="E5" s="16">
        <v>2</v>
      </c>
      <c r="F5" s="3">
        <v>1</v>
      </c>
      <c r="G5" s="40" t="s">
        <v>58</v>
      </c>
      <c r="H5" s="48"/>
      <c r="I5" s="41"/>
    </row>
    <row r="6" spans="1:9" ht="60" customHeight="1" x14ac:dyDescent="0.25">
      <c r="A6" s="14" t="s">
        <v>17</v>
      </c>
      <c r="B6" s="15" t="s">
        <v>30</v>
      </c>
      <c r="C6" s="16">
        <v>1</v>
      </c>
      <c r="D6" s="18">
        <v>5</v>
      </c>
      <c r="E6" s="16">
        <v>5</v>
      </c>
      <c r="F6" s="3">
        <v>5</v>
      </c>
      <c r="G6" s="40" t="s">
        <v>59</v>
      </c>
      <c r="H6" s="48"/>
      <c r="I6" s="41"/>
    </row>
    <row r="7" spans="1:9" ht="60" customHeight="1" x14ac:dyDescent="0.25">
      <c r="A7" s="14" t="s">
        <v>18</v>
      </c>
      <c r="B7" s="15" t="s">
        <v>31</v>
      </c>
      <c r="C7" s="16">
        <v>0.5</v>
      </c>
      <c r="D7" s="18">
        <v>3</v>
      </c>
      <c r="E7" s="16">
        <v>1</v>
      </c>
      <c r="F7" s="3">
        <v>1</v>
      </c>
      <c r="G7" s="40" t="s">
        <v>60</v>
      </c>
      <c r="H7" s="48"/>
      <c r="I7" s="41"/>
    </row>
    <row r="8" spans="1:9" ht="60" customHeight="1" x14ac:dyDescent="0.25">
      <c r="A8" s="14" t="s">
        <v>19</v>
      </c>
      <c r="B8" s="15" t="s">
        <v>32</v>
      </c>
      <c r="C8" s="16">
        <v>0.5</v>
      </c>
      <c r="D8" s="18">
        <v>5</v>
      </c>
      <c r="E8" s="16">
        <v>1</v>
      </c>
      <c r="F8" s="3">
        <v>1</v>
      </c>
      <c r="G8" s="40" t="s">
        <v>61</v>
      </c>
      <c r="H8" s="48"/>
      <c r="I8" s="41"/>
    </row>
    <row r="9" spans="1:9" ht="60" customHeight="1" x14ac:dyDescent="0.25">
      <c r="A9" s="14" t="s">
        <v>20</v>
      </c>
      <c r="B9" s="15" t="s">
        <v>33</v>
      </c>
      <c r="C9" s="16">
        <v>2</v>
      </c>
      <c r="D9" s="18">
        <v>4</v>
      </c>
      <c r="E9" s="16">
        <v>4</v>
      </c>
      <c r="F9" s="3">
        <v>1</v>
      </c>
      <c r="G9" s="40" t="s">
        <v>62</v>
      </c>
      <c r="H9" s="48"/>
      <c r="I9" s="41"/>
    </row>
    <row r="10" spans="1:9" ht="60" customHeight="1" x14ac:dyDescent="0.25">
      <c r="A10" s="14" t="s">
        <v>21</v>
      </c>
      <c r="B10" s="15" t="s">
        <v>34</v>
      </c>
      <c r="C10" s="16">
        <v>1</v>
      </c>
      <c r="D10" s="18">
        <v>5</v>
      </c>
      <c r="E10" s="16">
        <v>5</v>
      </c>
      <c r="F10" s="3">
        <v>1</v>
      </c>
      <c r="G10" s="40" t="s">
        <v>63</v>
      </c>
      <c r="H10" s="48"/>
      <c r="I10" s="41"/>
    </row>
    <row r="11" spans="1:9" ht="60" customHeight="1" x14ac:dyDescent="0.25">
      <c r="A11" s="14" t="s">
        <v>22</v>
      </c>
      <c r="B11" s="15" t="s">
        <v>35</v>
      </c>
      <c r="C11" s="16">
        <v>1</v>
      </c>
      <c r="D11" s="18">
        <v>2</v>
      </c>
      <c r="E11" s="16">
        <v>2</v>
      </c>
      <c r="F11" s="3">
        <v>1</v>
      </c>
      <c r="G11" s="40" t="s">
        <v>64</v>
      </c>
      <c r="H11" s="48"/>
      <c r="I11" s="41"/>
    </row>
    <row r="12" spans="1:9" ht="60" customHeight="1" x14ac:dyDescent="0.25">
      <c r="A12" s="14" t="s">
        <v>23</v>
      </c>
      <c r="B12" s="15" t="s">
        <v>36</v>
      </c>
      <c r="C12" s="16">
        <v>1</v>
      </c>
      <c r="D12" s="18">
        <v>5</v>
      </c>
      <c r="E12" s="16">
        <v>5</v>
      </c>
      <c r="F12" s="3">
        <v>4</v>
      </c>
      <c r="G12" s="40" t="s">
        <v>65</v>
      </c>
      <c r="H12" s="48"/>
      <c r="I12" s="41"/>
    </row>
    <row r="13" spans="1:9" ht="60" customHeight="1" x14ac:dyDescent="0.25">
      <c r="A13" s="14" t="s">
        <v>24</v>
      </c>
      <c r="B13" s="15" t="s">
        <v>37</v>
      </c>
      <c r="C13" s="16">
        <v>1</v>
      </c>
      <c r="D13" s="18">
        <v>2</v>
      </c>
      <c r="E13" s="16">
        <v>1</v>
      </c>
      <c r="F13" s="3">
        <v>1</v>
      </c>
      <c r="G13" s="40" t="s">
        <v>66</v>
      </c>
      <c r="H13" s="48"/>
      <c r="I13" s="41"/>
    </row>
    <row r="14" spans="1:9" ht="60" customHeight="1" thickBot="1" x14ac:dyDescent="0.3">
      <c r="A14" s="14" t="s">
        <v>25</v>
      </c>
      <c r="B14" s="15" t="s">
        <v>38</v>
      </c>
      <c r="C14" s="16">
        <v>1</v>
      </c>
      <c r="D14" s="18">
        <v>3</v>
      </c>
      <c r="E14" s="16">
        <v>1</v>
      </c>
      <c r="F14" s="3">
        <v>1</v>
      </c>
      <c r="G14" s="42" t="s">
        <v>67</v>
      </c>
      <c r="H14" s="44"/>
      <c r="I14" s="43"/>
    </row>
    <row r="15" spans="1:9" ht="15.75" thickBot="1" x14ac:dyDescent="0.3">
      <c r="A15" s="11" t="s">
        <v>9</v>
      </c>
      <c r="B15" s="10"/>
      <c r="C15" s="10"/>
      <c r="D15" s="8">
        <f>SUMPRODUCT(D2:D14,C2:C14)</f>
        <v>54</v>
      </c>
      <c r="E15" s="10">
        <f>SUMPRODUCT(E2:E14,C2:C14)</f>
        <v>48</v>
      </c>
      <c r="F15" s="5">
        <f>SUMPRODUCT(F2:F14,C2:C14)</f>
        <v>27</v>
      </c>
    </row>
    <row r="16" spans="1:9" ht="15.75" thickBot="1" x14ac:dyDescent="0.3">
      <c r="C16" s="12" t="s">
        <v>39</v>
      </c>
      <c r="D16" s="4">
        <f>0.6+0.01*D15</f>
        <v>1.1400000000000001</v>
      </c>
      <c r="E16" s="12">
        <f>0.6+0.01*E15</f>
        <v>1.08</v>
      </c>
      <c r="F16" s="12">
        <f>0.6+0.01*F15</f>
        <v>0.87</v>
      </c>
    </row>
  </sheetData>
  <mergeCells count="14">
    <mergeCell ref="G14:I14"/>
    <mergeCell ref="G1:I1"/>
    <mergeCell ref="G8:I8"/>
    <mergeCell ref="G9:I9"/>
    <mergeCell ref="G10:I10"/>
    <mergeCell ref="G11:I11"/>
    <mergeCell ref="G12:I12"/>
    <mergeCell ref="G13:I13"/>
    <mergeCell ref="G2:I2"/>
    <mergeCell ref="G3:I3"/>
    <mergeCell ref="G4:I4"/>
    <mergeCell ref="G5:I5"/>
    <mergeCell ref="G6:I6"/>
    <mergeCell ref="G7:I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E6E4-E3B7-4F9F-A1BD-77AD8A20CF4A}">
  <dimension ref="A1:I12"/>
  <sheetViews>
    <sheetView workbookViewId="0">
      <selection activeCell="G1" sqref="G1:I1"/>
    </sheetView>
  </sheetViews>
  <sheetFormatPr defaultRowHeight="15" x14ac:dyDescent="0.25"/>
  <cols>
    <col min="2" max="2" width="47.28515625" bestFit="1" customWidth="1"/>
    <col min="4" max="4" width="16.5703125" customWidth="1"/>
    <col min="7" max="7" width="23.28515625" customWidth="1"/>
    <col min="8" max="8" width="18.42578125" customWidth="1"/>
    <col min="9" max="9" width="25.5703125" customWidth="1"/>
  </cols>
  <sheetData>
    <row r="1" spans="1:9" ht="45.75" thickBot="1" x14ac:dyDescent="0.3">
      <c r="A1" s="7" t="s">
        <v>40</v>
      </c>
      <c r="B1" s="9" t="s">
        <v>41</v>
      </c>
      <c r="C1" s="6" t="s">
        <v>42</v>
      </c>
      <c r="D1" s="7" t="s">
        <v>3</v>
      </c>
      <c r="E1" s="9" t="s">
        <v>2</v>
      </c>
      <c r="F1" s="6" t="s">
        <v>4</v>
      </c>
      <c r="G1" s="45" t="s">
        <v>54</v>
      </c>
      <c r="H1" s="46"/>
      <c r="I1" s="47"/>
    </row>
    <row r="2" spans="1:9" ht="60" customHeight="1" x14ac:dyDescent="0.25">
      <c r="A2" s="31" t="s">
        <v>13</v>
      </c>
      <c r="B2" s="19" t="s">
        <v>44</v>
      </c>
      <c r="C2" s="25">
        <v>1.5</v>
      </c>
      <c r="D2" s="25">
        <v>5</v>
      </c>
      <c r="E2" s="25">
        <v>5</v>
      </c>
      <c r="F2" s="26">
        <v>5</v>
      </c>
      <c r="G2" s="49" t="s">
        <v>69</v>
      </c>
      <c r="H2" s="50"/>
      <c r="I2" s="51"/>
    </row>
    <row r="3" spans="1:9" ht="60" customHeight="1" x14ac:dyDescent="0.25">
      <c r="A3" s="32" t="s">
        <v>14</v>
      </c>
      <c r="B3" s="20" t="s">
        <v>45</v>
      </c>
      <c r="C3" s="27">
        <v>-1</v>
      </c>
      <c r="D3" s="27">
        <v>5</v>
      </c>
      <c r="E3" s="27">
        <v>5</v>
      </c>
      <c r="F3" s="26">
        <v>5</v>
      </c>
      <c r="G3" s="40" t="s">
        <v>68</v>
      </c>
      <c r="H3" s="48"/>
      <c r="I3" s="41"/>
    </row>
    <row r="4" spans="1:9" ht="60" customHeight="1" x14ac:dyDescent="0.25">
      <c r="A4" s="32" t="s">
        <v>15</v>
      </c>
      <c r="B4" s="20" t="s">
        <v>46</v>
      </c>
      <c r="C4" s="27">
        <v>0.5</v>
      </c>
      <c r="D4" s="27">
        <v>4</v>
      </c>
      <c r="E4" s="27">
        <v>4</v>
      </c>
      <c r="F4" s="26">
        <v>4</v>
      </c>
      <c r="G4" s="40" t="s">
        <v>70</v>
      </c>
      <c r="H4" s="48"/>
      <c r="I4" s="41"/>
    </row>
    <row r="5" spans="1:9" ht="60" customHeight="1" x14ac:dyDescent="0.25">
      <c r="A5" s="32" t="s">
        <v>16</v>
      </c>
      <c r="B5" s="21" t="s">
        <v>47</v>
      </c>
      <c r="C5" s="28">
        <v>0.5</v>
      </c>
      <c r="D5" s="27">
        <v>4</v>
      </c>
      <c r="E5" s="27">
        <v>4</v>
      </c>
      <c r="F5" s="26">
        <v>4</v>
      </c>
      <c r="G5" s="40" t="s">
        <v>71</v>
      </c>
      <c r="H5" s="48"/>
      <c r="I5" s="41"/>
    </row>
    <row r="6" spans="1:9" ht="60" customHeight="1" x14ac:dyDescent="0.25">
      <c r="A6" s="32" t="s">
        <v>17</v>
      </c>
      <c r="B6" s="21" t="s">
        <v>48</v>
      </c>
      <c r="C6" s="28">
        <v>1</v>
      </c>
      <c r="D6" s="27">
        <v>2</v>
      </c>
      <c r="E6" s="27">
        <v>2</v>
      </c>
      <c r="F6" s="26">
        <v>2</v>
      </c>
      <c r="G6" s="40" t="s">
        <v>72</v>
      </c>
      <c r="H6" s="48"/>
      <c r="I6" s="41"/>
    </row>
    <row r="7" spans="1:9" ht="60" customHeight="1" x14ac:dyDescent="0.25">
      <c r="A7" s="32" t="s">
        <v>18</v>
      </c>
      <c r="B7" s="21" t="s">
        <v>49</v>
      </c>
      <c r="C7" s="28">
        <v>1</v>
      </c>
      <c r="D7" s="27">
        <v>4</v>
      </c>
      <c r="E7" s="27">
        <v>4</v>
      </c>
      <c r="F7" s="26">
        <v>4</v>
      </c>
      <c r="G7" s="40" t="s">
        <v>73</v>
      </c>
      <c r="H7" s="48"/>
      <c r="I7" s="41"/>
    </row>
    <row r="8" spans="1:9" ht="60" customHeight="1" x14ac:dyDescent="0.25">
      <c r="A8" s="32" t="s">
        <v>19</v>
      </c>
      <c r="B8" s="21" t="s">
        <v>50</v>
      </c>
      <c r="C8" s="28">
        <v>-1</v>
      </c>
      <c r="D8" s="27">
        <v>3</v>
      </c>
      <c r="E8" s="27">
        <v>3</v>
      </c>
      <c r="F8" s="26">
        <v>3</v>
      </c>
      <c r="G8" s="40" t="s">
        <v>74</v>
      </c>
      <c r="H8" s="48"/>
      <c r="I8" s="41"/>
    </row>
    <row r="9" spans="1:9" ht="60" customHeight="1" thickBot="1" x14ac:dyDescent="0.3">
      <c r="A9" s="32" t="s">
        <v>20</v>
      </c>
      <c r="B9" s="21" t="s">
        <v>51</v>
      </c>
      <c r="C9" s="28">
        <v>2</v>
      </c>
      <c r="D9" s="27">
        <v>1</v>
      </c>
      <c r="E9" s="27">
        <v>1</v>
      </c>
      <c r="F9" s="26">
        <v>1</v>
      </c>
      <c r="G9" s="40" t="s">
        <v>75</v>
      </c>
      <c r="H9" s="48"/>
      <c r="I9" s="41"/>
    </row>
    <row r="10" spans="1:9" ht="60" customHeight="1" thickBot="1" x14ac:dyDescent="0.3">
      <c r="A10" s="33" t="s">
        <v>9</v>
      </c>
      <c r="B10" s="22"/>
      <c r="C10" s="29"/>
      <c r="D10" s="29">
        <f>SUMPRODUCT(D2:D9,C2:C9)</f>
        <v>11.5</v>
      </c>
      <c r="E10" s="29">
        <f>SUMPRODUCT(E2:E9,C2:C9)</f>
        <v>11.5</v>
      </c>
      <c r="F10" s="30">
        <f>SUMPRODUCT(F2:F9,C2:C9)</f>
        <v>11.5</v>
      </c>
      <c r="G10" s="40"/>
      <c r="H10" s="48"/>
      <c r="I10" s="41"/>
    </row>
    <row r="11" spans="1:9" ht="60" customHeight="1" thickBot="1" x14ac:dyDescent="0.3">
      <c r="A11" s="33" t="s">
        <v>43</v>
      </c>
      <c r="B11" s="22"/>
      <c r="C11" s="29"/>
      <c r="D11" s="29">
        <f>1.4 - 0.03*D10</f>
        <v>1.0549999999999999</v>
      </c>
      <c r="E11" s="29">
        <f>1.4 - 0.03*E10</f>
        <v>1.0549999999999999</v>
      </c>
      <c r="F11" s="30">
        <f>1.4 - 0.03*F10</f>
        <v>1.0549999999999999</v>
      </c>
      <c r="G11" s="42"/>
      <c r="H11" s="44"/>
      <c r="I11" s="43"/>
    </row>
    <row r="12" spans="1:9" x14ac:dyDescent="0.25">
      <c r="A12" s="23"/>
      <c r="B12" s="23"/>
      <c r="C12" s="24" t="s">
        <v>52</v>
      </c>
      <c r="D12" s="24">
        <f>FCT!D16*FA!D11*18</f>
        <v>21.648600000000002</v>
      </c>
      <c r="E12" s="24">
        <f>FCT!E16*FA!E11*18</f>
        <v>20.5092</v>
      </c>
      <c r="F12" s="24">
        <f>FCT!F16*FA!F11*18</f>
        <v>16.5213</v>
      </c>
      <c r="G12" s="48"/>
      <c r="H12" s="48"/>
      <c r="I12" s="48"/>
    </row>
  </sheetData>
  <mergeCells count="12">
    <mergeCell ref="G12:I12"/>
    <mergeCell ref="G1:I1"/>
    <mergeCell ref="G2:I2"/>
    <mergeCell ref="G3:I3"/>
    <mergeCell ref="G4:I4"/>
    <mergeCell ref="G5:I5"/>
    <mergeCell ref="G6:I6"/>
    <mergeCell ref="G7:I7"/>
    <mergeCell ref="G8:I8"/>
    <mergeCell ref="G9:I9"/>
    <mergeCell ref="G10:I10"/>
    <mergeCell ref="G11:I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A70-EB91-447F-AFC2-719DC08D0072}">
  <dimension ref="A1:E12"/>
  <sheetViews>
    <sheetView tabSelected="1" workbookViewId="0">
      <selection activeCell="I8" sqref="I8"/>
    </sheetView>
  </sheetViews>
  <sheetFormatPr defaultRowHeight="15" x14ac:dyDescent="0.25"/>
  <cols>
    <col min="1" max="1" width="14" bestFit="1" customWidth="1"/>
  </cols>
  <sheetData>
    <row r="1" spans="1:5" ht="60.75" thickBot="1" x14ac:dyDescent="0.3">
      <c r="A1" s="58"/>
      <c r="B1" s="7" t="s">
        <v>3</v>
      </c>
      <c r="C1" s="9" t="s">
        <v>2</v>
      </c>
      <c r="D1" s="13" t="s">
        <v>4</v>
      </c>
      <c r="E1" s="66" t="s">
        <v>9</v>
      </c>
    </row>
    <row r="2" spans="1:5" x14ac:dyDescent="0.25">
      <c r="A2" s="61" t="s">
        <v>52</v>
      </c>
      <c r="B2" s="52">
        <f>FA!D12</f>
        <v>21.648600000000002</v>
      </c>
      <c r="C2" s="52">
        <f>FA!E12</f>
        <v>20.5092</v>
      </c>
      <c r="D2" s="53">
        <f>FA!F12</f>
        <v>16.5213</v>
      </c>
      <c r="E2" s="59"/>
    </row>
    <row r="3" spans="1:5" x14ac:dyDescent="0.25">
      <c r="A3" s="62" t="s">
        <v>76</v>
      </c>
      <c r="B3" s="54">
        <f>B2*20</f>
        <v>432.97200000000004</v>
      </c>
      <c r="C3" s="54">
        <f>C2*20</f>
        <v>410.18399999999997</v>
      </c>
      <c r="D3" s="55">
        <f>D2*20</f>
        <v>330.42599999999999</v>
      </c>
      <c r="E3" s="59">
        <f>B3+C3+D3</f>
        <v>1173.5819999999999</v>
      </c>
    </row>
    <row r="4" spans="1:5" ht="15.75" thickBot="1" x14ac:dyDescent="0.3">
      <c r="A4" s="63" t="s">
        <v>77</v>
      </c>
      <c r="B4" s="56">
        <f>B3*20</f>
        <v>8659.44</v>
      </c>
      <c r="C4" s="56">
        <f>B3*20</f>
        <v>8659.44</v>
      </c>
      <c r="D4" s="57">
        <f>B3*20</f>
        <v>8659.44</v>
      </c>
      <c r="E4" s="60">
        <f>B4+C4+D4</f>
        <v>25978.32</v>
      </c>
    </row>
    <row r="6" spans="1:5" x14ac:dyDescent="0.25">
      <c r="A6" s="64" t="s">
        <v>78</v>
      </c>
      <c r="B6" s="65" t="s">
        <v>79</v>
      </c>
      <c r="C6" s="65"/>
      <c r="D6" s="65"/>
    </row>
    <row r="7" spans="1:5" x14ac:dyDescent="0.25">
      <c r="B7" s="65"/>
      <c r="C7" s="65"/>
      <c r="D7" s="65"/>
    </row>
    <row r="8" spans="1:5" x14ac:dyDescent="0.25">
      <c r="B8" s="65"/>
      <c r="C8" s="65"/>
      <c r="D8" s="65"/>
    </row>
    <row r="9" spans="1:5" x14ac:dyDescent="0.25">
      <c r="B9" s="65"/>
      <c r="C9" s="65"/>
      <c r="D9" s="65"/>
    </row>
    <row r="10" spans="1:5" x14ac:dyDescent="0.25">
      <c r="B10" s="65"/>
      <c r="C10" s="65"/>
      <c r="D10" s="65"/>
    </row>
    <row r="11" spans="1:5" x14ac:dyDescent="0.25">
      <c r="B11" s="65"/>
      <c r="C11" s="65"/>
      <c r="D11" s="65"/>
    </row>
    <row r="12" spans="1:5" x14ac:dyDescent="0.25">
      <c r="B12" s="65"/>
      <c r="C12" s="65"/>
      <c r="D12" s="65"/>
    </row>
  </sheetData>
  <mergeCells count="1">
    <mergeCell ref="B6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SPCU</vt:lpstr>
      <vt:lpstr>FCT</vt:lpstr>
      <vt:lpstr>FA</vt:lpstr>
      <vt:lpstr>Esforço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calazafl</dc:creator>
  <cp:lastModifiedBy>Flávio Calaza</cp:lastModifiedBy>
  <dcterms:created xsi:type="dcterms:W3CDTF">2022-05-11T11:34:25Z</dcterms:created>
  <dcterms:modified xsi:type="dcterms:W3CDTF">2022-05-18T12:38:38Z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03c5ce-fc09-4bf2-9c88-190af46aa25a_Enabled">
    <vt:lpwstr>true</vt:lpwstr>
  </property>
  <property fmtid="{D5CDD505-2E9C-101B-9397-08002B2CF9AE}" pid="3" name="MSIP_Label_c703c5ce-fc09-4bf2-9c88-190af46aa25a_SetDate">
    <vt:lpwstr>2022-05-11T12:27:35Z</vt:lpwstr>
  </property>
  <property fmtid="{D5CDD505-2E9C-101B-9397-08002B2CF9AE}" pid="4" name="MSIP_Label_c703c5ce-fc09-4bf2-9c88-190af46aa25a_Method">
    <vt:lpwstr>Privileged</vt:lpwstr>
  </property>
  <property fmtid="{D5CDD505-2E9C-101B-9397-08002B2CF9AE}" pid="5" name="MSIP_Label_c703c5ce-fc09-4bf2-9c88-190af46aa25a_Name">
    <vt:lpwstr>c703c5ce-fc09-4bf2-9c88-190af46aa25a</vt:lpwstr>
  </property>
  <property fmtid="{D5CDD505-2E9C-101B-9397-08002B2CF9AE}" pid="6" name="MSIP_Label_c703c5ce-fc09-4bf2-9c88-190af46aa25a_SiteId">
    <vt:lpwstr>16e7cf3f-6af4-4e76-941e-aecafb9704e9</vt:lpwstr>
  </property>
  <property fmtid="{D5CDD505-2E9C-101B-9397-08002B2CF9AE}" pid="7" name="MSIP_Label_c703c5ce-fc09-4bf2-9c88-190af46aa25a_ActionId">
    <vt:lpwstr>a8574c1a-309c-49c1-8833-e5e493be7ca6</vt:lpwstr>
  </property>
  <property fmtid="{D5CDD505-2E9C-101B-9397-08002B2CF9AE}" pid="8" name="MSIP_Label_c703c5ce-fc09-4bf2-9c88-190af46aa25a_ContentBits">
    <vt:lpwstr>0</vt:lpwstr>
  </property>
</Properties>
</file>