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60" windowWidth="18615" windowHeight="6615" activeTab="3"/>
  </bookViews>
  <sheets>
    <sheet name="GOOG" sheetId="2" r:id="rId1"/>
    <sheet name="S&amp;P500" sheetId="1" r:id="rId2"/>
    <sheet name="SamePeriod" sheetId="3" r:id="rId3"/>
    <sheet name="NextPeriod" sheetId="4" r:id="rId4"/>
  </sheets>
  <definedNames>
    <definedName name="solver_adj" localSheetId="3" hidden="1">NextPeriod!$Z$1,NextPeriod!$AB$1,NextPeriod!$AD$1</definedName>
    <definedName name="solver_adj" localSheetId="2" hidden="1">SamePeriod!$Z$1:$Z$2</definedName>
    <definedName name="solver_cvg" localSheetId="3" hidden="1">0.000001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st" localSheetId="3" hidden="1">1</definedName>
    <definedName name="solver_est" localSheetId="2" hidden="1">1</definedName>
    <definedName name="solver_itr" localSheetId="3" hidden="1">1000</definedName>
    <definedName name="solver_itr" localSheetId="2" hidden="1">100</definedName>
    <definedName name="solver_lin" localSheetId="3" hidden="1">2</definedName>
    <definedName name="solver_lin" localSheetId="2" hidden="1">2</definedName>
    <definedName name="solver_neg" localSheetId="3" hidden="1">2</definedName>
    <definedName name="solver_neg" localSheetId="2" hidden="1">2</definedName>
    <definedName name="solver_num" localSheetId="3" hidden="1">0</definedName>
    <definedName name="solver_num" localSheetId="2" hidden="1">0</definedName>
    <definedName name="solver_nwt" localSheetId="3" hidden="1">1</definedName>
    <definedName name="solver_nwt" localSheetId="2" hidden="1">1</definedName>
    <definedName name="solver_opt" localSheetId="3" hidden="1">NextPeriod!$V$150</definedName>
    <definedName name="solver_opt" localSheetId="2" hidden="1">SamePeriod!$V$150</definedName>
    <definedName name="solver_pre" localSheetId="3" hidden="1">0.0000001</definedName>
    <definedName name="solver_pre" localSheetId="2" hidden="1">0.000001</definedName>
    <definedName name="solver_scl" localSheetId="3" hidden="1">2</definedName>
    <definedName name="solver_scl" localSheetId="2" hidden="1">2</definedName>
    <definedName name="solver_sho" localSheetId="3" hidden="1">2</definedName>
    <definedName name="solver_sho" localSheetId="2" hidden="1">2</definedName>
    <definedName name="solver_tim" localSheetId="3" hidden="1">100</definedName>
    <definedName name="solver_tim" localSheetId="2" hidden="1">100</definedName>
    <definedName name="solver_tol" localSheetId="3" hidden="1">0.01</definedName>
    <definedName name="solver_tol" localSheetId="2" hidden="1">0.05</definedName>
    <definedName name="solver_typ" localSheetId="3" hidden="1">1</definedName>
    <definedName name="solver_typ" localSheetId="2" hidden="1">1</definedName>
    <definedName name="solver_val" localSheetId="3" hidden="1">0</definedName>
    <definedName name="solver_val" localSheetId="2" hidden="1">0</definedName>
  </definedNames>
  <calcPr calcId="124519" concurrentCalc="0"/>
</workbook>
</file>

<file path=xl/calcChain.xml><?xml version="1.0" encoding="utf-8"?>
<calcChain xmlns="http://schemas.openxmlformats.org/spreadsheetml/2006/main">
  <c r="H148" i="4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118"/>
  <c r="U148"/>
  <c r="U147"/>
  <c r="U146"/>
  <c r="U145"/>
  <c r="U144"/>
  <c r="U143"/>
  <c r="U142"/>
  <c r="U141"/>
  <c r="U140"/>
  <c r="U139"/>
  <c r="U138"/>
  <c r="U137"/>
  <c r="U136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135"/>
  <c r="W145"/>
  <c r="W141"/>
  <c r="X141" s="1"/>
</calcChain>
</file>

<file path=xl/sharedStrings.xml><?xml version="1.0" encoding="utf-8"?>
<sst xmlns="http://schemas.openxmlformats.org/spreadsheetml/2006/main" count="75" uniqueCount="31">
  <si>
    <t>Date</t>
  </si>
  <si>
    <t>Open</t>
  </si>
  <si>
    <t>High</t>
  </si>
  <si>
    <t>Low</t>
  </si>
  <si>
    <t>Close</t>
  </si>
  <si>
    <t>Volume</t>
  </si>
  <si>
    <t>Adj Close</t>
  </si>
  <si>
    <t>Prices</t>
  </si>
  <si>
    <t>Goog</t>
  </si>
  <si>
    <t>S&amp;P500</t>
  </si>
  <si>
    <t>Returns</t>
  </si>
  <si>
    <t>GOOG</t>
  </si>
  <si>
    <t>Up</t>
  </si>
  <si>
    <t>Down</t>
  </si>
  <si>
    <t>Odds(Up)</t>
  </si>
  <si>
    <t>Rule-based Approach</t>
  </si>
  <si>
    <t>S&amp;P up?</t>
  </si>
  <si>
    <t>Prediction</t>
  </si>
  <si>
    <t>Correct?</t>
  </si>
  <si>
    <t>Regression-based Approach</t>
  </si>
  <si>
    <t>Goog Return Prediction</t>
  </si>
  <si>
    <t>Up or down?</t>
  </si>
  <si>
    <t>In-sample Accuracy</t>
  </si>
  <si>
    <t>Logistic Regression-based Approach</t>
  </si>
  <si>
    <t>a</t>
  </si>
  <si>
    <t>b</t>
  </si>
  <si>
    <t>Predicted P_up</t>
  </si>
  <si>
    <t>Log Likelihood</t>
  </si>
  <si>
    <t>Sum(Log Likelihood)</t>
  </si>
  <si>
    <t>b_sp</t>
  </si>
  <si>
    <t>b_goog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</si>
</sst>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"/>
    <numFmt numFmtId="166" formatCode="#,##0.00000"/>
  </numFmts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1" xfId="0" applyFill="1" applyBorder="1"/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9" fontId="0" fillId="2" borderId="0" xfId="0" applyNumberFormat="1" applyFill="1"/>
    <xf numFmtId="164" fontId="0" fillId="0" borderId="1" xfId="0" applyNumberFormat="1" applyBorder="1"/>
    <xf numFmtId="165" fontId="0" fillId="0" borderId="1" xfId="0" applyNumberFormat="1" applyBorder="1"/>
    <xf numFmtId="10" fontId="0" fillId="2" borderId="1" xfId="0" applyNumberFormat="1" applyFill="1" applyBorder="1"/>
    <xf numFmtId="10" fontId="0" fillId="2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/>
    <xf numFmtId="4" fontId="0" fillId="2" borderId="0" xfId="0" applyNumberFormat="1" applyFill="1"/>
    <xf numFmtId="4" fontId="0" fillId="2" borderId="1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6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0" borderId="1" xfId="0" applyBorder="1" applyAlignmen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7"/>
  <sheetViews>
    <sheetView topLeftCell="A126" workbookViewId="0">
      <selection activeCell="G2" sqref="G2:G147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42767</v>
      </c>
      <c r="B2">
        <v>799.67999299999997</v>
      </c>
      <c r="C2">
        <v>815.25</v>
      </c>
      <c r="D2">
        <v>791.19000200000005</v>
      </c>
      <c r="E2">
        <v>813.669983</v>
      </c>
      <c r="F2">
        <v>1477700</v>
      </c>
      <c r="G2">
        <v>813.669983</v>
      </c>
    </row>
    <row r="3" spans="1:7">
      <c r="A3" s="1">
        <v>42738</v>
      </c>
      <c r="B3">
        <v>778.80999799999995</v>
      </c>
      <c r="C3">
        <v>841.95001200000002</v>
      </c>
      <c r="D3">
        <v>775.79998799999998</v>
      </c>
      <c r="E3">
        <v>796.78997800000002</v>
      </c>
      <c r="F3">
        <v>1742700</v>
      </c>
      <c r="G3">
        <v>796.78997800000002</v>
      </c>
    </row>
    <row r="4" spans="1:7">
      <c r="A4" s="1">
        <v>42705</v>
      </c>
      <c r="B4">
        <v>757.44000200000005</v>
      </c>
      <c r="C4">
        <v>804.38000499999998</v>
      </c>
      <c r="D4">
        <v>737.02502400000003</v>
      </c>
      <c r="E4">
        <v>771.82000700000003</v>
      </c>
      <c r="F4">
        <v>1595700</v>
      </c>
      <c r="G4">
        <v>771.82000700000003</v>
      </c>
    </row>
    <row r="5" spans="1:7">
      <c r="A5" s="1">
        <v>42675</v>
      </c>
      <c r="B5">
        <v>782.89001499999995</v>
      </c>
      <c r="C5">
        <v>795.63299600000005</v>
      </c>
      <c r="D5">
        <v>727.53997800000002</v>
      </c>
      <c r="E5">
        <v>758.03997800000002</v>
      </c>
      <c r="F5">
        <v>2131700</v>
      </c>
      <c r="G5">
        <v>758.03997800000002</v>
      </c>
    </row>
    <row r="6" spans="1:7">
      <c r="A6" s="1">
        <v>42646</v>
      </c>
      <c r="B6">
        <v>774.25</v>
      </c>
      <c r="C6">
        <v>816.67999299999997</v>
      </c>
      <c r="D6">
        <v>769.5</v>
      </c>
      <c r="E6">
        <v>784.53997800000002</v>
      </c>
      <c r="F6">
        <v>1732500</v>
      </c>
      <c r="G6">
        <v>784.53997800000002</v>
      </c>
    </row>
    <row r="7" spans="1:7">
      <c r="A7" s="1">
        <v>42614</v>
      </c>
      <c r="B7">
        <v>769.25</v>
      </c>
      <c r="C7">
        <v>789.84997599999997</v>
      </c>
      <c r="D7">
        <v>754</v>
      </c>
      <c r="E7">
        <v>777.28997800000002</v>
      </c>
      <c r="F7">
        <v>1387400</v>
      </c>
      <c r="G7">
        <v>777.28997800000002</v>
      </c>
    </row>
    <row r="8" spans="1:7">
      <c r="A8" s="1">
        <v>42583</v>
      </c>
      <c r="B8">
        <v>761.09002699999996</v>
      </c>
      <c r="C8">
        <v>789.75</v>
      </c>
      <c r="D8">
        <v>761.09002699999996</v>
      </c>
      <c r="E8">
        <v>767.04998799999998</v>
      </c>
      <c r="F8">
        <v>1201400</v>
      </c>
      <c r="G8">
        <v>767.04998799999998</v>
      </c>
    </row>
    <row r="9" spans="1:7">
      <c r="A9" s="1">
        <v>42552</v>
      </c>
      <c r="B9">
        <v>692.20001200000002</v>
      </c>
      <c r="C9">
        <v>778.54998799999998</v>
      </c>
      <c r="D9">
        <v>688.21502699999996</v>
      </c>
      <c r="E9">
        <v>768.78997800000002</v>
      </c>
      <c r="F9">
        <v>1687800</v>
      </c>
      <c r="G9">
        <v>768.78997800000002</v>
      </c>
    </row>
    <row r="10" spans="1:7">
      <c r="A10" s="1">
        <v>42522</v>
      </c>
      <c r="B10">
        <v>734.53002900000001</v>
      </c>
      <c r="C10">
        <v>737.21002199999998</v>
      </c>
      <c r="D10">
        <v>663.283997</v>
      </c>
      <c r="E10">
        <v>692.09997599999997</v>
      </c>
      <c r="F10">
        <v>1861800</v>
      </c>
      <c r="G10">
        <v>692.09997599999997</v>
      </c>
    </row>
    <row r="11" spans="1:7">
      <c r="A11" s="1">
        <v>42492</v>
      </c>
      <c r="B11">
        <v>697.63000499999998</v>
      </c>
      <c r="C11">
        <v>739.72997999999995</v>
      </c>
      <c r="D11">
        <v>689.01000999999997</v>
      </c>
      <c r="E11">
        <v>735.71997099999999</v>
      </c>
      <c r="F11">
        <v>1767700</v>
      </c>
      <c r="G11">
        <v>735.71997099999999</v>
      </c>
    </row>
    <row r="12" spans="1:7">
      <c r="A12" s="1">
        <v>42461</v>
      </c>
      <c r="B12">
        <v>738.59997599999997</v>
      </c>
      <c r="C12">
        <v>769.90002400000003</v>
      </c>
      <c r="D12">
        <v>689</v>
      </c>
      <c r="E12">
        <v>693.01000999999997</v>
      </c>
      <c r="F12">
        <v>2125600</v>
      </c>
      <c r="G12">
        <v>693.01000999999997</v>
      </c>
    </row>
    <row r="13" spans="1:7">
      <c r="A13" s="1">
        <v>42430</v>
      </c>
      <c r="B13">
        <v>703.61999500000002</v>
      </c>
      <c r="C13">
        <v>757.88000499999998</v>
      </c>
      <c r="D13">
        <v>685.34002699999996</v>
      </c>
      <c r="E13">
        <v>744.95001200000002</v>
      </c>
      <c r="F13">
        <v>1975500</v>
      </c>
      <c r="G13">
        <v>744.95001200000002</v>
      </c>
    </row>
    <row r="14" spans="1:7">
      <c r="A14" s="1">
        <v>42401</v>
      </c>
      <c r="B14">
        <v>750.46002199999998</v>
      </c>
      <c r="C14">
        <v>789.86999500000002</v>
      </c>
      <c r="D14">
        <v>663.05999799999995</v>
      </c>
      <c r="E14">
        <v>697.77002000000005</v>
      </c>
      <c r="F14">
        <v>3342400</v>
      </c>
      <c r="G14">
        <v>697.77002000000005</v>
      </c>
    </row>
    <row r="15" spans="1:7">
      <c r="A15" s="1">
        <v>42373</v>
      </c>
      <c r="B15">
        <v>743</v>
      </c>
      <c r="C15">
        <v>752</v>
      </c>
      <c r="D15">
        <v>673.26000999999997</v>
      </c>
      <c r="E15">
        <v>742.95001200000002</v>
      </c>
      <c r="F15">
        <v>2632600</v>
      </c>
      <c r="G15">
        <v>742.95001200000002</v>
      </c>
    </row>
    <row r="16" spans="1:7">
      <c r="A16" s="1">
        <v>42339</v>
      </c>
      <c r="B16">
        <v>747.10998500000005</v>
      </c>
      <c r="C16">
        <v>779.97997999999995</v>
      </c>
      <c r="D16">
        <v>724.169983</v>
      </c>
      <c r="E16">
        <v>758.88000499999998</v>
      </c>
      <c r="F16">
        <v>2026100</v>
      </c>
      <c r="G16">
        <v>758.88000499999998</v>
      </c>
    </row>
    <row r="17" spans="1:7">
      <c r="A17" s="1">
        <v>42310</v>
      </c>
      <c r="B17">
        <v>711.05999799999995</v>
      </c>
      <c r="C17">
        <v>762.70800799999995</v>
      </c>
      <c r="D17">
        <v>705.84997599999997</v>
      </c>
      <c r="E17">
        <v>742.59997599999997</v>
      </c>
      <c r="F17">
        <v>1801600</v>
      </c>
      <c r="G17">
        <v>742.59997599999997</v>
      </c>
    </row>
    <row r="18" spans="1:7">
      <c r="A18" s="1">
        <v>42278</v>
      </c>
      <c r="B18">
        <v>608.36999500000002</v>
      </c>
      <c r="C18">
        <v>730</v>
      </c>
      <c r="D18">
        <v>599.84997599999997</v>
      </c>
      <c r="E18">
        <v>710.80999799999995</v>
      </c>
      <c r="F18">
        <v>2333600</v>
      </c>
      <c r="G18">
        <v>710.80999799999995</v>
      </c>
    </row>
    <row r="19" spans="1:7">
      <c r="A19" s="1">
        <v>42248</v>
      </c>
      <c r="B19">
        <v>602.35998500000005</v>
      </c>
      <c r="C19">
        <v>650.90002400000003</v>
      </c>
      <c r="D19">
        <v>589.38000499999998</v>
      </c>
      <c r="E19">
        <v>608.419983</v>
      </c>
      <c r="F19">
        <v>2398400</v>
      </c>
      <c r="G19">
        <v>608.419983</v>
      </c>
    </row>
    <row r="20" spans="1:7">
      <c r="A20" s="1">
        <v>42219</v>
      </c>
      <c r="B20">
        <v>625.34002699999996</v>
      </c>
      <c r="C20">
        <v>674.90002400000003</v>
      </c>
      <c r="D20">
        <v>565.04998799999998</v>
      </c>
      <c r="E20">
        <v>618.25</v>
      </c>
      <c r="F20">
        <v>2661500</v>
      </c>
      <c r="G20">
        <v>618.25</v>
      </c>
    </row>
    <row r="21" spans="1:7">
      <c r="A21" s="1">
        <v>42186</v>
      </c>
      <c r="B21">
        <v>524.72997999999995</v>
      </c>
      <c r="C21">
        <v>678.64001499999995</v>
      </c>
      <c r="D21">
        <v>515.17999299999997</v>
      </c>
      <c r="E21">
        <v>625.60998500000005</v>
      </c>
      <c r="F21">
        <v>2955500</v>
      </c>
      <c r="G21">
        <v>625.60998500000005</v>
      </c>
    </row>
    <row r="22" spans="1:7">
      <c r="A22" s="1">
        <v>42156</v>
      </c>
      <c r="B22">
        <v>536.78997800000002</v>
      </c>
      <c r="C22">
        <v>543.73999000000003</v>
      </c>
      <c r="D22">
        <v>520.5</v>
      </c>
      <c r="E22">
        <v>520.51000999999997</v>
      </c>
      <c r="F22">
        <v>1660600</v>
      </c>
      <c r="G22">
        <v>520.51000999999997</v>
      </c>
    </row>
    <row r="23" spans="1:7">
      <c r="A23" s="1">
        <v>42125</v>
      </c>
      <c r="B23">
        <v>538.42999299999997</v>
      </c>
      <c r="C23">
        <v>544.19000200000005</v>
      </c>
      <c r="D23">
        <v>521.08502199999998</v>
      </c>
      <c r="E23">
        <v>532.10998500000005</v>
      </c>
      <c r="F23">
        <v>1723100</v>
      </c>
      <c r="G23">
        <v>532.10998500000005</v>
      </c>
    </row>
    <row r="24" spans="1:7">
      <c r="A24" s="1">
        <v>42095</v>
      </c>
      <c r="B24">
        <v>548.60247800000002</v>
      </c>
      <c r="C24">
        <v>571.14257799999996</v>
      </c>
      <c r="D24">
        <v>521.01238999999998</v>
      </c>
      <c r="E24">
        <v>537.34002699999996</v>
      </c>
      <c r="F24">
        <v>2117000</v>
      </c>
      <c r="G24">
        <v>537.34002699999996</v>
      </c>
    </row>
    <row r="25" spans="1:7">
      <c r="A25" s="1">
        <v>42065</v>
      </c>
      <c r="B25">
        <v>560.53253199999995</v>
      </c>
      <c r="C25">
        <v>577.912598</v>
      </c>
      <c r="D25">
        <v>544.22247300000004</v>
      </c>
      <c r="E25">
        <v>548.00244099999998</v>
      </c>
      <c r="F25">
        <v>1828800</v>
      </c>
      <c r="G25">
        <v>548.00244099999998</v>
      </c>
    </row>
    <row r="26" spans="1:7">
      <c r="A26" s="1">
        <v>42037</v>
      </c>
      <c r="B26">
        <v>531.73236099999997</v>
      </c>
      <c r="C26">
        <v>564.71252400000003</v>
      </c>
      <c r="D26">
        <v>518.552368</v>
      </c>
      <c r="E26">
        <v>558.40252699999996</v>
      </c>
      <c r="F26">
        <v>1842300</v>
      </c>
      <c r="G26">
        <v>558.40252699999996</v>
      </c>
    </row>
    <row r="27" spans="1:7">
      <c r="A27" s="1">
        <v>42006</v>
      </c>
      <c r="B27">
        <v>529.01238999999998</v>
      </c>
      <c r="C27">
        <v>542.17242399999998</v>
      </c>
      <c r="D27">
        <v>487.56219499999997</v>
      </c>
      <c r="E27">
        <v>534.52246100000002</v>
      </c>
      <c r="F27">
        <v>2790600</v>
      </c>
      <c r="G27">
        <v>534.52246100000002</v>
      </c>
    </row>
    <row r="28" spans="1:7">
      <c r="A28" s="1">
        <v>41974</v>
      </c>
      <c r="B28">
        <v>538.902466</v>
      </c>
      <c r="C28">
        <v>541.41241500000001</v>
      </c>
      <c r="D28">
        <v>489.002228</v>
      </c>
      <c r="E28">
        <v>526.40240500000004</v>
      </c>
      <c r="F28">
        <v>2146900</v>
      </c>
      <c r="G28">
        <v>526.40240500000004</v>
      </c>
    </row>
    <row r="29" spans="1:7">
      <c r="A29" s="1">
        <v>41946</v>
      </c>
      <c r="B29">
        <v>555.50250200000005</v>
      </c>
      <c r="C29">
        <v>557.90252699999996</v>
      </c>
      <c r="D29">
        <v>530.08239700000001</v>
      </c>
      <c r="E29">
        <v>541.83245799999997</v>
      </c>
      <c r="F29">
        <v>1561400</v>
      </c>
      <c r="G29">
        <v>541.83245799999997</v>
      </c>
    </row>
    <row r="30" spans="1:7">
      <c r="A30" s="1">
        <v>41913</v>
      </c>
      <c r="B30">
        <v>576.01263400000005</v>
      </c>
      <c r="C30">
        <v>581.00262499999997</v>
      </c>
      <c r="D30">
        <v>508.10229500000003</v>
      </c>
      <c r="E30">
        <v>559.08252000000005</v>
      </c>
      <c r="F30">
        <v>2356400</v>
      </c>
      <c r="G30">
        <v>559.08252000000005</v>
      </c>
    </row>
    <row r="31" spans="1:7">
      <c r="A31" s="1">
        <v>41884</v>
      </c>
      <c r="B31">
        <v>571.85260000000005</v>
      </c>
      <c r="C31">
        <v>596.48272699999995</v>
      </c>
      <c r="D31">
        <v>568.21258499999999</v>
      </c>
      <c r="E31">
        <v>577.36261000000002</v>
      </c>
      <c r="F31">
        <v>1673200</v>
      </c>
      <c r="G31">
        <v>577.36261000000002</v>
      </c>
    </row>
    <row r="32" spans="1:7">
      <c r="A32" s="1">
        <v>41852</v>
      </c>
      <c r="B32">
        <v>570.40258800000004</v>
      </c>
      <c r="C32">
        <v>587.34265100000005</v>
      </c>
      <c r="D32">
        <v>560.00256300000001</v>
      </c>
      <c r="E32">
        <v>571.60260000000005</v>
      </c>
      <c r="F32">
        <v>1368600</v>
      </c>
      <c r="G32">
        <v>571.60260000000005</v>
      </c>
    </row>
    <row r="33" spans="1:7">
      <c r="A33" s="1">
        <v>41821</v>
      </c>
      <c r="B33">
        <v>578.322632</v>
      </c>
      <c r="C33">
        <v>599.65270999999996</v>
      </c>
      <c r="D33">
        <v>565.01257299999997</v>
      </c>
      <c r="E33">
        <v>571.60260000000005</v>
      </c>
      <c r="F33">
        <v>1668700</v>
      </c>
      <c r="G33">
        <v>571.60260000000005</v>
      </c>
    </row>
    <row r="34" spans="1:7">
      <c r="A34" s="1">
        <v>41792</v>
      </c>
      <c r="B34">
        <v>560.70251499999995</v>
      </c>
      <c r="C34">
        <v>582.45263699999998</v>
      </c>
      <c r="D34">
        <v>538.75244099999998</v>
      </c>
      <c r="E34">
        <v>575.28259300000002</v>
      </c>
      <c r="F34">
        <v>1872100</v>
      </c>
      <c r="G34">
        <v>575.28259300000002</v>
      </c>
    </row>
    <row r="35" spans="1:7">
      <c r="A35" s="1">
        <v>41760</v>
      </c>
      <c r="B35">
        <v>527.11242700000003</v>
      </c>
      <c r="C35">
        <v>567.84258999999997</v>
      </c>
      <c r="D35">
        <v>503.302277</v>
      </c>
      <c r="E35">
        <v>559.89257799999996</v>
      </c>
      <c r="F35">
        <v>1828400</v>
      </c>
      <c r="G35">
        <v>559.89257799999996</v>
      </c>
    </row>
    <row r="36" spans="1:7">
      <c r="A36" s="1">
        <v>41730</v>
      </c>
      <c r="B36">
        <v>558.71252400000003</v>
      </c>
      <c r="C36">
        <v>604.832764</v>
      </c>
      <c r="D36">
        <v>502.802277</v>
      </c>
      <c r="E36">
        <v>526.66241500000001</v>
      </c>
      <c r="F36">
        <v>3290700</v>
      </c>
      <c r="G36">
        <v>526.66241500000001</v>
      </c>
    </row>
    <row r="37" spans="1:7">
      <c r="A37" s="1">
        <v>41701</v>
      </c>
      <c r="B37">
        <v>1206.7520750000001</v>
      </c>
      <c r="C37">
        <v>1226.9920649999999</v>
      </c>
      <c r="D37">
        <v>552.92254600000001</v>
      </c>
      <c r="E37">
        <v>556.97247300000004</v>
      </c>
      <c r="F37">
        <v>3409800</v>
      </c>
      <c r="G37">
        <v>556.97247300000004</v>
      </c>
    </row>
    <row r="38" spans="1:7">
      <c r="A38" s="1">
        <v>41673</v>
      </c>
      <c r="B38">
        <v>1179.2020259999999</v>
      </c>
      <c r="C38">
        <v>1228.8820800000001</v>
      </c>
      <c r="D38">
        <v>1128.0219729999999</v>
      </c>
      <c r="E38">
        <v>1215.6521</v>
      </c>
      <c r="F38">
        <v>4528300</v>
      </c>
      <c r="G38">
        <v>607.21881099999996</v>
      </c>
    </row>
    <row r="39" spans="1:7">
      <c r="A39" s="1">
        <v>41641</v>
      </c>
      <c r="B39">
        <v>1115.461914</v>
      </c>
      <c r="C39">
        <v>1186.5419919999999</v>
      </c>
      <c r="D39">
        <v>1082.271851</v>
      </c>
      <c r="E39">
        <v>1180.9720460000001</v>
      </c>
      <c r="F39">
        <v>5743000</v>
      </c>
      <c r="G39">
        <v>589.896118</v>
      </c>
    </row>
    <row r="40" spans="1:7">
      <c r="A40" s="1">
        <v>41610</v>
      </c>
      <c r="B40">
        <v>1063.511841</v>
      </c>
      <c r="C40">
        <v>1121.001953</v>
      </c>
      <c r="D40">
        <v>1049.0217290000001</v>
      </c>
      <c r="E40">
        <v>1120.711914</v>
      </c>
      <c r="F40">
        <v>3364900</v>
      </c>
      <c r="G40">
        <v>559.79620399999999</v>
      </c>
    </row>
    <row r="41" spans="1:7">
      <c r="A41" s="1">
        <v>41579</v>
      </c>
      <c r="B41">
        <v>1031.7917480000001</v>
      </c>
      <c r="C41">
        <v>1068.001831</v>
      </c>
      <c r="D41">
        <v>1005.001709</v>
      </c>
      <c r="E41">
        <v>1059.591797</v>
      </c>
      <c r="F41">
        <v>2755100</v>
      </c>
      <c r="G41">
        <v>529.26660200000003</v>
      </c>
    </row>
    <row r="42" spans="1:7">
      <c r="A42" s="1">
        <v>41548</v>
      </c>
      <c r="B42">
        <v>880.25152600000001</v>
      </c>
      <c r="C42">
        <v>1041.521851</v>
      </c>
      <c r="D42">
        <v>842.98144500000001</v>
      </c>
      <c r="E42">
        <v>1030.5817870000001</v>
      </c>
      <c r="F42">
        <v>4963100</v>
      </c>
      <c r="G42">
        <v>514.77612299999998</v>
      </c>
    </row>
    <row r="43" spans="1:7">
      <c r="A43" s="1">
        <v>41520</v>
      </c>
      <c r="B43">
        <v>854.36144999999999</v>
      </c>
      <c r="C43">
        <v>905.99157700000001</v>
      </c>
      <c r="D43">
        <v>853.95141599999999</v>
      </c>
      <c r="E43">
        <v>875.91149900000005</v>
      </c>
      <c r="F43">
        <v>3497500</v>
      </c>
      <c r="G43">
        <v>437.51825000000002</v>
      </c>
    </row>
    <row r="44" spans="1:7">
      <c r="A44" s="1">
        <v>41487</v>
      </c>
      <c r="B44">
        <v>895.00152600000001</v>
      </c>
      <c r="C44">
        <v>909.71154799999999</v>
      </c>
      <c r="D44">
        <v>845.56146200000001</v>
      </c>
      <c r="E44">
        <v>846.90148899999997</v>
      </c>
      <c r="F44">
        <v>3225400</v>
      </c>
      <c r="G44">
        <v>423.02771000000001</v>
      </c>
    </row>
    <row r="45" spans="1:7">
      <c r="A45" s="1">
        <v>41456</v>
      </c>
      <c r="B45">
        <v>886.45153800000003</v>
      </c>
      <c r="C45">
        <v>928.00158699999997</v>
      </c>
      <c r="D45">
        <v>875.61151099999995</v>
      </c>
      <c r="E45">
        <v>887.75152600000001</v>
      </c>
      <c r="F45">
        <v>4874300</v>
      </c>
      <c r="G45">
        <v>443.432343</v>
      </c>
    </row>
    <row r="46" spans="1:7">
      <c r="A46" s="1">
        <v>41428</v>
      </c>
      <c r="B46">
        <v>873.00146500000005</v>
      </c>
      <c r="C46">
        <v>910.84161400000005</v>
      </c>
      <c r="D46">
        <v>847.22143600000004</v>
      </c>
      <c r="E46">
        <v>880.37145999999996</v>
      </c>
      <c r="F46">
        <v>5111900</v>
      </c>
      <c r="G46">
        <v>439.74600199999998</v>
      </c>
    </row>
    <row r="47" spans="1:7">
      <c r="A47" s="1">
        <v>41395</v>
      </c>
      <c r="B47">
        <v>823.26141399999995</v>
      </c>
      <c r="C47">
        <v>920.60156199999994</v>
      </c>
      <c r="D47">
        <v>816.36138900000003</v>
      </c>
      <c r="E47">
        <v>871.221497</v>
      </c>
      <c r="F47">
        <v>4688900</v>
      </c>
      <c r="G47">
        <v>435.17559799999998</v>
      </c>
    </row>
    <row r="48" spans="1:7">
      <c r="A48" s="1">
        <v>41365</v>
      </c>
      <c r="B48">
        <v>795.01141399999995</v>
      </c>
      <c r="C48">
        <v>827.64141800000004</v>
      </c>
      <c r="D48">
        <v>761.26129200000003</v>
      </c>
      <c r="E48">
        <v>824.57141100000001</v>
      </c>
      <c r="F48">
        <v>5096900</v>
      </c>
      <c r="G48">
        <v>411.87383999999997</v>
      </c>
    </row>
    <row r="49" spans="1:7">
      <c r="A49" s="1">
        <v>41334</v>
      </c>
      <c r="B49">
        <v>797.801331</v>
      </c>
      <c r="C49">
        <v>844.00140399999998</v>
      </c>
      <c r="D49">
        <v>793.30139199999996</v>
      </c>
      <c r="E49">
        <v>794.19134499999996</v>
      </c>
      <c r="F49">
        <v>4500300</v>
      </c>
      <c r="G49">
        <v>396.69897500000002</v>
      </c>
    </row>
    <row r="50" spans="1:7">
      <c r="A50" s="1">
        <v>41306</v>
      </c>
      <c r="B50">
        <v>758.20129399999996</v>
      </c>
      <c r="C50">
        <v>808.97137499999997</v>
      </c>
      <c r="D50">
        <v>758.10125700000003</v>
      </c>
      <c r="E50">
        <v>801.20135500000004</v>
      </c>
      <c r="F50">
        <v>5135500</v>
      </c>
      <c r="G50">
        <v>400.20049999999998</v>
      </c>
    </row>
    <row r="51" spans="1:7">
      <c r="A51" s="1">
        <v>41276</v>
      </c>
      <c r="B51">
        <v>719.42126499999995</v>
      </c>
      <c r="C51">
        <v>760.95129399999996</v>
      </c>
      <c r="D51">
        <v>695.52117899999996</v>
      </c>
      <c r="E51">
        <v>755.691284</v>
      </c>
      <c r="F51">
        <v>5165700</v>
      </c>
      <c r="G51">
        <v>377.46816999999999</v>
      </c>
    </row>
    <row r="52" spans="1:7">
      <c r="A52" s="1">
        <v>41246</v>
      </c>
      <c r="B52">
        <v>702.24121100000002</v>
      </c>
      <c r="C52">
        <v>729.10125700000003</v>
      </c>
      <c r="D52">
        <v>682.33111599999995</v>
      </c>
      <c r="E52">
        <v>707.38122599999997</v>
      </c>
      <c r="F52">
        <v>4385500</v>
      </c>
      <c r="G52">
        <v>353.33728000000002</v>
      </c>
    </row>
    <row r="53" spans="1:7">
      <c r="A53" s="1">
        <v>41214</v>
      </c>
      <c r="B53">
        <v>679.50116000000003</v>
      </c>
      <c r="C53">
        <v>699.22119099999998</v>
      </c>
      <c r="D53">
        <v>636.00109899999995</v>
      </c>
      <c r="E53">
        <v>698.37115500000004</v>
      </c>
      <c r="F53">
        <v>4764600</v>
      </c>
      <c r="G53">
        <v>348.83676100000002</v>
      </c>
    </row>
    <row r="54" spans="1:7">
      <c r="A54" s="1">
        <v>41183</v>
      </c>
      <c r="B54">
        <v>759.05127000000005</v>
      </c>
      <c r="C54">
        <v>774.381348</v>
      </c>
      <c r="D54">
        <v>669.70111099999997</v>
      </c>
      <c r="E54">
        <v>680.30114700000001</v>
      </c>
      <c r="F54">
        <v>7010400</v>
      </c>
      <c r="G54">
        <v>339.81076000000002</v>
      </c>
    </row>
    <row r="55" spans="1:7">
      <c r="A55" s="1">
        <v>41156</v>
      </c>
      <c r="B55">
        <v>684.55114700000001</v>
      </c>
      <c r="C55">
        <v>764.89129600000001</v>
      </c>
      <c r="D55">
        <v>673.50116000000003</v>
      </c>
      <c r="E55">
        <v>754.50128199999995</v>
      </c>
      <c r="F55">
        <v>6652200</v>
      </c>
      <c r="G55">
        <v>376.87377900000001</v>
      </c>
    </row>
    <row r="56" spans="1:7">
      <c r="A56" s="1">
        <v>41122</v>
      </c>
      <c r="B56">
        <v>637.30108600000005</v>
      </c>
      <c r="C56">
        <v>688.99114999999995</v>
      </c>
      <c r="D56">
        <v>623.41107199999999</v>
      </c>
      <c r="E56">
        <v>685.09112500000003</v>
      </c>
      <c r="F56">
        <v>4293300</v>
      </c>
      <c r="G56">
        <v>342.20336900000001</v>
      </c>
    </row>
    <row r="57" spans="1:7">
      <c r="A57" s="1">
        <v>41092</v>
      </c>
      <c r="B57">
        <v>581.82098399999995</v>
      </c>
      <c r="C57">
        <v>642.601135</v>
      </c>
      <c r="D57">
        <v>562.091003</v>
      </c>
      <c r="E57">
        <v>632.97106900000006</v>
      </c>
      <c r="F57">
        <v>5080900</v>
      </c>
      <c r="G57">
        <v>316.16937300000001</v>
      </c>
    </row>
    <row r="58" spans="1:7">
      <c r="A58" s="1">
        <v>41061</v>
      </c>
      <c r="B58">
        <v>571.79095500000005</v>
      </c>
      <c r="C58">
        <v>587.89105199999995</v>
      </c>
      <c r="D58">
        <v>556.52099599999997</v>
      </c>
      <c r="E58">
        <v>580.07098399999995</v>
      </c>
      <c r="F58">
        <v>4686300</v>
      </c>
      <c r="G58">
        <v>289.74575800000002</v>
      </c>
    </row>
    <row r="59" spans="1:7">
      <c r="A59" s="1">
        <v>41030</v>
      </c>
      <c r="B59">
        <v>603.79101600000001</v>
      </c>
      <c r="C59">
        <v>637.851135</v>
      </c>
      <c r="D59">
        <v>579.00103799999999</v>
      </c>
      <c r="E59">
        <v>580.86096199999997</v>
      </c>
      <c r="F59">
        <v>5624600</v>
      </c>
      <c r="G59">
        <v>290.14035000000001</v>
      </c>
    </row>
    <row r="60" spans="1:7">
      <c r="A60" s="1">
        <v>41001</v>
      </c>
      <c r="B60">
        <v>640.771118</v>
      </c>
      <c r="C60">
        <v>653.14111300000002</v>
      </c>
      <c r="D60">
        <v>590.20098900000005</v>
      </c>
      <c r="E60">
        <v>604.85107400000004</v>
      </c>
      <c r="F60">
        <v>6151300</v>
      </c>
      <c r="G60">
        <v>302.12341300000003</v>
      </c>
    </row>
    <row r="61" spans="1:7">
      <c r="A61" s="1">
        <v>40969</v>
      </c>
      <c r="B61">
        <v>622.26110800000004</v>
      </c>
      <c r="C61">
        <v>658.59112500000003</v>
      </c>
      <c r="D61">
        <v>593.841003</v>
      </c>
      <c r="E61">
        <v>641.24108899999999</v>
      </c>
      <c r="F61">
        <v>4529600</v>
      </c>
      <c r="G61">
        <v>320.30026199999998</v>
      </c>
    </row>
    <row r="62" spans="1:7">
      <c r="A62" s="1">
        <v>40940</v>
      </c>
      <c r="B62">
        <v>584.94097899999997</v>
      </c>
      <c r="C62">
        <v>625.60107400000004</v>
      </c>
      <c r="D62">
        <v>579.14099099999999</v>
      </c>
      <c r="E62">
        <v>618.25103799999999</v>
      </c>
      <c r="F62">
        <v>5068900</v>
      </c>
      <c r="G62">
        <v>308.816711</v>
      </c>
    </row>
    <row r="63" spans="1:7">
      <c r="A63" s="1">
        <v>40911</v>
      </c>
      <c r="B63">
        <v>652.941101</v>
      </c>
      <c r="C63">
        <v>670.25116000000003</v>
      </c>
      <c r="D63">
        <v>564.55096400000002</v>
      </c>
      <c r="E63">
        <v>580.11102300000005</v>
      </c>
      <c r="F63">
        <v>7606800</v>
      </c>
      <c r="G63">
        <v>289.76574699999998</v>
      </c>
    </row>
    <row r="64" spans="1:7">
      <c r="A64" s="1">
        <v>40878</v>
      </c>
      <c r="B64">
        <v>600.00103799999999</v>
      </c>
      <c r="C64">
        <v>646.76110800000004</v>
      </c>
      <c r="D64">
        <v>599.00103799999999</v>
      </c>
      <c r="E64">
        <v>645.90112299999998</v>
      </c>
      <c r="F64">
        <v>5432500</v>
      </c>
      <c r="G64">
        <v>322.62792999999999</v>
      </c>
    </row>
    <row r="65" spans="1:7">
      <c r="A65" s="1">
        <v>40848</v>
      </c>
      <c r="B65">
        <v>580.10101299999997</v>
      </c>
      <c r="C65">
        <v>618.30102499999998</v>
      </c>
      <c r="D65">
        <v>561.33093299999996</v>
      </c>
      <c r="E65">
        <v>599.39105199999995</v>
      </c>
      <c r="F65">
        <v>6089000</v>
      </c>
      <c r="G65">
        <v>299.396118</v>
      </c>
    </row>
    <row r="66" spans="1:7">
      <c r="A66" s="1">
        <v>40819</v>
      </c>
      <c r="B66">
        <v>509.85089099999999</v>
      </c>
      <c r="C66">
        <v>602.70098900000005</v>
      </c>
      <c r="D66">
        <v>480.60082999999997</v>
      </c>
      <c r="E66">
        <v>592.64105199999995</v>
      </c>
      <c r="F66">
        <v>7625800</v>
      </c>
      <c r="G66">
        <v>296.024475</v>
      </c>
    </row>
    <row r="67" spans="1:7">
      <c r="A67" s="1">
        <v>40787</v>
      </c>
      <c r="B67">
        <v>540.75091599999996</v>
      </c>
      <c r="C67">
        <v>558.52093500000001</v>
      </c>
      <c r="D67">
        <v>510.500854</v>
      </c>
      <c r="E67">
        <v>515.04089399999998</v>
      </c>
      <c r="F67">
        <v>5864900</v>
      </c>
      <c r="G67">
        <v>257.26318400000002</v>
      </c>
    </row>
    <row r="68" spans="1:7">
      <c r="A68" s="1">
        <v>40756</v>
      </c>
      <c r="B68">
        <v>611.22106900000006</v>
      </c>
      <c r="C68">
        <v>615.50109899999995</v>
      </c>
      <c r="D68">
        <v>490.86084</v>
      </c>
      <c r="E68">
        <v>540.96093800000006</v>
      </c>
      <c r="F68">
        <v>9554600</v>
      </c>
      <c r="G68">
        <v>270.21026599999999</v>
      </c>
    </row>
    <row r="69" spans="1:7">
      <c r="A69" s="1">
        <v>40725</v>
      </c>
      <c r="B69">
        <v>506.74087500000002</v>
      </c>
      <c r="C69">
        <v>627.50103799999999</v>
      </c>
      <c r="D69">
        <v>506.38085899999999</v>
      </c>
      <c r="E69">
        <v>603.69104000000004</v>
      </c>
      <c r="F69">
        <v>8551100</v>
      </c>
      <c r="G69">
        <v>301.54397599999999</v>
      </c>
    </row>
    <row r="70" spans="1:7">
      <c r="A70" s="1">
        <v>40695</v>
      </c>
      <c r="B70">
        <v>528.04089399999998</v>
      </c>
      <c r="C70">
        <v>533.20092799999998</v>
      </c>
      <c r="D70">
        <v>473.02081299999998</v>
      </c>
      <c r="E70">
        <v>506.38085899999999</v>
      </c>
      <c r="F70">
        <v>5616600</v>
      </c>
      <c r="G70">
        <v>252.9375</v>
      </c>
    </row>
    <row r="71" spans="1:7">
      <c r="A71" s="1">
        <v>40665</v>
      </c>
      <c r="B71">
        <v>545.70092799999998</v>
      </c>
      <c r="C71">
        <v>545.73095699999999</v>
      </c>
      <c r="D71">
        <v>513.40087900000003</v>
      </c>
      <c r="E71">
        <v>529.02087400000005</v>
      </c>
      <c r="F71">
        <v>4589900</v>
      </c>
      <c r="G71">
        <v>264.246216</v>
      </c>
    </row>
    <row r="72" spans="1:7">
      <c r="A72" s="1">
        <v>40634</v>
      </c>
      <c r="B72">
        <v>588.760986</v>
      </c>
      <c r="C72">
        <v>595.19104000000004</v>
      </c>
      <c r="D72">
        <v>519.00091599999996</v>
      </c>
      <c r="E72">
        <v>544.10089100000005</v>
      </c>
      <c r="F72">
        <v>7474800</v>
      </c>
      <c r="G72">
        <v>271.77868699999999</v>
      </c>
    </row>
    <row r="73" spans="1:7">
      <c r="A73" s="1">
        <v>40603</v>
      </c>
      <c r="B73">
        <v>617.78106700000001</v>
      </c>
      <c r="C73">
        <v>619.22100799999998</v>
      </c>
      <c r="D73">
        <v>551.28094499999997</v>
      </c>
      <c r="E73">
        <v>586.76104699999996</v>
      </c>
      <c r="F73">
        <v>5426100</v>
      </c>
      <c r="G73">
        <v>293.08743299999998</v>
      </c>
    </row>
    <row r="74" spans="1:7">
      <c r="A74" s="1">
        <v>40575</v>
      </c>
      <c r="B74">
        <v>604.49102800000003</v>
      </c>
      <c r="C74">
        <v>631.18109100000004</v>
      </c>
      <c r="D74">
        <v>601.35107400000004</v>
      </c>
      <c r="E74">
        <v>613.40106200000002</v>
      </c>
      <c r="F74">
        <v>4664700</v>
      </c>
      <c r="G74">
        <v>306.39413500000001</v>
      </c>
    </row>
    <row r="75" spans="1:7">
      <c r="A75" s="1">
        <v>40546</v>
      </c>
      <c r="B75">
        <v>596.48107900000002</v>
      </c>
      <c r="C75">
        <v>642.96112100000005</v>
      </c>
      <c r="D75">
        <v>595.55102499999998</v>
      </c>
      <c r="E75">
        <v>600.36102300000005</v>
      </c>
      <c r="F75">
        <v>6302300</v>
      </c>
      <c r="G75">
        <v>299.88064600000001</v>
      </c>
    </row>
    <row r="76" spans="1:7">
      <c r="A76" s="1">
        <v>40513</v>
      </c>
      <c r="B76">
        <v>563.00097700000003</v>
      </c>
      <c r="C76">
        <v>607.00103799999999</v>
      </c>
      <c r="D76">
        <v>562.40100099999995</v>
      </c>
      <c r="E76">
        <v>593.97100799999998</v>
      </c>
      <c r="F76">
        <v>3998800</v>
      </c>
      <c r="G76">
        <v>296.68881199999998</v>
      </c>
    </row>
    <row r="77" spans="1:7">
      <c r="A77" s="1">
        <v>40483</v>
      </c>
      <c r="B77">
        <v>615.73107900000002</v>
      </c>
      <c r="C77">
        <v>630.85107400000004</v>
      </c>
      <c r="D77">
        <v>553.31091300000003</v>
      </c>
      <c r="E77">
        <v>555.71093800000006</v>
      </c>
      <c r="F77">
        <v>6267000</v>
      </c>
      <c r="G77">
        <v>277.57788099999999</v>
      </c>
    </row>
    <row r="78" spans="1:7">
      <c r="A78" s="1">
        <v>40452</v>
      </c>
      <c r="B78">
        <v>530.00091599999996</v>
      </c>
      <c r="C78">
        <v>624.74102800000003</v>
      </c>
      <c r="D78">
        <v>518.85089100000005</v>
      </c>
      <c r="E78">
        <v>613.70105000000001</v>
      </c>
      <c r="F78">
        <v>7802900</v>
      </c>
      <c r="G78">
        <v>306.54397599999999</v>
      </c>
    </row>
    <row r="79" spans="1:7">
      <c r="A79" s="1">
        <v>40422</v>
      </c>
      <c r="B79">
        <v>454.98080399999998</v>
      </c>
      <c r="C79">
        <v>536.85095200000001</v>
      </c>
      <c r="D79">
        <v>452.50076300000001</v>
      </c>
      <c r="E79">
        <v>525.79095500000005</v>
      </c>
      <c r="F79">
        <v>6017100</v>
      </c>
      <c r="G79">
        <v>262.63284299999998</v>
      </c>
    </row>
    <row r="80" spans="1:7">
      <c r="A80" s="1">
        <v>40392</v>
      </c>
      <c r="B80">
        <v>488.99084499999998</v>
      </c>
      <c r="C80">
        <v>508.60089099999999</v>
      </c>
      <c r="D80">
        <v>447.650757</v>
      </c>
      <c r="E80">
        <v>450.02075200000002</v>
      </c>
      <c r="F80">
        <v>5000500</v>
      </c>
      <c r="G80">
        <v>224.78559899999999</v>
      </c>
    </row>
    <row r="81" spans="1:7">
      <c r="A81" s="1">
        <v>40360</v>
      </c>
      <c r="B81">
        <v>445.29074100000003</v>
      </c>
      <c r="C81">
        <v>497.500854</v>
      </c>
      <c r="D81">
        <v>433.63073700000001</v>
      </c>
      <c r="E81">
        <v>484.85082999999997</v>
      </c>
      <c r="F81">
        <v>6830500</v>
      </c>
      <c r="G81">
        <v>242.183243</v>
      </c>
    </row>
    <row r="82" spans="1:7">
      <c r="A82" s="1">
        <v>40330</v>
      </c>
      <c r="B82">
        <v>480.43081699999999</v>
      </c>
      <c r="C82">
        <v>509.250854</v>
      </c>
      <c r="D82">
        <v>444.72076399999997</v>
      </c>
      <c r="E82">
        <v>444.95077500000002</v>
      </c>
      <c r="F82">
        <v>5791100</v>
      </c>
      <c r="G82">
        <v>222.253128</v>
      </c>
    </row>
    <row r="83" spans="1:7">
      <c r="A83" s="1">
        <v>40301</v>
      </c>
      <c r="B83">
        <v>526.50091599999996</v>
      </c>
      <c r="C83">
        <v>532.92089799999997</v>
      </c>
      <c r="D83">
        <v>460.00079299999999</v>
      </c>
      <c r="E83">
        <v>485.63082900000001</v>
      </c>
      <c r="F83">
        <v>8477100</v>
      </c>
      <c r="G83">
        <v>242.572845</v>
      </c>
    </row>
    <row r="84" spans="1:7">
      <c r="A84" s="1">
        <v>40269</v>
      </c>
      <c r="B84">
        <v>571.35095200000001</v>
      </c>
      <c r="C84">
        <v>597.84106399999996</v>
      </c>
      <c r="D84">
        <v>521.03088400000001</v>
      </c>
      <c r="E84">
        <v>525.70086700000002</v>
      </c>
      <c r="F84">
        <v>7216900</v>
      </c>
      <c r="G84">
        <v>262.58785999999998</v>
      </c>
    </row>
    <row r="85" spans="1:7">
      <c r="A85" s="1">
        <v>40238</v>
      </c>
      <c r="B85">
        <v>529.20086700000002</v>
      </c>
      <c r="C85">
        <v>588.28100600000005</v>
      </c>
      <c r="D85">
        <v>527.740906</v>
      </c>
      <c r="E85">
        <v>567.12097200000005</v>
      </c>
      <c r="F85">
        <v>7576400</v>
      </c>
      <c r="G85">
        <v>283.27722199999999</v>
      </c>
    </row>
    <row r="86" spans="1:7">
      <c r="A86" s="1">
        <v>40210</v>
      </c>
      <c r="B86">
        <v>534.60095200000001</v>
      </c>
      <c r="C86">
        <v>547.50091599999996</v>
      </c>
      <c r="D86">
        <v>520.000854</v>
      </c>
      <c r="E86">
        <v>526.80090299999995</v>
      </c>
      <c r="F86">
        <v>5714200</v>
      </c>
      <c r="G86">
        <v>263.13732900000002</v>
      </c>
    </row>
    <row r="87" spans="1:7">
      <c r="A87" s="1">
        <v>40182</v>
      </c>
      <c r="B87">
        <v>626.95111099999997</v>
      </c>
      <c r="C87">
        <v>629.51104699999996</v>
      </c>
      <c r="D87">
        <v>525.61090100000001</v>
      </c>
      <c r="E87">
        <v>529.94091800000001</v>
      </c>
      <c r="F87">
        <v>9851500</v>
      </c>
      <c r="G87">
        <v>264.70575000000002</v>
      </c>
    </row>
    <row r="88" spans="1:7">
      <c r="A88" s="1">
        <v>40148</v>
      </c>
      <c r="B88">
        <v>588.13098100000002</v>
      </c>
      <c r="C88">
        <v>625.99108899999999</v>
      </c>
      <c r="D88">
        <v>579.18102999999996</v>
      </c>
      <c r="E88">
        <v>619.98107900000002</v>
      </c>
      <c r="F88">
        <v>4000300</v>
      </c>
      <c r="G88">
        <v>309.68084700000003</v>
      </c>
    </row>
    <row r="89" spans="1:7">
      <c r="A89" s="1">
        <v>40119</v>
      </c>
      <c r="B89">
        <v>537.08093299999996</v>
      </c>
      <c r="C89">
        <v>587.06103499999995</v>
      </c>
      <c r="D89">
        <v>528.240906</v>
      </c>
      <c r="E89">
        <v>583.00097700000003</v>
      </c>
      <c r="F89">
        <v>4279000</v>
      </c>
      <c r="G89">
        <v>291.20929000000001</v>
      </c>
    </row>
    <row r="90" spans="1:7">
      <c r="A90" s="1">
        <v>40087</v>
      </c>
      <c r="B90">
        <v>493.000854</v>
      </c>
      <c r="C90">
        <v>561.64099099999999</v>
      </c>
      <c r="D90">
        <v>482.60082999999997</v>
      </c>
      <c r="E90">
        <v>536.12091099999998</v>
      </c>
      <c r="F90">
        <v>7358500</v>
      </c>
      <c r="G90">
        <v>267.792664</v>
      </c>
    </row>
    <row r="91" spans="1:7">
      <c r="A91" s="1">
        <v>40057</v>
      </c>
      <c r="B91">
        <v>459.68078600000001</v>
      </c>
      <c r="C91">
        <v>507.00088499999998</v>
      </c>
      <c r="D91">
        <v>452.59075899999999</v>
      </c>
      <c r="E91">
        <v>495.85086100000001</v>
      </c>
      <c r="F91">
        <v>5183100</v>
      </c>
      <c r="G91">
        <v>247.67775</v>
      </c>
    </row>
    <row r="92" spans="1:7">
      <c r="A92" s="1">
        <v>40028</v>
      </c>
      <c r="B92">
        <v>448.74078400000002</v>
      </c>
      <c r="C92">
        <v>474.35082999999997</v>
      </c>
      <c r="D92">
        <v>438.56076000000002</v>
      </c>
      <c r="E92">
        <v>461.67080700000002</v>
      </c>
      <c r="F92">
        <v>4846200</v>
      </c>
      <c r="G92">
        <v>230.60479699999999</v>
      </c>
    </row>
    <row r="93" spans="1:7">
      <c r="A93" s="1">
        <v>39995</v>
      </c>
      <c r="B93">
        <v>424.20074499999998</v>
      </c>
      <c r="C93">
        <v>452.70077500000002</v>
      </c>
      <c r="D93">
        <v>395.980682</v>
      </c>
      <c r="E93">
        <v>443.05075099999999</v>
      </c>
      <c r="F93">
        <v>6923700</v>
      </c>
      <c r="G93">
        <v>221.30407700000001</v>
      </c>
    </row>
    <row r="94" spans="1:7">
      <c r="A94" s="1">
        <v>39965</v>
      </c>
      <c r="B94">
        <v>418.73071299999998</v>
      </c>
      <c r="C94">
        <v>447.34075899999999</v>
      </c>
      <c r="D94">
        <v>401.89068600000002</v>
      </c>
      <c r="E94">
        <v>421.59072900000001</v>
      </c>
      <c r="F94">
        <v>6666100</v>
      </c>
      <c r="G94">
        <v>210.584778</v>
      </c>
    </row>
    <row r="95" spans="1:7">
      <c r="A95" s="1">
        <v>39934</v>
      </c>
      <c r="B95">
        <v>395.03070100000002</v>
      </c>
      <c r="C95">
        <v>417.23071299999998</v>
      </c>
      <c r="D95">
        <v>384.690674</v>
      </c>
      <c r="E95">
        <v>417.23071299999998</v>
      </c>
      <c r="F95">
        <v>5990600</v>
      </c>
      <c r="G95">
        <v>208.40695199999999</v>
      </c>
    </row>
    <row r="96" spans="1:7">
      <c r="A96" s="1">
        <v>39904</v>
      </c>
      <c r="B96">
        <v>343.78060900000003</v>
      </c>
      <c r="C96">
        <v>403.75070199999999</v>
      </c>
      <c r="D96">
        <v>340.61056500000001</v>
      </c>
      <c r="E96">
        <v>395.97070300000001</v>
      </c>
      <c r="F96">
        <v>8812600</v>
      </c>
      <c r="G96">
        <v>197.78755200000001</v>
      </c>
    </row>
    <row r="97" spans="1:7">
      <c r="A97" s="1">
        <v>39874</v>
      </c>
      <c r="B97">
        <v>333.33056599999998</v>
      </c>
      <c r="C97">
        <v>359.16061400000001</v>
      </c>
      <c r="D97">
        <v>289.45047</v>
      </c>
      <c r="E97">
        <v>348.060608</v>
      </c>
      <c r="F97">
        <v>10733600</v>
      </c>
      <c r="G97">
        <v>173.85644500000001</v>
      </c>
    </row>
    <row r="98" spans="1:7">
      <c r="A98" s="1">
        <v>39846</v>
      </c>
      <c r="B98">
        <v>334.29058800000001</v>
      </c>
      <c r="C98">
        <v>381.00064099999997</v>
      </c>
      <c r="D98">
        <v>329.550568</v>
      </c>
      <c r="E98">
        <v>337.99060100000003</v>
      </c>
      <c r="F98">
        <v>12362400</v>
      </c>
      <c r="G98">
        <v>168.82647700000001</v>
      </c>
    </row>
    <row r="99" spans="1:7">
      <c r="A99" s="1">
        <v>39815</v>
      </c>
      <c r="B99">
        <v>308.600525</v>
      </c>
      <c r="C99">
        <v>352.33059700000001</v>
      </c>
      <c r="D99">
        <v>282.75048800000002</v>
      </c>
      <c r="E99">
        <v>338.53057899999999</v>
      </c>
      <c r="F99">
        <v>11498100</v>
      </c>
      <c r="G99">
        <v>169.096191</v>
      </c>
    </row>
    <row r="100" spans="1:7">
      <c r="A100" s="1">
        <v>39783</v>
      </c>
      <c r="B100">
        <v>286.68048099999999</v>
      </c>
      <c r="C100">
        <v>329.50054899999998</v>
      </c>
      <c r="D100">
        <v>262.580444</v>
      </c>
      <c r="E100">
        <v>307.65054300000003</v>
      </c>
      <c r="F100">
        <v>10575200</v>
      </c>
      <c r="G100">
        <v>153.67160000000001</v>
      </c>
    </row>
    <row r="101" spans="1:7">
      <c r="A101" s="1">
        <v>39755</v>
      </c>
      <c r="B101">
        <v>357.58062699999999</v>
      </c>
      <c r="C101">
        <v>372.36062600000002</v>
      </c>
      <c r="D101">
        <v>247.30043000000001</v>
      </c>
      <c r="E101">
        <v>292.96051</v>
      </c>
      <c r="F101">
        <v>16968300</v>
      </c>
      <c r="G101">
        <v>146.333923</v>
      </c>
    </row>
    <row r="102" spans="1:7">
      <c r="A102" s="1">
        <v>39722</v>
      </c>
      <c r="B102">
        <v>411.15069599999998</v>
      </c>
      <c r="C102">
        <v>416.98071299999998</v>
      </c>
      <c r="D102">
        <v>309.44055200000003</v>
      </c>
      <c r="E102">
        <v>359.36062600000002</v>
      </c>
      <c r="F102">
        <v>18042800</v>
      </c>
      <c r="G102">
        <v>179.500809</v>
      </c>
    </row>
    <row r="103" spans="1:7">
      <c r="A103" s="1">
        <v>39693</v>
      </c>
      <c r="B103">
        <v>476.77081299999998</v>
      </c>
      <c r="C103">
        <v>482.18081699999999</v>
      </c>
      <c r="D103">
        <v>380.71066300000001</v>
      </c>
      <c r="E103">
        <v>400.520691</v>
      </c>
      <c r="F103">
        <v>13112100</v>
      </c>
      <c r="G103">
        <v>200.06028699999999</v>
      </c>
    </row>
    <row r="104" spans="1:7">
      <c r="A104" s="1">
        <v>39661</v>
      </c>
      <c r="B104">
        <v>472.51083399999999</v>
      </c>
      <c r="C104">
        <v>510.660889</v>
      </c>
      <c r="D104">
        <v>461.90078699999998</v>
      </c>
      <c r="E104">
        <v>463.29080199999999</v>
      </c>
      <c r="F104">
        <v>6946000</v>
      </c>
      <c r="G104">
        <v>231.41398599999999</v>
      </c>
    </row>
    <row r="105" spans="1:7">
      <c r="A105" s="1">
        <v>39630</v>
      </c>
      <c r="B105">
        <v>519.58093299999996</v>
      </c>
      <c r="C105">
        <v>555.680969</v>
      </c>
      <c r="D105">
        <v>465.60079999999999</v>
      </c>
      <c r="E105">
        <v>473.75079299999999</v>
      </c>
      <c r="F105">
        <v>9759100</v>
      </c>
      <c r="G105">
        <v>236.63876300000001</v>
      </c>
    </row>
    <row r="106" spans="1:7">
      <c r="A106" s="1">
        <v>39601</v>
      </c>
      <c r="B106">
        <v>582.50103799999999</v>
      </c>
      <c r="C106">
        <v>588.04101600000001</v>
      </c>
      <c r="D106">
        <v>515.09088099999997</v>
      </c>
      <c r="E106">
        <v>526.42089799999997</v>
      </c>
      <c r="F106">
        <v>9325100</v>
      </c>
      <c r="G106">
        <v>262.94751000000002</v>
      </c>
    </row>
    <row r="107" spans="1:7">
      <c r="A107" s="1">
        <v>39569</v>
      </c>
      <c r="B107">
        <v>578.31097399999999</v>
      </c>
      <c r="C107">
        <v>602.45105000000001</v>
      </c>
      <c r="D107">
        <v>537.81091300000003</v>
      </c>
      <c r="E107">
        <v>585.80102499999998</v>
      </c>
      <c r="F107">
        <v>10310500</v>
      </c>
      <c r="G107">
        <v>292.60791</v>
      </c>
    </row>
    <row r="108" spans="1:7">
      <c r="A108" s="1">
        <v>39539</v>
      </c>
      <c r="B108">
        <v>447.74075299999998</v>
      </c>
      <c r="C108">
        <v>584.86096199999997</v>
      </c>
      <c r="D108">
        <v>441.00076300000001</v>
      </c>
      <c r="E108">
        <v>574.29095500000005</v>
      </c>
      <c r="F108">
        <v>13773800</v>
      </c>
      <c r="G108">
        <v>286.85864299999997</v>
      </c>
    </row>
    <row r="109" spans="1:7">
      <c r="A109" s="1">
        <v>39510</v>
      </c>
      <c r="B109">
        <v>471.51080300000001</v>
      </c>
      <c r="C109">
        <v>472.72079500000001</v>
      </c>
      <c r="D109">
        <v>412.11071800000002</v>
      </c>
      <c r="E109">
        <v>440.47073399999999</v>
      </c>
      <c r="F109">
        <v>15062300</v>
      </c>
      <c r="G109">
        <v>220.01535000000001</v>
      </c>
    </row>
    <row r="110" spans="1:7">
      <c r="A110" s="1">
        <v>39479</v>
      </c>
      <c r="B110">
        <v>528.67089799999997</v>
      </c>
      <c r="C110">
        <v>541.04089399999998</v>
      </c>
      <c r="D110">
        <v>446.85076900000001</v>
      </c>
      <c r="E110">
        <v>471.18081699999999</v>
      </c>
      <c r="F110">
        <v>18730900</v>
      </c>
      <c r="G110">
        <v>235.35505699999999</v>
      </c>
    </row>
    <row r="111" spans="1:7">
      <c r="A111" s="1">
        <v>39449</v>
      </c>
      <c r="B111">
        <v>692.871216</v>
      </c>
      <c r="C111">
        <v>697.371216</v>
      </c>
      <c r="D111">
        <v>519.00091599999996</v>
      </c>
      <c r="E111">
        <v>564.30096400000002</v>
      </c>
      <c r="F111">
        <v>16505400</v>
      </c>
      <c r="G111">
        <v>281.86862200000002</v>
      </c>
    </row>
    <row r="112" spans="1:7">
      <c r="A112" s="1">
        <v>39419</v>
      </c>
      <c r="B112">
        <v>691.01122999999995</v>
      </c>
      <c r="C112">
        <v>724.80127000000005</v>
      </c>
      <c r="D112">
        <v>652.50116000000003</v>
      </c>
      <c r="E112">
        <v>691.48120100000006</v>
      </c>
      <c r="F112">
        <v>8801700</v>
      </c>
      <c r="G112">
        <v>345.39520299999998</v>
      </c>
    </row>
    <row r="113" spans="1:7">
      <c r="A113" s="1">
        <v>39387</v>
      </c>
      <c r="B113">
        <v>702.79119900000001</v>
      </c>
      <c r="C113">
        <v>747.24133300000005</v>
      </c>
      <c r="D113">
        <v>616.02105700000004</v>
      </c>
      <c r="E113">
        <v>693.00122099999999</v>
      </c>
      <c r="F113">
        <v>17146800</v>
      </c>
      <c r="G113">
        <v>346.154449</v>
      </c>
    </row>
    <row r="114" spans="1:7">
      <c r="A114" s="1">
        <v>39356</v>
      </c>
      <c r="B114">
        <v>569.97100799999998</v>
      </c>
      <c r="C114">
        <v>707.00116000000003</v>
      </c>
      <c r="D114">
        <v>569.61096199999997</v>
      </c>
      <c r="E114">
        <v>707.00116000000003</v>
      </c>
      <c r="F114">
        <v>14168200</v>
      </c>
      <c r="G114">
        <v>353.14746100000002</v>
      </c>
    </row>
    <row r="115" spans="1:7">
      <c r="A115" s="1">
        <v>39329</v>
      </c>
      <c r="B115">
        <v>515.02087400000005</v>
      </c>
      <c r="C115">
        <v>571.79095500000005</v>
      </c>
      <c r="D115">
        <v>510.88089000000002</v>
      </c>
      <c r="E115">
        <v>567.27099599999997</v>
      </c>
      <c r="F115">
        <v>7612800</v>
      </c>
      <c r="G115">
        <v>283.35214200000001</v>
      </c>
    </row>
    <row r="116" spans="1:7">
      <c r="A116" s="1">
        <v>39295</v>
      </c>
      <c r="B116">
        <v>510.500854</v>
      </c>
      <c r="C116">
        <v>526.82092299999999</v>
      </c>
      <c r="D116">
        <v>480.46081500000003</v>
      </c>
      <c r="E116">
        <v>515.250854</v>
      </c>
      <c r="F116">
        <v>8001800</v>
      </c>
      <c r="G116">
        <v>257.36807299999998</v>
      </c>
    </row>
    <row r="117" spans="1:7">
      <c r="A117" s="1">
        <v>39265</v>
      </c>
      <c r="B117">
        <v>525.490906</v>
      </c>
      <c r="C117">
        <v>558.58099400000003</v>
      </c>
      <c r="D117">
        <v>498.88085899999999</v>
      </c>
      <c r="E117">
        <v>510.000854</v>
      </c>
      <c r="F117">
        <v>11557400</v>
      </c>
      <c r="G117">
        <v>254.74568199999999</v>
      </c>
    </row>
    <row r="118" spans="1:7">
      <c r="A118" s="1">
        <v>39234</v>
      </c>
      <c r="B118">
        <v>501.000854</v>
      </c>
      <c r="C118">
        <v>534.990906</v>
      </c>
      <c r="D118">
        <v>497.59085099999999</v>
      </c>
      <c r="E118">
        <v>522.70086700000002</v>
      </c>
      <c r="F118">
        <v>12707200</v>
      </c>
      <c r="G118">
        <v>261.08935500000001</v>
      </c>
    </row>
    <row r="119" spans="1:7">
      <c r="A119" s="1">
        <v>39203</v>
      </c>
      <c r="B119">
        <v>472.19082600000002</v>
      </c>
      <c r="C119">
        <v>508.78088400000001</v>
      </c>
      <c r="D119">
        <v>457.41076700000002</v>
      </c>
      <c r="E119">
        <v>497.91085800000002</v>
      </c>
      <c r="F119">
        <v>9901000</v>
      </c>
      <c r="G119">
        <v>248.706726</v>
      </c>
    </row>
    <row r="120" spans="1:7">
      <c r="A120" s="1">
        <v>39174</v>
      </c>
      <c r="B120">
        <v>457.76077299999997</v>
      </c>
      <c r="C120">
        <v>492.500854</v>
      </c>
      <c r="D120">
        <v>452.120789</v>
      </c>
      <c r="E120">
        <v>471.38079800000003</v>
      </c>
      <c r="F120">
        <v>9696000</v>
      </c>
      <c r="G120">
        <v>235.45495600000001</v>
      </c>
    </row>
    <row r="121" spans="1:7">
      <c r="A121" s="1">
        <v>39142</v>
      </c>
      <c r="B121">
        <v>442.67077599999999</v>
      </c>
      <c r="C121">
        <v>466.00079299999999</v>
      </c>
      <c r="D121">
        <v>437.00076300000001</v>
      </c>
      <c r="E121">
        <v>458.160797</v>
      </c>
      <c r="F121">
        <v>11086400</v>
      </c>
      <c r="G121">
        <v>228.85154700000001</v>
      </c>
    </row>
    <row r="122" spans="1:7">
      <c r="A122" s="1">
        <v>39114</v>
      </c>
      <c r="B122">
        <v>506.00088499999998</v>
      </c>
      <c r="C122">
        <v>506.01086400000003</v>
      </c>
      <c r="D122">
        <v>443.04077100000001</v>
      </c>
      <c r="E122">
        <v>449.45077500000002</v>
      </c>
      <c r="F122">
        <v>12884400</v>
      </c>
      <c r="G122">
        <v>224.50088500000001</v>
      </c>
    </row>
    <row r="123" spans="1:7">
      <c r="A123" s="1">
        <v>39085</v>
      </c>
      <c r="B123">
        <v>466.00079299999999</v>
      </c>
      <c r="C123">
        <v>513.000854</v>
      </c>
      <c r="D123">
        <v>461.11077899999998</v>
      </c>
      <c r="E123">
        <v>501.50088499999998</v>
      </c>
      <c r="F123">
        <v>13730500</v>
      </c>
      <c r="G123">
        <v>250.49993900000001</v>
      </c>
    </row>
    <row r="124" spans="1:7">
      <c r="A124" s="1">
        <v>39052</v>
      </c>
      <c r="B124">
        <v>485.98083500000001</v>
      </c>
      <c r="C124">
        <v>492.400848</v>
      </c>
      <c r="D124">
        <v>452.34075899999999</v>
      </c>
      <c r="E124">
        <v>460.48080399999998</v>
      </c>
      <c r="F124">
        <v>9457500</v>
      </c>
      <c r="G124">
        <v>230.010391</v>
      </c>
    </row>
    <row r="125" spans="1:7">
      <c r="A125" s="1">
        <v>39022</v>
      </c>
      <c r="B125">
        <v>478.76083399999999</v>
      </c>
      <c r="C125">
        <v>513.000854</v>
      </c>
      <c r="D125">
        <v>465.06082199999997</v>
      </c>
      <c r="E125">
        <v>484.81082199999997</v>
      </c>
      <c r="F125">
        <v>11855300</v>
      </c>
      <c r="G125">
        <v>242.16325399999999</v>
      </c>
    </row>
    <row r="126" spans="1:7">
      <c r="A126" s="1">
        <v>38992</v>
      </c>
      <c r="B126">
        <v>401.90069599999998</v>
      </c>
      <c r="C126">
        <v>491.960846</v>
      </c>
      <c r="D126">
        <v>398.190674</v>
      </c>
      <c r="E126">
        <v>476.39083900000003</v>
      </c>
      <c r="F126">
        <v>15037800</v>
      </c>
      <c r="G126">
        <v>237.957458</v>
      </c>
    </row>
    <row r="127" spans="1:7">
      <c r="A127" s="1">
        <v>38961</v>
      </c>
      <c r="B127">
        <v>380.99066199999999</v>
      </c>
      <c r="C127">
        <v>418.69070399999998</v>
      </c>
      <c r="D127">
        <v>376.720642</v>
      </c>
      <c r="E127">
        <v>401.90069599999998</v>
      </c>
      <c r="F127">
        <v>12532900</v>
      </c>
      <c r="G127">
        <v>200.74958799999999</v>
      </c>
    </row>
    <row r="128" spans="1:7">
      <c r="A128" s="1">
        <v>38930</v>
      </c>
      <c r="B128">
        <v>385.110657</v>
      </c>
      <c r="C128">
        <v>390.00067100000001</v>
      </c>
      <c r="D128">
        <v>363.36062600000002</v>
      </c>
      <c r="E128">
        <v>378.53066999999999</v>
      </c>
      <c r="F128">
        <v>9595000</v>
      </c>
      <c r="G128">
        <v>189.07624799999999</v>
      </c>
    </row>
    <row r="129" spans="1:7">
      <c r="A129" s="1">
        <v>38901</v>
      </c>
      <c r="B129">
        <v>420.04070999999999</v>
      </c>
      <c r="C129">
        <v>427.890717</v>
      </c>
      <c r="D129">
        <v>377.69064300000002</v>
      </c>
      <c r="E129">
        <v>386.60067700000002</v>
      </c>
      <c r="F129">
        <v>13261100</v>
      </c>
      <c r="G129">
        <v>193.107224</v>
      </c>
    </row>
    <row r="130" spans="1:7">
      <c r="A130" s="1">
        <v>38869</v>
      </c>
      <c r="B130">
        <v>373.54064899999997</v>
      </c>
      <c r="C130">
        <v>419.33071899999999</v>
      </c>
      <c r="D130">
        <v>371.600616</v>
      </c>
      <c r="E130">
        <v>419.33071899999999</v>
      </c>
      <c r="F130">
        <v>13563100</v>
      </c>
      <c r="G130">
        <v>209.45590200000001</v>
      </c>
    </row>
    <row r="131" spans="1:7">
      <c r="A131" s="1">
        <v>38838</v>
      </c>
      <c r="B131">
        <v>418.47070300000001</v>
      </c>
      <c r="C131">
        <v>419.44073500000002</v>
      </c>
      <c r="D131">
        <v>360.57061800000002</v>
      </c>
      <c r="E131">
        <v>371.82061800000002</v>
      </c>
      <c r="F131">
        <v>16782600</v>
      </c>
      <c r="G131">
        <v>185.724594</v>
      </c>
    </row>
    <row r="132" spans="1:7">
      <c r="A132" s="1">
        <v>38810</v>
      </c>
      <c r="B132">
        <v>389.53066999999999</v>
      </c>
      <c r="C132">
        <v>450.72076399999997</v>
      </c>
      <c r="D132">
        <v>387.93066399999998</v>
      </c>
      <c r="E132">
        <v>417.94070399999998</v>
      </c>
      <c r="F132">
        <v>20363900</v>
      </c>
      <c r="G132">
        <v>208.76159699999999</v>
      </c>
    </row>
    <row r="133" spans="1:7">
      <c r="A133" s="1">
        <v>38777</v>
      </c>
      <c r="B133">
        <v>368.56063799999998</v>
      </c>
      <c r="C133">
        <v>399.00070199999999</v>
      </c>
      <c r="D133">
        <v>331.550568</v>
      </c>
      <c r="E133">
        <v>390.00067100000001</v>
      </c>
      <c r="F133">
        <v>29962600</v>
      </c>
      <c r="G133">
        <v>194.80552700000001</v>
      </c>
    </row>
    <row r="134" spans="1:7">
      <c r="A134" s="1">
        <v>38749</v>
      </c>
      <c r="B134">
        <v>389.03066999999999</v>
      </c>
      <c r="C134">
        <v>406.50070199999999</v>
      </c>
      <c r="D134">
        <v>337.83056599999998</v>
      </c>
      <c r="E134">
        <v>362.62063599999999</v>
      </c>
      <c r="F134">
        <v>35602500</v>
      </c>
      <c r="G134">
        <v>181.12918099999999</v>
      </c>
    </row>
    <row r="135" spans="1:7">
      <c r="A135" s="1">
        <v>38720</v>
      </c>
      <c r="B135">
        <v>422.52072099999998</v>
      </c>
      <c r="C135">
        <v>475.11080900000002</v>
      </c>
      <c r="D135">
        <v>394.74066199999999</v>
      </c>
      <c r="E135">
        <v>432.66073599999999</v>
      </c>
      <c r="F135">
        <v>32230800</v>
      </c>
      <c r="G135">
        <v>216.11425800000001</v>
      </c>
    </row>
    <row r="136" spans="1:7">
      <c r="A136" s="1">
        <v>38687</v>
      </c>
      <c r="B136">
        <v>409.20068400000002</v>
      </c>
      <c r="C136">
        <v>446.21075400000001</v>
      </c>
      <c r="D136">
        <v>399.01068099999998</v>
      </c>
      <c r="E136">
        <v>414.86071800000002</v>
      </c>
      <c r="F136">
        <v>19727700</v>
      </c>
      <c r="G136">
        <v>207.22314499999999</v>
      </c>
    </row>
    <row r="137" spans="1:7">
      <c r="A137" s="1">
        <v>38657</v>
      </c>
      <c r="B137">
        <v>371.86062600000002</v>
      </c>
      <c r="C137">
        <v>431.240723</v>
      </c>
      <c r="D137">
        <v>369.01062000000002</v>
      </c>
      <c r="E137">
        <v>404.910706</v>
      </c>
      <c r="F137">
        <v>21725100</v>
      </c>
      <c r="G137">
        <v>202.25309799999999</v>
      </c>
    </row>
    <row r="138" spans="1:7">
      <c r="A138" s="1">
        <v>38628</v>
      </c>
      <c r="B138">
        <v>313.63055400000002</v>
      </c>
      <c r="C138">
        <v>374.75064099999997</v>
      </c>
      <c r="D138">
        <v>290.68051100000002</v>
      </c>
      <c r="E138">
        <v>372.140625</v>
      </c>
      <c r="F138">
        <v>19817200</v>
      </c>
      <c r="G138">
        <v>185.88443000000001</v>
      </c>
    </row>
    <row r="139" spans="1:7">
      <c r="A139" s="1">
        <v>38596</v>
      </c>
      <c r="B139">
        <v>285.91049199999998</v>
      </c>
      <c r="C139">
        <v>320.95056199999999</v>
      </c>
      <c r="D139">
        <v>285.00048800000002</v>
      </c>
      <c r="E139">
        <v>316.46054099999998</v>
      </c>
      <c r="F139">
        <v>17140500</v>
      </c>
      <c r="G139">
        <v>158.072205</v>
      </c>
    </row>
    <row r="140" spans="1:7">
      <c r="A140" s="1">
        <v>38565</v>
      </c>
      <c r="B140">
        <v>288.12051400000001</v>
      </c>
      <c r="C140">
        <v>299.72052000000002</v>
      </c>
      <c r="D140">
        <v>273.35049400000003</v>
      </c>
      <c r="E140">
        <v>286.00048800000002</v>
      </c>
      <c r="F140">
        <v>12918200</v>
      </c>
      <c r="G140">
        <v>142.85739100000001</v>
      </c>
    </row>
    <row r="141" spans="1:7">
      <c r="A141" s="1">
        <v>38534</v>
      </c>
      <c r="B141">
        <v>295.04049700000002</v>
      </c>
      <c r="C141">
        <v>317.80053700000002</v>
      </c>
      <c r="D141">
        <v>286.99047899999999</v>
      </c>
      <c r="E141">
        <v>287.76049799999998</v>
      </c>
      <c r="F141">
        <v>21411000</v>
      </c>
      <c r="G141">
        <v>143.73651100000001</v>
      </c>
    </row>
    <row r="142" spans="1:7">
      <c r="A142" s="1">
        <v>38504</v>
      </c>
      <c r="B142">
        <v>283.20047</v>
      </c>
      <c r="C142">
        <v>309.250519</v>
      </c>
      <c r="D142">
        <v>267.43045000000001</v>
      </c>
      <c r="E142">
        <v>294.15051299999999</v>
      </c>
      <c r="F142">
        <v>36873500</v>
      </c>
      <c r="G142">
        <v>146.92832899999999</v>
      </c>
    </row>
    <row r="143" spans="1:7">
      <c r="A143" s="1">
        <v>38474</v>
      </c>
      <c r="B143">
        <v>222.05038500000001</v>
      </c>
      <c r="C143">
        <v>278.40048200000001</v>
      </c>
      <c r="D143">
        <v>220.210373</v>
      </c>
      <c r="E143">
        <v>277.27047700000003</v>
      </c>
      <c r="F143">
        <v>26384600</v>
      </c>
      <c r="G143">
        <v>138.49674999999999</v>
      </c>
    </row>
    <row r="144" spans="1:7">
      <c r="A144" s="1">
        <v>38443</v>
      </c>
      <c r="B144">
        <v>181.76031499999999</v>
      </c>
      <c r="C144">
        <v>224.740387</v>
      </c>
      <c r="D144">
        <v>179.84030200000001</v>
      </c>
      <c r="E144">
        <v>220.000381</v>
      </c>
      <c r="F144">
        <v>22547100</v>
      </c>
      <c r="G144">
        <v>109.890297</v>
      </c>
    </row>
    <row r="145" spans="1:7">
      <c r="A145" s="1">
        <v>38412</v>
      </c>
      <c r="B145">
        <v>189.29032900000001</v>
      </c>
      <c r="C145">
        <v>189.85032699999999</v>
      </c>
      <c r="D145">
        <v>172.57029700000001</v>
      </c>
      <c r="E145">
        <v>180.51031499999999</v>
      </c>
      <c r="F145">
        <v>16307800</v>
      </c>
      <c r="G145">
        <v>90.164992999999996</v>
      </c>
    </row>
    <row r="146" spans="1:7">
      <c r="A146" s="1">
        <v>38384</v>
      </c>
      <c r="B146">
        <v>194.38034099999999</v>
      </c>
      <c r="C146">
        <v>216.80036899999999</v>
      </c>
      <c r="D146">
        <v>181.000305</v>
      </c>
      <c r="E146">
        <v>187.99031099999999</v>
      </c>
      <c r="F146">
        <v>35229100</v>
      </c>
      <c r="G146">
        <v>93.901259999999994</v>
      </c>
    </row>
    <row r="147" spans="1:7">
      <c r="A147" s="1">
        <v>38355</v>
      </c>
      <c r="B147">
        <v>197.40033</v>
      </c>
      <c r="C147">
        <v>205.300354</v>
      </c>
      <c r="D147">
        <v>176.29029800000001</v>
      </c>
      <c r="E147">
        <v>195.62034600000001</v>
      </c>
      <c r="F147">
        <v>21556500</v>
      </c>
      <c r="G147">
        <v>97.712456000000003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7"/>
  <sheetViews>
    <sheetView topLeftCell="A126" workbookViewId="0">
      <selection activeCell="G2" sqref="G2:G147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42767</v>
      </c>
      <c r="B2">
        <v>2285.5900879999999</v>
      </c>
      <c r="C2">
        <v>2319.2299800000001</v>
      </c>
      <c r="D2">
        <v>2271.6499020000001</v>
      </c>
      <c r="E2">
        <v>2316.1000979999999</v>
      </c>
      <c r="F2">
        <v>4014718700</v>
      </c>
      <c r="G2">
        <v>2316.1000979999999</v>
      </c>
    </row>
    <row r="3" spans="1:7">
      <c r="A3" s="1">
        <v>42738</v>
      </c>
      <c r="B3">
        <v>2251.570068</v>
      </c>
      <c r="C3">
        <v>2300.98999</v>
      </c>
      <c r="D3">
        <v>2245.1298830000001</v>
      </c>
      <c r="E3">
        <v>2278.8701169999999</v>
      </c>
      <c r="F3">
        <v>3728531500</v>
      </c>
      <c r="G3">
        <v>2278.8701169999999</v>
      </c>
    </row>
    <row r="4" spans="1:7">
      <c r="A4" s="1">
        <v>42705</v>
      </c>
      <c r="B4">
        <v>2200.169922</v>
      </c>
      <c r="C4">
        <v>2277.530029</v>
      </c>
      <c r="D4">
        <v>2187.4399410000001</v>
      </c>
      <c r="E4">
        <v>2238.830078</v>
      </c>
      <c r="F4">
        <v>3710578000</v>
      </c>
      <c r="G4">
        <v>2238.830078</v>
      </c>
    </row>
    <row r="5" spans="1:7">
      <c r="A5" s="1">
        <v>42675</v>
      </c>
      <c r="B5">
        <v>2128.679932</v>
      </c>
      <c r="C5">
        <v>2214.1000979999999</v>
      </c>
      <c r="D5">
        <v>2083.790039</v>
      </c>
      <c r="E5">
        <v>2198.8100589999999</v>
      </c>
      <c r="F5">
        <v>4468273300</v>
      </c>
      <c r="G5">
        <v>2198.8100589999999</v>
      </c>
    </row>
    <row r="6" spans="1:7">
      <c r="A6" s="1">
        <v>42646</v>
      </c>
      <c r="B6">
        <v>2164.330078</v>
      </c>
      <c r="C6">
        <v>2169.6000979999999</v>
      </c>
      <c r="D6">
        <v>2114.719971</v>
      </c>
      <c r="E6">
        <v>2126.1499020000001</v>
      </c>
      <c r="F6">
        <v>3672334700</v>
      </c>
      <c r="G6">
        <v>2126.1499020000001</v>
      </c>
    </row>
    <row r="7" spans="1:7">
      <c r="A7" s="1">
        <v>42614</v>
      </c>
      <c r="B7">
        <v>2171.330078</v>
      </c>
      <c r="C7">
        <v>2187.8701169999999</v>
      </c>
      <c r="D7">
        <v>2119.1201169999999</v>
      </c>
      <c r="E7">
        <v>2168.2700199999999</v>
      </c>
      <c r="F7">
        <v>3878265700</v>
      </c>
      <c r="G7">
        <v>2168.2700199999999</v>
      </c>
    </row>
    <row r="8" spans="1:7">
      <c r="A8" s="1">
        <v>42583</v>
      </c>
      <c r="B8">
        <v>2173.1499020000001</v>
      </c>
      <c r="C8">
        <v>2193.8100589999999</v>
      </c>
      <c r="D8">
        <v>2147.580078</v>
      </c>
      <c r="E8">
        <v>2170.9499510000001</v>
      </c>
      <c r="F8">
        <v>3451160800</v>
      </c>
      <c r="G8">
        <v>2170.9499510000001</v>
      </c>
    </row>
    <row r="9" spans="1:7">
      <c r="A9" s="1">
        <v>42552</v>
      </c>
      <c r="B9">
        <v>2099.3400879999999</v>
      </c>
      <c r="C9">
        <v>2177.0900879999999</v>
      </c>
      <c r="D9">
        <v>2074.0200199999999</v>
      </c>
      <c r="E9">
        <v>2173.6000979999999</v>
      </c>
      <c r="F9">
        <v>3678454500</v>
      </c>
      <c r="G9">
        <v>2173.6000979999999</v>
      </c>
    </row>
    <row r="10" spans="1:7">
      <c r="A10" s="1">
        <v>42522</v>
      </c>
      <c r="B10">
        <v>2093.9399410000001</v>
      </c>
      <c r="C10">
        <v>2120.5500489999999</v>
      </c>
      <c r="D10">
        <v>1991.6800539999999</v>
      </c>
      <c r="E10">
        <v>2098.860107</v>
      </c>
      <c r="F10">
        <v>4157978100</v>
      </c>
      <c r="G10">
        <v>2098.860107</v>
      </c>
    </row>
    <row r="11" spans="1:7">
      <c r="A11" s="1">
        <v>42492</v>
      </c>
      <c r="B11">
        <v>2067.169922</v>
      </c>
      <c r="C11">
        <v>2103.4799800000001</v>
      </c>
      <c r="D11">
        <v>2025.910034</v>
      </c>
      <c r="E11">
        <v>2096.9499510000001</v>
      </c>
      <c r="F11">
        <v>3971333800</v>
      </c>
      <c r="G11">
        <v>2096.9499510000001</v>
      </c>
    </row>
    <row r="12" spans="1:7">
      <c r="A12" s="1">
        <v>42461</v>
      </c>
      <c r="B12">
        <v>2056.6201169999999</v>
      </c>
      <c r="C12">
        <v>2111.0500489999999</v>
      </c>
      <c r="D12">
        <v>2033.8000489999999</v>
      </c>
      <c r="E12">
        <v>2065.3000489999999</v>
      </c>
      <c r="F12">
        <v>4087129000</v>
      </c>
      <c r="G12">
        <v>2065.3000489999999</v>
      </c>
    </row>
    <row r="13" spans="1:7">
      <c r="A13" s="1">
        <v>42430</v>
      </c>
      <c r="B13">
        <v>1937.089966</v>
      </c>
      <c r="C13">
        <v>2072.209961</v>
      </c>
      <c r="D13">
        <v>1937.089966</v>
      </c>
      <c r="E13">
        <v>2059.73999</v>
      </c>
      <c r="F13">
        <v>4379759000</v>
      </c>
      <c r="G13">
        <v>2059.73999</v>
      </c>
    </row>
    <row r="14" spans="1:7">
      <c r="A14" s="1">
        <v>42401</v>
      </c>
      <c r="B14">
        <v>1936.9399410000001</v>
      </c>
      <c r="C14">
        <v>1962.959961</v>
      </c>
      <c r="D14">
        <v>1810.099976</v>
      </c>
      <c r="E14">
        <v>1932.2299800000001</v>
      </c>
      <c r="F14">
        <v>4881887000</v>
      </c>
      <c r="G14">
        <v>1932.2299800000001</v>
      </c>
    </row>
    <row r="15" spans="1:7">
      <c r="A15" s="1">
        <v>42373</v>
      </c>
      <c r="B15">
        <v>2038.1999510000001</v>
      </c>
      <c r="C15">
        <v>2038.1999510000001</v>
      </c>
      <c r="D15">
        <v>1812.290039</v>
      </c>
      <c r="E15">
        <v>1940.23999</v>
      </c>
      <c r="F15">
        <v>5153017800</v>
      </c>
      <c r="G15">
        <v>1940.23999</v>
      </c>
    </row>
    <row r="16" spans="1:7">
      <c r="A16" s="1">
        <v>42339</v>
      </c>
      <c r="B16">
        <v>2082.929932</v>
      </c>
      <c r="C16">
        <v>2104.2700199999999</v>
      </c>
      <c r="D16">
        <v>1993.26001</v>
      </c>
      <c r="E16">
        <v>2043.9399410000001</v>
      </c>
      <c r="F16">
        <v>3922935900</v>
      </c>
      <c r="G16">
        <v>2043.9399410000001</v>
      </c>
    </row>
    <row r="17" spans="1:7">
      <c r="A17" s="1">
        <v>42310</v>
      </c>
      <c r="B17">
        <v>2080.76001</v>
      </c>
      <c r="C17">
        <v>2116.4799800000001</v>
      </c>
      <c r="D17">
        <v>2019.3900149999999</v>
      </c>
      <c r="E17">
        <v>2080.4099120000001</v>
      </c>
      <c r="F17">
        <v>4007931000</v>
      </c>
      <c r="G17">
        <v>2080.4099120000001</v>
      </c>
    </row>
    <row r="18" spans="1:7">
      <c r="A18" s="1">
        <v>42278</v>
      </c>
      <c r="B18">
        <v>1919.650024</v>
      </c>
      <c r="C18">
        <v>2094.320068</v>
      </c>
      <c r="D18">
        <v>1893.6999510000001</v>
      </c>
      <c r="E18">
        <v>2079.360107</v>
      </c>
      <c r="F18">
        <v>4095504500</v>
      </c>
      <c r="G18">
        <v>2079.360107</v>
      </c>
    </row>
    <row r="19" spans="1:7">
      <c r="A19" s="1">
        <v>42248</v>
      </c>
      <c r="B19">
        <v>1970.089966</v>
      </c>
      <c r="C19">
        <v>2020.8599850000001</v>
      </c>
      <c r="D19">
        <v>1871.910034</v>
      </c>
      <c r="E19">
        <v>1920.030029</v>
      </c>
      <c r="F19">
        <v>4024497100</v>
      </c>
      <c r="G19">
        <v>1920.030029</v>
      </c>
    </row>
    <row r="20" spans="1:7">
      <c r="A20" s="1">
        <v>42219</v>
      </c>
      <c r="B20">
        <v>2104.48999</v>
      </c>
      <c r="C20">
        <v>2112.6599120000001</v>
      </c>
      <c r="D20">
        <v>1867.01001</v>
      </c>
      <c r="E20">
        <v>1972.1800539999999</v>
      </c>
      <c r="F20">
        <v>4216280400</v>
      </c>
      <c r="G20">
        <v>1972.1800539999999</v>
      </c>
    </row>
    <row r="21" spans="1:7">
      <c r="A21" s="1">
        <v>42186</v>
      </c>
      <c r="B21">
        <v>2067</v>
      </c>
      <c r="C21">
        <v>2132.820068</v>
      </c>
      <c r="D21">
        <v>2044.0200199999999</v>
      </c>
      <c r="E21">
        <v>2103.8400879999999</v>
      </c>
      <c r="F21">
        <v>3709178600</v>
      </c>
      <c r="G21">
        <v>2103.8400879999999</v>
      </c>
    </row>
    <row r="22" spans="1:7">
      <c r="A22" s="1">
        <v>42156</v>
      </c>
      <c r="B22">
        <v>2108.639893</v>
      </c>
      <c r="C22">
        <v>2129.8701169999999</v>
      </c>
      <c r="D22">
        <v>2056.320068</v>
      </c>
      <c r="E22">
        <v>2063.110107</v>
      </c>
      <c r="F22">
        <v>3513296300</v>
      </c>
      <c r="G22">
        <v>2063.110107</v>
      </c>
    </row>
    <row r="23" spans="1:7">
      <c r="A23" s="1">
        <v>42125</v>
      </c>
      <c r="B23">
        <v>2087.3798830000001</v>
      </c>
      <c r="C23">
        <v>2134.719971</v>
      </c>
      <c r="D23">
        <v>2067.929932</v>
      </c>
      <c r="E23">
        <v>2107.389893</v>
      </c>
      <c r="F23">
        <v>3455756000</v>
      </c>
      <c r="G23">
        <v>2107.389893</v>
      </c>
    </row>
    <row r="24" spans="1:7">
      <c r="A24" s="1">
        <v>42095</v>
      </c>
      <c r="B24">
        <v>2067.6298830000001</v>
      </c>
      <c r="C24">
        <v>2125.919922</v>
      </c>
      <c r="D24">
        <v>2048.3798830000001</v>
      </c>
      <c r="E24">
        <v>2085.51001</v>
      </c>
      <c r="F24">
        <v>3521458000</v>
      </c>
      <c r="G24">
        <v>2085.51001</v>
      </c>
    </row>
    <row r="25" spans="1:7">
      <c r="A25" s="1">
        <v>42065</v>
      </c>
      <c r="B25">
        <v>2105.2299800000001</v>
      </c>
      <c r="C25">
        <v>2117.5200199999999</v>
      </c>
      <c r="D25">
        <v>2039.6899410000001</v>
      </c>
      <c r="E25">
        <v>2067.889893</v>
      </c>
      <c r="F25">
        <v>3638745400</v>
      </c>
      <c r="G25">
        <v>2067.889893</v>
      </c>
    </row>
    <row r="26" spans="1:7">
      <c r="A26" s="1">
        <v>42037</v>
      </c>
      <c r="B26">
        <v>1996.670044</v>
      </c>
      <c r="C26">
        <v>2119.5900879999999</v>
      </c>
      <c r="D26">
        <v>1980.900024</v>
      </c>
      <c r="E26">
        <v>2104.5</v>
      </c>
      <c r="F26">
        <v>3806470500</v>
      </c>
      <c r="G26">
        <v>2104.5</v>
      </c>
    </row>
    <row r="27" spans="1:7">
      <c r="A27" s="1">
        <v>42006</v>
      </c>
      <c r="B27">
        <v>2058.8999020000001</v>
      </c>
      <c r="C27">
        <v>2072.360107</v>
      </c>
      <c r="D27">
        <v>1988.119995</v>
      </c>
      <c r="E27">
        <v>1994.98999</v>
      </c>
      <c r="F27">
        <v>4091934500</v>
      </c>
      <c r="G27">
        <v>1994.98999</v>
      </c>
    </row>
    <row r="28" spans="1:7">
      <c r="A28" s="1">
        <v>41974</v>
      </c>
      <c r="B28">
        <v>2065.780029</v>
      </c>
      <c r="C28">
        <v>2093.5500489999999</v>
      </c>
      <c r="D28">
        <v>1972.5600589999999</v>
      </c>
      <c r="E28">
        <v>2058.8999020000001</v>
      </c>
      <c r="F28">
        <v>3788631300</v>
      </c>
      <c r="G28">
        <v>2058.8999020000001</v>
      </c>
    </row>
    <row r="29" spans="1:7">
      <c r="A29" s="1">
        <v>41946</v>
      </c>
      <c r="B29">
        <v>2018.209961</v>
      </c>
      <c r="C29">
        <v>2075.76001</v>
      </c>
      <c r="D29">
        <v>2001.01001</v>
      </c>
      <c r="E29">
        <v>2067.5600589999999</v>
      </c>
      <c r="F29">
        <v>3479201500</v>
      </c>
      <c r="G29">
        <v>2067.5600589999999</v>
      </c>
    </row>
    <row r="30" spans="1:7">
      <c r="A30" s="1">
        <v>41913</v>
      </c>
      <c r="B30">
        <v>1971.4399410000001</v>
      </c>
      <c r="C30">
        <v>2018.1899410000001</v>
      </c>
      <c r="D30">
        <v>1820.660034</v>
      </c>
      <c r="E30">
        <v>2018.0500489999999</v>
      </c>
      <c r="F30">
        <v>4260310800</v>
      </c>
      <c r="G30">
        <v>2018.0500489999999</v>
      </c>
    </row>
    <row r="31" spans="1:7">
      <c r="A31" s="1">
        <v>41884</v>
      </c>
      <c r="B31">
        <v>2004.0699460000001</v>
      </c>
      <c r="C31">
        <v>2019.26001</v>
      </c>
      <c r="D31">
        <v>1964.040039</v>
      </c>
      <c r="E31">
        <v>1972.290039</v>
      </c>
      <c r="F31">
        <v>3364623800</v>
      </c>
      <c r="G31">
        <v>1972.290039</v>
      </c>
    </row>
    <row r="32" spans="1:7">
      <c r="A32" s="1">
        <v>41852</v>
      </c>
      <c r="B32">
        <v>1929.8000489999999</v>
      </c>
      <c r="C32">
        <v>2005.040039</v>
      </c>
      <c r="D32">
        <v>1904.780029</v>
      </c>
      <c r="E32">
        <v>2003.369995</v>
      </c>
      <c r="F32">
        <v>2875718500</v>
      </c>
      <c r="G32">
        <v>2003.369995</v>
      </c>
    </row>
    <row r="33" spans="1:7">
      <c r="A33" s="1">
        <v>41821</v>
      </c>
      <c r="B33">
        <v>1962.290039</v>
      </c>
      <c r="C33">
        <v>1991.3900149999999</v>
      </c>
      <c r="D33">
        <v>1930.670044</v>
      </c>
      <c r="E33">
        <v>1930.670044</v>
      </c>
      <c r="F33">
        <v>3214440400</v>
      </c>
      <c r="G33">
        <v>1930.670044</v>
      </c>
    </row>
    <row r="34" spans="1:7">
      <c r="A34" s="1">
        <v>41792</v>
      </c>
      <c r="B34">
        <v>1923.869995</v>
      </c>
      <c r="C34">
        <v>1968.170044</v>
      </c>
      <c r="D34">
        <v>1915.9799800000001</v>
      </c>
      <c r="E34">
        <v>1960.2299800000001</v>
      </c>
      <c r="F34">
        <v>3158130000</v>
      </c>
      <c r="G34">
        <v>1960.2299800000001</v>
      </c>
    </row>
    <row r="35" spans="1:7">
      <c r="A35" s="1">
        <v>41760</v>
      </c>
      <c r="B35">
        <v>1884.3900149999999</v>
      </c>
      <c r="C35">
        <v>1924.030029</v>
      </c>
      <c r="D35">
        <v>1859.790039</v>
      </c>
      <c r="E35">
        <v>1923.5699460000001</v>
      </c>
      <c r="F35">
        <v>3185100900</v>
      </c>
      <c r="G35">
        <v>1923.5699460000001</v>
      </c>
    </row>
    <row r="36" spans="1:7">
      <c r="A36" s="1">
        <v>41730</v>
      </c>
      <c r="B36">
        <v>1873.959961</v>
      </c>
      <c r="C36">
        <v>1897.280029</v>
      </c>
      <c r="D36">
        <v>1814.3599850000001</v>
      </c>
      <c r="E36">
        <v>1883.9499510000001</v>
      </c>
      <c r="F36">
        <v>3589287600</v>
      </c>
      <c r="G36">
        <v>1883.9499510000001</v>
      </c>
    </row>
    <row r="37" spans="1:7">
      <c r="A37" s="1">
        <v>41701</v>
      </c>
      <c r="B37">
        <v>1857.6800539999999</v>
      </c>
      <c r="C37">
        <v>1883.969971</v>
      </c>
      <c r="D37">
        <v>1834.4399410000001</v>
      </c>
      <c r="E37">
        <v>1872.339966</v>
      </c>
      <c r="F37">
        <v>3579015700</v>
      </c>
      <c r="G37">
        <v>1872.339966</v>
      </c>
    </row>
    <row r="38" spans="1:7">
      <c r="A38" s="1">
        <v>41673</v>
      </c>
      <c r="B38">
        <v>1782.6800539999999</v>
      </c>
      <c r="C38">
        <v>1867.920044</v>
      </c>
      <c r="D38">
        <v>1737.920044</v>
      </c>
      <c r="E38">
        <v>1859.4499510000001</v>
      </c>
      <c r="F38">
        <v>3875949400</v>
      </c>
      <c r="G38">
        <v>1859.4499510000001</v>
      </c>
    </row>
    <row r="39" spans="1:7">
      <c r="A39" s="1">
        <v>41641</v>
      </c>
      <c r="B39">
        <v>1845.8599850000001</v>
      </c>
      <c r="C39">
        <v>1850.839966</v>
      </c>
      <c r="D39">
        <v>1770.4499510000001</v>
      </c>
      <c r="E39">
        <v>1782.589966</v>
      </c>
      <c r="F39">
        <v>3806266600</v>
      </c>
      <c r="G39">
        <v>1782.589966</v>
      </c>
    </row>
    <row r="40" spans="1:7">
      <c r="A40" s="1">
        <v>41610</v>
      </c>
      <c r="B40">
        <v>1806.5500489999999</v>
      </c>
      <c r="C40">
        <v>1849.4399410000001</v>
      </c>
      <c r="D40">
        <v>1767.98999</v>
      </c>
      <c r="E40">
        <v>1848.3599850000001</v>
      </c>
      <c r="F40">
        <v>3203412300</v>
      </c>
      <c r="G40">
        <v>1848.3599850000001</v>
      </c>
    </row>
    <row r="41" spans="1:7">
      <c r="A41" s="1">
        <v>41579</v>
      </c>
      <c r="B41">
        <v>1758.6999510000001</v>
      </c>
      <c r="C41">
        <v>1813.5500489999999</v>
      </c>
      <c r="D41">
        <v>1746.1999510000001</v>
      </c>
      <c r="E41">
        <v>1805.8100589999999</v>
      </c>
      <c r="F41">
        <v>3261324500</v>
      </c>
      <c r="G41">
        <v>1805.8100589999999</v>
      </c>
    </row>
    <row r="42" spans="1:7">
      <c r="A42" s="1">
        <v>41548</v>
      </c>
      <c r="B42">
        <v>1682.410034</v>
      </c>
      <c r="C42">
        <v>1775.219971</v>
      </c>
      <c r="D42">
        <v>1646.469971</v>
      </c>
      <c r="E42">
        <v>1756.540039</v>
      </c>
      <c r="F42">
        <v>3498866500</v>
      </c>
      <c r="G42">
        <v>1756.540039</v>
      </c>
    </row>
    <row r="43" spans="1:7">
      <c r="A43" s="1">
        <v>41520</v>
      </c>
      <c r="B43">
        <v>1635.9499510000001</v>
      </c>
      <c r="C43">
        <v>1729.8599850000001</v>
      </c>
      <c r="D43">
        <v>1633.410034</v>
      </c>
      <c r="E43">
        <v>1681.5500489999999</v>
      </c>
      <c r="F43">
        <v>3474152000</v>
      </c>
      <c r="G43">
        <v>1681.5500489999999</v>
      </c>
    </row>
    <row r="44" spans="1:7">
      <c r="A44" s="1">
        <v>41487</v>
      </c>
      <c r="B44">
        <v>1689.420044</v>
      </c>
      <c r="C44">
        <v>1709.670044</v>
      </c>
      <c r="D44">
        <v>1627.469971</v>
      </c>
      <c r="E44">
        <v>1632.969971</v>
      </c>
      <c r="F44">
        <v>3069868600</v>
      </c>
      <c r="G44">
        <v>1632.969971</v>
      </c>
    </row>
    <row r="45" spans="1:7">
      <c r="A45" s="1">
        <v>41456</v>
      </c>
      <c r="B45">
        <v>1609.780029</v>
      </c>
      <c r="C45">
        <v>1698.780029</v>
      </c>
      <c r="D45">
        <v>1604.5699460000001</v>
      </c>
      <c r="E45">
        <v>1685.7299800000001</v>
      </c>
      <c r="F45">
        <v>3270645900</v>
      </c>
      <c r="G45">
        <v>1685.7299800000001</v>
      </c>
    </row>
    <row r="46" spans="1:7">
      <c r="A46" s="1">
        <v>41428</v>
      </c>
      <c r="B46">
        <v>1631.709961</v>
      </c>
      <c r="C46">
        <v>1654.1899410000001</v>
      </c>
      <c r="D46">
        <v>1560.329956</v>
      </c>
      <c r="E46">
        <v>1606.280029</v>
      </c>
      <c r="F46">
        <v>3996199000</v>
      </c>
      <c r="G46">
        <v>1606.280029</v>
      </c>
    </row>
    <row r="47" spans="1:7">
      <c r="A47" s="1">
        <v>41395</v>
      </c>
      <c r="B47">
        <v>1597.5500489999999</v>
      </c>
      <c r="C47">
        <v>1687.1800539999999</v>
      </c>
      <c r="D47">
        <v>1581.280029</v>
      </c>
      <c r="E47">
        <v>1630.73999</v>
      </c>
      <c r="F47">
        <v>3661220400</v>
      </c>
      <c r="G47">
        <v>1630.73999</v>
      </c>
    </row>
    <row r="48" spans="1:7">
      <c r="A48" s="1">
        <v>41365</v>
      </c>
      <c r="B48">
        <v>1569.1800539999999</v>
      </c>
      <c r="C48">
        <v>1597.5699460000001</v>
      </c>
      <c r="D48">
        <v>1536.030029</v>
      </c>
      <c r="E48">
        <v>1597.5699460000001</v>
      </c>
      <c r="F48">
        <v>3674685000</v>
      </c>
      <c r="G48">
        <v>1597.5699460000001</v>
      </c>
    </row>
    <row r="49" spans="1:7">
      <c r="A49" s="1">
        <v>41334</v>
      </c>
      <c r="B49">
        <v>1514.6800539999999</v>
      </c>
      <c r="C49">
        <v>1570.280029</v>
      </c>
      <c r="D49">
        <v>1501.4799800000001</v>
      </c>
      <c r="E49">
        <v>1569.1899410000001</v>
      </c>
      <c r="F49">
        <v>3591577500</v>
      </c>
      <c r="G49">
        <v>1569.1899410000001</v>
      </c>
    </row>
    <row r="50" spans="1:7">
      <c r="A50" s="1">
        <v>41306</v>
      </c>
      <c r="B50">
        <v>1498.1099850000001</v>
      </c>
      <c r="C50">
        <v>1530.9399410000001</v>
      </c>
      <c r="D50">
        <v>1485.01001</v>
      </c>
      <c r="E50">
        <v>1514.6800539999999</v>
      </c>
      <c r="F50">
        <v>3851884200</v>
      </c>
      <c r="G50">
        <v>1514.6800539999999</v>
      </c>
    </row>
    <row r="51" spans="1:7">
      <c r="A51" s="1">
        <v>41276</v>
      </c>
      <c r="B51">
        <v>1426.1899410000001</v>
      </c>
      <c r="C51">
        <v>1509.9399410000001</v>
      </c>
      <c r="D51">
        <v>1426.1899410000001</v>
      </c>
      <c r="E51">
        <v>1498.1099850000001</v>
      </c>
      <c r="F51">
        <v>3802304200</v>
      </c>
      <c r="G51">
        <v>1498.1099850000001</v>
      </c>
    </row>
    <row r="52" spans="1:7">
      <c r="A52" s="1">
        <v>41246</v>
      </c>
      <c r="B52">
        <v>1416.339966</v>
      </c>
      <c r="C52">
        <v>1448</v>
      </c>
      <c r="D52">
        <v>1398.1099850000001</v>
      </c>
      <c r="E52">
        <v>1426.1899410000001</v>
      </c>
      <c r="F52">
        <v>3479625500</v>
      </c>
      <c r="G52">
        <v>1426.1899410000001</v>
      </c>
    </row>
    <row r="53" spans="1:7">
      <c r="A53" s="1">
        <v>41214</v>
      </c>
      <c r="B53">
        <v>1412.1999510000001</v>
      </c>
      <c r="C53">
        <v>1434.2700199999999</v>
      </c>
      <c r="D53">
        <v>1343.349976</v>
      </c>
      <c r="E53">
        <v>1416.1800539999999</v>
      </c>
      <c r="F53">
        <v>3593110000</v>
      </c>
      <c r="G53">
        <v>1416.1800539999999</v>
      </c>
    </row>
    <row r="54" spans="1:7">
      <c r="A54" s="1">
        <v>41183</v>
      </c>
      <c r="B54">
        <v>1440.900024</v>
      </c>
      <c r="C54">
        <v>1470.959961</v>
      </c>
      <c r="D54">
        <v>1403.280029</v>
      </c>
      <c r="E54">
        <v>1412.160034</v>
      </c>
      <c r="F54">
        <v>3587115700</v>
      </c>
      <c r="G54">
        <v>1412.160034</v>
      </c>
    </row>
    <row r="55" spans="1:7">
      <c r="A55" s="1">
        <v>41156</v>
      </c>
      <c r="B55">
        <v>1406.540039</v>
      </c>
      <c r="C55">
        <v>1474.51001</v>
      </c>
      <c r="D55">
        <v>1396.5600589999999</v>
      </c>
      <c r="E55">
        <v>1440.670044</v>
      </c>
      <c r="F55">
        <v>3857553100</v>
      </c>
      <c r="G55">
        <v>1440.670044</v>
      </c>
    </row>
    <row r="56" spans="1:7">
      <c r="A56" s="1">
        <v>41122</v>
      </c>
      <c r="B56">
        <v>1379.3199460000001</v>
      </c>
      <c r="C56">
        <v>1426.6800539999999</v>
      </c>
      <c r="D56">
        <v>1354.650024</v>
      </c>
      <c r="E56">
        <v>1406.579956</v>
      </c>
      <c r="F56">
        <v>3183567800</v>
      </c>
      <c r="G56">
        <v>1406.579956</v>
      </c>
    </row>
    <row r="57" spans="1:7">
      <c r="A57" s="1">
        <v>41092</v>
      </c>
      <c r="B57">
        <v>1362.329956</v>
      </c>
      <c r="C57">
        <v>1391.73999</v>
      </c>
      <c r="D57">
        <v>1325.410034</v>
      </c>
      <c r="E57">
        <v>1379.3199460000001</v>
      </c>
      <c r="F57">
        <v>3663113300</v>
      </c>
      <c r="G57">
        <v>1379.3199460000001</v>
      </c>
    </row>
    <row r="58" spans="1:7">
      <c r="A58" s="1">
        <v>41061</v>
      </c>
      <c r="B58">
        <v>1309.869995</v>
      </c>
      <c r="C58">
        <v>1363.459961</v>
      </c>
      <c r="D58">
        <v>1266.73999</v>
      </c>
      <c r="E58">
        <v>1362.160034</v>
      </c>
      <c r="F58">
        <v>4103472300</v>
      </c>
      <c r="G58">
        <v>1362.160034</v>
      </c>
    </row>
    <row r="59" spans="1:7">
      <c r="A59" s="1">
        <v>41030</v>
      </c>
      <c r="B59">
        <v>1397.8599850000001</v>
      </c>
      <c r="C59">
        <v>1415.3199460000001</v>
      </c>
      <c r="D59">
        <v>1291.9799800000001</v>
      </c>
      <c r="E59">
        <v>1310.329956</v>
      </c>
      <c r="F59">
        <v>4158095900</v>
      </c>
      <c r="G59">
        <v>1310.329956</v>
      </c>
    </row>
    <row r="60" spans="1:7">
      <c r="A60" s="1">
        <v>41001</v>
      </c>
      <c r="B60">
        <v>1408.469971</v>
      </c>
      <c r="C60">
        <v>1422.380005</v>
      </c>
      <c r="D60">
        <v>1357.380005</v>
      </c>
      <c r="E60">
        <v>1397.910034</v>
      </c>
      <c r="F60">
        <v>3916786000</v>
      </c>
      <c r="G60">
        <v>1397.910034</v>
      </c>
    </row>
    <row r="61" spans="1:7">
      <c r="A61" s="1">
        <v>40969</v>
      </c>
      <c r="B61">
        <v>1365.900024</v>
      </c>
      <c r="C61">
        <v>1419.150024</v>
      </c>
      <c r="D61">
        <v>1340.030029</v>
      </c>
      <c r="E61">
        <v>1408.469971</v>
      </c>
      <c r="F61">
        <v>3980752200</v>
      </c>
      <c r="G61">
        <v>1408.469971</v>
      </c>
    </row>
    <row r="62" spans="1:7">
      <c r="A62" s="1">
        <v>40940</v>
      </c>
      <c r="B62">
        <v>1312.4499510000001</v>
      </c>
      <c r="C62">
        <v>1378.040039</v>
      </c>
      <c r="D62">
        <v>1312.4499510000001</v>
      </c>
      <c r="E62">
        <v>1365.6800539999999</v>
      </c>
      <c r="F62">
        <v>4143404000</v>
      </c>
      <c r="G62">
        <v>1365.6800539999999</v>
      </c>
    </row>
    <row r="63" spans="1:7">
      <c r="A63" s="1">
        <v>40911</v>
      </c>
      <c r="B63">
        <v>1258.8599850000001</v>
      </c>
      <c r="C63">
        <v>1333.469971</v>
      </c>
      <c r="D63">
        <v>1258.8599850000001</v>
      </c>
      <c r="E63">
        <v>1312.410034</v>
      </c>
      <c r="F63">
        <v>4190155500</v>
      </c>
      <c r="G63">
        <v>1312.410034</v>
      </c>
    </row>
    <row r="64" spans="1:7">
      <c r="A64" s="1">
        <v>40878</v>
      </c>
      <c r="B64">
        <v>1246.910034</v>
      </c>
      <c r="C64">
        <v>1269.369995</v>
      </c>
      <c r="D64">
        <v>1202.369995</v>
      </c>
      <c r="E64">
        <v>1257.599976</v>
      </c>
      <c r="F64">
        <v>3667346600</v>
      </c>
      <c r="G64">
        <v>1257.599976</v>
      </c>
    </row>
    <row r="65" spans="1:7">
      <c r="A65" s="1">
        <v>40848</v>
      </c>
      <c r="B65">
        <v>1251</v>
      </c>
      <c r="C65">
        <v>1277.5500489999999</v>
      </c>
      <c r="D65">
        <v>1158.660034</v>
      </c>
      <c r="E65">
        <v>1246.959961</v>
      </c>
      <c r="F65">
        <v>4289379000</v>
      </c>
      <c r="G65">
        <v>1246.959961</v>
      </c>
    </row>
    <row r="66" spans="1:7">
      <c r="A66" s="1">
        <v>40819</v>
      </c>
      <c r="B66">
        <v>1131.209961</v>
      </c>
      <c r="C66">
        <v>1292.660034</v>
      </c>
      <c r="D66">
        <v>1074.7700199999999</v>
      </c>
      <c r="E66">
        <v>1253.3000489999999</v>
      </c>
      <c r="F66">
        <v>4874946600</v>
      </c>
      <c r="G66">
        <v>1253.3000489999999</v>
      </c>
    </row>
    <row r="67" spans="1:7">
      <c r="A67" s="1">
        <v>40787</v>
      </c>
      <c r="B67">
        <v>1219.119995</v>
      </c>
      <c r="C67">
        <v>1229.290039</v>
      </c>
      <c r="D67">
        <v>1114.219971</v>
      </c>
      <c r="E67">
        <v>1131.420044</v>
      </c>
      <c r="F67">
        <v>5104933800</v>
      </c>
      <c r="G67">
        <v>1131.420044</v>
      </c>
    </row>
    <row r="68" spans="1:7">
      <c r="A68" s="1">
        <v>40756</v>
      </c>
      <c r="B68">
        <v>1292.589966</v>
      </c>
      <c r="C68">
        <v>1307.380005</v>
      </c>
      <c r="D68">
        <v>1101.540039</v>
      </c>
      <c r="E68">
        <v>1218.8900149999999</v>
      </c>
      <c r="F68">
        <v>4942913400</v>
      </c>
      <c r="G68">
        <v>1218.8900149999999</v>
      </c>
    </row>
    <row r="69" spans="1:7">
      <c r="A69" s="1">
        <v>40725</v>
      </c>
      <c r="B69">
        <v>1320.6400149999999</v>
      </c>
      <c r="C69">
        <v>1356.4799800000001</v>
      </c>
      <c r="D69">
        <v>1282.8599850000001</v>
      </c>
      <c r="E69">
        <v>1292.280029</v>
      </c>
      <c r="F69">
        <v>4308168000</v>
      </c>
      <c r="G69">
        <v>1292.280029</v>
      </c>
    </row>
    <row r="70" spans="1:7">
      <c r="A70" s="1">
        <v>40695</v>
      </c>
      <c r="B70">
        <v>1345.1999510000001</v>
      </c>
      <c r="C70">
        <v>1345.1999510000001</v>
      </c>
      <c r="D70">
        <v>1258.0699460000001</v>
      </c>
      <c r="E70">
        <v>1320.6400149999999</v>
      </c>
      <c r="F70">
        <v>4105601300</v>
      </c>
      <c r="G70">
        <v>1320.6400149999999</v>
      </c>
    </row>
    <row r="71" spans="1:7">
      <c r="A71" s="1">
        <v>40665</v>
      </c>
      <c r="B71">
        <v>1365.209961</v>
      </c>
      <c r="C71">
        <v>1370.579956</v>
      </c>
      <c r="D71">
        <v>1311.8000489999999</v>
      </c>
      <c r="E71">
        <v>1345.1999510000001</v>
      </c>
      <c r="F71">
        <v>4114534200</v>
      </c>
      <c r="G71">
        <v>1345.1999510000001</v>
      </c>
    </row>
    <row r="72" spans="1:7">
      <c r="A72" s="1">
        <v>40634</v>
      </c>
      <c r="B72">
        <v>1329.4799800000001</v>
      </c>
      <c r="C72">
        <v>1364.5600589999999</v>
      </c>
      <c r="D72">
        <v>1294.6999510000001</v>
      </c>
      <c r="E72">
        <v>1363.6099850000001</v>
      </c>
      <c r="F72">
        <v>4042194000</v>
      </c>
      <c r="G72">
        <v>1363.6099850000001</v>
      </c>
    </row>
    <row r="73" spans="1:7">
      <c r="A73" s="1">
        <v>40603</v>
      </c>
      <c r="B73">
        <v>1328.6400149999999</v>
      </c>
      <c r="C73">
        <v>1332.280029</v>
      </c>
      <c r="D73">
        <v>1249.0500489999999</v>
      </c>
      <c r="E73">
        <v>1325.829956</v>
      </c>
      <c r="F73">
        <v>4046691700</v>
      </c>
      <c r="G73">
        <v>1325.829956</v>
      </c>
    </row>
    <row r="74" spans="1:7">
      <c r="A74" s="1">
        <v>40575</v>
      </c>
      <c r="B74">
        <v>1289.1400149999999</v>
      </c>
      <c r="C74">
        <v>1344.0699460000001</v>
      </c>
      <c r="D74">
        <v>1289.1400149999999</v>
      </c>
      <c r="E74">
        <v>1327.219971</v>
      </c>
      <c r="F74">
        <v>3182974200</v>
      </c>
      <c r="G74">
        <v>1327.219971</v>
      </c>
    </row>
    <row r="75" spans="1:7">
      <c r="A75" s="1">
        <v>40546</v>
      </c>
      <c r="B75">
        <v>1257.619995</v>
      </c>
      <c r="C75">
        <v>1302.670044</v>
      </c>
      <c r="D75">
        <v>1257.619995</v>
      </c>
      <c r="E75">
        <v>1286.119995</v>
      </c>
      <c r="F75">
        <v>4816605000</v>
      </c>
      <c r="G75">
        <v>1286.119995</v>
      </c>
    </row>
    <row r="76" spans="1:7">
      <c r="A76" s="1">
        <v>40513</v>
      </c>
      <c r="B76">
        <v>1186.599976</v>
      </c>
      <c r="C76">
        <v>1262.599976</v>
      </c>
      <c r="D76">
        <v>1186.599976</v>
      </c>
      <c r="E76">
        <v>1257.6400149999999</v>
      </c>
      <c r="F76">
        <v>3762922700</v>
      </c>
      <c r="G76">
        <v>1257.6400149999999</v>
      </c>
    </row>
    <row r="77" spans="1:7">
      <c r="A77" s="1">
        <v>40483</v>
      </c>
      <c r="B77">
        <v>1185.709961</v>
      </c>
      <c r="C77">
        <v>1227.079956</v>
      </c>
      <c r="D77">
        <v>1173</v>
      </c>
      <c r="E77">
        <v>1180.5500489999999</v>
      </c>
      <c r="F77">
        <v>4354084200</v>
      </c>
      <c r="G77">
        <v>1180.5500489999999</v>
      </c>
    </row>
    <row r="78" spans="1:7">
      <c r="A78" s="1">
        <v>40452</v>
      </c>
      <c r="B78">
        <v>1143.48999</v>
      </c>
      <c r="C78">
        <v>1196.1400149999999</v>
      </c>
      <c r="D78">
        <v>1131.869995</v>
      </c>
      <c r="E78">
        <v>1183.26001</v>
      </c>
      <c r="F78">
        <v>4432102300</v>
      </c>
      <c r="G78">
        <v>1183.26001</v>
      </c>
    </row>
    <row r="79" spans="1:7">
      <c r="A79" s="1">
        <v>40422</v>
      </c>
      <c r="B79">
        <v>1049.719971</v>
      </c>
      <c r="C79">
        <v>1157.160034</v>
      </c>
      <c r="D79">
        <v>1049.719971</v>
      </c>
      <c r="E79">
        <v>1141.1999510000001</v>
      </c>
      <c r="F79">
        <v>3993981400</v>
      </c>
      <c r="G79">
        <v>1141.1999510000001</v>
      </c>
    </row>
    <row r="80" spans="1:7">
      <c r="A80" s="1">
        <v>40392</v>
      </c>
      <c r="B80">
        <v>1107.530029</v>
      </c>
      <c r="C80">
        <v>1129.23999</v>
      </c>
      <c r="D80">
        <v>1039.6999510000001</v>
      </c>
      <c r="E80">
        <v>1049.329956</v>
      </c>
      <c r="F80">
        <v>4080773600</v>
      </c>
      <c r="G80">
        <v>1049.329956</v>
      </c>
    </row>
    <row r="81" spans="1:7">
      <c r="A81" s="1">
        <v>40360</v>
      </c>
      <c r="B81">
        <v>1031.099976</v>
      </c>
      <c r="C81">
        <v>1120.9499510000001</v>
      </c>
      <c r="D81">
        <v>1010.909973</v>
      </c>
      <c r="E81">
        <v>1101.599976</v>
      </c>
      <c r="F81">
        <v>4704026600</v>
      </c>
      <c r="G81">
        <v>1101.599976</v>
      </c>
    </row>
    <row r="82" spans="1:7">
      <c r="A82" s="1">
        <v>40330</v>
      </c>
      <c r="B82">
        <v>1087.3000489999999</v>
      </c>
      <c r="C82">
        <v>1131.2299800000001</v>
      </c>
      <c r="D82">
        <v>1028.329956</v>
      </c>
      <c r="E82">
        <v>1030.709961</v>
      </c>
      <c r="F82">
        <v>5235174000</v>
      </c>
      <c r="G82">
        <v>1030.709961</v>
      </c>
    </row>
    <row r="83" spans="1:7">
      <c r="A83" s="1">
        <v>40301</v>
      </c>
      <c r="B83">
        <v>1188.579956</v>
      </c>
      <c r="C83">
        <v>1205.130005</v>
      </c>
      <c r="D83">
        <v>1040.780029</v>
      </c>
      <c r="E83">
        <v>1089.410034</v>
      </c>
      <c r="F83">
        <v>6626699400</v>
      </c>
      <c r="G83">
        <v>1089.410034</v>
      </c>
    </row>
    <row r="84" spans="1:7">
      <c r="A84" s="1">
        <v>40269</v>
      </c>
      <c r="B84">
        <v>1171.2299800000001</v>
      </c>
      <c r="C84">
        <v>1219.8000489999999</v>
      </c>
      <c r="D84">
        <v>1170.6899410000001</v>
      </c>
      <c r="E84">
        <v>1186.6899410000001</v>
      </c>
      <c r="F84">
        <v>5847150900</v>
      </c>
      <c r="G84">
        <v>1186.6899410000001</v>
      </c>
    </row>
    <row r="85" spans="1:7">
      <c r="A85" s="1">
        <v>40238</v>
      </c>
      <c r="B85">
        <v>1105.3599850000001</v>
      </c>
      <c r="C85">
        <v>1180.6899410000001</v>
      </c>
      <c r="D85">
        <v>1105.3599850000001</v>
      </c>
      <c r="E85">
        <v>1169.4300539999999</v>
      </c>
      <c r="F85">
        <v>4702951700</v>
      </c>
      <c r="G85">
        <v>1169.4300539999999</v>
      </c>
    </row>
    <row r="86" spans="1:7">
      <c r="A86" s="1">
        <v>40210</v>
      </c>
      <c r="B86">
        <v>1073.8900149999999</v>
      </c>
      <c r="C86">
        <v>1112.420044</v>
      </c>
      <c r="D86">
        <v>1044.5</v>
      </c>
      <c r="E86">
        <v>1104.48999</v>
      </c>
      <c r="F86">
        <v>4658238400</v>
      </c>
      <c r="G86">
        <v>1104.48999</v>
      </c>
    </row>
    <row r="87" spans="1:7">
      <c r="A87" s="1">
        <v>40182</v>
      </c>
      <c r="B87">
        <v>1116.5600589999999</v>
      </c>
      <c r="C87">
        <v>1150.4499510000001</v>
      </c>
      <c r="D87">
        <v>1071.589966</v>
      </c>
      <c r="E87">
        <v>1073.869995</v>
      </c>
      <c r="F87">
        <v>5071601500</v>
      </c>
      <c r="G87">
        <v>1073.869995</v>
      </c>
    </row>
    <row r="88" spans="1:7">
      <c r="A88" s="1">
        <v>40148</v>
      </c>
      <c r="B88">
        <v>1098.8900149999999</v>
      </c>
      <c r="C88">
        <v>1130.380005</v>
      </c>
      <c r="D88">
        <v>1085.8900149999999</v>
      </c>
      <c r="E88">
        <v>1115.099976</v>
      </c>
      <c r="F88">
        <v>4163287200</v>
      </c>
      <c r="G88">
        <v>1115.099976</v>
      </c>
    </row>
    <row r="89" spans="1:7">
      <c r="A89" s="1">
        <v>40119</v>
      </c>
      <c r="B89">
        <v>1036.1800539999999</v>
      </c>
      <c r="C89">
        <v>1113.6899410000001</v>
      </c>
      <c r="D89">
        <v>1029.380005</v>
      </c>
      <c r="E89">
        <v>1095.630005</v>
      </c>
      <c r="F89">
        <v>4443852500</v>
      </c>
      <c r="G89">
        <v>1095.630005</v>
      </c>
    </row>
    <row r="90" spans="1:7">
      <c r="A90" s="1">
        <v>40087</v>
      </c>
      <c r="B90">
        <v>1054.910034</v>
      </c>
      <c r="C90">
        <v>1101.3599850000001</v>
      </c>
      <c r="D90">
        <v>1019.950012</v>
      </c>
      <c r="E90">
        <v>1036.1899410000001</v>
      </c>
      <c r="F90">
        <v>5451064000</v>
      </c>
      <c r="G90">
        <v>1036.1899410000001</v>
      </c>
    </row>
    <row r="91" spans="1:7">
      <c r="A91" s="1">
        <v>40057</v>
      </c>
      <c r="B91">
        <v>1019.52002</v>
      </c>
      <c r="C91">
        <v>1080.150024</v>
      </c>
      <c r="D91">
        <v>991.96997099999999</v>
      </c>
      <c r="E91">
        <v>1057.079956</v>
      </c>
      <c r="F91">
        <v>5633064200</v>
      </c>
      <c r="G91">
        <v>1057.079956</v>
      </c>
    </row>
    <row r="92" spans="1:7">
      <c r="A92" s="1">
        <v>40028</v>
      </c>
      <c r="B92">
        <v>990.21997099999999</v>
      </c>
      <c r="C92">
        <v>1039.469971</v>
      </c>
      <c r="D92">
        <v>978.51000999999997</v>
      </c>
      <c r="E92">
        <v>1020.619995</v>
      </c>
      <c r="F92">
        <v>5764944200</v>
      </c>
      <c r="G92">
        <v>1020.619995</v>
      </c>
    </row>
    <row r="93" spans="1:7">
      <c r="A93" s="1">
        <v>39995</v>
      </c>
      <c r="B93">
        <v>920.82000700000003</v>
      </c>
      <c r="C93">
        <v>996.67999299999997</v>
      </c>
      <c r="D93">
        <v>869.32000700000003</v>
      </c>
      <c r="E93">
        <v>987.47997999999995</v>
      </c>
      <c r="F93">
        <v>5080675400</v>
      </c>
      <c r="G93">
        <v>987.47997999999995</v>
      </c>
    </row>
    <row r="94" spans="1:7">
      <c r="A94" s="1">
        <v>39965</v>
      </c>
      <c r="B94">
        <v>923.26000999999997</v>
      </c>
      <c r="C94">
        <v>956.22997999999995</v>
      </c>
      <c r="D94">
        <v>888.85998500000005</v>
      </c>
      <c r="E94">
        <v>919.32000700000003</v>
      </c>
      <c r="F94">
        <v>5330941800</v>
      </c>
      <c r="G94">
        <v>919.32000700000003</v>
      </c>
    </row>
    <row r="95" spans="1:7">
      <c r="A95" s="1">
        <v>39934</v>
      </c>
      <c r="B95">
        <v>872.73999000000003</v>
      </c>
      <c r="C95">
        <v>930.169983</v>
      </c>
      <c r="D95">
        <v>866.09997599999997</v>
      </c>
      <c r="E95">
        <v>919.14001499999995</v>
      </c>
      <c r="F95">
        <v>6883268000</v>
      </c>
      <c r="G95">
        <v>919.14001499999995</v>
      </c>
    </row>
    <row r="96" spans="1:7">
      <c r="A96" s="1">
        <v>39904</v>
      </c>
      <c r="B96">
        <v>793.59002699999996</v>
      </c>
      <c r="C96">
        <v>888.70001200000002</v>
      </c>
      <c r="D96">
        <v>783.32000700000003</v>
      </c>
      <c r="E96">
        <v>872.80999799999995</v>
      </c>
      <c r="F96">
        <v>6938945600</v>
      </c>
      <c r="G96">
        <v>872.80999799999995</v>
      </c>
    </row>
    <row r="97" spans="1:7">
      <c r="A97" s="1">
        <v>39874</v>
      </c>
      <c r="B97">
        <v>729.57000700000003</v>
      </c>
      <c r="C97">
        <v>832.97997999999995</v>
      </c>
      <c r="D97">
        <v>666.78997800000002</v>
      </c>
      <c r="E97">
        <v>797.86999500000002</v>
      </c>
      <c r="F97">
        <v>7633306300</v>
      </c>
      <c r="G97">
        <v>797.86999500000002</v>
      </c>
    </row>
    <row r="98" spans="1:7">
      <c r="A98" s="1">
        <v>39846</v>
      </c>
      <c r="B98">
        <v>823.09002699999996</v>
      </c>
      <c r="C98">
        <v>875.01000999999997</v>
      </c>
      <c r="D98">
        <v>734.52002000000005</v>
      </c>
      <c r="E98">
        <v>735.09002699999996</v>
      </c>
      <c r="F98">
        <v>7022036200</v>
      </c>
      <c r="G98">
        <v>735.09002699999996</v>
      </c>
    </row>
    <row r="99" spans="1:7">
      <c r="A99" s="1">
        <v>39815</v>
      </c>
      <c r="B99">
        <v>902.98999000000003</v>
      </c>
      <c r="C99">
        <v>943.84997599999997</v>
      </c>
      <c r="D99">
        <v>804.29998799999998</v>
      </c>
      <c r="E99">
        <v>825.88000499999998</v>
      </c>
      <c r="F99">
        <v>5872061000</v>
      </c>
      <c r="G99">
        <v>825.88000499999998</v>
      </c>
    </row>
    <row r="100" spans="1:7">
      <c r="A100" s="1">
        <v>39783</v>
      </c>
      <c r="B100">
        <v>888.60998500000005</v>
      </c>
      <c r="C100">
        <v>918.84997599999997</v>
      </c>
      <c r="D100">
        <v>815.69000200000005</v>
      </c>
      <c r="E100">
        <v>903.25</v>
      </c>
      <c r="F100">
        <v>5320791300</v>
      </c>
      <c r="G100">
        <v>903.25</v>
      </c>
    </row>
    <row r="101" spans="1:7">
      <c r="A101" s="1">
        <v>39755</v>
      </c>
      <c r="B101">
        <v>968.669983</v>
      </c>
      <c r="C101">
        <v>1007.51001</v>
      </c>
      <c r="D101">
        <v>741.02002000000005</v>
      </c>
      <c r="E101">
        <v>896.23999000000003</v>
      </c>
      <c r="F101">
        <v>6231635200</v>
      </c>
      <c r="G101">
        <v>896.23999000000003</v>
      </c>
    </row>
    <row r="102" spans="1:7">
      <c r="A102" s="1">
        <v>39722</v>
      </c>
      <c r="B102">
        <v>1164.170044</v>
      </c>
      <c r="C102">
        <v>1167.030029</v>
      </c>
      <c r="D102">
        <v>839.79998799999998</v>
      </c>
      <c r="E102">
        <v>968.75</v>
      </c>
      <c r="F102">
        <v>7226842600</v>
      </c>
      <c r="G102">
        <v>968.75</v>
      </c>
    </row>
    <row r="103" spans="1:7">
      <c r="A103" s="1">
        <v>39693</v>
      </c>
      <c r="B103">
        <v>1287.829956</v>
      </c>
      <c r="C103">
        <v>1303.040039</v>
      </c>
      <c r="D103">
        <v>1106.420044</v>
      </c>
      <c r="E103">
        <v>1166.3599850000001</v>
      </c>
      <c r="F103">
        <v>6902142800</v>
      </c>
      <c r="G103">
        <v>1166.3599850000001</v>
      </c>
    </row>
    <row r="104" spans="1:7">
      <c r="A104" s="1">
        <v>39661</v>
      </c>
      <c r="B104">
        <v>1269.420044</v>
      </c>
      <c r="C104">
        <v>1313.150024</v>
      </c>
      <c r="D104">
        <v>1247.4499510000001</v>
      </c>
      <c r="E104">
        <v>1282.829956</v>
      </c>
      <c r="F104">
        <v>4264482300</v>
      </c>
      <c r="G104">
        <v>1282.829956</v>
      </c>
    </row>
    <row r="105" spans="1:7">
      <c r="A105" s="1">
        <v>39630</v>
      </c>
      <c r="B105">
        <v>1276.6899410000001</v>
      </c>
      <c r="C105">
        <v>1292.170044</v>
      </c>
      <c r="D105">
        <v>1200.4399410000001</v>
      </c>
      <c r="E105">
        <v>1267.380005</v>
      </c>
      <c r="F105">
        <v>5923937200</v>
      </c>
      <c r="G105">
        <v>1267.380005</v>
      </c>
    </row>
    <row r="106" spans="1:7">
      <c r="A106" s="1">
        <v>39601</v>
      </c>
      <c r="B106">
        <v>1399.619995</v>
      </c>
      <c r="C106">
        <v>1404.0500489999999</v>
      </c>
      <c r="D106">
        <v>1272</v>
      </c>
      <c r="E106">
        <v>1280</v>
      </c>
      <c r="F106">
        <v>4840303300</v>
      </c>
      <c r="G106">
        <v>1280</v>
      </c>
    </row>
    <row r="107" spans="1:7">
      <c r="A107" s="1">
        <v>39569</v>
      </c>
      <c r="B107">
        <v>1385.969971</v>
      </c>
      <c r="C107">
        <v>1440.23999</v>
      </c>
      <c r="D107">
        <v>1373.0699460000001</v>
      </c>
      <c r="E107">
        <v>1400.380005</v>
      </c>
      <c r="F107">
        <v>4039814700</v>
      </c>
      <c r="G107">
        <v>1400.380005</v>
      </c>
    </row>
    <row r="108" spans="1:7">
      <c r="A108" s="1">
        <v>39539</v>
      </c>
      <c r="B108">
        <v>1326.410034</v>
      </c>
      <c r="C108">
        <v>1404.5699460000001</v>
      </c>
      <c r="D108">
        <v>1324.349976</v>
      </c>
      <c r="E108">
        <v>1385.589966</v>
      </c>
      <c r="F108">
        <v>4113069000</v>
      </c>
      <c r="G108">
        <v>1385.589966</v>
      </c>
    </row>
    <row r="109" spans="1:7">
      <c r="A109" s="1">
        <v>39510</v>
      </c>
      <c r="B109">
        <v>1330.4499510000001</v>
      </c>
      <c r="C109">
        <v>1359.6800539999999</v>
      </c>
      <c r="D109">
        <v>1256.9799800000001</v>
      </c>
      <c r="E109">
        <v>1322.6999510000001</v>
      </c>
      <c r="F109">
        <v>4868908000</v>
      </c>
      <c r="G109">
        <v>1322.6999510000001</v>
      </c>
    </row>
    <row r="110" spans="1:7">
      <c r="A110" s="1">
        <v>39479</v>
      </c>
      <c r="B110">
        <v>1378.599976</v>
      </c>
      <c r="C110">
        <v>1396.0200199999999</v>
      </c>
      <c r="D110">
        <v>1316.75</v>
      </c>
      <c r="E110">
        <v>1330.630005</v>
      </c>
      <c r="F110">
        <v>4148143000</v>
      </c>
      <c r="G110">
        <v>1330.630005</v>
      </c>
    </row>
    <row r="111" spans="1:7">
      <c r="A111" s="1">
        <v>39449</v>
      </c>
      <c r="B111">
        <v>1467.969971</v>
      </c>
      <c r="C111">
        <v>1471.7700199999999</v>
      </c>
      <c r="D111">
        <v>1270.0500489999999</v>
      </c>
      <c r="E111">
        <v>1378.5500489999999</v>
      </c>
      <c r="F111">
        <v>4925982300</v>
      </c>
      <c r="G111">
        <v>1378.5500489999999</v>
      </c>
    </row>
    <row r="112" spans="1:7">
      <c r="A112" s="1">
        <v>39419</v>
      </c>
      <c r="B112">
        <v>1479.630005</v>
      </c>
      <c r="C112">
        <v>1523.5699460000001</v>
      </c>
      <c r="D112">
        <v>1435.650024</v>
      </c>
      <c r="E112">
        <v>1468.3599850000001</v>
      </c>
      <c r="F112">
        <v>3363127500</v>
      </c>
      <c r="G112">
        <v>1468.3599850000001</v>
      </c>
    </row>
    <row r="113" spans="1:7">
      <c r="A113" s="1">
        <v>39387</v>
      </c>
      <c r="B113">
        <v>1545.790039</v>
      </c>
      <c r="C113">
        <v>1545.790039</v>
      </c>
      <c r="D113">
        <v>1406.099976</v>
      </c>
      <c r="E113">
        <v>1481.1400149999999</v>
      </c>
      <c r="F113">
        <v>4317578500</v>
      </c>
      <c r="G113">
        <v>1481.1400149999999</v>
      </c>
    </row>
    <row r="114" spans="1:7">
      <c r="A114" s="1">
        <v>39356</v>
      </c>
      <c r="B114">
        <v>1527.290039</v>
      </c>
      <c r="C114">
        <v>1576.089966</v>
      </c>
      <c r="D114">
        <v>1489.5600589999999</v>
      </c>
      <c r="E114">
        <v>1549.380005</v>
      </c>
      <c r="F114">
        <v>3477202100</v>
      </c>
      <c r="G114">
        <v>1549.380005</v>
      </c>
    </row>
    <row r="115" spans="1:7">
      <c r="A115" s="1">
        <v>39329</v>
      </c>
      <c r="B115">
        <v>1473.959961</v>
      </c>
      <c r="C115">
        <v>1538.73999</v>
      </c>
      <c r="D115">
        <v>1439.290039</v>
      </c>
      <c r="E115">
        <v>1526.75</v>
      </c>
      <c r="F115">
        <v>3196581500</v>
      </c>
      <c r="G115">
        <v>1526.75</v>
      </c>
    </row>
    <row r="116" spans="1:7">
      <c r="A116" s="1">
        <v>39295</v>
      </c>
      <c r="B116">
        <v>1455.1800539999999</v>
      </c>
      <c r="C116">
        <v>1503.8900149999999</v>
      </c>
      <c r="D116">
        <v>1370.599976</v>
      </c>
      <c r="E116">
        <v>1473.98999</v>
      </c>
      <c r="F116">
        <v>4091885600</v>
      </c>
      <c r="G116">
        <v>1473.98999</v>
      </c>
    </row>
    <row r="117" spans="1:7">
      <c r="A117" s="1">
        <v>39265</v>
      </c>
      <c r="B117">
        <v>1504.660034</v>
      </c>
      <c r="C117">
        <v>1555.900024</v>
      </c>
      <c r="D117">
        <v>1454.25</v>
      </c>
      <c r="E117">
        <v>1455.2700199999999</v>
      </c>
      <c r="F117">
        <v>3564854700</v>
      </c>
      <c r="G117">
        <v>1455.2700199999999</v>
      </c>
    </row>
    <row r="118" spans="1:7">
      <c r="A118" s="1">
        <v>39234</v>
      </c>
      <c r="B118">
        <v>1530.619995</v>
      </c>
      <c r="C118">
        <v>1540.5600589999999</v>
      </c>
      <c r="D118">
        <v>1484.1800539999999</v>
      </c>
      <c r="E118">
        <v>1503.349976</v>
      </c>
      <c r="F118">
        <v>3261343300</v>
      </c>
      <c r="G118">
        <v>1503.349976</v>
      </c>
    </row>
    <row r="119" spans="1:7">
      <c r="A119" s="1">
        <v>39203</v>
      </c>
      <c r="B119">
        <v>1482.369995</v>
      </c>
      <c r="C119">
        <v>1535.5600589999999</v>
      </c>
      <c r="D119">
        <v>1476.6999510000001</v>
      </c>
      <c r="E119">
        <v>1530.619995</v>
      </c>
      <c r="F119">
        <v>3104253600</v>
      </c>
      <c r="G119">
        <v>1530.619995</v>
      </c>
    </row>
    <row r="120" spans="1:7">
      <c r="A120" s="1">
        <v>39174</v>
      </c>
      <c r="B120">
        <v>1420.829956</v>
      </c>
      <c r="C120">
        <v>1498.0200199999999</v>
      </c>
      <c r="D120">
        <v>1416.369995</v>
      </c>
      <c r="E120">
        <v>1482.369995</v>
      </c>
      <c r="F120">
        <v>3006294500</v>
      </c>
      <c r="G120">
        <v>1482.369995</v>
      </c>
    </row>
    <row r="121" spans="1:7">
      <c r="A121" s="1">
        <v>39142</v>
      </c>
      <c r="B121">
        <v>1406.8000489999999</v>
      </c>
      <c r="C121">
        <v>1438.8900149999999</v>
      </c>
      <c r="D121">
        <v>1363.9799800000001</v>
      </c>
      <c r="E121">
        <v>1420.8599850000001</v>
      </c>
      <c r="F121">
        <v>3205736800</v>
      </c>
      <c r="G121">
        <v>1420.8599850000001</v>
      </c>
    </row>
    <row r="122" spans="1:7">
      <c r="A122" s="1">
        <v>39114</v>
      </c>
      <c r="B122">
        <v>1437.900024</v>
      </c>
      <c r="C122">
        <v>1461.5699460000001</v>
      </c>
      <c r="D122">
        <v>1389.420044</v>
      </c>
      <c r="E122">
        <v>1406.8199460000001</v>
      </c>
      <c r="F122">
        <v>2935275700</v>
      </c>
      <c r="G122">
        <v>1406.8199460000001</v>
      </c>
    </row>
    <row r="123" spans="1:7">
      <c r="A123" s="1">
        <v>39085</v>
      </c>
      <c r="B123">
        <v>1418.030029</v>
      </c>
      <c r="C123">
        <v>1441.6099850000001</v>
      </c>
      <c r="D123">
        <v>1403.969971</v>
      </c>
      <c r="E123">
        <v>1438.23999</v>
      </c>
      <c r="F123">
        <v>2983144500</v>
      </c>
      <c r="G123">
        <v>1438.23999</v>
      </c>
    </row>
    <row r="124" spans="1:7">
      <c r="A124" s="1">
        <v>39052</v>
      </c>
      <c r="B124">
        <v>1400.630005</v>
      </c>
      <c r="C124">
        <v>1431.8100589999999</v>
      </c>
      <c r="D124">
        <v>1385.9300539999999</v>
      </c>
      <c r="E124">
        <v>1418.3000489999999</v>
      </c>
      <c r="F124">
        <v>2462849000</v>
      </c>
      <c r="G124">
        <v>1418.3000489999999</v>
      </c>
    </row>
    <row r="125" spans="1:7">
      <c r="A125" s="1">
        <v>39022</v>
      </c>
      <c r="B125">
        <v>1377.76001</v>
      </c>
      <c r="C125">
        <v>1407.8900149999999</v>
      </c>
      <c r="D125">
        <v>1360.9799800000001</v>
      </c>
      <c r="E125">
        <v>1400.630005</v>
      </c>
      <c r="F125">
        <v>2826198000</v>
      </c>
      <c r="G125">
        <v>1400.630005</v>
      </c>
    </row>
    <row r="126" spans="1:7">
      <c r="A126" s="1">
        <v>38992</v>
      </c>
      <c r="B126">
        <v>1335.8199460000001</v>
      </c>
      <c r="C126">
        <v>1389.4499510000001</v>
      </c>
      <c r="D126">
        <v>1327.099976</v>
      </c>
      <c r="E126">
        <v>1377.9399410000001</v>
      </c>
      <c r="F126">
        <v>2708938600</v>
      </c>
      <c r="G126">
        <v>1377.9399410000001</v>
      </c>
    </row>
    <row r="127" spans="1:7">
      <c r="A127" s="1">
        <v>38961</v>
      </c>
      <c r="B127">
        <v>1303.8000489999999</v>
      </c>
      <c r="C127">
        <v>1340.280029</v>
      </c>
      <c r="D127">
        <v>1290.9300539999999</v>
      </c>
      <c r="E127">
        <v>1335.849976</v>
      </c>
      <c r="F127">
        <v>2563743500</v>
      </c>
      <c r="G127">
        <v>1335.849976</v>
      </c>
    </row>
    <row r="128" spans="1:7">
      <c r="A128" s="1">
        <v>38930</v>
      </c>
      <c r="B128">
        <v>1278.530029</v>
      </c>
      <c r="C128">
        <v>1306.73999</v>
      </c>
      <c r="D128">
        <v>1261.3000489999999</v>
      </c>
      <c r="E128">
        <v>1303.8199460000001</v>
      </c>
      <c r="F128">
        <v>2280876500</v>
      </c>
      <c r="G128">
        <v>1303.8199460000001</v>
      </c>
    </row>
    <row r="129" spans="1:7">
      <c r="A129" s="1">
        <v>38901</v>
      </c>
      <c r="B129">
        <v>1270.0600589999999</v>
      </c>
      <c r="C129">
        <v>1280.420044</v>
      </c>
      <c r="D129">
        <v>1224.540039</v>
      </c>
      <c r="E129">
        <v>1276.660034</v>
      </c>
      <c r="F129">
        <v>2440476000</v>
      </c>
      <c r="G129">
        <v>1276.660034</v>
      </c>
    </row>
    <row r="130" spans="1:7">
      <c r="A130" s="1">
        <v>38869</v>
      </c>
      <c r="B130">
        <v>1270.0500489999999</v>
      </c>
      <c r="C130">
        <v>1290.6800539999999</v>
      </c>
      <c r="D130">
        <v>1219.290039</v>
      </c>
      <c r="E130">
        <v>1270.1999510000001</v>
      </c>
      <c r="F130">
        <v>2632855400</v>
      </c>
      <c r="G130">
        <v>1270.1999510000001</v>
      </c>
    </row>
    <row r="131" spans="1:7">
      <c r="A131" s="1">
        <v>38838</v>
      </c>
      <c r="B131">
        <v>1310.6099850000001</v>
      </c>
      <c r="C131">
        <v>1326.6999510000001</v>
      </c>
      <c r="D131">
        <v>1245.339966</v>
      </c>
      <c r="E131">
        <v>1270.089966</v>
      </c>
      <c r="F131">
        <v>2591135900</v>
      </c>
      <c r="G131">
        <v>1270.089966</v>
      </c>
    </row>
    <row r="132" spans="1:7">
      <c r="A132" s="1">
        <v>38810</v>
      </c>
      <c r="B132">
        <v>1302.880005</v>
      </c>
      <c r="C132">
        <v>1318.160034</v>
      </c>
      <c r="D132">
        <v>1280.73999</v>
      </c>
      <c r="E132">
        <v>1310.6099850000001</v>
      </c>
      <c r="F132">
        <v>2406755200</v>
      </c>
      <c r="G132">
        <v>1310.6099850000001</v>
      </c>
    </row>
    <row r="133" spans="1:7">
      <c r="A133" s="1">
        <v>38777</v>
      </c>
      <c r="B133">
        <v>1280.660034</v>
      </c>
      <c r="C133">
        <v>1310.880005</v>
      </c>
      <c r="D133">
        <v>1268.420044</v>
      </c>
      <c r="E133">
        <v>1294.869995</v>
      </c>
      <c r="F133">
        <v>2310510800</v>
      </c>
      <c r="G133">
        <v>1294.869995</v>
      </c>
    </row>
    <row r="134" spans="1:7">
      <c r="A134" s="1">
        <v>38749</v>
      </c>
      <c r="B134">
        <v>1280.079956</v>
      </c>
      <c r="C134">
        <v>1297.5699460000001</v>
      </c>
      <c r="D134">
        <v>1253.6099850000001</v>
      </c>
      <c r="E134">
        <v>1280.660034</v>
      </c>
      <c r="F134">
        <v>2380568400</v>
      </c>
      <c r="G134">
        <v>1280.660034</v>
      </c>
    </row>
    <row r="135" spans="1:7">
      <c r="A135" s="1">
        <v>38720</v>
      </c>
      <c r="B135">
        <v>1248.290039</v>
      </c>
      <c r="C135">
        <v>1294.900024</v>
      </c>
      <c r="D135">
        <v>1245.73999</v>
      </c>
      <c r="E135">
        <v>1280.079956</v>
      </c>
      <c r="F135">
        <v>2595998000</v>
      </c>
      <c r="G135">
        <v>1280.079956</v>
      </c>
    </row>
    <row r="136" spans="1:7">
      <c r="A136" s="1">
        <v>38687</v>
      </c>
      <c r="B136">
        <v>1249.4799800000001</v>
      </c>
      <c r="C136">
        <v>1275.8000489999999</v>
      </c>
      <c r="D136">
        <v>1246.589966</v>
      </c>
      <c r="E136">
        <v>1248.290039</v>
      </c>
      <c r="F136">
        <v>2057125200</v>
      </c>
      <c r="G136">
        <v>1248.290039</v>
      </c>
    </row>
    <row r="137" spans="1:7">
      <c r="A137" s="1">
        <v>38657</v>
      </c>
      <c r="B137">
        <v>1207.01001</v>
      </c>
      <c r="C137">
        <v>1270.6400149999999</v>
      </c>
      <c r="D137">
        <v>1201.0699460000001</v>
      </c>
      <c r="E137">
        <v>1249.4799800000001</v>
      </c>
      <c r="F137">
        <v>2260836100</v>
      </c>
      <c r="G137">
        <v>1249.4799800000001</v>
      </c>
    </row>
    <row r="138" spans="1:7">
      <c r="A138" s="1">
        <v>38628</v>
      </c>
      <c r="B138">
        <v>1228.8100589999999</v>
      </c>
      <c r="C138">
        <v>1233.339966</v>
      </c>
      <c r="D138">
        <v>1168.1999510000001</v>
      </c>
      <c r="E138">
        <v>1207.01001</v>
      </c>
      <c r="F138">
        <v>2493393300</v>
      </c>
      <c r="G138">
        <v>1207.01001</v>
      </c>
    </row>
    <row r="139" spans="1:7">
      <c r="A139" s="1">
        <v>38596</v>
      </c>
      <c r="B139">
        <v>1220.329956</v>
      </c>
      <c r="C139">
        <v>1243.130005</v>
      </c>
      <c r="D139">
        <v>1205.349976</v>
      </c>
      <c r="E139">
        <v>1228.8100589999999</v>
      </c>
      <c r="F139">
        <v>2232144200</v>
      </c>
      <c r="G139">
        <v>1228.8100589999999</v>
      </c>
    </row>
    <row r="140" spans="1:7">
      <c r="A140" s="1">
        <v>38565</v>
      </c>
      <c r="B140">
        <v>1234.1800539999999</v>
      </c>
      <c r="C140">
        <v>1245.8599850000001</v>
      </c>
      <c r="D140">
        <v>1201.0699460000001</v>
      </c>
      <c r="E140">
        <v>1220.329956</v>
      </c>
      <c r="F140">
        <v>1930243400</v>
      </c>
      <c r="G140">
        <v>1220.329956</v>
      </c>
    </row>
    <row r="141" spans="1:7">
      <c r="A141" s="1">
        <v>38534</v>
      </c>
      <c r="B141">
        <v>1191.329956</v>
      </c>
      <c r="C141">
        <v>1245.150024</v>
      </c>
      <c r="D141">
        <v>1183.5500489999999</v>
      </c>
      <c r="E141">
        <v>1234.1800539999999</v>
      </c>
      <c r="F141">
        <v>1962713500</v>
      </c>
      <c r="G141">
        <v>1234.1800539999999</v>
      </c>
    </row>
    <row r="142" spans="1:7">
      <c r="A142" s="1">
        <v>38504</v>
      </c>
      <c r="B142">
        <v>1191.5</v>
      </c>
      <c r="C142">
        <v>1219.589966</v>
      </c>
      <c r="D142">
        <v>1188.3000489999999</v>
      </c>
      <c r="E142">
        <v>1191.329956</v>
      </c>
      <c r="F142">
        <v>1929251300</v>
      </c>
      <c r="G142">
        <v>1191.329956</v>
      </c>
    </row>
    <row r="143" spans="1:7">
      <c r="A143" s="1">
        <v>38474</v>
      </c>
      <c r="B143">
        <v>1156.849976</v>
      </c>
      <c r="C143">
        <v>1199.5600589999999</v>
      </c>
      <c r="D143">
        <v>1146.1800539999999</v>
      </c>
      <c r="E143">
        <v>1191.5</v>
      </c>
      <c r="F143">
        <v>1960127100</v>
      </c>
      <c r="G143">
        <v>1191.5</v>
      </c>
    </row>
    <row r="144" spans="1:7">
      <c r="A144" s="1">
        <v>38443</v>
      </c>
      <c r="B144">
        <v>1180.589966</v>
      </c>
      <c r="C144">
        <v>1191.880005</v>
      </c>
      <c r="D144">
        <v>1136.150024</v>
      </c>
      <c r="E144">
        <v>1156.849976</v>
      </c>
      <c r="F144">
        <v>2180315700</v>
      </c>
      <c r="G144">
        <v>1156.849976</v>
      </c>
    </row>
    <row r="145" spans="1:7">
      <c r="A145" s="1">
        <v>38412</v>
      </c>
      <c r="B145">
        <v>1203.599976</v>
      </c>
      <c r="C145">
        <v>1229.1099850000001</v>
      </c>
      <c r="D145">
        <v>1163.6899410000001</v>
      </c>
      <c r="E145">
        <v>1180.589966</v>
      </c>
      <c r="F145">
        <v>1874017200</v>
      </c>
      <c r="G145">
        <v>1180.589966</v>
      </c>
    </row>
    <row r="146" spans="1:7">
      <c r="A146" s="1">
        <v>38384</v>
      </c>
      <c r="B146">
        <v>1181.2700199999999</v>
      </c>
      <c r="C146">
        <v>1212.4399410000001</v>
      </c>
      <c r="D146">
        <v>1180.9499510000001</v>
      </c>
      <c r="E146">
        <v>1203.599976</v>
      </c>
      <c r="F146">
        <v>1636467800</v>
      </c>
      <c r="G146">
        <v>1203.599976</v>
      </c>
    </row>
    <row r="147" spans="1:7">
      <c r="A147" s="1">
        <v>38355</v>
      </c>
      <c r="B147">
        <v>1211.920044</v>
      </c>
      <c r="C147">
        <v>1217.8000489999999</v>
      </c>
      <c r="D147">
        <v>1163.75</v>
      </c>
      <c r="E147">
        <v>1181.2700199999999</v>
      </c>
      <c r="F147">
        <v>1658930000</v>
      </c>
      <c r="G147">
        <v>1181.2700199999999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50"/>
  <sheetViews>
    <sheetView workbookViewId="0">
      <pane xSplit="1" ySplit="2" topLeftCell="K139" activePane="bottomRight" state="frozen"/>
      <selection pane="topRight" activeCell="B1" sqref="B1"/>
      <selection pane="bottomLeft" activeCell="A3" sqref="A3"/>
      <selection pane="bottomRight" activeCell="K150" sqref="K150"/>
    </sheetView>
  </sheetViews>
  <sheetFormatPr defaultRowHeight="15"/>
  <cols>
    <col min="1" max="1" width="9.7109375" style="2" bestFit="1" customWidth="1"/>
    <col min="2" max="2" width="10.5703125" style="2" bestFit="1" customWidth="1"/>
    <col min="3" max="3" width="11.5703125" style="2" bestFit="1" customWidth="1"/>
    <col min="4" max="12" width="9.140625" style="2"/>
    <col min="13" max="13" width="10.140625" style="2" bestFit="1" customWidth="1"/>
    <col min="14" max="15" width="9.140625" style="2"/>
    <col min="16" max="16" width="11.28515625" style="2" customWidth="1"/>
    <col min="17" max="17" width="12.140625" style="2" bestFit="1" customWidth="1"/>
    <col min="18" max="20" width="9.140625" style="2"/>
    <col min="21" max="21" width="19.28515625" style="2" bestFit="1" customWidth="1"/>
    <col min="22" max="22" width="13.85546875" style="2" bestFit="1" customWidth="1"/>
    <col min="23" max="23" width="18.28515625" style="2" bestFit="1" customWidth="1"/>
    <col min="24" max="24" width="8.42578125" style="2" bestFit="1" customWidth="1"/>
    <col min="25" max="16384" width="9.140625" style="2"/>
  </cols>
  <sheetData>
    <row r="1" spans="1:26">
      <c r="A1" s="21" t="s">
        <v>0</v>
      </c>
      <c r="B1" s="19" t="s">
        <v>7</v>
      </c>
      <c r="C1" s="19"/>
      <c r="E1" s="19" t="s">
        <v>10</v>
      </c>
      <c r="F1" s="19"/>
      <c r="H1" s="19" t="s">
        <v>11</v>
      </c>
      <c r="I1" s="19"/>
      <c r="J1" s="20"/>
      <c r="L1" s="19" t="s">
        <v>15</v>
      </c>
      <c r="M1" s="19"/>
      <c r="N1" s="20"/>
      <c r="P1" s="19" t="s">
        <v>19</v>
      </c>
      <c r="Q1" s="19"/>
      <c r="R1" s="20"/>
      <c r="U1" s="19" t="s">
        <v>23</v>
      </c>
      <c r="V1" s="19"/>
      <c r="W1" s="19"/>
      <c r="X1" s="19"/>
      <c r="Y1" s="13" t="s">
        <v>24</v>
      </c>
      <c r="Z1" s="14">
        <v>0.15671868473915149</v>
      </c>
    </row>
    <row r="2" spans="1:26">
      <c r="A2" s="22"/>
      <c r="B2" s="6" t="s">
        <v>8</v>
      </c>
      <c r="C2" s="6" t="s">
        <v>9</v>
      </c>
      <c r="E2" s="6" t="s">
        <v>8</v>
      </c>
      <c r="F2" s="6" t="s">
        <v>9</v>
      </c>
      <c r="H2" s="6" t="s">
        <v>12</v>
      </c>
      <c r="I2" s="6" t="s">
        <v>13</v>
      </c>
      <c r="J2" s="6" t="s">
        <v>14</v>
      </c>
      <c r="L2" s="6" t="s">
        <v>16</v>
      </c>
      <c r="M2" s="6" t="s">
        <v>17</v>
      </c>
      <c r="N2" s="6" t="s">
        <v>18</v>
      </c>
      <c r="P2" s="6" t="s">
        <v>20</v>
      </c>
      <c r="Q2" s="12" t="s">
        <v>21</v>
      </c>
      <c r="R2" s="6" t="s">
        <v>18</v>
      </c>
      <c r="U2" s="6" t="s">
        <v>26</v>
      </c>
      <c r="V2" s="6" t="s">
        <v>27</v>
      </c>
      <c r="W2" s="12" t="s">
        <v>21</v>
      </c>
      <c r="X2" s="6" t="s">
        <v>18</v>
      </c>
      <c r="Y2" s="13" t="s">
        <v>25</v>
      </c>
      <c r="Z2" s="14">
        <v>36.887670985519129</v>
      </c>
    </row>
    <row r="3" spans="1:26">
      <c r="A3" s="4">
        <v>38355</v>
      </c>
      <c r="B3" s="9">
        <v>97.712456000000003</v>
      </c>
      <c r="C3" s="9">
        <v>1181.2700199999999</v>
      </c>
    </row>
    <row r="4" spans="1:26">
      <c r="A4" s="4">
        <v>38384</v>
      </c>
      <c r="B4" s="9">
        <v>93.901259999999994</v>
      </c>
      <c r="C4" s="9">
        <v>1203.599976</v>
      </c>
      <c r="E4" s="10">
        <f>B4/B3-1</f>
        <v>-3.9004198195570994E-2</v>
      </c>
      <c r="F4" s="10">
        <f t="shared" ref="F4" si="0">C4/C3-1</f>
        <v>1.8903346078316563E-2</v>
      </c>
      <c r="H4" s="5">
        <f>IF(E4&lt;0,0,1)</f>
        <v>0</v>
      </c>
      <c r="I4" s="5">
        <f>1-H4</f>
        <v>1</v>
      </c>
      <c r="J4" s="5">
        <f>H4/I4</f>
        <v>0</v>
      </c>
      <c r="L4" s="5">
        <f>IF(F4&gt;0,1,0)</f>
        <v>1</v>
      </c>
      <c r="M4" s="5">
        <f>L4</f>
        <v>1</v>
      </c>
      <c r="N4" s="5">
        <f>IF(M4=H4,1,0)</f>
        <v>0</v>
      </c>
      <c r="P4" s="11">
        <f>FORECAST(F4,$E$4:$E$148,$F$4:$F$148)</f>
        <v>3.2855865585231847E-2</v>
      </c>
      <c r="Q4" s="5">
        <f>IF(P4&gt;0,1,0)</f>
        <v>1</v>
      </c>
      <c r="R4" s="5">
        <f>IF(Q4=H4,1,0)</f>
        <v>0</v>
      </c>
      <c r="U4" s="16">
        <f t="shared" ref="U4:U35" si="1">1/(1+EXP(-$Z$1-$Z$2*F4))</f>
        <v>0.70140955925080395</v>
      </c>
      <c r="V4" s="16">
        <f>(H4*LN(U4)+I4*LN(1-U4))*(H4+I4)</f>
        <v>-1.2086824079554799</v>
      </c>
      <c r="W4" s="5">
        <f>IF(U4&gt;0.5,1,0)</f>
        <v>1</v>
      </c>
      <c r="X4" s="3">
        <f>IF(W4=H4,1,0)</f>
        <v>0</v>
      </c>
    </row>
    <row r="5" spans="1:26">
      <c r="A5" s="4">
        <v>38412</v>
      </c>
      <c r="B5" s="9">
        <v>90.164992999999996</v>
      </c>
      <c r="C5" s="9">
        <v>1180.589966</v>
      </c>
      <c r="E5" s="10">
        <f t="shared" ref="E5:E68" si="2">B5/B4-1</f>
        <v>-3.9789316991060586E-2</v>
      </c>
      <c r="F5" s="10">
        <f t="shared" ref="F5:F68" si="3">C5/C4-1</f>
        <v>-1.9117655748441043E-2</v>
      </c>
      <c r="H5" s="5">
        <f t="shared" ref="H5:H68" si="4">IF(E5&lt;0,0,1)</f>
        <v>0</v>
      </c>
      <c r="I5" s="5">
        <f t="shared" ref="I5:I68" si="5">1-H5</f>
        <v>1</v>
      </c>
      <c r="J5" s="5">
        <f t="shared" ref="J5:J68" si="6">H5/I5</f>
        <v>0</v>
      </c>
      <c r="L5" s="5">
        <f t="shared" ref="L5:L68" si="7">IF(F5&gt;0,1,0)</f>
        <v>0</v>
      </c>
      <c r="M5" s="5">
        <f t="shared" ref="M5:M68" si="8">L5</f>
        <v>0</v>
      </c>
      <c r="N5" s="5">
        <f t="shared" ref="N5:N68" si="9">IF(M5=H5,1,0)</f>
        <v>1</v>
      </c>
      <c r="P5" s="11">
        <f t="shared" ref="P5:P68" si="10">FORECAST(F5,$E$4:$E$148,$F$4:$F$148)</f>
        <v>-8.1231764241409404E-3</v>
      </c>
      <c r="Q5" s="5">
        <f t="shared" ref="Q5:Q68" si="11">IF(P5&gt;0,1,0)</f>
        <v>0</v>
      </c>
      <c r="R5" s="5">
        <f t="shared" ref="R5:R68" si="12">IF(Q5=H5,1,0)</f>
        <v>1</v>
      </c>
      <c r="U5" s="16">
        <f t="shared" si="1"/>
        <v>0.36621548208815791</v>
      </c>
      <c r="V5" s="16">
        <f t="shared" ref="V5:V68" si="13">(H5*LN(U5)+I5*LN(1-U5))*(H5+I5)</f>
        <v>-0.45604625942688592</v>
      </c>
      <c r="W5" s="5">
        <f t="shared" ref="W5:W68" si="14">IF(U5&gt;0.5,1,0)</f>
        <v>0</v>
      </c>
      <c r="X5" s="3">
        <f t="shared" ref="X5:X68" si="15">IF(W5=H5,1,0)</f>
        <v>1</v>
      </c>
    </row>
    <row r="6" spans="1:26">
      <c r="A6" s="4">
        <v>38443</v>
      </c>
      <c r="B6" s="9">
        <v>109.890297</v>
      </c>
      <c r="C6" s="9">
        <v>1156.849976</v>
      </c>
      <c r="E6" s="10">
        <f t="shared" si="2"/>
        <v>0.21876898498733333</v>
      </c>
      <c r="F6" s="10">
        <f t="shared" si="3"/>
        <v>-2.0108581881679299E-2</v>
      </c>
      <c r="H6" s="5">
        <f t="shared" si="4"/>
        <v>1</v>
      </c>
      <c r="I6" s="5">
        <f t="shared" si="5"/>
        <v>0</v>
      </c>
      <c r="J6" s="5" t="e">
        <f t="shared" si="6"/>
        <v>#DIV/0!</v>
      </c>
      <c r="L6" s="5">
        <f t="shared" si="7"/>
        <v>0</v>
      </c>
      <c r="M6" s="5">
        <f t="shared" si="8"/>
        <v>0</v>
      </c>
      <c r="N6" s="5">
        <f t="shared" si="9"/>
        <v>0</v>
      </c>
      <c r="P6" s="11">
        <f t="shared" si="10"/>
        <v>-9.191196773188616E-3</v>
      </c>
      <c r="Q6" s="5">
        <f t="shared" si="11"/>
        <v>0</v>
      </c>
      <c r="R6" s="5">
        <f t="shared" si="12"/>
        <v>0</v>
      </c>
      <c r="U6" s="16">
        <f t="shared" si="1"/>
        <v>0.35777370056791624</v>
      </c>
      <c r="V6" s="16">
        <f t="shared" si="13"/>
        <v>-1.0278546137730209</v>
      </c>
      <c r="W6" s="5">
        <f t="shared" si="14"/>
        <v>0</v>
      </c>
      <c r="X6" s="3">
        <f t="shared" si="15"/>
        <v>0</v>
      </c>
    </row>
    <row r="7" spans="1:26">
      <c r="A7" s="4">
        <v>38474</v>
      </c>
      <c r="B7" s="9">
        <v>138.49674999999999</v>
      </c>
      <c r="C7" s="9">
        <v>1191.5</v>
      </c>
      <c r="E7" s="10">
        <f t="shared" si="2"/>
        <v>0.26031827905606608</v>
      </c>
      <c r="F7" s="10">
        <f t="shared" si="3"/>
        <v>2.9952046262565757E-2</v>
      </c>
      <c r="H7" s="5">
        <f t="shared" si="4"/>
        <v>1</v>
      </c>
      <c r="I7" s="5">
        <f t="shared" si="5"/>
        <v>0</v>
      </c>
      <c r="J7" s="5" t="e">
        <f t="shared" si="6"/>
        <v>#DIV/0!</v>
      </c>
      <c r="L7" s="5">
        <f t="shared" si="7"/>
        <v>1</v>
      </c>
      <c r="M7" s="5">
        <f t="shared" si="8"/>
        <v>1</v>
      </c>
      <c r="N7" s="5">
        <f t="shared" si="9"/>
        <v>1</v>
      </c>
      <c r="P7" s="11">
        <f t="shared" si="10"/>
        <v>4.4764156457269715E-2</v>
      </c>
      <c r="Q7" s="5">
        <f t="shared" si="11"/>
        <v>1</v>
      </c>
      <c r="R7" s="5">
        <f t="shared" si="12"/>
        <v>1</v>
      </c>
      <c r="U7" s="16">
        <f t="shared" si="1"/>
        <v>0.77929796103886839</v>
      </c>
      <c r="V7" s="16">
        <f t="shared" si="13"/>
        <v>-0.2493618145368294</v>
      </c>
      <c r="W7" s="5">
        <f t="shared" si="14"/>
        <v>1</v>
      </c>
      <c r="X7" s="3">
        <f t="shared" si="15"/>
        <v>1</v>
      </c>
    </row>
    <row r="8" spans="1:26">
      <c r="A8" s="4">
        <v>38504</v>
      </c>
      <c r="B8" s="9">
        <v>146.92832899999999</v>
      </c>
      <c r="C8" s="9">
        <v>1191.329956</v>
      </c>
      <c r="E8" s="10">
        <f t="shared" si="2"/>
        <v>6.0879255289383982E-2</v>
      </c>
      <c r="F8" s="10">
        <f t="shared" si="3"/>
        <v>-1.427142257658387E-4</v>
      </c>
      <c r="H8" s="5">
        <f t="shared" si="4"/>
        <v>1</v>
      </c>
      <c r="I8" s="5">
        <f t="shared" si="5"/>
        <v>0</v>
      </c>
      <c r="J8" s="5" t="e">
        <f t="shared" si="6"/>
        <v>#DIV/0!</v>
      </c>
      <c r="L8" s="5">
        <f t="shared" si="7"/>
        <v>0</v>
      </c>
      <c r="M8" s="5">
        <f t="shared" si="8"/>
        <v>0</v>
      </c>
      <c r="N8" s="5">
        <f t="shared" si="9"/>
        <v>0</v>
      </c>
      <c r="P8" s="11">
        <f t="shared" si="10"/>
        <v>1.2328018663408652E-2</v>
      </c>
      <c r="Q8" s="5">
        <f t="shared" si="11"/>
        <v>1</v>
      </c>
      <c r="R8" s="5">
        <f t="shared" si="12"/>
        <v>1</v>
      </c>
      <c r="U8" s="16">
        <f t="shared" si="1"/>
        <v>0.53779136048527287</v>
      </c>
      <c r="V8" s="16">
        <f t="shared" si="13"/>
        <v>-0.62028459982592021</v>
      </c>
      <c r="W8" s="5">
        <f t="shared" si="14"/>
        <v>1</v>
      </c>
      <c r="X8" s="3">
        <f t="shared" si="15"/>
        <v>1</v>
      </c>
    </row>
    <row r="9" spans="1:26">
      <c r="A9" s="4">
        <v>38534</v>
      </c>
      <c r="B9" s="9">
        <v>143.73651100000001</v>
      </c>
      <c r="C9" s="9">
        <v>1234.1800539999999</v>
      </c>
      <c r="E9" s="10">
        <f t="shared" si="2"/>
        <v>-2.1723639149261564E-2</v>
      </c>
      <c r="F9" s="10">
        <f t="shared" si="3"/>
        <v>3.5968287193812287E-2</v>
      </c>
      <c r="H9" s="5">
        <f t="shared" si="4"/>
        <v>0</v>
      </c>
      <c r="I9" s="5">
        <f t="shared" si="5"/>
        <v>1</v>
      </c>
      <c r="J9" s="5">
        <f t="shared" si="6"/>
        <v>0</v>
      </c>
      <c r="L9" s="5">
        <f t="shared" si="7"/>
        <v>1</v>
      </c>
      <c r="M9" s="5">
        <f t="shared" si="8"/>
        <v>1</v>
      </c>
      <c r="N9" s="5">
        <f t="shared" si="9"/>
        <v>0</v>
      </c>
      <c r="P9" s="11">
        <f t="shared" si="10"/>
        <v>5.1248461920429686E-2</v>
      </c>
      <c r="Q9" s="5">
        <f t="shared" si="11"/>
        <v>1</v>
      </c>
      <c r="R9" s="5">
        <f t="shared" si="12"/>
        <v>0</v>
      </c>
      <c r="U9" s="16">
        <f t="shared" si="1"/>
        <v>0.81510141095392652</v>
      </c>
      <c r="V9" s="16">
        <f t="shared" si="13"/>
        <v>-1.687947771520967</v>
      </c>
      <c r="W9" s="5">
        <f t="shared" si="14"/>
        <v>1</v>
      </c>
      <c r="X9" s="3">
        <f t="shared" si="15"/>
        <v>0</v>
      </c>
    </row>
    <row r="10" spans="1:26">
      <c r="A10" s="4">
        <v>38565</v>
      </c>
      <c r="B10" s="9">
        <v>142.85739100000001</v>
      </c>
      <c r="C10" s="9">
        <v>1220.329956</v>
      </c>
      <c r="E10" s="10">
        <f t="shared" si="2"/>
        <v>-6.1161913134234469E-3</v>
      </c>
      <c r="F10" s="10">
        <f t="shared" si="3"/>
        <v>-1.1222104874496597E-2</v>
      </c>
      <c r="H10" s="5">
        <f t="shared" si="4"/>
        <v>0</v>
      </c>
      <c r="I10" s="5">
        <f t="shared" si="5"/>
        <v>1</v>
      </c>
      <c r="J10" s="5">
        <f t="shared" si="6"/>
        <v>0</v>
      </c>
      <c r="L10" s="5">
        <f t="shared" si="7"/>
        <v>0</v>
      </c>
      <c r="M10" s="5">
        <f t="shared" si="8"/>
        <v>0</v>
      </c>
      <c r="N10" s="5">
        <f t="shared" si="9"/>
        <v>1</v>
      </c>
      <c r="P10" s="11">
        <f t="shared" si="10"/>
        <v>3.8664960371524552E-4</v>
      </c>
      <c r="Q10" s="5">
        <f t="shared" si="11"/>
        <v>1</v>
      </c>
      <c r="R10" s="5">
        <f t="shared" si="12"/>
        <v>0</v>
      </c>
      <c r="U10" s="16">
        <f t="shared" si="1"/>
        <v>0.43604263543459965</v>
      </c>
      <c r="V10" s="16">
        <f t="shared" si="13"/>
        <v>-0.57277662508370264</v>
      </c>
      <c r="W10" s="5">
        <f t="shared" si="14"/>
        <v>0</v>
      </c>
      <c r="X10" s="3">
        <f t="shared" si="15"/>
        <v>1</v>
      </c>
    </row>
    <row r="11" spans="1:26">
      <c r="A11" s="4">
        <v>38596</v>
      </c>
      <c r="B11" s="9">
        <v>158.072205</v>
      </c>
      <c r="C11" s="9">
        <v>1228.8100589999999</v>
      </c>
      <c r="E11" s="10">
        <f t="shared" si="2"/>
        <v>0.10650351300339778</v>
      </c>
      <c r="F11" s="10">
        <f t="shared" si="3"/>
        <v>6.9490246947603307E-3</v>
      </c>
      <c r="H11" s="5">
        <f t="shared" si="4"/>
        <v>1</v>
      </c>
      <c r="I11" s="5">
        <f t="shared" si="5"/>
        <v>0</v>
      </c>
      <c r="J11" s="5" t="e">
        <f t="shared" si="6"/>
        <v>#DIV/0!</v>
      </c>
      <c r="L11" s="5">
        <f t="shared" si="7"/>
        <v>1</v>
      </c>
      <c r="M11" s="5">
        <f t="shared" si="8"/>
        <v>1</v>
      </c>
      <c r="N11" s="5">
        <f t="shared" si="9"/>
        <v>1</v>
      </c>
      <c r="P11" s="11">
        <f t="shared" si="10"/>
        <v>1.9971496035938716E-2</v>
      </c>
      <c r="Q11" s="5">
        <f t="shared" si="11"/>
        <v>1</v>
      </c>
      <c r="R11" s="5">
        <f t="shared" si="12"/>
        <v>1</v>
      </c>
      <c r="U11" s="16">
        <f t="shared" si="1"/>
        <v>0.6018194700342705</v>
      </c>
      <c r="V11" s="16">
        <f t="shared" si="13"/>
        <v>-0.50779776231141605</v>
      </c>
      <c r="W11" s="5">
        <f t="shared" si="14"/>
        <v>1</v>
      </c>
      <c r="X11" s="3">
        <f t="shared" si="15"/>
        <v>1</v>
      </c>
    </row>
    <row r="12" spans="1:26">
      <c r="A12" s="4">
        <v>38628</v>
      </c>
      <c r="B12" s="9">
        <v>185.88443000000001</v>
      </c>
      <c r="C12" s="9">
        <v>1207.01001</v>
      </c>
      <c r="E12" s="10">
        <f t="shared" si="2"/>
        <v>0.17594633414520922</v>
      </c>
      <c r="F12" s="10">
        <f t="shared" si="3"/>
        <v>-1.7740780066319406E-2</v>
      </c>
      <c r="H12" s="5">
        <f t="shared" si="4"/>
        <v>1</v>
      </c>
      <c r="I12" s="5">
        <f t="shared" si="5"/>
        <v>0</v>
      </c>
      <c r="J12" s="5" t="e">
        <f t="shared" si="6"/>
        <v>#DIV/0!</v>
      </c>
      <c r="L12" s="5">
        <f t="shared" si="7"/>
        <v>0</v>
      </c>
      <c r="M12" s="5">
        <f t="shared" si="8"/>
        <v>0</v>
      </c>
      <c r="N12" s="5">
        <f t="shared" si="9"/>
        <v>0</v>
      </c>
      <c r="P12" s="11">
        <f t="shared" si="10"/>
        <v>-6.6391795879597836E-3</v>
      </c>
      <c r="Q12" s="5">
        <f t="shared" si="11"/>
        <v>0</v>
      </c>
      <c r="R12" s="5">
        <f t="shared" si="12"/>
        <v>0</v>
      </c>
      <c r="U12" s="16">
        <f t="shared" si="1"/>
        <v>0.37808194699258846</v>
      </c>
      <c r="V12" s="16">
        <f t="shared" si="13"/>
        <v>-0.97264431587263567</v>
      </c>
      <c r="W12" s="5">
        <f t="shared" si="14"/>
        <v>0</v>
      </c>
      <c r="X12" s="3">
        <f t="shared" si="15"/>
        <v>0</v>
      </c>
    </row>
    <row r="13" spans="1:26">
      <c r="A13" s="4">
        <v>38657</v>
      </c>
      <c r="B13" s="9">
        <v>202.25309799999999</v>
      </c>
      <c r="C13" s="9">
        <v>1249.4799800000001</v>
      </c>
      <c r="E13" s="10">
        <f t="shared" si="2"/>
        <v>8.8058305905448719E-2</v>
      </c>
      <c r="F13" s="10">
        <f t="shared" si="3"/>
        <v>3.5186095929726546E-2</v>
      </c>
      <c r="H13" s="5">
        <f t="shared" si="4"/>
        <v>1</v>
      </c>
      <c r="I13" s="5">
        <f t="shared" si="5"/>
        <v>0</v>
      </c>
      <c r="J13" s="5" t="e">
        <f t="shared" si="6"/>
        <v>#DIV/0!</v>
      </c>
      <c r="L13" s="5">
        <f t="shared" si="7"/>
        <v>1</v>
      </c>
      <c r="M13" s="5">
        <f t="shared" si="8"/>
        <v>1</v>
      </c>
      <c r="N13" s="5">
        <f t="shared" si="9"/>
        <v>1</v>
      </c>
      <c r="P13" s="11">
        <f t="shared" si="10"/>
        <v>5.040541604761483E-2</v>
      </c>
      <c r="Q13" s="5">
        <f t="shared" si="11"/>
        <v>1</v>
      </c>
      <c r="R13" s="5">
        <f t="shared" si="12"/>
        <v>1</v>
      </c>
      <c r="U13" s="16">
        <f t="shared" si="1"/>
        <v>0.81071332058228607</v>
      </c>
      <c r="V13" s="16">
        <f t="shared" si="13"/>
        <v>-0.20984077615974453</v>
      </c>
      <c r="W13" s="5">
        <f t="shared" si="14"/>
        <v>1</v>
      </c>
      <c r="X13" s="3">
        <f t="shared" si="15"/>
        <v>1</v>
      </c>
    </row>
    <row r="14" spans="1:26">
      <c r="A14" s="4">
        <v>38687</v>
      </c>
      <c r="B14" s="9">
        <v>207.22314499999999</v>
      </c>
      <c r="C14" s="9">
        <v>1248.290039</v>
      </c>
      <c r="E14" s="10">
        <f t="shared" si="2"/>
        <v>2.4573403567840435E-2</v>
      </c>
      <c r="F14" s="10">
        <f t="shared" si="3"/>
        <v>-9.5234899241847248E-4</v>
      </c>
      <c r="H14" s="5">
        <f t="shared" si="4"/>
        <v>1</v>
      </c>
      <c r="I14" s="5">
        <f t="shared" si="5"/>
        <v>0</v>
      </c>
      <c r="J14" s="5" t="e">
        <f t="shared" si="6"/>
        <v>#DIV/0!</v>
      </c>
      <c r="L14" s="5">
        <f t="shared" si="7"/>
        <v>0</v>
      </c>
      <c r="M14" s="5">
        <f t="shared" si="8"/>
        <v>0</v>
      </c>
      <c r="N14" s="5">
        <f t="shared" si="9"/>
        <v>0</v>
      </c>
      <c r="P14" s="11">
        <f t="shared" si="10"/>
        <v>1.1455394179022823E-2</v>
      </c>
      <c r="Q14" s="5">
        <f t="shared" si="11"/>
        <v>1</v>
      </c>
      <c r="R14" s="5">
        <f t="shared" si="12"/>
        <v>1</v>
      </c>
      <c r="U14" s="16">
        <f t="shared" si="1"/>
        <v>0.53035979350387685</v>
      </c>
      <c r="V14" s="16">
        <f t="shared" si="13"/>
        <v>-0.63419964708655674</v>
      </c>
      <c r="W14" s="5">
        <f t="shared" si="14"/>
        <v>1</v>
      </c>
      <c r="X14" s="3">
        <f t="shared" si="15"/>
        <v>1</v>
      </c>
    </row>
    <row r="15" spans="1:26">
      <c r="A15" s="4">
        <v>38720</v>
      </c>
      <c r="B15" s="9">
        <v>216.11425800000001</v>
      </c>
      <c r="C15" s="9">
        <v>1280.079956</v>
      </c>
      <c r="E15" s="10">
        <f t="shared" si="2"/>
        <v>4.2905984271206954E-2</v>
      </c>
      <c r="F15" s="10">
        <f t="shared" si="3"/>
        <v>2.5466771348641615E-2</v>
      </c>
      <c r="H15" s="5">
        <f t="shared" si="4"/>
        <v>1</v>
      </c>
      <c r="I15" s="5">
        <f t="shared" si="5"/>
        <v>0</v>
      </c>
      <c r="J15" s="5" t="e">
        <f t="shared" si="6"/>
        <v>#DIV/0!</v>
      </c>
      <c r="L15" s="5">
        <f t="shared" si="7"/>
        <v>1</v>
      </c>
      <c r="M15" s="5">
        <f t="shared" si="8"/>
        <v>1</v>
      </c>
      <c r="N15" s="5">
        <f t="shared" si="9"/>
        <v>1</v>
      </c>
      <c r="P15" s="11">
        <f t="shared" si="10"/>
        <v>3.9929926418861547E-2</v>
      </c>
      <c r="Q15" s="5">
        <f t="shared" si="11"/>
        <v>1</v>
      </c>
      <c r="R15" s="5">
        <f t="shared" si="12"/>
        <v>1</v>
      </c>
      <c r="U15" s="16">
        <f t="shared" si="1"/>
        <v>0.74953401313976786</v>
      </c>
      <c r="V15" s="16">
        <f t="shared" si="13"/>
        <v>-0.28830358136208073</v>
      </c>
      <c r="W15" s="5">
        <f t="shared" si="14"/>
        <v>1</v>
      </c>
      <c r="X15" s="3">
        <f t="shared" si="15"/>
        <v>1</v>
      </c>
    </row>
    <row r="16" spans="1:26">
      <c r="A16" s="4">
        <v>38749</v>
      </c>
      <c r="B16" s="9">
        <v>181.12918099999999</v>
      </c>
      <c r="C16" s="9">
        <v>1280.660034</v>
      </c>
      <c r="E16" s="10">
        <f t="shared" si="2"/>
        <v>-0.16188231782467599</v>
      </c>
      <c r="F16" s="10">
        <f t="shared" si="3"/>
        <v>4.5315763072539816E-4</v>
      </c>
      <c r="H16" s="5">
        <f t="shared" si="4"/>
        <v>0</v>
      </c>
      <c r="I16" s="5">
        <f t="shared" si="5"/>
        <v>1</v>
      </c>
      <c r="J16" s="5">
        <f t="shared" si="6"/>
        <v>0</v>
      </c>
      <c r="L16" s="5">
        <f t="shared" si="7"/>
        <v>1</v>
      </c>
      <c r="M16" s="5">
        <f t="shared" si="8"/>
        <v>1</v>
      </c>
      <c r="N16" s="5">
        <f t="shared" si="9"/>
        <v>0</v>
      </c>
      <c r="P16" s="11">
        <f t="shared" si="10"/>
        <v>1.2970249448137022E-2</v>
      </c>
      <c r="Q16" s="5">
        <f t="shared" si="11"/>
        <v>1</v>
      </c>
      <c r="R16" s="5">
        <f t="shared" si="12"/>
        <v>0</v>
      </c>
      <c r="U16" s="16">
        <f t="shared" si="1"/>
        <v>0.54325029538505443</v>
      </c>
      <c r="V16" s="16">
        <f t="shared" si="13"/>
        <v>-0.78361973043480349</v>
      </c>
      <c r="W16" s="5">
        <f t="shared" si="14"/>
        <v>1</v>
      </c>
      <c r="X16" s="3">
        <f t="shared" si="15"/>
        <v>0</v>
      </c>
    </row>
    <row r="17" spans="1:24">
      <c r="A17" s="4">
        <v>38777</v>
      </c>
      <c r="B17" s="9">
        <v>194.80552700000001</v>
      </c>
      <c r="C17" s="9">
        <v>1294.869995</v>
      </c>
      <c r="E17" s="10">
        <f t="shared" si="2"/>
        <v>7.5506033453549559E-2</v>
      </c>
      <c r="F17" s="10">
        <f t="shared" si="3"/>
        <v>1.1095810459249567E-2</v>
      </c>
      <c r="H17" s="5">
        <f t="shared" si="4"/>
        <v>1</v>
      </c>
      <c r="I17" s="5">
        <f t="shared" si="5"/>
        <v>0</v>
      </c>
      <c r="J17" s="5" t="e">
        <f t="shared" si="6"/>
        <v>#DIV/0!</v>
      </c>
      <c r="L17" s="5">
        <f t="shared" si="7"/>
        <v>1</v>
      </c>
      <c r="M17" s="5">
        <f t="shared" si="8"/>
        <v>1</v>
      </c>
      <c r="N17" s="5">
        <f t="shared" si="9"/>
        <v>1</v>
      </c>
      <c r="P17" s="11">
        <f t="shared" si="10"/>
        <v>2.4440902413528767E-2</v>
      </c>
      <c r="Q17" s="5">
        <f t="shared" si="11"/>
        <v>1</v>
      </c>
      <c r="R17" s="5">
        <f t="shared" si="12"/>
        <v>1</v>
      </c>
      <c r="U17" s="16">
        <f t="shared" si="1"/>
        <v>0.63784367871782788</v>
      </c>
      <c r="V17" s="16">
        <f t="shared" si="13"/>
        <v>-0.44966204334273918</v>
      </c>
      <c r="W17" s="5">
        <f t="shared" si="14"/>
        <v>1</v>
      </c>
      <c r="X17" s="3">
        <f t="shared" si="15"/>
        <v>1</v>
      </c>
    </row>
    <row r="18" spans="1:24">
      <c r="A18" s="4">
        <v>38810</v>
      </c>
      <c r="B18" s="9">
        <v>208.76159699999999</v>
      </c>
      <c r="C18" s="9">
        <v>1310.6099850000001</v>
      </c>
      <c r="E18" s="10">
        <f t="shared" si="2"/>
        <v>7.1641037166260579E-2</v>
      </c>
      <c r="F18" s="10">
        <f t="shared" si="3"/>
        <v>1.2155652737941391E-2</v>
      </c>
      <c r="H18" s="5">
        <f t="shared" si="4"/>
        <v>1</v>
      </c>
      <c r="I18" s="5">
        <f t="shared" si="5"/>
        <v>0</v>
      </c>
      <c r="J18" s="5" t="e">
        <f t="shared" si="6"/>
        <v>#DIV/0!</v>
      </c>
      <c r="L18" s="5">
        <f t="shared" si="7"/>
        <v>1</v>
      </c>
      <c r="M18" s="5">
        <f t="shared" si="8"/>
        <v>1</v>
      </c>
      <c r="N18" s="5">
        <f t="shared" si="9"/>
        <v>1</v>
      </c>
      <c r="P18" s="11">
        <f t="shared" si="10"/>
        <v>2.5583200595457694E-2</v>
      </c>
      <c r="Q18" s="5">
        <f t="shared" si="11"/>
        <v>1</v>
      </c>
      <c r="R18" s="5">
        <f t="shared" si="12"/>
        <v>1</v>
      </c>
      <c r="U18" s="16">
        <f t="shared" si="1"/>
        <v>0.64682507071844386</v>
      </c>
      <c r="V18" s="16">
        <f t="shared" si="13"/>
        <v>-0.43567939087013868</v>
      </c>
      <c r="W18" s="5">
        <f t="shared" si="14"/>
        <v>1</v>
      </c>
      <c r="X18" s="3">
        <f t="shared" si="15"/>
        <v>1</v>
      </c>
    </row>
    <row r="19" spans="1:24">
      <c r="A19" s="4">
        <v>38838</v>
      </c>
      <c r="B19" s="9">
        <v>185.724594</v>
      </c>
      <c r="C19" s="9">
        <v>1270.089966</v>
      </c>
      <c r="E19" s="10">
        <f t="shared" si="2"/>
        <v>-0.11035077011793504</v>
      </c>
      <c r="F19" s="10">
        <f t="shared" si="3"/>
        <v>-3.0916916141150885E-2</v>
      </c>
      <c r="H19" s="5">
        <f t="shared" si="4"/>
        <v>0</v>
      </c>
      <c r="I19" s="5">
        <f t="shared" si="5"/>
        <v>1</v>
      </c>
      <c r="J19" s="5">
        <f t="shared" si="6"/>
        <v>0</v>
      </c>
      <c r="L19" s="5">
        <f t="shared" si="7"/>
        <v>0</v>
      </c>
      <c r="M19" s="5">
        <f t="shared" si="8"/>
        <v>0</v>
      </c>
      <c r="N19" s="5">
        <f t="shared" si="9"/>
        <v>1</v>
      </c>
      <c r="P19" s="11">
        <f t="shared" si="10"/>
        <v>-2.0840421212049244E-2</v>
      </c>
      <c r="Q19" s="5">
        <f t="shared" si="11"/>
        <v>0</v>
      </c>
      <c r="R19" s="5">
        <f t="shared" si="12"/>
        <v>1</v>
      </c>
      <c r="U19" s="16">
        <f t="shared" si="1"/>
        <v>0.27215143658316521</v>
      </c>
      <c r="V19" s="16">
        <f t="shared" si="13"/>
        <v>-0.31766226970861489</v>
      </c>
      <c r="W19" s="5">
        <f t="shared" si="14"/>
        <v>0</v>
      </c>
      <c r="X19" s="3">
        <f t="shared" si="15"/>
        <v>1</v>
      </c>
    </row>
    <row r="20" spans="1:24">
      <c r="A20" s="4">
        <v>38869</v>
      </c>
      <c r="B20" s="9">
        <v>209.45590200000001</v>
      </c>
      <c r="C20" s="9">
        <v>1270.1999510000001</v>
      </c>
      <c r="E20" s="10">
        <f t="shared" si="2"/>
        <v>0.12777687375103386</v>
      </c>
      <c r="F20" s="10">
        <f t="shared" si="3"/>
        <v>8.6596227782509416E-5</v>
      </c>
      <c r="H20" s="5">
        <f t="shared" si="4"/>
        <v>1</v>
      </c>
      <c r="I20" s="5">
        <f t="shared" si="5"/>
        <v>0</v>
      </c>
      <c r="J20" s="5" t="e">
        <f t="shared" si="6"/>
        <v>#DIV/0!</v>
      </c>
      <c r="L20" s="5">
        <f t="shared" si="7"/>
        <v>1</v>
      </c>
      <c r="M20" s="5">
        <f t="shared" si="8"/>
        <v>1</v>
      </c>
      <c r="N20" s="5">
        <f t="shared" si="9"/>
        <v>1</v>
      </c>
      <c r="P20" s="11">
        <f t="shared" si="10"/>
        <v>1.2575169507880428E-2</v>
      </c>
      <c r="Q20" s="5">
        <f t="shared" si="11"/>
        <v>1</v>
      </c>
      <c r="R20" s="5">
        <f t="shared" si="12"/>
        <v>1</v>
      </c>
      <c r="U20" s="16">
        <f t="shared" si="1"/>
        <v>0.53989327753481875</v>
      </c>
      <c r="V20" s="16">
        <f t="shared" si="13"/>
        <v>-0.61638379315080805</v>
      </c>
      <c r="W20" s="5">
        <f t="shared" si="14"/>
        <v>1</v>
      </c>
      <c r="X20" s="3">
        <f t="shared" si="15"/>
        <v>1</v>
      </c>
    </row>
    <row r="21" spans="1:24">
      <c r="A21" s="4">
        <v>38901</v>
      </c>
      <c r="B21" s="9">
        <v>193.107224</v>
      </c>
      <c r="C21" s="9">
        <v>1276.660034</v>
      </c>
      <c r="E21" s="10">
        <f t="shared" si="2"/>
        <v>-7.8053078685746513E-2</v>
      </c>
      <c r="F21" s="10">
        <f t="shared" si="3"/>
        <v>5.0858787979908282E-3</v>
      </c>
      <c r="H21" s="5">
        <f t="shared" si="4"/>
        <v>0</v>
      </c>
      <c r="I21" s="5">
        <f t="shared" si="5"/>
        <v>1</v>
      </c>
      <c r="J21" s="5">
        <f t="shared" si="6"/>
        <v>0</v>
      </c>
      <c r="L21" s="5">
        <f t="shared" si="7"/>
        <v>1</v>
      </c>
      <c r="M21" s="5">
        <f t="shared" si="8"/>
        <v>1</v>
      </c>
      <c r="N21" s="5">
        <f t="shared" si="9"/>
        <v>0</v>
      </c>
      <c r="P21" s="11">
        <f t="shared" si="10"/>
        <v>1.7963397082597192E-2</v>
      </c>
      <c r="Q21" s="5">
        <f t="shared" si="11"/>
        <v>1</v>
      </c>
      <c r="R21" s="5">
        <f t="shared" si="12"/>
        <v>0</v>
      </c>
      <c r="U21" s="16">
        <f t="shared" si="1"/>
        <v>0.58524071089331031</v>
      </c>
      <c r="V21" s="16">
        <f t="shared" si="13"/>
        <v>-0.88005695328067846</v>
      </c>
      <c r="W21" s="5">
        <f t="shared" si="14"/>
        <v>1</v>
      </c>
      <c r="X21" s="3">
        <f t="shared" si="15"/>
        <v>0</v>
      </c>
    </row>
    <row r="22" spans="1:24">
      <c r="A22" s="4">
        <v>38930</v>
      </c>
      <c r="B22" s="9">
        <v>189.07624799999999</v>
      </c>
      <c r="C22" s="9">
        <v>1303.8199460000001</v>
      </c>
      <c r="E22" s="10">
        <f t="shared" si="2"/>
        <v>-2.087428899086663E-2</v>
      </c>
      <c r="F22" s="10">
        <f t="shared" si="3"/>
        <v>2.1274193032348121E-2</v>
      </c>
      <c r="H22" s="5">
        <f t="shared" si="4"/>
        <v>0</v>
      </c>
      <c r="I22" s="5">
        <f t="shared" si="5"/>
        <v>1</v>
      </c>
      <c r="J22" s="5">
        <f t="shared" si="6"/>
        <v>0</v>
      </c>
      <c r="L22" s="5">
        <f t="shared" si="7"/>
        <v>1</v>
      </c>
      <c r="M22" s="5">
        <f t="shared" si="8"/>
        <v>1</v>
      </c>
      <c r="N22" s="5">
        <f t="shared" si="9"/>
        <v>0</v>
      </c>
      <c r="P22" s="11">
        <f t="shared" si="10"/>
        <v>3.5411164821420808E-2</v>
      </c>
      <c r="Q22" s="5">
        <f t="shared" si="11"/>
        <v>1</v>
      </c>
      <c r="R22" s="5">
        <f t="shared" si="12"/>
        <v>0</v>
      </c>
      <c r="U22" s="16">
        <f t="shared" si="1"/>
        <v>0.71939732614797125</v>
      </c>
      <c r="V22" s="16">
        <f t="shared" si="13"/>
        <v>-1.2708155823070437</v>
      </c>
      <c r="W22" s="5">
        <f t="shared" si="14"/>
        <v>1</v>
      </c>
      <c r="X22" s="3">
        <f t="shared" si="15"/>
        <v>0</v>
      </c>
    </row>
    <row r="23" spans="1:24">
      <c r="A23" s="4">
        <v>38961</v>
      </c>
      <c r="B23" s="9">
        <v>200.74958799999999</v>
      </c>
      <c r="C23" s="9">
        <v>1335.849976</v>
      </c>
      <c r="E23" s="10">
        <f t="shared" si="2"/>
        <v>6.1738796509226201E-2</v>
      </c>
      <c r="F23" s="10">
        <f t="shared" si="3"/>
        <v>2.4566298512509466E-2</v>
      </c>
      <c r="H23" s="5">
        <f t="shared" si="4"/>
        <v>1</v>
      </c>
      <c r="I23" s="5">
        <f t="shared" si="5"/>
        <v>0</v>
      </c>
      <c r="J23" s="5" t="e">
        <f t="shared" si="6"/>
        <v>#DIV/0!</v>
      </c>
      <c r="L23" s="5">
        <f t="shared" si="7"/>
        <v>1</v>
      </c>
      <c r="M23" s="5">
        <f t="shared" si="8"/>
        <v>1</v>
      </c>
      <c r="N23" s="5">
        <f t="shared" si="9"/>
        <v>1</v>
      </c>
      <c r="P23" s="11">
        <f t="shared" si="10"/>
        <v>3.8959396648281186E-2</v>
      </c>
      <c r="Q23" s="5">
        <f t="shared" si="11"/>
        <v>1</v>
      </c>
      <c r="R23" s="5">
        <f t="shared" si="12"/>
        <v>1</v>
      </c>
      <c r="U23" s="16">
        <f t="shared" si="1"/>
        <v>0.74324668118173409</v>
      </c>
      <c r="V23" s="16">
        <f t="shared" si="13"/>
        <v>-0.29672728239242735</v>
      </c>
      <c r="W23" s="5">
        <f t="shared" si="14"/>
        <v>1</v>
      </c>
      <c r="X23" s="3">
        <f t="shared" si="15"/>
        <v>1</v>
      </c>
    </row>
    <row r="24" spans="1:24">
      <c r="A24" s="4">
        <v>38992</v>
      </c>
      <c r="B24" s="9">
        <v>237.957458</v>
      </c>
      <c r="C24" s="9">
        <v>1377.9399410000001</v>
      </c>
      <c r="E24" s="10">
        <f t="shared" si="2"/>
        <v>0.18534468922546443</v>
      </c>
      <c r="F24" s="10">
        <f t="shared" si="3"/>
        <v>3.1508002961554205E-2</v>
      </c>
      <c r="H24" s="5">
        <f t="shared" si="4"/>
        <v>1</v>
      </c>
      <c r="I24" s="5">
        <f t="shared" si="5"/>
        <v>0</v>
      </c>
      <c r="J24" s="5" t="e">
        <f t="shared" si="6"/>
        <v>#DIV/0!</v>
      </c>
      <c r="L24" s="5">
        <f t="shared" si="7"/>
        <v>1</v>
      </c>
      <c r="M24" s="5">
        <f t="shared" si="8"/>
        <v>1</v>
      </c>
      <c r="N24" s="5">
        <f t="shared" si="9"/>
        <v>1</v>
      </c>
      <c r="P24" s="11">
        <f t="shared" si="10"/>
        <v>4.6441166842822991E-2</v>
      </c>
      <c r="Q24" s="5">
        <f t="shared" si="11"/>
        <v>1</v>
      </c>
      <c r="R24" s="5">
        <f t="shared" si="12"/>
        <v>1</v>
      </c>
      <c r="U24" s="16">
        <f t="shared" si="1"/>
        <v>0.78901121114789041</v>
      </c>
      <c r="V24" s="16">
        <f t="shared" si="13"/>
        <v>-0.23697474892429854</v>
      </c>
      <c r="W24" s="5">
        <f t="shared" si="14"/>
        <v>1</v>
      </c>
      <c r="X24" s="3">
        <f t="shared" si="15"/>
        <v>1</v>
      </c>
    </row>
    <row r="25" spans="1:24">
      <c r="A25" s="4">
        <v>39022</v>
      </c>
      <c r="B25" s="9">
        <v>242.16325399999999</v>
      </c>
      <c r="C25" s="9">
        <v>1400.630005</v>
      </c>
      <c r="E25" s="10">
        <f t="shared" si="2"/>
        <v>1.7674571057150867E-2</v>
      </c>
      <c r="F25" s="10">
        <f t="shared" si="3"/>
        <v>1.6466656727820217E-2</v>
      </c>
      <c r="H25" s="5">
        <f t="shared" si="4"/>
        <v>1</v>
      </c>
      <c r="I25" s="5">
        <f t="shared" si="5"/>
        <v>0</v>
      </c>
      <c r="J25" s="5" t="e">
        <f t="shared" si="6"/>
        <v>#DIV/0!</v>
      </c>
      <c r="L25" s="5">
        <f t="shared" si="7"/>
        <v>1</v>
      </c>
      <c r="M25" s="5">
        <f t="shared" si="8"/>
        <v>1</v>
      </c>
      <c r="N25" s="5">
        <f t="shared" si="9"/>
        <v>1</v>
      </c>
      <c r="P25" s="11">
        <f t="shared" si="10"/>
        <v>3.0229601403326242E-2</v>
      </c>
      <c r="Q25" s="5">
        <f t="shared" si="11"/>
        <v>1</v>
      </c>
      <c r="R25" s="5">
        <f t="shared" si="12"/>
        <v>1</v>
      </c>
      <c r="U25" s="16">
        <f t="shared" si="1"/>
        <v>0.68225087815775642</v>
      </c>
      <c r="V25" s="16">
        <f t="shared" si="13"/>
        <v>-0.38235783224500286</v>
      </c>
      <c r="W25" s="5">
        <f t="shared" si="14"/>
        <v>1</v>
      </c>
      <c r="X25" s="3">
        <f t="shared" si="15"/>
        <v>1</v>
      </c>
    </row>
    <row r="26" spans="1:24">
      <c r="A26" s="4">
        <v>39052</v>
      </c>
      <c r="B26" s="9">
        <v>230.010391</v>
      </c>
      <c r="C26" s="9">
        <v>1418.3000489999999</v>
      </c>
      <c r="E26" s="10">
        <f t="shared" si="2"/>
        <v>-5.018458746016019E-2</v>
      </c>
      <c r="F26" s="10">
        <f t="shared" si="3"/>
        <v>1.2615782852659851E-2</v>
      </c>
      <c r="H26" s="5">
        <f t="shared" si="4"/>
        <v>0</v>
      </c>
      <c r="I26" s="5">
        <f t="shared" si="5"/>
        <v>1</v>
      </c>
      <c r="J26" s="5">
        <f t="shared" si="6"/>
        <v>0</v>
      </c>
      <c r="L26" s="5">
        <f t="shared" si="7"/>
        <v>1</v>
      </c>
      <c r="M26" s="5">
        <f t="shared" si="8"/>
        <v>1</v>
      </c>
      <c r="N26" s="5">
        <f t="shared" si="9"/>
        <v>0</v>
      </c>
      <c r="P26" s="11">
        <f t="shared" si="10"/>
        <v>2.6079128908623694E-2</v>
      </c>
      <c r="Q26" s="5">
        <f t="shared" si="11"/>
        <v>1</v>
      </c>
      <c r="R26" s="5">
        <f t="shared" si="12"/>
        <v>0</v>
      </c>
      <c r="U26" s="16">
        <f t="shared" si="1"/>
        <v>0.65069272150577895</v>
      </c>
      <c r="V26" s="16">
        <f t="shared" si="13"/>
        <v>-1.0518032900139263</v>
      </c>
      <c r="W26" s="5">
        <f t="shared" si="14"/>
        <v>1</v>
      </c>
      <c r="X26" s="3">
        <f t="shared" si="15"/>
        <v>0</v>
      </c>
    </row>
    <row r="27" spans="1:24">
      <c r="A27" s="4">
        <v>39085</v>
      </c>
      <c r="B27" s="9">
        <v>250.49993900000001</v>
      </c>
      <c r="C27" s="9">
        <v>1438.23999</v>
      </c>
      <c r="E27" s="10">
        <f t="shared" si="2"/>
        <v>8.9080966781192039E-2</v>
      </c>
      <c r="F27" s="10">
        <f t="shared" si="3"/>
        <v>1.4059042735039773E-2</v>
      </c>
      <c r="H27" s="5">
        <f t="shared" si="4"/>
        <v>1</v>
      </c>
      <c r="I27" s="5">
        <f t="shared" si="5"/>
        <v>0</v>
      </c>
      <c r="J27" s="5" t="e">
        <f t="shared" si="6"/>
        <v>#DIV/0!</v>
      </c>
      <c r="L27" s="5">
        <f t="shared" si="7"/>
        <v>1</v>
      </c>
      <c r="M27" s="5">
        <f t="shared" si="8"/>
        <v>1</v>
      </c>
      <c r="N27" s="5">
        <f t="shared" si="9"/>
        <v>1</v>
      </c>
      <c r="P27" s="11">
        <f t="shared" si="10"/>
        <v>2.7634674646739056E-2</v>
      </c>
      <c r="Q27" s="5">
        <f t="shared" si="11"/>
        <v>1</v>
      </c>
      <c r="R27" s="5">
        <f t="shared" si="12"/>
        <v>1</v>
      </c>
      <c r="U27" s="16">
        <f t="shared" si="1"/>
        <v>0.66269427104571366</v>
      </c>
      <c r="V27" s="16">
        <f t="shared" si="13"/>
        <v>-0.41144152479371943</v>
      </c>
      <c r="W27" s="5">
        <f t="shared" si="14"/>
        <v>1</v>
      </c>
      <c r="X27" s="3">
        <f t="shared" si="15"/>
        <v>1</v>
      </c>
    </row>
    <row r="28" spans="1:24">
      <c r="A28" s="4">
        <v>39114</v>
      </c>
      <c r="B28" s="9">
        <v>224.50088500000001</v>
      </c>
      <c r="C28" s="9">
        <v>1406.8199460000001</v>
      </c>
      <c r="E28" s="10">
        <f t="shared" si="2"/>
        <v>-0.10378866399644116</v>
      </c>
      <c r="F28" s="10">
        <f t="shared" si="3"/>
        <v>-2.1846176033528231E-2</v>
      </c>
      <c r="H28" s="5">
        <f t="shared" si="4"/>
        <v>0</v>
      </c>
      <c r="I28" s="5">
        <f t="shared" si="5"/>
        <v>1</v>
      </c>
      <c r="J28" s="5">
        <f t="shared" si="6"/>
        <v>0</v>
      </c>
      <c r="L28" s="5">
        <f t="shared" si="7"/>
        <v>0</v>
      </c>
      <c r="M28" s="5">
        <f t="shared" si="8"/>
        <v>0</v>
      </c>
      <c r="N28" s="5">
        <f t="shared" si="9"/>
        <v>1</v>
      </c>
      <c r="P28" s="11">
        <f t="shared" si="10"/>
        <v>-1.1063976035247582E-2</v>
      </c>
      <c r="Q28" s="5">
        <f t="shared" si="11"/>
        <v>0</v>
      </c>
      <c r="R28" s="5">
        <f t="shared" si="12"/>
        <v>1</v>
      </c>
      <c r="U28" s="16">
        <f t="shared" si="1"/>
        <v>0.34318429366699338</v>
      </c>
      <c r="V28" s="16">
        <f t="shared" si="13"/>
        <v>-0.42035180771174196</v>
      </c>
      <c r="W28" s="5">
        <f t="shared" si="14"/>
        <v>0</v>
      </c>
      <c r="X28" s="3">
        <f t="shared" si="15"/>
        <v>1</v>
      </c>
    </row>
    <row r="29" spans="1:24">
      <c r="A29" s="4">
        <v>39142</v>
      </c>
      <c r="B29" s="9">
        <v>228.85154700000001</v>
      </c>
      <c r="C29" s="9">
        <v>1420.8599850000001</v>
      </c>
      <c r="E29" s="10">
        <f t="shared" si="2"/>
        <v>1.9379264362365367E-2</v>
      </c>
      <c r="F29" s="10">
        <f t="shared" si="3"/>
        <v>9.9799828968305526E-3</v>
      </c>
      <c r="H29" s="5">
        <f t="shared" si="4"/>
        <v>1</v>
      </c>
      <c r="I29" s="5">
        <f t="shared" si="5"/>
        <v>0</v>
      </c>
      <c r="J29" s="5" t="e">
        <f t="shared" si="6"/>
        <v>#DIV/0!</v>
      </c>
      <c r="L29" s="5">
        <f t="shared" si="7"/>
        <v>1</v>
      </c>
      <c r="M29" s="5">
        <f t="shared" si="8"/>
        <v>1</v>
      </c>
      <c r="N29" s="5">
        <f t="shared" si="9"/>
        <v>1</v>
      </c>
      <c r="P29" s="11">
        <f t="shared" si="10"/>
        <v>2.3238263283609652E-2</v>
      </c>
      <c r="Q29" s="5">
        <f t="shared" si="11"/>
        <v>1</v>
      </c>
      <c r="R29" s="5">
        <f t="shared" si="12"/>
        <v>1</v>
      </c>
      <c r="U29" s="16">
        <f t="shared" si="1"/>
        <v>0.62828279458443592</v>
      </c>
      <c r="V29" s="16">
        <f t="shared" si="13"/>
        <v>-0.46476490402516246</v>
      </c>
      <c r="W29" s="5">
        <f t="shared" si="14"/>
        <v>1</v>
      </c>
      <c r="X29" s="3">
        <f t="shared" si="15"/>
        <v>1</v>
      </c>
    </row>
    <row r="30" spans="1:24">
      <c r="A30" s="4">
        <v>39174</v>
      </c>
      <c r="B30" s="9">
        <v>235.45495600000001</v>
      </c>
      <c r="C30" s="9">
        <v>1482.369995</v>
      </c>
      <c r="E30" s="10">
        <f t="shared" si="2"/>
        <v>2.8854552597802563E-2</v>
      </c>
      <c r="F30" s="10">
        <f t="shared" si="3"/>
        <v>4.3290690602424187E-2</v>
      </c>
      <c r="H30" s="5">
        <f t="shared" si="4"/>
        <v>1</v>
      </c>
      <c r="I30" s="5">
        <f t="shared" si="5"/>
        <v>0</v>
      </c>
      <c r="J30" s="5" t="e">
        <f t="shared" si="6"/>
        <v>#DIV/0!</v>
      </c>
      <c r="L30" s="5">
        <f t="shared" si="7"/>
        <v>1</v>
      </c>
      <c r="M30" s="5">
        <f t="shared" si="8"/>
        <v>1</v>
      </c>
      <c r="N30" s="5">
        <f t="shared" si="9"/>
        <v>1</v>
      </c>
      <c r="P30" s="11">
        <f t="shared" si="10"/>
        <v>5.9140549516078153E-2</v>
      </c>
      <c r="Q30" s="5">
        <f t="shared" si="11"/>
        <v>1</v>
      </c>
      <c r="R30" s="5">
        <f t="shared" si="12"/>
        <v>1</v>
      </c>
      <c r="U30" s="16">
        <f t="shared" si="1"/>
        <v>0.85240773091120015</v>
      </c>
      <c r="V30" s="16">
        <f t="shared" si="13"/>
        <v>-0.15969030921738603</v>
      </c>
      <c r="W30" s="5">
        <f t="shared" si="14"/>
        <v>1</v>
      </c>
      <c r="X30" s="3">
        <f t="shared" si="15"/>
        <v>1</v>
      </c>
    </row>
    <row r="31" spans="1:24">
      <c r="A31" s="4">
        <v>39203</v>
      </c>
      <c r="B31" s="9">
        <v>248.706726</v>
      </c>
      <c r="C31" s="9">
        <v>1530.619995</v>
      </c>
      <c r="E31" s="10">
        <f t="shared" si="2"/>
        <v>5.6281550514485579E-2</v>
      </c>
      <c r="F31" s="10">
        <f t="shared" si="3"/>
        <v>3.254922870993493E-2</v>
      </c>
      <c r="H31" s="5">
        <f t="shared" si="4"/>
        <v>1</v>
      </c>
      <c r="I31" s="5">
        <f t="shared" si="5"/>
        <v>0</v>
      </c>
      <c r="J31" s="5" t="e">
        <f t="shared" si="6"/>
        <v>#DIV/0!</v>
      </c>
      <c r="L31" s="5">
        <f t="shared" si="7"/>
        <v>1</v>
      </c>
      <c r="M31" s="5">
        <f t="shared" si="8"/>
        <v>1</v>
      </c>
      <c r="N31" s="5">
        <f t="shared" si="9"/>
        <v>1</v>
      </c>
      <c r="P31" s="11">
        <f t="shared" si="10"/>
        <v>4.7563400125327032E-2</v>
      </c>
      <c r="Q31" s="5">
        <f t="shared" si="11"/>
        <v>1</v>
      </c>
      <c r="R31" s="5">
        <f t="shared" si="12"/>
        <v>1</v>
      </c>
      <c r="U31" s="16">
        <f t="shared" si="1"/>
        <v>0.79533418787094567</v>
      </c>
      <c r="V31" s="16">
        <f t="shared" si="13"/>
        <v>-0.2289928905533829</v>
      </c>
      <c r="W31" s="5">
        <f t="shared" si="14"/>
        <v>1</v>
      </c>
      <c r="X31" s="3">
        <f t="shared" si="15"/>
        <v>1</v>
      </c>
    </row>
    <row r="32" spans="1:24">
      <c r="A32" s="4">
        <v>39234</v>
      </c>
      <c r="B32" s="9">
        <v>261.08935500000001</v>
      </c>
      <c r="C32" s="9">
        <v>1503.349976</v>
      </c>
      <c r="E32" s="10">
        <f t="shared" si="2"/>
        <v>4.97880744889867E-2</v>
      </c>
      <c r="F32" s="10">
        <f t="shared" si="3"/>
        <v>-1.7816322202167556E-2</v>
      </c>
      <c r="H32" s="5">
        <f t="shared" si="4"/>
        <v>1</v>
      </c>
      <c r="I32" s="5">
        <f t="shared" si="5"/>
        <v>0</v>
      </c>
      <c r="J32" s="5" t="e">
        <f t="shared" si="6"/>
        <v>#DIV/0!</v>
      </c>
      <c r="L32" s="5">
        <f t="shared" si="7"/>
        <v>0</v>
      </c>
      <c r="M32" s="5">
        <f t="shared" si="8"/>
        <v>0</v>
      </c>
      <c r="N32" s="5">
        <f t="shared" si="9"/>
        <v>0</v>
      </c>
      <c r="P32" s="11">
        <f t="shared" si="10"/>
        <v>-6.720598914375861E-3</v>
      </c>
      <c r="Q32" s="5">
        <f t="shared" si="11"/>
        <v>0</v>
      </c>
      <c r="R32" s="5">
        <f t="shared" si="12"/>
        <v>0</v>
      </c>
      <c r="U32" s="16">
        <f t="shared" si="1"/>
        <v>0.37742694623928313</v>
      </c>
      <c r="V32" s="16">
        <f t="shared" si="13"/>
        <v>-0.97437824891638758</v>
      </c>
      <c r="W32" s="5">
        <f t="shared" si="14"/>
        <v>0</v>
      </c>
      <c r="X32" s="3">
        <f t="shared" si="15"/>
        <v>0</v>
      </c>
    </row>
    <row r="33" spans="1:24">
      <c r="A33" s="4">
        <v>39265</v>
      </c>
      <c r="B33" s="9">
        <v>254.74568199999999</v>
      </c>
      <c r="C33" s="9">
        <v>1455.2700199999999</v>
      </c>
      <c r="E33" s="10">
        <f t="shared" si="2"/>
        <v>-2.4296942324592341E-2</v>
      </c>
      <c r="F33" s="10">
        <f t="shared" si="3"/>
        <v>-3.1981878316802548E-2</v>
      </c>
      <c r="H33" s="5">
        <f t="shared" si="4"/>
        <v>0</v>
      </c>
      <c r="I33" s="5">
        <f t="shared" si="5"/>
        <v>1</v>
      </c>
      <c r="J33" s="5">
        <f t="shared" si="6"/>
        <v>0</v>
      </c>
      <c r="L33" s="5">
        <f t="shared" si="7"/>
        <v>0</v>
      </c>
      <c r="M33" s="5">
        <f t="shared" si="8"/>
        <v>0</v>
      </c>
      <c r="N33" s="5">
        <f t="shared" si="9"/>
        <v>1</v>
      </c>
      <c r="P33" s="11">
        <f t="shared" si="10"/>
        <v>-2.1988237619761826E-2</v>
      </c>
      <c r="Q33" s="5">
        <f t="shared" si="11"/>
        <v>0</v>
      </c>
      <c r="R33" s="5">
        <f t="shared" si="12"/>
        <v>1</v>
      </c>
      <c r="U33" s="16">
        <f t="shared" si="1"/>
        <v>0.26443988549057978</v>
      </c>
      <c r="V33" s="16">
        <f t="shared" si="13"/>
        <v>-0.30712300943297793</v>
      </c>
      <c r="W33" s="5">
        <f t="shared" si="14"/>
        <v>0</v>
      </c>
      <c r="X33" s="3">
        <f t="shared" si="15"/>
        <v>1</v>
      </c>
    </row>
    <row r="34" spans="1:24">
      <c r="A34" s="4">
        <v>39295</v>
      </c>
      <c r="B34" s="9">
        <v>257.36807299999998</v>
      </c>
      <c r="C34" s="9">
        <v>1473.98999</v>
      </c>
      <c r="E34" s="10">
        <f t="shared" si="2"/>
        <v>1.0294152895592434E-2</v>
      </c>
      <c r="F34" s="10">
        <f t="shared" si="3"/>
        <v>1.2863571531556817E-2</v>
      </c>
      <c r="H34" s="5">
        <f t="shared" si="4"/>
        <v>1</v>
      </c>
      <c r="I34" s="5">
        <f t="shared" si="5"/>
        <v>0</v>
      </c>
      <c r="J34" s="5" t="e">
        <f t="shared" si="6"/>
        <v>#DIV/0!</v>
      </c>
      <c r="L34" s="5">
        <f t="shared" si="7"/>
        <v>1</v>
      </c>
      <c r="M34" s="5">
        <f t="shared" si="8"/>
        <v>1</v>
      </c>
      <c r="N34" s="5">
        <f t="shared" si="9"/>
        <v>1</v>
      </c>
      <c r="P34" s="11">
        <f t="shared" si="10"/>
        <v>2.6346195587409093E-2</v>
      </c>
      <c r="Q34" s="5">
        <f t="shared" si="11"/>
        <v>1</v>
      </c>
      <c r="R34" s="5">
        <f t="shared" si="12"/>
        <v>1</v>
      </c>
      <c r="U34" s="16">
        <f t="shared" si="1"/>
        <v>0.65276737456944511</v>
      </c>
      <c r="V34" s="16">
        <f t="shared" si="13"/>
        <v>-0.42653445426277553</v>
      </c>
      <c r="W34" s="5">
        <f t="shared" si="14"/>
        <v>1</v>
      </c>
      <c r="X34" s="3">
        <f t="shared" si="15"/>
        <v>1</v>
      </c>
    </row>
    <row r="35" spans="1:24">
      <c r="A35" s="4">
        <v>39329</v>
      </c>
      <c r="B35" s="9">
        <v>283.35214200000001</v>
      </c>
      <c r="C35" s="9">
        <v>1526.75</v>
      </c>
      <c r="E35" s="10">
        <f t="shared" si="2"/>
        <v>0.10096073183094489</v>
      </c>
      <c r="F35" s="10">
        <f t="shared" si="3"/>
        <v>3.5794008343299488E-2</v>
      </c>
      <c r="H35" s="5">
        <f t="shared" si="4"/>
        <v>1</v>
      </c>
      <c r="I35" s="5">
        <f t="shared" si="5"/>
        <v>0</v>
      </c>
      <c r="J35" s="5" t="e">
        <f t="shared" si="6"/>
        <v>#DIV/0!</v>
      </c>
      <c r="L35" s="5">
        <f t="shared" si="7"/>
        <v>1</v>
      </c>
      <c r="M35" s="5">
        <f t="shared" si="8"/>
        <v>1</v>
      </c>
      <c r="N35" s="5">
        <f t="shared" si="9"/>
        <v>1</v>
      </c>
      <c r="P35" s="11">
        <f t="shared" si="10"/>
        <v>5.1060624146742117E-2</v>
      </c>
      <c r="Q35" s="5">
        <f t="shared" si="11"/>
        <v>1</v>
      </c>
      <c r="R35" s="5">
        <f t="shared" si="12"/>
        <v>1</v>
      </c>
      <c r="U35" s="16">
        <f t="shared" si="1"/>
        <v>0.81413056503231118</v>
      </c>
      <c r="V35" s="16">
        <f t="shared" si="13"/>
        <v>-0.20563452653959588</v>
      </c>
      <c r="W35" s="5">
        <f t="shared" si="14"/>
        <v>1</v>
      </c>
      <c r="X35" s="3">
        <f t="shared" si="15"/>
        <v>1</v>
      </c>
    </row>
    <row r="36" spans="1:24">
      <c r="A36" s="4">
        <v>39356</v>
      </c>
      <c r="B36" s="9">
        <v>353.14746100000002</v>
      </c>
      <c r="C36" s="9">
        <v>1549.380005</v>
      </c>
      <c r="E36" s="10">
        <f t="shared" si="2"/>
        <v>0.24632006840449439</v>
      </c>
      <c r="F36" s="10">
        <f t="shared" si="3"/>
        <v>1.4822338300311211E-2</v>
      </c>
      <c r="H36" s="5">
        <f t="shared" si="4"/>
        <v>1</v>
      </c>
      <c r="I36" s="5">
        <f t="shared" si="5"/>
        <v>0</v>
      </c>
      <c r="J36" s="5" t="e">
        <f t="shared" si="6"/>
        <v>#DIV/0!</v>
      </c>
      <c r="L36" s="5">
        <f t="shared" si="7"/>
        <v>1</v>
      </c>
      <c r="M36" s="5">
        <f t="shared" si="8"/>
        <v>1</v>
      </c>
      <c r="N36" s="5">
        <f t="shared" si="9"/>
        <v>1</v>
      </c>
      <c r="P36" s="11">
        <f t="shared" si="10"/>
        <v>2.845735473227045E-2</v>
      </c>
      <c r="Q36" s="5">
        <f t="shared" si="11"/>
        <v>1</v>
      </c>
      <c r="R36" s="5">
        <f t="shared" si="12"/>
        <v>1</v>
      </c>
      <c r="U36" s="16">
        <f t="shared" ref="U36:U67" si="16">1/(1+EXP(-$Z$1-$Z$2*F36))</f>
        <v>0.66895893029179687</v>
      </c>
      <c r="V36" s="16">
        <f t="shared" si="13"/>
        <v>-0.40203261043669369</v>
      </c>
      <c r="W36" s="5">
        <f t="shared" si="14"/>
        <v>1</v>
      </c>
      <c r="X36" s="3">
        <f t="shared" si="15"/>
        <v>1</v>
      </c>
    </row>
    <row r="37" spans="1:24">
      <c r="A37" s="4">
        <v>39387</v>
      </c>
      <c r="B37" s="9">
        <v>346.154449</v>
      </c>
      <c r="C37" s="9">
        <v>1481.1400149999999</v>
      </c>
      <c r="E37" s="10">
        <f t="shared" si="2"/>
        <v>-1.9801960292162524E-2</v>
      </c>
      <c r="F37" s="10">
        <f t="shared" si="3"/>
        <v>-4.4043417224814418E-2</v>
      </c>
      <c r="H37" s="5">
        <f t="shared" si="4"/>
        <v>0</v>
      </c>
      <c r="I37" s="5">
        <f t="shared" si="5"/>
        <v>1</v>
      </c>
      <c r="J37" s="5">
        <f t="shared" si="6"/>
        <v>0</v>
      </c>
      <c r="L37" s="5">
        <f t="shared" si="7"/>
        <v>0</v>
      </c>
      <c r="M37" s="5">
        <f t="shared" si="8"/>
        <v>0</v>
      </c>
      <c r="N37" s="5">
        <f t="shared" si="9"/>
        <v>1</v>
      </c>
      <c r="P37" s="11">
        <f t="shared" si="10"/>
        <v>-3.4988166234511162E-2</v>
      </c>
      <c r="Q37" s="5">
        <f t="shared" si="11"/>
        <v>0</v>
      </c>
      <c r="R37" s="5">
        <f t="shared" si="12"/>
        <v>1</v>
      </c>
      <c r="U37" s="16">
        <f t="shared" si="16"/>
        <v>0.18725586504868741</v>
      </c>
      <c r="V37" s="16">
        <f t="shared" si="13"/>
        <v>-0.20733893612522106</v>
      </c>
      <c r="W37" s="5">
        <f t="shared" si="14"/>
        <v>0</v>
      </c>
      <c r="X37" s="3">
        <f t="shared" si="15"/>
        <v>1</v>
      </c>
    </row>
    <row r="38" spans="1:24">
      <c r="A38" s="4">
        <v>39419</v>
      </c>
      <c r="B38" s="9">
        <v>345.39520299999998</v>
      </c>
      <c r="C38" s="9">
        <v>1468.3599850000001</v>
      </c>
      <c r="E38" s="10">
        <f t="shared" si="2"/>
        <v>-2.193373513451613E-3</v>
      </c>
      <c r="F38" s="10">
        <f t="shared" si="3"/>
        <v>-8.6285090339686121E-3</v>
      </c>
      <c r="H38" s="5">
        <f t="shared" si="4"/>
        <v>0</v>
      </c>
      <c r="I38" s="5">
        <f t="shared" si="5"/>
        <v>1</v>
      </c>
      <c r="J38" s="5">
        <f t="shared" si="6"/>
        <v>0</v>
      </c>
      <c r="L38" s="5">
        <f t="shared" si="7"/>
        <v>0</v>
      </c>
      <c r="M38" s="5">
        <f t="shared" si="8"/>
        <v>0</v>
      </c>
      <c r="N38" s="5">
        <f t="shared" si="9"/>
        <v>1</v>
      </c>
      <c r="P38" s="11">
        <f t="shared" si="10"/>
        <v>3.1820276263304515E-3</v>
      </c>
      <c r="Q38" s="5">
        <f t="shared" si="11"/>
        <v>1</v>
      </c>
      <c r="R38" s="5">
        <f t="shared" si="12"/>
        <v>0</v>
      </c>
      <c r="U38" s="16">
        <f t="shared" si="16"/>
        <v>0.4596959068761069</v>
      </c>
      <c r="V38" s="16">
        <f t="shared" si="13"/>
        <v>-0.61562316251044535</v>
      </c>
      <c r="W38" s="5">
        <f t="shared" si="14"/>
        <v>0</v>
      </c>
      <c r="X38" s="3">
        <f t="shared" si="15"/>
        <v>1</v>
      </c>
    </row>
    <row r="39" spans="1:24">
      <c r="A39" s="4">
        <v>39449</v>
      </c>
      <c r="B39" s="9">
        <v>281.86862200000002</v>
      </c>
      <c r="C39" s="9">
        <v>1378.5500489999999</v>
      </c>
      <c r="E39" s="10">
        <f t="shared" si="2"/>
        <v>-0.18392432914014722</v>
      </c>
      <c r="F39" s="10">
        <f t="shared" si="3"/>
        <v>-6.116343193593643E-2</v>
      </c>
      <c r="H39" s="5">
        <f t="shared" si="4"/>
        <v>0</v>
      </c>
      <c r="I39" s="5">
        <f t="shared" si="5"/>
        <v>1</v>
      </c>
      <c r="J39" s="5">
        <f t="shared" si="6"/>
        <v>0</v>
      </c>
      <c r="L39" s="5">
        <f t="shared" si="7"/>
        <v>0</v>
      </c>
      <c r="M39" s="5">
        <f t="shared" si="8"/>
        <v>0</v>
      </c>
      <c r="N39" s="5">
        <f t="shared" si="9"/>
        <v>1</v>
      </c>
      <c r="P39" s="11">
        <f t="shared" si="10"/>
        <v>-5.3440120900114386E-2</v>
      </c>
      <c r="Q39" s="5">
        <f t="shared" si="11"/>
        <v>0</v>
      </c>
      <c r="R39" s="5">
        <f t="shared" si="12"/>
        <v>1</v>
      </c>
      <c r="U39" s="16">
        <f t="shared" si="16"/>
        <v>0.10914952463950323</v>
      </c>
      <c r="V39" s="16">
        <f t="shared" si="13"/>
        <v>-0.11557868224900392</v>
      </c>
      <c r="W39" s="5">
        <f t="shared" si="14"/>
        <v>0</v>
      </c>
      <c r="X39" s="3">
        <f t="shared" si="15"/>
        <v>1</v>
      </c>
    </row>
    <row r="40" spans="1:24">
      <c r="A40" s="4">
        <v>39479</v>
      </c>
      <c r="B40" s="9">
        <v>235.35505699999999</v>
      </c>
      <c r="C40" s="9">
        <v>1330.630005</v>
      </c>
      <c r="E40" s="10">
        <f t="shared" si="2"/>
        <v>-0.16501859862925794</v>
      </c>
      <c r="F40" s="10">
        <f t="shared" si="3"/>
        <v>-3.4761192772624461E-2</v>
      </c>
      <c r="H40" s="5">
        <f t="shared" si="4"/>
        <v>0</v>
      </c>
      <c r="I40" s="5">
        <f t="shared" si="5"/>
        <v>1</v>
      </c>
      <c r="J40" s="5">
        <f t="shared" si="6"/>
        <v>0</v>
      </c>
      <c r="L40" s="5">
        <f t="shared" si="7"/>
        <v>0</v>
      </c>
      <c r="M40" s="5">
        <f t="shared" si="8"/>
        <v>0</v>
      </c>
      <c r="N40" s="5">
        <f t="shared" si="9"/>
        <v>1</v>
      </c>
      <c r="P40" s="11">
        <f t="shared" si="10"/>
        <v>-2.4983783196423345E-2</v>
      </c>
      <c r="Q40" s="5">
        <f t="shared" si="11"/>
        <v>0</v>
      </c>
      <c r="R40" s="5">
        <f t="shared" si="12"/>
        <v>1</v>
      </c>
      <c r="U40" s="16">
        <f t="shared" si="16"/>
        <v>0.24498497689740778</v>
      </c>
      <c r="V40" s="16">
        <f t="shared" si="13"/>
        <v>-0.28101763178194905</v>
      </c>
      <c r="W40" s="5">
        <f t="shared" si="14"/>
        <v>0</v>
      </c>
      <c r="X40" s="3">
        <f t="shared" si="15"/>
        <v>1</v>
      </c>
    </row>
    <row r="41" spans="1:24">
      <c r="A41" s="4">
        <v>39510</v>
      </c>
      <c r="B41" s="9">
        <v>220.01535000000001</v>
      </c>
      <c r="C41" s="9">
        <v>1322.6999510000001</v>
      </c>
      <c r="E41" s="10">
        <f t="shared" si="2"/>
        <v>-6.5176874444639488E-2</v>
      </c>
      <c r="F41" s="10">
        <f t="shared" si="3"/>
        <v>-5.9596236145298409E-3</v>
      </c>
      <c r="H41" s="5">
        <f t="shared" si="4"/>
        <v>0</v>
      </c>
      <c r="I41" s="5">
        <f t="shared" si="5"/>
        <v>1</v>
      </c>
      <c r="J41" s="5">
        <f t="shared" si="6"/>
        <v>0</v>
      </c>
      <c r="L41" s="5">
        <f t="shared" si="7"/>
        <v>0</v>
      </c>
      <c r="M41" s="5">
        <f t="shared" si="8"/>
        <v>0</v>
      </c>
      <c r="N41" s="5">
        <f t="shared" si="9"/>
        <v>1</v>
      </c>
      <c r="P41" s="11">
        <f t="shared" si="10"/>
        <v>6.0585527694531922E-3</v>
      </c>
      <c r="Q41" s="5">
        <f t="shared" si="11"/>
        <v>1</v>
      </c>
      <c r="R41" s="5">
        <f t="shared" si="12"/>
        <v>0</v>
      </c>
      <c r="U41" s="16">
        <f t="shared" si="16"/>
        <v>0.48422574895242126</v>
      </c>
      <c r="V41" s="16">
        <f t="shared" si="13"/>
        <v>-0.66208610720054206</v>
      </c>
      <c r="W41" s="5">
        <f t="shared" si="14"/>
        <v>0</v>
      </c>
      <c r="X41" s="3">
        <f t="shared" si="15"/>
        <v>1</v>
      </c>
    </row>
    <row r="42" spans="1:24">
      <c r="A42" s="4">
        <v>39539</v>
      </c>
      <c r="B42" s="9">
        <v>286.85864299999997</v>
      </c>
      <c r="C42" s="9">
        <v>1385.589966</v>
      </c>
      <c r="E42" s="10">
        <f t="shared" si="2"/>
        <v>0.30381195221151591</v>
      </c>
      <c r="F42" s="10">
        <f t="shared" si="3"/>
        <v>4.7546697913198877E-2</v>
      </c>
      <c r="H42" s="5">
        <f t="shared" si="4"/>
        <v>1</v>
      </c>
      <c r="I42" s="5">
        <f t="shared" si="5"/>
        <v>0</v>
      </c>
      <c r="J42" s="5" t="e">
        <f t="shared" si="6"/>
        <v>#DIV/0!</v>
      </c>
      <c r="L42" s="5">
        <f t="shared" si="7"/>
        <v>1</v>
      </c>
      <c r="M42" s="5">
        <f t="shared" si="8"/>
        <v>1</v>
      </c>
      <c r="N42" s="5">
        <f t="shared" si="9"/>
        <v>1</v>
      </c>
      <c r="P42" s="11">
        <f t="shared" si="10"/>
        <v>6.3727674894181519E-2</v>
      </c>
      <c r="Q42" s="5">
        <f t="shared" si="11"/>
        <v>1</v>
      </c>
      <c r="R42" s="5">
        <f t="shared" si="12"/>
        <v>1</v>
      </c>
      <c r="U42" s="16">
        <f t="shared" si="16"/>
        <v>0.87108717237072453</v>
      </c>
      <c r="V42" s="16">
        <f t="shared" si="13"/>
        <v>-0.13801322404837651</v>
      </c>
      <c r="W42" s="5">
        <f t="shared" si="14"/>
        <v>1</v>
      </c>
      <c r="X42" s="3">
        <f t="shared" si="15"/>
        <v>1</v>
      </c>
    </row>
    <row r="43" spans="1:24">
      <c r="A43" s="4">
        <v>39569</v>
      </c>
      <c r="B43" s="9">
        <v>292.60791</v>
      </c>
      <c r="C43" s="9">
        <v>1400.380005</v>
      </c>
      <c r="E43" s="10">
        <f t="shared" si="2"/>
        <v>2.0042160626131178E-2</v>
      </c>
      <c r="F43" s="10">
        <f t="shared" si="3"/>
        <v>1.0674181657577053E-2</v>
      </c>
      <c r="H43" s="5">
        <f t="shared" si="4"/>
        <v>1</v>
      </c>
      <c r="I43" s="5">
        <f t="shared" si="5"/>
        <v>0</v>
      </c>
      <c r="J43" s="5" t="e">
        <f t="shared" si="6"/>
        <v>#DIV/0!</v>
      </c>
      <c r="L43" s="5">
        <f t="shared" si="7"/>
        <v>1</v>
      </c>
      <c r="M43" s="5">
        <f t="shared" si="8"/>
        <v>1</v>
      </c>
      <c r="N43" s="5">
        <f t="shared" si="9"/>
        <v>1</v>
      </c>
      <c r="P43" s="11">
        <f t="shared" si="10"/>
        <v>2.3986470821883016E-2</v>
      </c>
      <c r="Q43" s="5">
        <f t="shared" si="11"/>
        <v>1</v>
      </c>
      <c r="R43" s="5">
        <f t="shared" si="12"/>
        <v>1</v>
      </c>
      <c r="U43" s="16">
        <f t="shared" si="16"/>
        <v>0.6342433253445624</v>
      </c>
      <c r="V43" s="16">
        <f t="shared" si="13"/>
        <v>-0.4553226042560905</v>
      </c>
      <c r="W43" s="5">
        <f t="shared" si="14"/>
        <v>1</v>
      </c>
      <c r="X43" s="3">
        <f t="shared" si="15"/>
        <v>1</v>
      </c>
    </row>
    <row r="44" spans="1:24">
      <c r="A44" s="4">
        <v>39601</v>
      </c>
      <c r="B44" s="9">
        <v>262.94751000000002</v>
      </c>
      <c r="C44" s="9">
        <v>1280</v>
      </c>
      <c r="E44" s="10">
        <f t="shared" si="2"/>
        <v>-0.10136568078422759</v>
      </c>
      <c r="F44" s="10">
        <f t="shared" si="3"/>
        <v>-8.5962384902803612E-2</v>
      </c>
      <c r="H44" s="5">
        <f t="shared" si="4"/>
        <v>0</v>
      </c>
      <c r="I44" s="5">
        <f t="shared" si="5"/>
        <v>1</v>
      </c>
      <c r="J44" s="5">
        <f t="shared" si="6"/>
        <v>0</v>
      </c>
      <c r="L44" s="5">
        <f t="shared" si="7"/>
        <v>0</v>
      </c>
      <c r="M44" s="5">
        <f t="shared" si="8"/>
        <v>0</v>
      </c>
      <c r="N44" s="5">
        <f t="shared" si="9"/>
        <v>1</v>
      </c>
      <c r="P44" s="11">
        <f t="shared" si="10"/>
        <v>-8.016843647812541E-2</v>
      </c>
      <c r="Q44" s="5">
        <f t="shared" si="11"/>
        <v>0</v>
      </c>
      <c r="R44" s="5">
        <f t="shared" si="12"/>
        <v>1</v>
      </c>
      <c r="U44" s="16">
        <f t="shared" si="16"/>
        <v>4.67869781540525E-2</v>
      </c>
      <c r="V44" s="16">
        <f t="shared" si="13"/>
        <v>-4.7916872661241422E-2</v>
      </c>
      <c r="W44" s="5">
        <f t="shared" si="14"/>
        <v>0</v>
      </c>
      <c r="X44" s="3">
        <f t="shared" si="15"/>
        <v>1</v>
      </c>
    </row>
    <row r="45" spans="1:24">
      <c r="A45" s="4">
        <v>39630</v>
      </c>
      <c r="B45" s="9">
        <v>236.63876300000001</v>
      </c>
      <c r="C45" s="9">
        <v>1267.380005</v>
      </c>
      <c r="E45" s="10">
        <f t="shared" si="2"/>
        <v>-0.10005322735324629</v>
      </c>
      <c r="F45" s="10">
        <f t="shared" si="3"/>
        <v>-9.8593710937500134E-3</v>
      </c>
      <c r="H45" s="5">
        <f t="shared" si="4"/>
        <v>0</v>
      </c>
      <c r="I45" s="5">
        <f t="shared" si="5"/>
        <v>1</v>
      </c>
      <c r="J45" s="5">
        <f t="shared" si="6"/>
        <v>0</v>
      </c>
      <c r="L45" s="5">
        <f t="shared" si="7"/>
        <v>0</v>
      </c>
      <c r="M45" s="5">
        <f t="shared" si="8"/>
        <v>0</v>
      </c>
      <c r="N45" s="5">
        <f t="shared" si="9"/>
        <v>1</v>
      </c>
      <c r="P45" s="11">
        <f t="shared" si="10"/>
        <v>1.855404296273221E-3</v>
      </c>
      <c r="Q45" s="5">
        <f t="shared" si="11"/>
        <v>1</v>
      </c>
      <c r="R45" s="5">
        <f t="shared" si="12"/>
        <v>0</v>
      </c>
      <c r="U45" s="16">
        <f t="shared" si="16"/>
        <v>0.44844128157517038</v>
      </c>
      <c r="V45" s="16">
        <f t="shared" si="13"/>
        <v>-0.59500697555754734</v>
      </c>
      <c r="W45" s="5">
        <f t="shared" si="14"/>
        <v>0</v>
      </c>
      <c r="X45" s="3">
        <f t="shared" si="15"/>
        <v>1</v>
      </c>
    </row>
    <row r="46" spans="1:24">
      <c r="A46" s="4">
        <v>39661</v>
      </c>
      <c r="B46" s="9">
        <v>231.41398599999999</v>
      </c>
      <c r="C46" s="9">
        <v>1282.829956</v>
      </c>
      <c r="E46" s="10">
        <f t="shared" si="2"/>
        <v>-2.2079125726329196E-2</v>
      </c>
      <c r="F46" s="10">
        <f t="shared" si="3"/>
        <v>1.2190464532380041E-2</v>
      </c>
      <c r="H46" s="5">
        <f t="shared" si="4"/>
        <v>0</v>
      </c>
      <c r="I46" s="5">
        <f t="shared" si="5"/>
        <v>1</v>
      </c>
      <c r="J46" s="5">
        <f t="shared" si="6"/>
        <v>0</v>
      </c>
      <c r="L46" s="5">
        <f t="shared" si="7"/>
        <v>1</v>
      </c>
      <c r="M46" s="5">
        <f t="shared" si="8"/>
        <v>1</v>
      </c>
      <c r="N46" s="5">
        <f t="shared" si="9"/>
        <v>0</v>
      </c>
      <c r="P46" s="11">
        <f t="shared" si="10"/>
        <v>2.5620720753217429E-2</v>
      </c>
      <c r="Q46" s="5">
        <f t="shared" si="11"/>
        <v>1</v>
      </c>
      <c r="R46" s="5">
        <f t="shared" si="12"/>
        <v>0</v>
      </c>
      <c r="U46" s="16">
        <f t="shared" si="16"/>
        <v>0.64711836420807967</v>
      </c>
      <c r="V46" s="16">
        <f t="shared" si="13"/>
        <v>-1.0416225876489278</v>
      </c>
      <c r="W46" s="5">
        <f t="shared" si="14"/>
        <v>1</v>
      </c>
      <c r="X46" s="3">
        <f t="shared" si="15"/>
        <v>0</v>
      </c>
    </row>
    <row r="47" spans="1:24">
      <c r="A47" s="4">
        <v>39693</v>
      </c>
      <c r="B47" s="9">
        <v>200.06028699999999</v>
      </c>
      <c r="C47" s="9">
        <v>1166.3599850000001</v>
      </c>
      <c r="E47" s="10">
        <f t="shared" si="2"/>
        <v>-0.13548748518596454</v>
      </c>
      <c r="F47" s="10">
        <f t="shared" si="3"/>
        <v>-9.0791433779084607E-2</v>
      </c>
      <c r="H47" s="5">
        <f t="shared" si="4"/>
        <v>0</v>
      </c>
      <c r="I47" s="5">
        <f t="shared" si="5"/>
        <v>1</v>
      </c>
      <c r="J47" s="5">
        <f t="shared" si="6"/>
        <v>0</v>
      </c>
      <c r="L47" s="5">
        <f t="shared" si="7"/>
        <v>0</v>
      </c>
      <c r="M47" s="5">
        <f t="shared" si="8"/>
        <v>0</v>
      </c>
      <c r="N47" s="5">
        <f t="shared" si="9"/>
        <v>1</v>
      </c>
      <c r="P47" s="11">
        <f t="shared" si="10"/>
        <v>-8.5373186149586361E-2</v>
      </c>
      <c r="Q47" s="5">
        <f t="shared" si="11"/>
        <v>0</v>
      </c>
      <c r="R47" s="5">
        <f t="shared" si="12"/>
        <v>1</v>
      </c>
      <c r="U47" s="16">
        <f t="shared" si="16"/>
        <v>3.945402211903852E-2</v>
      </c>
      <c r="V47" s="16">
        <f t="shared" si="13"/>
        <v>-4.0253429224805182E-2</v>
      </c>
      <c r="W47" s="5">
        <f t="shared" si="14"/>
        <v>0</v>
      </c>
      <c r="X47" s="3">
        <f t="shared" si="15"/>
        <v>1</v>
      </c>
    </row>
    <row r="48" spans="1:24">
      <c r="A48" s="4">
        <v>39722</v>
      </c>
      <c r="B48" s="9">
        <v>179.500809</v>
      </c>
      <c r="C48" s="9">
        <v>968.75</v>
      </c>
      <c r="E48" s="10">
        <f t="shared" si="2"/>
        <v>-0.10276641260641595</v>
      </c>
      <c r="F48" s="10">
        <f t="shared" si="3"/>
        <v>-0.1694245237674199</v>
      </c>
      <c r="H48" s="5">
        <f t="shared" si="4"/>
        <v>0</v>
      </c>
      <c r="I48" s="5">
        <f t="shared" si="5"/>
        <v>1</v>
      </c>
      <c r="J48" s="5">
        <f t="shared" si="6"/>
        <v>0</v>
      </c>
      <c r="L48" s="5">
        <f t="shared" si="7"/>
        <v>0</v>
      </c>
      <c r="M48" s="5">
        <f t="shared" si="8"/>
        <v>0</v>
      </c>
      <c r="N48" s="5">
        <f t="shared" si="9"/>
        <v>1</v>
      </c>
      <c r="P48" s="11">
        <f t="shared" si="10"/>
        <v>-0.17012394344528328</v>
      </c>
      <c r="Q48" s="5">
        <f t="shared" si="11"/>
        <v>0</v>
      </c>
      <c r="R48" s="5">
        <f t="shared" si="12"/>
        <v>1</v>
      </c>
      <c r="U48" s="16">
        <f t="shared" si="16"/>
        <v>2.2536287663082531E-3</v>
      </c>
      <c r="V48" s="16">
        <f t="shared" si="13"/>
        <v>-2.2561720093520502E-3</v>
      </c>
      <c r="W48" s="5">
        <f t="shared" si="14"/>
        <v>0</v>
      </c>
      <c r="X48" s="3">
        <f t="shared" si="15"/>
        <v>1</v>
      </c>
    </row>
    <row r="49" spans="1:24">
      <c r="A49" s="4">
        <v>39755</v>
      </c>
      <c r="B49" s="9">
        <v>146.333923</v>
      </c>
      <c r="C49" s="9">
        <v>896.23999000000003</v>
      </c>
      <c r="E49" s="10">
        <f t="shared" si="2"/>
        <v>-0.18477290539676627</v>
      </c>
      <c r="F49" s="10">
        <f t="shared" si="3"/>
        <v>-7.4849042580645175E-2</v>
      </c>
      <c r="H49" s="5">
        <f t="shared" si="4"/>
        <v>0</v>
      </c>
      <c r="I49" s="5">
        <f t="shared" si="5"/>
        <v>1</v>
      </c>
      <c r="J49" s="5">
        <f t="shared" si="6"/>
        <v>0</v>
      </c>
      <c r="L49" s="5">
        <f t="shared" si="7"/>
        <v>0</v>
      </c>
      <c r="M49" s="5">
        <f t="shared" si="8"/>
        <v>0</v>
      </c>
      <c r="N49" s="5">
        <f t="shared" si="9"/>
        <v>1</v>
      </c>
      <c r="P49" s="11">
        <f t="shared" si="10"/>
        <v>-6.8190474299239051E-2</v>
      </c>
      <c r="Q49" s="5">
        <f t="shared" si="11"/>
        <v>0</v>
      </c>
      <c r="R49" s="5">
        <f t="shared" si="12"/>
        <v>1</v>
      </c>
      <c r="U49" s="16">
        <f t="shared" si="16"/>
        <v>6.8862950298259798E-2</v>
      </c>
      <c r="V49" s="16">
        <f t="shared" si="13"/>
        <v>-7.134880555534559E-2</v>
      </c>
      <c r="W49" s="5">
        <f t="shared" si="14"/>
        <v>0</v>
      </c>
      <c r="X49" s="3">
        <f t="shared" si="15"/>
        <v>1</v>
      </c>
    </row>
    <row r="50" spans="1:24">
      <c r="A50" s="4">
        <v>39783</v>
      </c>
      <c r="B50" s="9">
        <v>153.67160000000001</v>
      </c>
      <c r="C50" s="9">
        <v>903.25</v>
      </c>
      <c r="E50" s="10">
        <f t="shared" si="2"/>
        <v>5.014337652930978E-2</v>
      </c>
      <c r="F50" s="10">
        <f t="shared" si="3"/>
        <v>7.8215768970539834E-3</v>
      </c>
      <c r="H50" s="5">
        <f t="shared" si="4"/>
        <v>1</v>
      </c>
      <c r="I50" s="5">
        <f t="shared" si="5"/>
        <v>0</v>
      </c>
      <c r="J50" s="5" t="e">
        <f t="shared" si="6"/>
        <v>#DIV/0!</v>
      </c>
      <c r="L50" s="5">
        <f t="shared" si="7"/>
        <v>1</v>
      </c>
      <c r="M50" s="5">
        <f t="shared" si="8"/>
        <v>1</v>
      </c>
      <c r="N50" s="5">
        <f t="shared" si="9"/>
        <v>1</v>
      </c>
      <c r="P50" s="11">
        <f t="shared" si="10"/>
        <v>2.0911932942785247E-2</v>
      </c>
      <c r="Q50" s="5">
        <f t="shared" si="11"/>
        <v>1</v>
      </c>
      <c r="R50" s="5">
        <f t="shared" si="12"/>
        <v>1</v>
      </c>
      <c r="U50" s="16">
        <f t="shared" si="16"/>
        <v>0.60950653579092406</v>
      </c>
      <c r="V50" s="16">
        <f t="shared" si="13"/>
        <v>-0.4951056069174441</v>
      </c>
      <c r="W50" s="5">
        <f t="shared" si="14"/>
        <v>1</v>
      </c>
      <c r="X50" s="3">
        <f t="shared" si="15"/>
        <v>1</v>
      </c>
    </row>
    <row r="51" spans="1:24">
      <c r="A51" s="4">
        <v>39815</v>
      </c>
      <c r="B51" s="9">
        <v>169.096191</v>
      </c>
      <c r="C51" s="9">
        <v>825.88000499999998</v>
      </c>
      <c r="E51" s="10">
        <f t="shared" si="2"/>
        <v>0.10037372552898516</v>
      </c>
      <c r="F51" s="10">
        <f t="shared" si="3"/>
        <v>-8.5657342928314395E-2</v>
      </c>
      <c r="H51" s="5">
        <f t="shared" si="4"/>
        <v>1</v>
      </c>
      <c r="I51" s="5">
        <f t="shared" si="5"/>
        <v>0</v>
      </c>
      <c r="J51" s="5" t="e">
        <f t="shared" si="6"/>
        <v>#DIV/0!</v>
      </c>
      <c r="L51" s="5">
        <f t="shared" si="7"/>
        <v>0</v>
      </c>
      <c r="M51" s="5">
        <f t="shared" si="8"/>
        <v>0</v>
      </c>
      <c r="N51" s="5">
        <f t="shared" si="9"/>
        <v>0</v>
      </c>
      <c r="P51" s="11">
        <f t="shared" si="10"/>
        <v>-7.983966218795352E-2</v>
      </c>
      <c r="Q51" s="5">
        <f t="shared" si="11"/>
        <v>0</v>
      </c>
      <c r="R51" s="5">
        <f t="shared" si="12"/>
        <v>0</v>
      </c>
      <c r="U51" s="16">
        <f t="shared" si="16"/>
        <v>4.7291374146073317E-2</v>
      </c>
      <c r="V51" s="16">
        <f t="shared" si="13"/>
        <v>-3.05142736489119</v>
      </c>
      <c r="W51" s="5">
        <f t="shared" si="14"/>
        <v>0</v>
      </c>
      <c r="X51" s="3">
        <f t="shared" si="15"/>
        <v>0</v>
      </c>
    </row>
    <row r="52" spans="1:24">
      <c r="A52" s="4">
        <v>39846</v>
      </c>
      <c r="B52" s="9">
        <v>168.82647700000001</v>
      </c>
      <c r="C52" s="9">
        <v>735.09002699999996</v>
      </c>
      <c r="E52" s="10">
        <f t="shared" si="2"/>
        <v>-1.5950329714995437E-3</v>
      </c>
      <c r="F52" s="10">
        <f t="shared" si="3"/>
        <v>-0.10993119757149228</v>
      </c>
      <c r="H52" s="5">
        <f t="shared" si="4"/>
        <v>0</v>
      </c>
      <c r="I52" s="5">
        <f t="shared" si="5"/>
        <v>1</v>
      </c>
      <c r="J52" s="5">
        <f t="shared" si="6"/>
        <v>0</v>
      </c>
      <c r="L52" s="5">
        <f t="shared" si="7"/>
        <v>0</v>
      </c>
      <c r="M52" s="5">
        <f t="shared" si="8"/>
        <v>0</v>
      </c>
      <c r="N52" s="5">
        <f t="shared" si="9"/>
        <v>1</v>
      </c>
      <c r="P52" s="11">
        <f t="shared" si="10"/>
        <v>-0.10600202670650635</v>
      </c>
      <c r="Q52" s="5">
        <f t="shared" si="11"/>
        <v>0</v>
      </c>
      <c r="R52" s="5">
        <f t="shared" si="12"/>
        <v>1</v>
      </c>
      <c r="U52" s="16">
        <f t="shared" si="16"/>
        <v>1.9871694354100293E-2</v>
      </c>
      <c r="V52" s="16">
        <f t="shared" si="13"/>
        <v>-2.0071791758866087E-2</v>
      </c>
      <c r="W52" s="5">
        <f t="shared" si="14"/>
        <v>0</v>
      </c>
      <c r="X52" s="3">
        <f t="shared" si="15"/>
        <v>1</v>
      </c>
    </row>
    <row r="53" spans="1:24">
      <c r="A53" s="4">
        <v>39874</v>
      </c>
      <c r="B53" s="9">
        <v>173.85644500000001</v>
      </c>
      <c r="C53" s="9">
        <v>797.86999500000002</v>
      </c>
      <c r="E53" s="10">
        <f t="shared" si="2"/>
        <v>2.97937153542569E-2</v>
      </c>
      <c r="F53" s="10">
        <f t="shared" si="3"/>
        <v>8.540446162249471E-2</v>
      </c>
      <c r="H53" s="5">
        <f t="shared" si="4"/>
        <v>1</v>
      </c>
      <c r="I53" s="5">
        <f t="shared" si="5"/>
        <v>0</v>
      </c>
      <c r="J53" s="5" t="e">
        <f t="shared" si="6"/>
        <v>#DIV/0!</v>
      </c>
      <c r="L53" s="5">
        <f t="shared" si="7"/>
        <v>1</v>
      </c>
      <c r="M53" s="5">
        <f t="shared" si="8"/>
        <v>1</v>
      </c>
      <c r="N53" s="5">
        <f t="shared" si="9"/>
        <v>1</v>
      </c>
      <c r="P53" s="11">
        <f t="shared" si="10"/>
        <v>0.10453077883376127</v>
      </c>
      <c r="Q53" s="5">
        <f t="shared" si="11"/>
        <v>1</v>
      </c>
      <c r="R53" s="5">
        <f t="shared" si="12"/>
        <v>1</v>
      </c>
      <c r="U53" s="16">
        <f t="shared" si="16"/>
        <v>0.96467125259328201</v>
      </c>
      <c r="V53" s="16">
        <f t="shared" si="13"/>
        <v>-3.5967906572451087E-2</v>
      </c>
      <c r="W53" s="5">
        <f t="shared" si="14"/>
        <v>1</v>
      </c>
      <c r="X53" s="3">
        <f t="shared" si="15"/>
        <v>1</v>
      </c>
    </row>
    <row r="54" spans="1:24">
      <c r="A54" s="4">
        <v>39904</v>
      </c>
      <c r="B54" s="9">
        <v>197.78755200000001</v>
      </c>
      <c r="C54" s="9">
        <v>872.80999799999995</v>
      </c>
      <c r="E54" s="10">
        <f t="shared" si="2"/>
        <v>0.13764866180255786</v>
      </c>
      <c r="F54" s="10">
        <f t="shared" si="3"/>
        <v>9.3925079862164695E-2</v>
      </c>
      <c r="H54" s="5">
        <f t="shared" si="4"/>
        <v>1</v>
      </c>
      <c r="I54" s="5">
        <f t="shared" si="5"/>
        <v>0</v>
      </c>
      <c r="J54" s="5" t="e">
        <f t="shared" si="6"/>
        <v>#DIV/0!</v>
      </c>
      <c r="L54" s="5">
        <f t="shared" si="7"/>
        <v>1</v>
      </c>
      <c r="M54" s="5">
        <f t="shared" si="8"/>
        <v>1</v>
      </c>
      <c r="N54" s="5">
        <f t="shared" si="9"/>
        <v>1</v>
      </c>
      <c r="P54" s="11">
        <f t="shared" si="10"/>
        <v>0.11371430257099049</v>
      </c>
      <c r="Q54" s="5">
        <f t="shared" si="11"/>
        <v>1</v>
      </c>
      <c r="R54" s="5">
        <f t="shared" si="12"/>
        <v>1</v>
      </c>
      <c r="U54" s="16">
        <f t="shared" si="16"/>
        <v>0.97395136820796302</v>
      </c>
      <c r="V54" s="16">
        <f t="shared" si="13"/>
        <v>-2.6393906557434996E-2</v>
      </c>
      <c r="W54" s="5">
        <f t="shared" si="14"/>
        <v>1</v>
      </c>
      <c r="X54" s="3">
        <f t="shared" si="15"/>
        <v>1</v>
      </c>
    </row>
    <row r="55" spans="1:24">
      <c r="A55" s="4">
        <v>39934</v>
      </c>
      <c r="B55" s="9">
        <v>208.40695199999999</v>
      </c>
      <c r="C55" s="9">
        <v>919.14001499999995</v>
      </c>
      <c r="E55" s="10">
        <f t="shared" si="2"/>
        <v>5.3690942087194493E-2</v>
      </c>
      <c r="F55" s="10">
        <f t="shared" si="3"/>
        <v>5.3081446255385467E-2</v>
      </c>
      <c r="H55" s="5">
        <f t="shared" si="4"/>
        <v>1</v>
      </c>
      <c r="I55" s="5">
        <f t="shared" si="5"/>
        <v>0</v>
      </c>
      <c r="J55" s="5" t="e">
        <f t="shared" si="6"/>
        <v>#DIV/0!</v>
      </c>
      <c r="L55" s="5">
        <f t="shared" si="7"/>
        <v>1</v>
      </c>
      <c r="M55" s="5">
        <f t="shared" si="8"/>
        <v>1</v>
      </c>
      <c r="N55" s="5">
        <f t="shared" si="9"/>
        <v>1</v>
      </c>
      <c r="P55" s="11">
        <f t="shared" si="10"/>
        <v>6.9693027565823962E-2</v>
      </c>
      <c r="Q55" s="5">
        <f t="shared" si="11"/>
        <v>1</v>
      </c>
      <c r="R55" s="5">
        <f t="shared" si="12"/>
        <v>1</v>
      </c>
      <c r="U55" s="16">
        <f t="shared" si="16"/>
        <v>0.8923304404314224</v>
      </c>
      <c r="V55" s="16">
        <f t="shared" si="13"/>
        <v>-0.11391876608723484</v>
      </c>
      <c r="W55" s="5">
        <f t="shared" si="14"/>
        <v>1</v>
      </c>
      <c r="X55" s="3">
        <f t="shared" si="15"/>
        <v>1</v>
      </c>
    </row>
    <row r="56" spans="1:24">
      <c r="A56" s="4">
        <v>39965</v>
      </c>
      <c r="B56" s="9">
        <v>210.584778</v>
      </c>
      <c r="C56" s="9">
        <v>919.32000700000003</v>
      </c>
      <c r="E56" s="10">
        <f t="shared" si="2"/>
        <v>1.0449872132864302E-2</v>
      </c>
      <c r="F56" s="10">
        <f t="shared" si="3"/>
        <v>1.9582653030303376E-4</v>
      </c>
      <c r="H56" s="5">
        <f t="shared" si="4"/>
        <v>1</v>
      </c>
      <c r="I56" s="5">
        <f t="shared" si="5"/>
        <v>0</v>
      </c>
      <c r="J56" s="5" t="e">
        <f t="shared" si="6"/>
        <v>#DIV/0!</v>
      </c>
      <c r="L56" s="5">
        <f t="shared" si="7"/>
        <v>1</v>
      </c>
      <c r="M56" s="5">
        <f t="shared" si="8"/>
        <v>1</v>
      </c>
      <c r="N56" s="5">
        <f t="shared" si="9"/>
        <v>1</v>
      </c>
      <c r="P56" s="11">
        <f t="shared" si="10"/>
        <v>1.2692897945865325E-2</v>
      </c>
      <c r="Q56" s="5">
        <f t="shared" si="11"/>
        <v>1</v>
      </c>
      <c r="R56" s="5">
        <f t="shared" si="12"/>
        <v>1</v>
      </c>
      <c r="U56" s="16">
        <f t="shared" si="16"/>
        <v>0.5408940157401676</v>
      </c>
      <c r="V56" s="16">
        <f t="shared" si="13"/>
        <v>-0.6145319236894039</v>
      </c>
      <c r="W56" s="5">
        <f t="shared" si="14"/>
        <v>1</v>
      </c>
      <c r="X56" s="3">
        <f t="shared" si="15"/>
        <v>1</v>
      </c>
    </row>
    <row r="57" spans="1:24">
      <c r="A57" s="4">
        <v>39995</v>
      </c>
      <c r="B57" s="9">
        <v>221.30407700000001</v>
      </c>
      <c r="C57" s="9">
        <v>987.47997999999995</v>
      </c>
      <c r="E57" s="10">
        <f t="shared" si="2"/>
        <v>5.090253484513485E-2</v>
      </c>
      <c r="F57" s="10">
        <f t="shared" si="3"/>
        <v>7.4141727016716619E-2</v>
      </c>
      <c r="H57" s="5">
        <f t="shared" si="4"/>
        <v>1</v>
      </c>
      <c r="I57" s="5">
        <f t="shared" si="5"/>
        <v>0</v>
      </c>
      <c r="J57" s="5" t="e">
        <f t="shared" si="6"/>
        <v>#DIV/0!</v>
      </c>
      <c r="L57" s="5">
        <f t="shared" si="7"/>
        <v>1</v>
      </c>
      <c r="M57" s="5">
        <f t="shared" si="8"/>
        <v>1</v>
      </c>
      <c r="N57" s="5">
        <f t="shared" si="9"/>
        <v>1</v>
      </c>
      <c r="P57" s="11">
        <f t="shared" si="10"/>
        <v>9.2391801627069503E-2</v>
      </c>
      <c r="Q57" s="5">
        <f t="shared" si="11"/>
        <v>1</v>
      </c>
      <c r="R57" s="5">
        <f t="shared" si="12"/>
        <v>1</v>
      </c>
      <c r="U57" s="16">
        <f t="shared" si="16"/>
        <v>0.94743133860358164</v>
      </c>
      <c r="V57" s="16">
        <f t="shared" si="13"/>
        <v>-5.4000810505072168E-2</v>
      </c>
      <c r="W57" s="5">
        <f t="shared" si="14"/>
        <v>1</v>
      </c>
      <c r="X57" s="3">
        <f t="shared" si="15"/>
        <v>1</v>
      </c>
    </row>
    <row r="58" spans="1:24">
      <c r="A58" s="4">
        <v>40028</v>
      </c>
      <c r="B58" s="9">
        <v>230.60479699999999</v>
      </c>
      <c r="C58" s="9">
        <v>1020.619995</v>
      </c>
      <c r="E58" s="10">
        <f t="shared" si="2"/>
        <v>4.2026880507944675E-2</v>
      </c>
      <c r="F58" s="10">
        <f t="shared" si="3"/>
        <v>3.3560189240494864E-2</v>
      </c>
      <c r="H58" s="5">
        <f t="shared" si="4"/>
        <v>1</v>
      </c>
      <c r="I58" s="5">
        <f t="shared" si="5"/>
        <v>0</v>
      </c>
      <c r="J58" s="5" t="e">
        <f t="shared" si="6"/>
        <v>#DIV/0!</v>
      </c>
      <c r="L58" s="5">
        <f t="shared" si="7"/>
        <v>1</v>
      </c>
      <c r="M58" s="5">
        <f t="shared" si="8"/>
        <v>1</v>
      </c>
      <c r="N58" s="5">
        <f t="shared" si="9"/>
        <v>1</v>
      </c>
      <c r="P58" s="11">
        <f t="shared" si="10"/>
        <v>4.8653013551096309E-2</v>
      </c>
      <c r="Q58" s="5">
        <f t="shared" si="11"/>
        <v>1</v>
      </c>
      <c r="R58" s="5">
        <f t="shared" si="12"/>
        <v>1</v>
      </c>
      <c r="U58" s="16">
        <f t="shared" si="16"/>
        <v>0.80133767543943113</v>
      </c>
      <c r="V58" s="16">
        <f t="shared" si="13"/>
        <v>-0.22147285340820957</v>
      </c>
      <c r="W58" s="5">
        <f t="shared" si="14"/>
        <v>1</v>
      </c>
      <c r="X58" s="3">
        <f t="shared" si="15"/>
        <v>1</v>
      </c>
    </row>
    <row r="59" spans="1:24">
      <c r="A59" s="4">
        <v>40057</v>
      </c>
      <c r="B59" s="9">
        <v>247.67775</v>
      </c>
      <c r="C59" s="9">
        <v>1057.079956</v>
      </c>
      <c r="E59" s="10">
        <f t="shared" si="2"/>
        <v>7.4035550093088487E-2</v>
      </c>
      <c r="F59" s="10">
        <f t="shared" si="3"/>
        <v>3.5723345788458705E-2</v>
      </c>
      <c r="H59" s="5">
        <f t="shared" si="4"/>
        <v>1</v>
      </c>
      <c r="I59" s="5">
        <f t="shared" si="5"/>
        <v>0</v>
      </c>
      <c r="J59" s="5" t="e">
        <f t="shared" si="6"/>
        <v>#DIV/0!</v>
      </c>
      <c r="L59" s="5">
        <f t="shared" si="7"/>
        <v>1</v>
      </c>
      <c r="M59" s="5">
        <f t="shared" si="8"/>
        <v>1</v>
      </c>
      <c r="N59" s="5">
        <f t="shared" si="9"/>
        <v>1</v>
      </c>
      <c r="P59" s="11">
        <f t="shared" si="10"/>
        <v>5.0984464033536674E-2</v>
      </c>
      <c r="Q59" s="5">
        <f t="shared" si="11"/>
        <v>1</v>
      </c>
      <c r="R59" s="5">
        <f t="shared" si="12"/>
        <v>1</v>
      </c>
      <c r="U59" s="16">
        <f t="shared" si="16"/>
        <v>0.81373580960288794</v>
      </c>
      <c r="V59" s="16">
        <f t="shared" si="13"/>
        <v>-0.20611952388742752</v>
      </c>
      <c r="W59" s="5">
        <f t="shared" si="14"/>
        <v>1</v>
      </c>
      <c r="X59" s="3">
        <f t="shared" si="15"/>
        <v>1</v>
      </c>
    </row>
    <row r="60" spans="1:24">
      <c r="A60" s="4">
        <v>40087</v>
      </c>
      <c r="B60" s="9">
        <v>267.792664</v>
      </c>
      <c r="C60" s="9">
        <v>1036.1899410000001</v>
      </c>
      <c r="E60" s="10">
        <f t="shared" si="2"/>
        <v>8.1214053341489123E-2</v>
      </c>
      <c r="F60" s="10">
        <f t="shared" si="3"/>
        <v>-1.9762000860415463E-2</v>
      </c>
      <c r="H60" s="5">
        <f t="shared" si="4"/>
        <v>1</v>
      </c>
      <c r="I60" s="5">
        <f t="shared" si="5"/>
        <v>0</v>
      </c>
      <c r="J60" s="5" t="e">
        <f t="shared" si="6"/>
        <v>#DIV/0!</v>
      </c>
      <c r="L60" s="5">
        <f t="shared" si="7"/>
        <v>0</v>
      </c>
      <c r="M60" s="5">
        <f t="shared" si="8"/>
        <v>0</v>
      </c>
      <c r="N60" s="5">
        <f t="shared" si="9"/>
        <v>0</v>
      </c>
      <c r="P60" s="11">
        <f t="shared" si="10"/>
        <v>-8.8176516915851391E-3</v>
      </c>
      <c r="Q60" s="5">
        <f t="shared" si="11"/>
        <v>0</v>
      </c>
      <c r="R60" s="5">
        <f t="shared" si="12"/>
        <v>0</v>
      </c>
      <c r="U60" s="16">
        <f t="shared" si="16"/>
        <v>0.3607165428215014</v>
      </c>
      <c r="V60" s="16">
        <f t="shared" si="13"/>
        <v>-1.0196628290206327</v>
      </c>
      <c r="W60" s="5">
        <f t="shared" si="14"/>
        <v>0</v>
      </c>
      <c r="X60" s="3">
        <f t="shared" si="15"/>
        <v>0</v>
      </c>
    </row>
    <row r="61" spans="1:24">
      <c r="A61" s="4">
        <v>40119</v>
      </c>
      <c r="B61" s="9">
        <v>291.20929000000001</v>
      </c>
      <c r="C61" s="9">
        <v>1095.630005</v>
      </c>
      <c r="E61" s="10">
        <f t="shared" si="2"/>
        <v>8.7443119801071223E-2</v>
      </c>
      <c r="F61" s="10">
        <f t="shared" si="3"/>
        <v>5.736406198137356E-2</v>
      </c>
      <c r="H61" s="5">
        <f t="shared" si="4"/>
        <v>1</v>
      </c>
      <c r="I61" s="5">
        <f t="shared" si="5"/>
        <v>0</v>
      </c>
      <c r="J61" s="5" t="e">
        <f t="shared" si="6"/>
        <v>#DIV/0!</v>
      </c>
      <c r="L61" s="5">
        <f t="shared" si="7"/>
        <v>1</v>
      </c>
      <c r="M61" s="5">
        <f t="shared" si="8"/>
        <v>1</v>
      </c>
      <c r="N61" s="5">
        <f t="shared" si="9"/>
        <v>1</v>
      </c>
      <c r="P61" s="11">
        <f t="shared" si="10"/>
        <v>7.430883149821163E-2</v>
      </c>
      <c r="Q61" s="5">
        <f t="shared" si="11"/>
        <v>1</v>
      </c>
      <c r="R61" s="5">
        <f t="shared" si="12"/>
        <v>1</v>
      </c>
      <c r="U61" s="16">
        <f t="shared" si="16"/>
        <v>0.90659452435811239</v>
      </c>
      <c r="V61" s="16">
        <f t="shared" si="13"/>
        <v>-9.8059980248632647E-2</v>
      </c>
      <c r="W61" s="5">
        <f t="shared" si="14"/>
        <v>1</v>
      </c>
      <c r="X61" s="3">
        <f t="shared" si="15"/>
        <v>1</v>
      </c>
    </row>
    <row r="62" spans="1:24">
      <c r="A62" s="4">
        <v>40148</v>
      </c>
      <c r="B62" s="9">
        <v>309.68084700000003</v>
      </c>
      <c r="C62" s="9">
        <v>1115.099976</v>
      </c>
      <c r="E62" s="10">
        <f t="shared" si="2"/>
        <v>6.3430521052401989E-2</v>
      </c>
      <c r="F62" s="10">
        <f t="shared" si="3"/>
        <v>1.7770571188400419E-2</v>
      </c>
      <c r="H62" s="5">
        <f t="shared" si="4"/>
        <v>1</v>
      </c>
      <c r="I62" s="5">
        <f t="shared" si="5"/>
        <v>0</v>
      </c>
      <c r="J62" s="5" t="e">
        <f t="shared" si="6"/>
        <v>#DIV/0!</v>
      </c>
      <c r="L62" s="5">
        <f t="shared" si="7"/>
        <v>1</v>
      </c>
      <c r="M62" s="5">
        <f t="shared" si="8"/>
        <v>1</v>
      </c>
      <c r="N62" s="5">
        <f t="shared" si="9"/>
        <v>1</v>
      </c>
      <c r="P62" s="11">
        <f t="shared" si="10"/>
        <v>3.1634960622954719E-2</v>
      </c>
      <c r="Q62" s="5">
        <f t="shared" si="11"/>
        <v>1</v>
      </c>
      <c r="R62" s="5">
        <f t="shared" si="12"/>
        <v>1</v>
      </c>
      <c r="U62" s="16">
        <f t="shared" si="16"/>
        <v>0.69258528104688521</v>
      </c>
      <c r="V62" s="16">
        <f t="shared" si="13"/>
        <v>-0.36732389897673584</v>
      </c>
      <c r="W62" s="5">
        <f t="shared" si="14"/>
        <v>1</v>
      </c>
      <c r="X62" s="3">
        <f t="shared" si="15"/>
        <v>1</v>
      </c>
    </row>
    <row r="63" spans="1:24">
      <c r="A63" s="4">
        <v>40182</v>
      </c>
      <c r="B63" s="9">
        <v>264.70575000000002</v>
      </c>
      <c r="C63" s="9">
        <v>1073.869995</v>
      </c>
      <c r="E63" s="10">
        <f t="shared" si="2"/>
        <v>-0.14523047658804678</v>
      </c>
      <c r="F63" s="10">
        <f t="shared" si="3"/>
        <v>-3.6974246154947377E-2</v>
      </c>
      <c r="H63" s="5">
        <f t="shared" si="4"/>
        <v>0</v>
      </c>
      <c r="I63" s="5">
        <f t="shared" si="5"/>
        <v>1</v>
      </c>
      <c r="J63" s="5">
        <f t="shared" si="6"/>
        <v>0</v>
      </c>
      <c r="L63" s="5">
        <f t="shared" si="7"/>
        <v>0</v>
      </c>
      <c r="M63" s="5">
        <f t="shared" si="8"/>
        <v>0</v>
      </c>
      <c r="N63" s="5">
        <f t="shared" si="9"/>
        <v>1</v>
      </c>
      <c r="P63" s="11">
        <f t="shared" si="10"/>
        <v>-2.7369012495125626E-2</v>
      </c>
      <c r="Q63" s="5">
        <f t="shared" si="11"/>
        <v>0</v>
      </c>
      <c r="R63" s="5">
        <f t="shared" si="12"/>
        <v>1</v>
      </c>
      <c r="U63" s="16">
        <f t="shared" si="16"/>
        <v>0.23020125856873558</v>
      </c>
      <c r="V63" s="16">
        <f t="shared" si="13"/>
        <v>-0.2616261730633363</v>
      </c>
      <c r="W63" s="5">
        <f t="shared" si="14"/>
        <v>0</v>
      </c>
      <c r="X63" s="3">
        <f t="shared" si="15"/>
        <v>1</v>
      </c>
    </row>
    <row r="64" spans="1:24">
      <c r="A64" s="4">
        <v>40210</v>
      </c>
      <c r="B64" s="9">
        <v>263.13732900000002</v>
      </c>
      <c r="C64" s="9">
        <v>1104.48999</v>
      </c>
      <c r="E64" s="10">
        <f t="shared" si="2"/>
        <v>-5.9251489625744558E-3</v>
      </c>
      <c r="F64" s="10">
        <f t="shared" si="3"/>
        <v>2.8513688940531301E-2</v>
      </c>
      <c r="H64" s="5">
        <f t="shared" si="4"/>
        <v>0</v>
      </c>
      <c r="I64" s="5">
        <f t="shared" si="5"/>
        <v>1</v>
      </c>
      <c r="J64" s="5">
        <f t="shared" si="6"/>
        <v>0</v>
      </c>
      <c r="L64" s="5">
        <f t="shared" si="7"/>
        <v>1</v>
      </c>
      <c r="M64" s="5">
        <f t="shared" si="8"/>
        <v>1</v>
      </c>
      <c r="N64" s="5">
        <f t="shared" si="9"/>
        <v>0</v>
      </c>
      <c r="P64" s="11">
        <f t="shared" si="10"/>
        <v>4.3213894699499364E-2</v>
      </c>
      <c r="Q64" s="5">
        <f t="shared" si="11"/>
        <v>1</v>
      </c>
      <c r="R64" s="5">
        <f t="shared" si="12"/>
        <v>0</v>
      </c>
      <c r="U64" s="16">
        <f t="shared" si="16"/>
        <v>0.77003737571695263</v>
      </c>
      <c r="V64" s="16">
        <f t="shared" si="13"/>
        <v>-1.4698384863811891</v>
      </c>
      <c r="W64" s="5">
        <f t="shared" si="14"/>
        <v>1</v>
      </c>
      <c r="X64" s="3">
        <f t="shared" si="15"/>
        <v>0</v>
      </c>
    </row>
    <row r="65" spans="1:24">
      <c r="A65" s="4">
        <v>40238</v>
      </c>
      <c r="B65" s="9">
        <v>283.27722199999999</v>
      </c>
      <c r="C65" s="9">
        <v>1169.4300539999999</v>
      </c>
      <c r="E65" s="10">
        <f t="shared" si="2"/>
        <v>7.6537574796162744E-2</v>
      </c>
      <c r="F65" s="10">
        <f t="shared" si="3"/>
        <v>5.8796426031891835E-2</v>
      </c>
      <c r="H65" s="5">
        <f t="shared" si="4"/>
        <v>1</v>
      </c>
      <c r="I65" s="5">
        <f t="shared" si="5"/>
        <v>0</v>
      </c>
      <c r="J65" s="5" t="e">
        <f t="shared" si="6"/>
        <v>#DIV/0!</v>
      </c>
      <c r="L65" s="5">
        <f t="shared" si="7"/>
        <v>1</v>
      </c>
      <c r="M65" s="5">
        <f t="shared" si="8"/>
        <v>1</v>
      </c>
      <c r="N65" s="5">
        <f t="shared" si="9"/>
        <v>1</v>
      </c>
      <c r="P65" s="11">
        <f t="shared" si="10"/>
        <v>7.5852633706958134E-2</v>
      </c>
      <c r="Q65" s="5">
        <f t="shared" si="11"/>
        <v>1</v>
      </c>
      <c r="R65" s="5">
        <f t="shared" si="12"/>
        <v>1</v>
      </c>
      <c r="U65" s="16">
        <f t="shared" si="16"/>
        <v>0.91097367628260839</v>
      </c>
      <c r="V65" s="16">
        <f t="shared" si="13"/>
        <v>-9.324127754843145E-2</v>
      </c>
      <c r="W65" s="5">
        <f t="shared" si="14"/>
        <v>1</v>
      </c>
      <c r="X65" s="3">
        <f t="shared" si="15"/>
        <v>1</v>
      </c>
    </row>
    <row r="66" spans="1:24">
      <c r="A66" s="4">
        <v>40269</v>
      </c>
      <c r="B66" s="9">
        <v>262.58785999999998</v>
      </c>
      <c r="C66" s="9">
        <v>1186.6899410000001</v>
      </c>
      <c r="E66" s="10">
        <f t="shared" si="2"/>
        <v>-7.3035741645334329E-2</v>
      </c>
      <c r="F66" s="10">
        <f t="shared" si="3"/>
        <v>1.4759229883791081E-2</v>
      </c>
      <c r="H66" s="5">
        <f t="shared" si="4"/>
        <v>0</v>
      </c>
      <c r="I66" s="5">
        <f t="shared" si="5"/>
        <v>1</v>
      </c>
      <c r="J66" s="5">
        <f t="shared" si="6"/>
        <v>0</v>
      </c>
      <c r="L66" s="5">
        <f t="shared" si="7"/>
        <v>1</v>
      </c>
      <c r="M66" s="5">
        <f t="shared" si="8"/>
        <v>1</v>
      </c>
      <c r="N66" s="5">
        <f t="shared" si="9"/>
        <v>0</v>
      </c>
      <c r="P66" s="11">
        <f t="shared" si="10"/>
        <v>2.8389336470586893E-2</v>
      </c>
      <c r="Q66" s="5">
        <f t="shared" si="11"/>
        <v>1</v>
      </c>
      <c r="R66" s="5">
        <f t="shared" si="12"/>
        <v>0</v>
      </c>
      <c r="U66" s="16">
        <f t="shared" si="16"/>
        <v>0.66844320253409906</v>
      </c>
      <c r="V66" s="16">
        <f t="shared" si="13"/>
        <v>-1.1039561492935739</v>
      </c>
      <c r="W66" s="5">
        <f t="shared" si="14"/>
        <v>1</v>
      </c>
      <c r="X66" s="3">
        <f t="shared" si="15"/>
        <v>0</v>
      </c>
    </row>
    <row r="67" spans="1:24">
      <c r="A67" s="4">
        <v>40301</v>
      </c>
      <c r="B67" s="9">
        <v>242.572845</v>
      </c>
      <c r="C67" s="9">
        <v>1089.410034</v>
      </c>
      <c r="E67" s="10">
        <f t="shared" si="2"/>
        <v>-7.6222164269132531E-2</v>
      </c>
      <c r="F67" s="10">
        <f t="shared" si="3"/>
        <v>-8.1975841910334468E-2</v>
      </c>
      <c r="H67" s="5">
        <f t="shared" si="4"/>
        <v>0</v>
      </c>
      <c r="I67" s="5">
        <f t="shared" si="5"/>
        <v>1</v>
      </c>
      <c r="J67" s="5">
        <f t="shared" si="6"/>
        <v>0</v>
      </c>
      <c r="L67" s="5">
        <f t="shared" si="7"/>
        <v>0</v>
      </c>
      <c r="M67" s="5">
        <f t="shared" si="8"/>
        <v>0</v>
      </c>
      <c r="N67" s="5">
        <f t="shared" si="9"/>
        <v>1</v>
      </c>
      <c r="P67" s="11">
        <f t="shared" si="10"/>
        <v>-7.5871739786519704E-2</v>
      </c>
      <c r="Q67" s="5">
        <f t="shared" si="11"/>
        <v>0</v>
      </c>
      <c r="R67" s="5">
        <f t="shared" si="12"/>
        <v>1</v>
      </c>
      <c r="U67" s="16">
        <f t="shared" si="16"/>
        <v>5.3800065954254586E-2</v>
      </c>
      <c r="V67" s="16">
        <f t="shared" si="13"/>
        <v>-5.5301385489440302E-2</v>
      </c>
      <c r="W67" s="5">
        <f t="shared" si="14"/>
        <v>0</v>
      </c>
      <c r="X67" s="3">
        <f t="shared" si="15"/>
        <v>1</v>
      </c>
    </row>
    <row r="68" spans="1:24">
      <c r="A68" s="4">
        <v>40330</v>
      </c>
      <c r="B68" s="9">
        <v>222.253128</v>
      </c>
      <c r="C68" s="9">
        <v>1030.709961</v>
      </c>
      <c r="E68" s="10">
        <f t="shared" si="2"/>
        <v>-8.3767484361244149E-2</v>
      </c>
      <c r="F68" s="10">
        <f t="shared" si="3"/>
        <v>-5.3882442026415123E-2</v>
      </c>
      <c r="H68" s="5">
        <f t="shared" si="4"/>
        <v>0</v>
      </c>
      <c r="I68" s="5">
        <f t="shared" si="5"/>
        <v>1</v>
      </c>
      <c r="J68" s="5">
        <f t="shared" si="6"/>
        <v>0</v>
      </c>
      <c r="L68" s="5">
        <f t="shared" si="7"/>
        <v>0</v>
      </c>
      <c r="M68" s="5">
        <f t="shared" si="8"/>
        <v>0</v>
      </c>
      <c r="N68" s="5">
        <f t="shared" si="9"/>
        <v>1</v>
      </c>
      <c r="P68" s="11">
        <f t="shared" si="10"/>
        <v>-4.5592668780583073E-2</v>
      </c>
      <c r="Q68" s="5">
        <f t="shared" si="11"/>
        <v>0</v>
      </c>
      <c r="R68" s="5">
        <f t="shared" si="12"/>
        <v>1</v>
      </c>
      <c r="U68" s="16">
        <f t="shared" ref="U68:U99" si="17">1/(1+EXP(-$Z$1-$Z$2*F68))</f>
        <v>0.1381335796238789</v>
      </c>
      <c r="V68" s="16">
        <f t="shared" si="13"/>
        <v>-0.14865498508760355</v>
      </c>
      <c r="W68" s="5">
        <f t="shared" si="14"/>
        <v>0</v>
      </c>
      <c r="X68" s="3">
        <f t="shared" si="15"/>
        <v>1</v>
      </c>
    </row>
    <row r="69" spans="1:24">
      <c r="A69" s="4">
        <v>40360</v>
      </c>
      <c r="B69" s="9">
        <v>242.183243</v>
      </c>
      <c r="C69" s="9">
        <v>1101.599976</v>
      </c>
      <c r="E69" s="10">
        <f t="shared" ref="E69:E132" si="18">B69/B68-1</f>
        <v>8.9673046131436118E-2</v>
      </c>
      <c r="F69" s="10">
        <f t="shared" ref="F69:F132" si="19">C69/C68-1</f>
        <v>6.8777849911552336E-2</v>
      </c>
      <c r="H69" s="5">
        <f t="shared" ref="H69:H132" si="20">IF(E69&lt;0,0,1)</f>
        <v>1</v>
      </c>
      <c r="I69" s="5">
        <f t="shared" ref="I69:I132" si="21">1-H69</f>
        <v>0</v>
      </c>
      <c r="J69" s="5" t="e">
        <f t="shared" ref="J69:J132" si="22">H69/I69</f>
        <v>#DIV/0!</v>
      </c>
      <c r="L69" s="5">
        <f t="shared" ref="L69:L132" si="23">IF(F69&gt;0,1,0)</f>
        <v>1</v>
      </c>
      <c r="M69" s="5">
        <f t="shared" ref="M69:M132" si="24">L69</f>
        <v>1</v>
      </c>
      <c r="N69" s="5">
        <f t="shared" ref="N69:N132" si="25">IF(M69=H69,1,0)</f>
        <v>1</v>
      </c>
      <c r="P69" s="11">
        <f t="shared" ref="P69:P132" si="26">FORECAST(F69,$E$4:$E$148,$F$4:$F$148)</f>
        <v>8.6610614002735259E-2</v>
      </c>
      <c r="Q69" s="5">
        <f t="shared" ref="Q69:Q132" si="27">IF(P69&gt;0,1,0)</f>
        <v>1</v>
      </c>
      <c r="R69" s="5">
        <f t="shared" ref="R69:R132" si="28">IF(Q69=H69,1,0)</f>
        <v>1</v>
      </c>
      <c r="U69" s="16">
        <f t="shared" si="17"/>
        <v>0.93665822418648237</v>
      </c>
      <c r="V69" s="16">
        <f t="shared" ref="V69:V132" si="29">(H69*LN(U69)+I69*LN(1-U69))*(H69+I69)</f>
        <v>-6.5436818687115719E-2</v>
      </c>
      <c r="W69" s="5">
        <f t="shared" ref="W69:W132" si="30">IF(U69&gt;0.5,1,0)</f>
        <v>1</v>
      </c>
      <c r="X69" s="3">
        <f t="shared" ref="X69:X132" si="31">IF(W69=H69,1,0)</f>
        <v>1</v>
      </c>
    </row>
    <row r="70" spans="1:24">
      <c r="A70" s="4">
        <v>40392</v>
      </c>
      <c r="B70" s="9">
        <v>224.78559899999999</v>
      </c>
      <c r="C70" s="9">
        <v>1049.329956</v>
      </c>
      <c r="E70" s="10">
        <f t="shared" si="18"/>
        <v>-7.1836695984783816E-2</v>
      </c>
      <c r="F70" s="10">
        <f t="shared" si="19"/>
        <v>-4.7449184040287196E-2</v>
      </c>
      <c r="H70" s="5">
        <f t="shared" si="20"/>
        <v>0</v>
      </c>
      <c r="I70" s="5">
        <f t="shared" si="21"/>
        <v>1</v>
      </c>
      <c r="J70" s="5">
        <f t="shared" si="22"/>
        <v>0</v>
      </c>
      <c r="L70" s="5">
        <f t="shared" si="23"/>
        <v>0</v>
      </c>
      <c r="M70" s="5">
        <f t="shared" si="24"/>
        <v>0</v>
      </c>
      <c r="N70" s="5">
        <f t="shared" si="25"/>
        <v>1</v>
      </c>
      <c r="P70" s="11">
        <f t="shared" si="26"/>
        <v>-3.8658902267225757E-2</v>
      </c>
      <c r="Q70" s="5">
        <f t="shared" si="27"/>
        <v>0</v>
      </c>
      <c r="R70" s="5">
        <f t="shared" si="28"/>
        <v>1</v>
      </c>
      <c r="U70" s="16">
        <f t="shared" si="17"/>
        <v>0.16888204652952013</v>
      </c>
      <c r="V70" s="16">
        <f t="shared" si="29"/>
        <v>-0.18498355259838592</v>
      </c>
      <c r="W70" s="5">
        <f t="shared" si="30"/>
        <v>0</v>
      </c>
      <c r="X70" s="3">
        <f t="shared" si="31"/>
        <v>1</v>
      </c>
    </row>
    <row r="71" spans="1:24">
      <c r="A71" s="4">
        <v>40422</v>
      </c>
      <c r="B71" s="9">
        <v>262.63284299999998</v>
      </c>
      <c r="C71" s="9">
        <v>1141.1999510000001</v>
      </c>
      <c r="E71" s="10">
        <f t="shared" si="18"/>
        <v>0.16837041237681771</v>
      </c>
      <c r="F71" s="10">
        <f t="shared" si="19"/>
        <v>8.7551102944020132E-2</v>
      </c>
      <c r="H71" s="5">
        <f t="shared" si="20"/>
        <v>1</v>
      </c>
      <c r="I71" s="5">
        <f t="shared" si="21"/>
        <v>0</v>
      </c>
      <c r="J71" s="5" t="e">
        <f t="shared" si="22"/>
        <v>#DIV/0!</v>
      </c>
      <c r="L71" s="5">
        <f t="shared" si="23"/>
        <v>1</v>
      </c>
      <c r="M71" s="5">
        <f t="shared" si="24"/>
        <v>1</v>
      </c>
      <c r="N71" s="5">
        <f t="shared" si="25"/>
        <v>1</v>
      </c>
      <c r="P71" s="11">
        <f t="shared" si="26"/>
        <v>0.10684442920243561</v>
      </c>
      <c r="Q71" s="5">
        <f t="shared" si="27"/>
        <v>1</v>
      </c>
      <c r="R71" s="5">
        <f t="shared" si="28"/>
        <v>1</v>
      </c>
      <c r="U71" s="16">
        <f t="shared" si="17"/>
        <v>0.96727282962060745</v>
      </c>
      <c r="V71" s="16">
        <f t="shared" si="29"/>
        <v>-3.3274683074099434E-2</v>
      </c>
      <c r="W71" s="5">
        <f t="shared" si="30"/>
        <v>1</v>
      </c>
      <c r="X71" s="3">
        <f t="shared" si="31"/>
        <v>1</v>
      </c>
    </row>
    <row r="72" spans="1:24">
      <c r="A72" s="4">
        <v>40452</v>
      </c>
      <c r="B72" s="9">
        <v>306.54397599999999</v>
      </c>
      <c r="C72" s="9">
        <v>1183.26001</v>
      </c>
      <c r="E72" s="10">
        <f t="shared" si="18"/>
        <v>0.16719589407940116</v>
      </c>
      <c r="F72" s="10">
        <f t="shared" si="19"/>
        <v>3.6855994397076541E-2</v>
      </c>
      <c r="H72" s="5">
        <f t="shared" si="20"/>
        <v>1</v>
      </c>
      <c r="I72" s="5">
        <f t="shared" si="21"/>
        <v>0</v>
      </c>
      <c r="J72" s="5" t="e">
        <f t="shared" si="22"/>
        <v>#DIV/0!</v>
      </c>
      <c r="L72" s="5">
        <f t="shared" si="23"/>
        <v>1</v>
      </c>
      <c r="M72" s="5">
        <f t="shared" si="24"/>
        <v>1</v>
      </c>
      <c r="N72" s="5">
        <f t="shared" si="25"/>
        <v>1</v>
      </c>
      <c r="P72" s="11">
        <f t="shared" si="26"/>
        <v>5.2205232889809765E-2</v>
      </c>
      <c r="Q72" s="5">
        <f t="shared" si="27"/>
        <v>1</v>
      </c>
      <c r="R72" s="5">
        <f t="shared" si="28"/>
        <v>1</v>
      </c>
      <c r="U72" s="16">
        <f t="shared" si="17"/>
        <v>0.81998568095840563</v>
      </c>
      <c r="V72" s="16">
        <f t="shared" si="29"/>
        <v>-0.19846840112215183</v>
      </c>
      <c r="W72" s="5">
        <f t="shared" si="30"/>
        <v>1</v>
      </c>
      <c r="X72" s="3">
        <f t="shared" si="31"/>
        <v>1</v>
      </c>
    </row>
    <row r="73" spans="1:24">
      <c r="A73" s="4">
        <v>40483</v>
      </c>
      <c r="B73" s="9">
        <v>277.57788099999999</v>
      </c>
      <c r="C73" s="9">
        <v>1180.5500489999999</v>
      </c>
      <c r="E73" s="10">
        <f t="shared" si="18"/>
        <v>-9.4492461988553322E-2</v>
      </c>
      <c r="F73" s="10">
        <f t="shared" si="19"/>
        <v>-2.2902497989432113E-3</v>
      </c>
      <c r="H73" s="5">
        <f t="shared" si="20"/>
        <v>0</v>
      </c>
      <c r="I73" s="5">
        <f t="shared" si="21"/>
        <v>1</v>
      </c>
      <c r="J73" s="5">
        <f t="shared" si="22"/>
        <v>0</v>
      </c>
      <c r="L73" s="5">
        <f t="shared" si="23"/>
        <v>0</v>
      </c>
      <c r="M73" s="5">
        <f t="shared" si="24"/>
        <v>0</v>
      </c>
      <c r="N73" s="5">
        <f t="shared" si="25"/>
        <v>1</v>
      </c>
      <c r="P73" s="11">
        <f t="shared" si="26"/>
        <v>1.0013404470157056E-2</v>
      </c>
      <c r="Q73" s="5">
        <f t="shared" si="27"/>
        <v>1</v>
      </c>
      <c r="R73" s="5">
        <f t="shared" si="28"/>
        <v>0</v>
      </c>
      <c r="U73" s="16">
        <f t="shared" si="17"/>
        <v>0.51805132707148771</v>
      </c>
      <c r="V73" s="16">
        <f t="shared" si="29"/>
        <v>-0.72991765830193645</v>
      </c>
      <c r="W73" s="5">
        <f t="shared" si="30"/>
        <v>1</v>
      </c>
      <c r="X73" s="3">
        <f t="shared" si="31"/>
        <v>0</v>
      </c>
    </row>
    <row r="74" spans="1:24">
      <c r="A74" s="4">
        <v>40513</v>
      </c>
      <c r="B74" s="9">
        <v>296.68881199999998</v>
      </c>
      <c r="C74" s="9">
        <v>1257.6400149999999</v>
      </c>
      <c r="E74" s="10">
        <f t="shared" si="18"/>
        <v>6.8848897221749361E-2</v>
      </c>
      <c r="F74" s="10">
        <f t="shared" si="19"/>
        <v>6.5300040489854716E-2</v>
      </c>
      <c r="H74" s="5">
        <f t="shared" si="20"/>
        <v>1</v>
      </c>
      <c r="I74" s="5">
        <f t="shared" si="21"/>
        <v>0</v>
      </c>
      <c r="J74" s="5" t="e">
        <f t="shared" si="22"/>
        <v>#DIV/0!</v>
      </c>
      <c r="L74" s="5">
        <f t="shared" si="23"/>
        <v>1</v>
      </c>
      <c r="M74" s="5">
        <f t="shared" si="24"/>
        <v>1</v>
      </c>
      <c r="N74" s="5">
        <f t="shared" si="25"/>
        <v>1</v>
      </c>
      <c r="P74" s="11">
        <f t="shared" si="26"/>
        <v>8.2862230437206974E-2</v>
      </c>
      <c r="Q74" s="5">
        <f t="shared" si="27"/>
        <v>1</v>
      </c>
      <c r="R74" s="5">
        <f t="shared" si="28"/>
        <v>1</v>
      </c>
      <c r="U74" s="16">
        <f t="shared" si="17"/>
        <v>0.92860695393794102</v>
      </c>
      <c r="V74" s="16">
        <f t="shared" si="29"/>
        <v>-7.4069714798530417E-2</v>
      </c>
      <c r="W74" s="5">
        <f t="shared" si="30"/>
        <v>1</v>
      </c>
      <c r="X74" s="3">
        <f t="shared" si="31"/>
        <v>1</v>
      </c>
    </row>
    <row r="75" spans="1:24">
      <c r="A75" s="4">
        <v>40546</v>
      </c>
      <c r="B75" s="9">
        <v>299.88064600000001</v>
      </c>
      <c r="C75" s="9">
        <v>1286.119995</v>
      </c>
      <c r="E75" s="10">
        <f t="shared" si="18"/>
        <v>1.075818794272565E-2</v>
      </c>
      <c r="F75" s="10">
        <f t="shared" si="19"/>
        <v>2.2645573980086819E-2</v>
      </c>
      <c r="H75" s="5">
        <f t="shared" si="20"/>
        <v>1</v>
      </c>
      <c r="I75" s="5">
        <f t="shared" si="21"/>
        <v>0</v>
      </c>
      <c r="J75" s="5" t="e">
        <f t="shared" si="22"/>
        <v>#DIV/0!</v>
      </c>
      <c r="L75" s="5">
        <f t="shared" si="23"/>
        <v>1</v>
      </c>
      <c r="M75" s="5">
        <f t="shared" si="24"/>
        <v>1</v>
      </c>
      <c r="N75" s="5">
        <f t="shared" si="25"/>
        <v>1</v>
      </c>
      <c r="P75" s="11">
        <f t="shared" si="26"/>
        <v>3.688923943198217E-2</v>
      </c>
      <c r="Q75" s="5">
        <f t="shared" si="27"/>
        <v>1</v>
      </c>
      <c r="R75" s="5">
        <f t="shared" si="28"/>
        <v>1</v>
      </c>
      <c r="U75" s="16">
        <f t="shared" si="17"/>
        <v>0.72949484913353346</v>
      </c>
      <c r="V75" s="16">
        <f t="shared" si="29"/>
        <v>-0.31540297186186189</v>
      </c>
      <c r="W75" s="5">
        <f t="shared" si="30"/>
        <v>1</v>
      </c>
      <c r="X75" s="3">
        <f t="shared" si="31"/>
        <v>1</v>
      </c>
    </row>
    <row r="76" spans="1:24">
      <c r="A76" s="4">
        <v>40575</v>
      </c>
      <c r="B76" s="9">
        <v>306.39413500000001</v>
      </c>
      <c r="C76" s="9">
        <v>1327.219971</v>
      </c>
      <c r="E76" s="10">
        <f t="shared" si="18"/>
        <v>2.1720271337550612E-2</v>
      </c>
      <c r="F76" s="10">
        <f t="shared" si="19"/>
        <v>3.1956564052952219E-2</v>
      </c>
      <c r="H76" s="5">
        <f t="shared" si="20"/>
        <v>1</v>
      </c>
      <c r="I76" s="5">
        <f t="shared" si="21"/>
        <v>0</v>
      </c>
      <c r="J76" s="5" t="e">
        <f t="shared" si="22"/>
        <v>#DIV/0!</v>
      </c>
      <c r="L76" s="5">
        <f t="shared" si="23"/>
        <v>1</v>
      </c>
      <c r="M76" s="5">
        <f t="shared" si="24"/>
        <v>1</v>
      </c>
      <c r="N76" s="5">
        <f t="shared" si="25"/>
        <v>1</v>
      </c>
      <c r="P76" s="11">
        <f t="shared" si="26"/>
        <v>4.6924626060755356E-2</v>
      </c>
      <c r="Q76" s="5">
        <f t="shared" si="27"/>
        <v>1</v>
      </c>
      <c r="R76" s="5">
        <f t="shared" si="28"/>
        <v>1</v>
      </c>
      <c r="U76" s="16">
        <f t="shared" si="17"/>
        <v>0.79175255582011028</v>
      </c>
      <c r="V76" s="16">
        <f t="shared" si="29"/>
        <v>-0.23350636550404449</v>
      </c>
      <c r="W76" s="5">
        <f t="shared" si="30"/>
        <v>1</v>
      </c>
      <c r="X76" s="3">
        <f t="shared" si="31"/>
        <v>1</v>
      </c>
    </row>
    <row r="77" spans="1:24">
      <c r="A77" s="4">
        <v>40603</v>
      </c>
      <c r="B77" s="9">
        <v>293.08743299999998</v>
      </c>
      <c r="C77" s="9">
        <v>1325.829956</v>
      </c>
      <c r="E77" s="10">
        <f t="shared" si="18"/>
        <v>-4.3430015395040211E-2</v>
      </c>
      <c r="F77" s="10">
        <f t="shared" si="19"/>
        <v>-1.0473132038185673E-3</v>
      </c>
      <c r="H77" s="5">
        <f t="shared" si="20"/>
        <v>0</v>
      </c>
      <c r="I77" s="5">
        <f t="shared" si="21"/>
        <v>1</v>
      </c>
      <c r="J77" s="5">
        <f t="shared" si="22"/>
        <v>0</v>
      </c>
      <c r="L77" s="5">
        <f t="shared" si="23"/>
        <v>0</v>
      </c>
      <c r="M77" s="5">
        <f t="shared" si="24"/>
        <v>0</v>
      </c>
      <c r="N77" s="5">
        <f t="shared" si="25"/>
        <v>1</v>
      </c>
      <c r="P77" s="11">
        <f t="shared" si="26"/>
        <v>1.1353041736389059E-2</v>
      </c>
      <c r="Q77" s="5">
        <f t="shared" si="27"/>
        <v>1</v>
      </c>
      <c r="R77" s="5">
        <f t="shared" si="28"/>
        <v>0</v>
      </c>
      <c r="U77" s="16">
        <f t="shared" si="17"/>
        <v>0.52948717822942915</v>
      </c>
      <c r="V77" s="16">
        <f t="shared" si="29"/>
        <v>-0.75393206895591924</v>
      </c>
      <c r="W77" s="5">
        <f t="shared" si="30"/>
        <v>1</v>
      </c>
      <c r="X77" s="3">
        <f t="shared" si="31"/>
        <v>0</v>
      </c>
    </row>
    <row r="78" spans="1:24">
      <c r="A78" s="4">
        <v>40634</v>
      </c>
      <c r="B78" s="9">
        <v>271.77868699999999</v>
      </c>
      <c r="C78" s="9">
        <v>1363.6099850000001</v>
      </c>
      <c r="E78" s="10">
        <f t="shared" si="18"/>
        <v>-7.2704400123494883E-2</v>
      </c>
      <c r="F78" s="10">
        <f t="shared" si="19"/>
        <v>2.8495380443795071E-2</v>
      </c>
      <c r="H78" s="5">
        <f t="shared" si="20"/>
        <v>0</v>
      </c>
      <c r="I78" s="5">
        <f t="shared" si="21"/>
        <v>1</v>
      </c>
      <c r="J78" s="5">
        <f t="shared" si="22"/>
        <v>0</v>
      </c>
      <c r="L78" s="5">
        <f t="shared" si="23"/>
        <v>1</v>
      </c>
      <c r="M78" s="5">
        <f t="shared" si="24"/>
        <v>1</v>
      </c>
      <c r="N78" s="5">
        <f t="shared" si="25"/>
        <v>0</v>
      </c>
      <c r="P78" s="11">
        <f t="shared" si="26"/>
        <v>4.3194161798712029E-2</v>
      </c>
      <c r="Q78" s="5">
        <f t="shared" si="27"/>
        <v>1</v>
      </c>
      <c r="R78" s="5">
        <f t="shared" si="28"/>
        <v>0</v>
      </c>
      <c r="U78" s="16">
        <f t="shared" si="17"/>
        <v>0.76991776167181714</v>
      </c>
      <c r="V78" s="16">
        <f t="shared" si="29"/>
        <v>-1.4693184760189302</v>
      </c>
      <c r="W78" s="5">
        <f t="shared" si="30"/>
        <v>1</v>
      </c>
      <c r="X78" s="3">
        <f t="shared" si="31"/>
        <v>0</v>
      </c>
    </row>
    <row r="79" spans="1:24">
      <c r="A79" s="4">
        <v>40665</v>
      </c>
      <c r="B79" s="9">
        <v>264.246216</v>
      </c>
      <c r="C79" s="9">
        <v>1345.1999510000001</v>
      </c>
      <c r="E79" s="10">
        <f t="shared" si="18"/>
        <v>-2.7715458791660041E-2</v>
      </c>
      <c r="F79" s="10">
        <f t="shared" si="19"/>
        <v>-1.3500952766930641E-2</v>
      </c>
      <c r="H79" s="5">
        <f t="shared" si="20"/>
        <v>0</v>
      </c>
      <c r="I79" s="5">
        <f t="shared" si="21"/>
        <v>1</v>
      </c>
      <c r="J79" s="5">
        <f t="shared" si="22"/>
        <v>0</v>
      </c>
      <c r="L79" s="5">
        <f t="shared" si="23"/>
        <v>0</v>
      </c>
      <c r="M79" s="5">
        <f t="shared" si="24"/>
        <v>0</v>
      </c>
      <c r="N79" s="5">
        <f t="shared" si="25"/>
        <v>1</v>
      </c>
      <c r="P79" s="11">
        <f t="shared" si="26"/>
        <v>-2.0694930287838507E-3</v>
      </c>
      <c r="Q79" s="5">
        <f t="shared" si="27"/>
        <v>0</v>
      </c>
      <c r="R79" s="5">
        <f t="shared" si="28"/>
        <v>1</v>
      </c>
      <c r="U79" s="16">
        <f t="shared" si="17"/>
        <v>0.41549372153016373</v>
      </c>
      <c r="V79" s="16">
        <f t="shared" si="29"/>
        <v>-0.5369877565197726</v>
      </c>
      <c r="W79" s="5">
        <f t="shared" si="30"/>
        <v>0</v>
      </c>
      <c r="X79" s="3">
        <f t="shared" si="31"/>
        <v>1</v>
      </c>
    </row>
    <row r="80" spans="1:24">
      <c r="A80" s="4">
        <v>40695</v>
      </c>
      <c r="B80" s="9">
        <v>252.9375</v>
      </c>
      <c r="C80" s="9">
        <v>1320.6400149999999</v>
      </c>
      <c r="E80" s="10">
        <f t="shared" si="18"/>
        <v>-4.2796132225409012E-2</v>
      </c>
      <c r="F80" s="10">
        <f t="shared" si="19"/>
        <v>-1.825746126569705E-2</v>
      </c>
      <c r="H80" s="5">
        <f t="shared" si="20"/>
        <v>0</v>
      </c>
      <c r="I80" s="5">
        <f t="shared" si="21"/>
        <v>1</v>
      </c>
      <c r="J80" s="5">
        <f t="shared" si="22"/>
        <v>0</v>
      </c>
      <c r="L80" s="5">
        <f t="shared" si="23"/>
        <v>0</v>
      </c>
      <c r="M80" s="5">
        <f t="shared" si="24"/>
        <v>0</v>
      </c>
      <c r="N80" s="5">
        <f t="shared" si="25"/>
        <v>1</v>
      </c>
      <c r="P80" s="11">
        <f t="shared" si="26"/>
        <v>-7.1960586694533382E-3</v>
      </c>
      <c r="Q80" s="5">
        <f t="shared" si="27"/>
        <v>0</v>
      </c>
      <c r="R80" s="5">
        <f t="shared" si="28"/>
        <v>1</v>
      </c>
      <c r="U80" s="16">
        <f t="shared" si="17"/>
        <v>0.37361097547912314</v>
      </c>
      <c r="V80" s="16">
        <f t="shared" si="29"/>
        <v>-0.46778365597744315</v>
      </c>
      <c r="W80" s="5">
        <f t="shared" si="30"/>
        <v>0</v>
      </c>
      <c r="X80" s="3">
        <f t="shared" si="31"/>
        <v>1</v>
      </c>
    </row>
    <row r="81" spans="1:24">
      <c r="A81" s="4">
        <v>40725</v>
      </c>
      <c r="B81" s="9">
        <v>301.54397599999999</v>
      </c>
      <c r="C81" s="9">
        <v>1292.280029</v>
      </c>
      <c r="E81" s="10">
        <f t="shared" si="18"/>
        <v>0.19216793081294781</v>
      </c>
      <c r="F81" s="10">
        <f t="shared" si="19"/>
        <v>-2.1474425791952023E-2</v>
      </c>
      <c r="H81" s="5">
        <f t="shared" si="20"/>
        <v>1</v>
      </c>
      <c r="I81" s="5">
        <f t="shared" si="21"/>
        <v>0</v>
      </c>
      <c r="J81" s="5" t="e">
        <f t="shared" si="22"/>
        <v>#DIV/0!</v>
      </c>
      <c r="L81" s="5">
        <f t="shared" si="23"/>
        <v>0</v>
      </c>
      <c r="M81" s="5">
        <f t="shared" si="24"/>
        <v>0</v>
      </c>
      <c r="N81" s="5">
        <f t="shared" si="25"/>
        <v>0</v>
      </c>
      <c r="P81" s="11">
        <f t="shared" si="26"/>
        <v>-1.0663303563860339E-2</v>
      </c>
      <c r="Q81" s="5">
        <f t="shared" si="27"/>
        <v>0</v>
      </c>
      <c r="R81" s="5">
        <f t="shared" si="28"/>
        <v>0</v>
      </c>
      <c r="U81" s="16">
        <f t="shared" si="17"/>
        <v>0.34628193782167305</v>
      </c>
      <c r="V81" s="16">
        <f t="shared" si="29"/>
        <v>-1.0605019865381942</v>
      </c>
      <c r="W81" s="5">
        <f t="shared" si="30"/>
        <v>0</v>
      </c>
      <c r="X81" s="3">
        <f t="shared" si="31"/>
        <v>0</v>
      </c>
    </row>
    <row r="82" spans="1:24">
      <c r="A82" s="4">
        <v>40756</v>
      </c>
      <c r="B82" s="9">
        <v>270.21026599999999</v>
      </c>
      <c r="C82" s="9">
        <v>1218.8900149999999</v>
      </c>
      <c r="E82" s="10">
        <f t="shared" si="18"/>
        <v>-0.10391091347817205</v>
      </c>
      <c r="F82" s="10">
        <f t="shared" si="19"/>
        <v>-5.6791107463597612E-2</v>
      </c>
      <c r="H82" s="5">
        <f t="shared" si="20"/>
        <v>0</v>
      </c>
      <c r="I82" s="5">
        <f t="shared" si="21"/>
        <v>1</v>
      </c>
      <c r="J82" s="5">
        <f t="shared" si="22"/>
        <v>0</v>
      </c>
      <c r="L82" s="5">
        <f t="shared" si="23"/>
        <v>0</v>
      </c>
      <c r="M82" s="5">
        <f t="shared" si="24"/>
        <v>0</v>
      </c>
      <c r="N82" s="5">
        <f t="shared" si="25"/>
        <v>1</v>
      </c>
      <c r="P82" s="11">
        <f t="shared" si="26"/>
        <v>-4.8727628866185764E-2</v>
      </c>
      <c r="Q82" s="5">
        <f t="shared" si="27"/>
        <v>0</v>
      </c>
      <c r="R82" s="5">
        <f t="shared" si="28"/>
        <v>1</v>
      </c>
      <c r="U82" s="16">
        <f t="shared" si="17"/>
        <v>0.12584870866333844</v>
      </c>
      <c r="V82" s="16">
        <f t="shared" si="29"/>
        <v>-0.13450181609120149</v>
      </c>
      <c r="W82" s="5">
        <f t="shared" si="30"/>
        <v>0</v>
      </c>
      <c r="X82" s="3">
        <f t="shared" si="31"/>
        <v>1</v>
      </c>
    </row>
    <row r="83" spans="1:24">
      <c r="A83" s="4">
        <v>40787</v>
      </c>
      <c r="B83" s="9">
        <v>257.26318400000002</v>
      </c>
      <c r="C83" s="9">
        <v>1131.420044</v>
      </c>
      <c r="E83" s="10">
        <f t="shared" si="18"/>
        <v>-4.7914841251812224E-2</v>
      </c>
      <c r="F83" s="10">
        <f t="shared" si="19"/>
        <v>-7.1761988303760127E-2</v>
      </c>
      <c r="H83" s="5">
        <f t="shared" si="20"/>
        <v>0</v>
      </c>
      <c r="I83" s="5">
        <f t="shared" si="21"/>
        <v>1</v>
      </c>
      <c r="J83" s="5">
        <f t="shared" si="22"/>
        <v>0</v>
      </c>
      <c r="L83" s="5">
        <f t="shared" si="23"/>
        <v>0</v>
      </c>
      <c r="M83" s="5">
        <f t="shared" si="24"/>
        <v>0</v>
      </c>
      <c r="N83" s="5">
        <f t="shared" si="25"/>
        <v>1</v>
      </c>
      <c r="P83" s="11">
        <f t="shared" si="26"/>
        <v>-6.486324669292548E-2</v>
      </c>
      <c r="Q83" s="5">
        <f t="shared" si="27"/>
        <v>0</v>
      </c>
      <c r="R83" s="5">
        <f t="shared" si="28"/>
        <v>1</v>
      </c>
      <c r="U83" s="16">
        <f t="shared" si="17"/>
        <v>7.6532937518110702E-2</v>
      </c>
      <c r="V83" s="16">
        <f t="shared" si="29"/>
        <v>-7.9620145943274323E-2</v>
      </c>
      <c r="W83" s="5">
        <f t="shared" si="30"/>
        <v>0</v>
      </c>
      <c r="X83" s="3">
        <f t="shared" si="31"/>
        <v>1</v>
      </c>
    </row>
    <row r="84" spans="1:24">
      <c r="A84" s="4">
        <v>40819</v>
      </c>
      <c r="B84" s="9">
        <v>296.024475</v>
      </c>
      <c r="C84" s="9">
        <v>1253.3000489999999</v>
      </c>
      <c r="E84" s="10">
        <f t="shared" si="18"/>
        <v>0.15066785070964506</v>
      </c>
      <c r="F84" s="10">
        <f t="shared" si="19"/>
        <v>0.10772303853581011</v>
      </c>
      <c r="H84" s="5">
        <f t="shared" si="20"/>
        <v>1</v>
      </c>
      <c r="I84" s="5">
        <f t="shared" si="21"/>
        <v>0</v>
      </c>
      <c r="J84" s="5" t="e">
        <f t="shared" si="22"/>
        <v>#DIV/0!</v>
      </c>
      <c r="L84" s="5">
        <f t="shared" si="23"/>
        <v>1</v>
      </c>
      <c r="M84" s="5">
        <f t="shared" si="24"/>
        <v>1</v>
      </c>
      <c r="N84" s="5">
        <f t="shared" si="25"/>
        <v>1</v>
      </c>
      <c r="P84" s="11">
        <f t="shared" si="26"/>
        <v>0.12858574469414311</v>
      </c>
      <c r="Q84" s="5">
        <f t="shared" si="27"/>
        <v>1</v>
      </c>
      <c r="R84" s="5">
        <f t="shared" si="28"/>
        <v>1</v>
      </c>
      <c r="U84" s="16">
        <f t="shared" si="17"/>
        <v>0.98417745948919699</v>
      </c>
      <c r="V84" s="16">
        <f t="shared" si="29"/>
        <v>-1.5949053180743352E-2</v>
      </c>
      <c r="W84" s="5">
        <f t="shared" si="30"/>
        <v>1</v>
      </c>
      <c r="X84" s="3">
        <f t="shared" si="31"/>
        <v>1</v>
      </c>
    </row>
    <row r="85" spans="1:24">
      <c r="A85" s="4">
        <v>40848</v>
      </c>
      <c r="B85" s="9">
        <v>299.396118</v>
      </c>
      <c r="C85" s="9">
        <v>1246.959961</v>
      </c>
      <c r="E85" s="10">
        <f t="shared" si="18"/>
        <v>1.13897440405899E-2</v>
      </c>
      <c r="F85" s="10">
        <f t="shared" si="19"/>
        <v>-5.0587151935872487E-3</v>
      </c>
      <c r="H85" s="5">
        <f t="shared" si="20"/>
        <v>1</v>
      </c>
      <c r="I85" s="5">
        <f t="shared" si="21"/>
        <v>0</v>
      </c>
      <c r="J85" s="5" t="e">
        <f t="shared" si="22"/>
        <v>#DIV/0!</v>
      </c>
      <c r="L85" s="5">
        <f t="shared" si="23"/>
        <v>0</v>
      </c>
      <c r="M85" s="5">
        <f t="shared" si="24"/>
        <v>0</v>
      </c>
      <c r="N85" s="5">
        <f t="shared" si="25"/>
        <v>0</v>
      </c>
      <c r="P85" s="11">
        <f t="shared" si="26"/>
        <v>7.0295520134137385E-3</v>
      </c>
      <c r="Q85" s="5">
        <f t="shared" si="27"/>
        <v>1</v>
      </c>
      <c r="R85" s="5">
        <f t="shared" si="28"/>
        <v>1</v>
      </c>
      <c r="U85" s="16">
        <f t="shared" si="17"/>
        <v>0.4925291718034896</v>
      </c>
      <c r="V85" s="16">
        <f t="shared" si="29"/>
        <v>-0.70820158803584066</v>
      </c>
      <c r="W85" s="5">
        <f t="shared" si="30"/>
        <v>0</v>
      </c>
      <c r="X85" s="3">
        <f t="shared" si="31"/>
        <v>0</v>
      </c>
    </row>
    <row r="86" spans="1:24">
      <c r="A86" s="4">
        <v>40878</v>
      </c>
      <c r="B86" s="9">
        <v>322.62792999999999</v>
      </c>
      <c r="C86" s="9">
        <v>1257.599976</v>
      </c>
      <c r="E86" s="10">
        <f t="shared" si="18"/>
        <v>7.7595568557104588E-2</v>
      </c>
      <c r="F86" s="10">
        <f t="shared" si="19"/>
        <v>8.532763948144062E-3</v>
      </c>
      <c r="H86" s="5">
        <f t="shared" si="20"/>
        <v>1</v>
      </c>
      <c r="I86" s="5">
        <f t="shared" si="21"/>
        <v>0</v>
      </c>
      <c r="J86" s="5" t="e">
        <f t="shared" si="22"/>
        <v>#DIV/0!</v>
      </c>
      <c r="L86" s="5">
        <f t="shared" si="23"/>
        <v>1</v>
      </c>
      <c r="M86" s="5">
        <f t="shared" si="24"/>
        <v>1</v>
      </c>
      <c r="N86" s="5">
        <f t="shared" si="25"/>
        <v>1</v>
      </c>
      <c r="P86" s="11">
        <f t="shared" si="26"/>
        <v>2.1678450463179254E-2</v>
      </c>
      <c r="Q86" s="5">
        <f t="shared" si="27"/>
        <v>1</v>
      </c>
      <c r="R86" s="5">
        <f t="shared" si="28"/>
        <v>1</v>
      </c>
      <c r="U86" s="16">
        <f t="shared" si="17"/>
        <v>0.61573221193964855</v>
      </c>
      <c r="V86" s="16">
        <f t="shared" si="29"/>
        <v>-0.4849431308443255</v>
      </c>
      <c r="W86" s="5">
        <f t="shared" si="30"/>
        <v>1</v>
      </c>
      <c r="X86" s="3">
        <f t="shared" si="31"/>
        <v>1</v>
      </c>
    </row>
    <row r="87" spans="1:24">
      <c r="A87" s="4">
        <v>40911</v>
      </c>
      <c r="B87" s="9">
        <v>289.76574699999998</v>
      </c>
      <c r="C87" s="9">
        <v>1312.410034</v>
      </c>
      <c r="E87" s="10">
        <f t="shared" si="18"/>
        <v>-0.10185783667272708</v>
      </c>
      <c r="F87" s="10">
        <f t="shared" si="19"/>
        <v>4.3583062218506274E-2</v>
      </c>
      <c r="H87" s="5">
        <f t="shared" si="20"/>
        <v>0</v>
      </c>
      <c r="I87" s="5">
        <f t="shared" si="21"/>
        <v>1</v>
      </c>
      <c r="J87" s="5">
        <f t="shared" si="22"/>
        <v>0</v>
      </c>
      <c r="L87" s="5">
        <f t="shared" si="23"/>
        <v>1</v>
      </c>
      <c r="M87" s="5">
        <f t="shared" si="24"/>
        <v>1</v>
      </c>
      <c r="N87" s="5">
        <f t="shared" si="25"/>
        <v>0</v>
      </c>
      <c r="P87" s="11">
        <f t="shared" si="26"/>
        <v>5.9455667691879203E-2</v>
      </c>
      <c r="Q87" s="5">
        <f t="shared" si="27"/>
        <v>1</v>
      </c>
      <c r="R87" s="5">
        <f t="shared" si="28"/>
        <v>0</v>
      </c>
      <c r="U87" s="16">
        <f t="shared" si="17"/>
        <v>0.85375941671369238</v>
      </c>
      <c r="V87" s="16">
        <f t="shared" si="29"/>
        <v>-1.9225021827290845</v>
      </c>
      <c r="W87" s="5">
        <f t="shared" si="30"/>
        <v>1</v>
      </c>
      <c r="X87" s="3">
        <f t="shared" si="31"/>
        <v>0</v>
      </c>
    </row>
    <row r="88" spans="1:24">
      <c r="A88" s="4">
        <v>40940</v>
      </c>
      <c r="B88" s="9">
        <v>308.816711</v>
      </c>
      <c r="C88" s="9">
        <v>1365.6800539999999</v>
      </c>
      <c r="E88" s="10">
        <f t="shared" si="18"/>
        <v>6.5746086958994532E-2</v>
      </c>
      <c r="F88" s="10">
        <f t="shared" si="19"/>
        <v>4.0589464130841746E-2</v>
      </c>
      <c r="H88" s="5">
        <f t="shared" si="20"/>
        <v>1</v>
      </c>
      <c r="I88" s="5">
        <f t="shared" si="21"/>
        <v>0</v>
      </c>
      <c r="J88" s="5" t="e">
        <f t="shared" si="22"/>
        <v>#DIV/0!</v>
      </c>
      <c r="L88" s="5">
        <f t="shared" si="23"/>
        <v>1</v>
      </c>
      <c r="M88" s="5">
        <f t="shared" si="24"/>
        <v>1</v>
      </c>
      <c r="N88" s="5">
        <f t="shared" si="25"/>
        <v>1</v>
      </c>
      <c r="P88" s="11">
        <f t="shared" si="26"/>
        <v>5.6229167181646743E-2</v>
      </c>
      <c r="Q88" s="5">
        <f t="shared" si="27"/>
        <v>1</v>
      </c>
      <c r="R88" s="5">
        <f t="shared" si="28"/>
        <v>1</v>
      </c>
      <c r="U88" s="16">
        <f t="shared" si="17"/>
        <v>0.83942681597052504</v>
      </c>
      <c r="V88" s="16">
        <f t="shared" si="29"/>
        <v>-0.17503598199949821</v>
      </c>
      <c r="W88" s="5">
        <f t="shared" si="30"/>
        <v>1</v>
      </c>
      <c r="X88" s="3">
        <f t="shared" si="31"/>
        <v>1</v>
      </c>
    </row>
    <row r="89" spans="1:24">
      <c r="A89" s="4">
        <v>40969</v>
      </c>
      <c r="B89" s="9">
        <v>320.30026199999998</v>
      </c>
      <c r="C89" s="9">
        <v>1408.469971</v>
      </c>
      <c r="E89" s="10">
        <f t="shared" si="18"/>
        <v>3.71856528191572E-2</v>
      </c>
      <c r="F89" s="10">
        <f t="shared" si="19"/>
        <v>3.1332314530530647E-2</v>
      </c>
      <c r="H89" s="5">
        <f t="shared" si="20"/>
        <v>1</v>
      </c>
      <c r="I89" s="5">
        <f t="shared" si="21"/>
        <v>0</v>
      </c>
      <c r="J89" s="5" t="e">
        <f t="shared" si="22"/>
        <v>#DIV/0!</v>
      </c>
      <c r="L89" s="5">
        <f t="shared" si="23"/>
        <v>1</v>
      </c>
      <c r="M89" s="5">
        <f t="shared" si="24"/>
        <v>1</v>
      </c>
      <c r="N89" s="5">
        <f t="shared" si="25"/>
        <v>1</v>
      </c>
      <c r="P89" s="11">
        <f t="shared" si="26"/>
        <v>4.6251809823029566E-2</v>
      </c>
      <c r="Q89" s="5">
        <f t="shared" si="27"/>
        <v>1</v>
      </c>
      <c r="R89" s="5">
        <f t="shared" si="28"/>
        <v>1</v>
      </c>
      <c r="U89" s="16">
        <f t="shared" si="17"/>
        <v>0.78793032580127265</v>
      </c>
      <c r="V89" s="16">
        <f t="shared" si="29"/>
        <v>-0.23834561206736909</v>
      </c>
      <c r="W89" s="5">
        <f t="shared" si="30"/>
        <v>1</v>
      </c>
      <c r="X89" s="3">
        <f t="shared" si="31"/>
        <v>1</v>
      </c>
    </row>
    <row r="90" spans="1:24">
      <c r="A90" s="4">
        <v>41001</v>
      </c>
      <c r="B90" s="9">
        <v>302.12341300000003</v>
      </c>
      <c r="C90" s="9">
        <v>1397.910034</v>
      </c>
      <c r="E90" s="10">
        <f t="shared" si="18"/>
        <v>-5.6749404095086109E-2</v>
      </c>
      <c r="F90" s="10">
        <f t="shared" si="19"/>
        <v>-7.4974527092703802E-3</v>
      </c>
      <c r="H90" s="5">
        <f t="shared" si="20"/>
        <v>0</v>
      </c>
      <c r="I90" s="5">
        <f t="shared" si="21"/>
        <v>1</v>
      </c>
      <c r="J90" s="5">
        <f t="shared" si="22"/>
        <v>0</v>
      </c>
      <c r="L90" s="5">
        <f t="shared" si="23"/>
        <v>0</v>
      </c>
      <c r="M90" s="5">
        <f t="shared" si="24"/>
        <v>0</v>
      </c>
      <c r="N90" s="5">
        <f t="shared" si="25"/>
        <v>1</v>
      </c>
      <c r="P90" s="11">
        <f t="shared" si="26"/>
        <v>4.4010803187336453E-3</v>
      </c>
      <c r="Q90" s="5">
        <f t="shared" si="27"/>
        <v>1</v>
      </c>
      <c r="R90" s="5">
        <f t="shared" si="28"/>
        <v>0</v>
      </c>
      <c r="U90" s="16">
        <f t="shared" si="17"/>
        <v>0.47007458813746467</v>
      </c>
      <c r="V90" s="16">
        <f t="shared" si="29"/>
        <v>-0.6350190146745327</v>
      </c>
      <c r="W90" s="5">
        <f t="shared" si="30"/>
        <v>0</v>
      </c>
      <c r="X90" s="3">
        <f t="shared" si="31"/>
        <v>1</v>
      </c>
    </row>
    <row r="91" spans="1:24">
      <c r="A91" s="4">
        <v>41030</v>
      </c>
      <c r="B91" s="9">
        <v>290.14035000000001</v>
      </c>
      <c r="C91" s="9">
        <v>1310.329956</v>
      </c>
      <c r="E91" s="10">
        <f t="shared" si="18"/>
        <v>-3.9662808257763249E-2</v>
      </c>
      <c r="F91" s="10">
        <f t="shared" si="19"/>
        <v>-6.265072563317764E-2</v>
      </c>
      <c r="H91" s="5">
        <f t="shared" si="20"/>
        <v>0</v>
      </c>
      <c r="I91" s="5">
        <f t="shared" si="21"/>
        <v>1</v>
      </c>
      <c r="J91" s="5">
        <f t="shared" si="22"/>
        <v>0</v>
      </c>
      <c r="L91" s="5">
        <f t="shared" si="23"/>
        <v>0</v>
      </c>
      <c r="M91" s="5">
        <f t="shared" si="24"/>
        <v>0</v>
      </c>
      <c r="N91" s="5">
        <f t="shared" si="25"/>
        <v>1</v>
      </c>
      <c r="P91" s="11">
        <f t="shared" si="26"/>
        <v>-5.5043126291114651E-2</v>
      </c>
      <c r="Q91" s="5">
        <f t="shared" si="27"/>
        <v>0</v>
      </c>
      <c r="R91" s="5">
        <f t="shared" si="28"/>
        <v>1</v>
      </c>
      <c r="U91" s="16">
        <f t="shared" si="17"/>
        <v>0.10392816257879013</v>
      </c>
      <c r="V91" s="16">
        <f t="shared" si="29"/>
        <v>-0.1097346935277911</v>
      </c>
      <c r="W91" s="5">
        <f t="shared" si="30"/>
        <v>0</v>
      </c>
      <c r="X91" s="3">
        <f t="shared" si="31"/>
        <v>1</v>
      </c>
    </row>
    <row r="92" spans="1:24">
      <c r="A92" s="4">
        <v>41061</v>
      </c>
      <c r="B92" s="9">
        <v>289.74575800000002</v>
      </c>
      <c r="C92" s="9">
        <v>1362.160034</v>
      </c>
      <c r="E92" s="10">
        <f t="shared" si="18"/>
        <v>-1.3600038739871589E-3</v>
      </c>
      <c r="F92" s="10">
        <f t="shared" si="19"/>
        <v>3.9554982134591521E-2</v>
      </c>
      <c r="H92" s="5">
        <f t="shared" si="20"/>
        <v>0</v>
      </c>
      <c r="I92" s="5">
        <f t="shared" si="21"/>
        <v>1</v>
      </c>
      <c r="J92" s="5">
        <f t="shared" si="22"/>
        <v>0</v>
      </c>
      <c r="L92" s="5">
        <f t="shared" si="23"/>
        <v>1</v>
      </c>
      <c r="M92" s="5">
        <f t="shared" si="24"/>
        <v>1</v>
      </c>
      <c r="N92" s="5">
        <f t="shared" si="25"/>
        <v>0</v>
      </c>
      <c r="P92" s="11">
        <f t="shared" si="26"/>
        <v>5.5114202316295824E-2</v>
      </c>
      <c r="Q92" s="5">
        <f t="shared" si="27"/>
        <v>1</v>
      </c>
      <c r="R92" s="5">
        <f t="shared" si="28"/>
        <v>0</v>
      </c>
      <c r="U92" s="16">
        <f t="shared" si="17"/>
        <v>0.83421644617658597</v>
      </c>
      <c r="V92" s="16">
        <f t="shared" si="29"/>
        <v>-1.7970722340632801</v>
      </c>
      <c r="W92" s="5">
        <f t="shared" si="30"/>
        <v>1</v>
      </c>
      <c r="X92" s="3">
        <f t="shared" si="31"/>
        <v>0</v>
      </c>
    </row>
    <row r="93" spans="1:24">
      <c r="A93" s="4">
        <v>41092</v>
      </c>
      <c r="B93" s="9">
        <v>316.16937300000001</v>
      </c>
      <c r="C93" s="9">
        <v>1379.3199460000001</v>
      </c>
      <c r="E93" s="10">
        <f t="shared" si="18"/>
        <v>9.1195864893386824E-2</v>
      </c>
      <c r="F93" s="10">
        <f t="shared" si="19"/>
        <v>1.2597574126154365E-2</v>
      </c>
      <c r="H93" s="5">
        <f t="shared" si="20"/>
        <v>1</v>
      </c>
      <c r="I93" s="5">
        <f t="shared" si="21"/>
        <v>0</v>
      </c>
      <c r="J93" s="5" t="e">
        <f t="shared" si="22"/>
        <v>#DIV/0!</v>
      </c>
      <c r="L93" s="5">
        <f t="shared" si="23"/>
        <v>1</v>
      </c>
      <c r="M93" s="5">
        <f t="shared" si="24"/>
        <v>1</v>
      </c>
      <c r="N93" s="5">
        <f t="shared" si="25"/>
        <v>1</v>
      </c>
      <c r="P93" s="11">
        <f t="shared" si="26"/>
        <v>2.6059503540207432E-2</v>
      </c>
      <c r="Q93" s="5">
        <f t="shared" si="27"/>
        <v>1</v>
      </c>
      <c r="R93" s="5">
        <f t="shared" si="28"/>
        <v>1</v>
      </c>
      <c r="U93" s="16">
        <f t="shared" si="17"/>
        <v>0.6505400393313806</v>
      </c>
      <c r="V93" s="16">
        <f t="shared" si="29"/>
        <v>-0.42995243129984884</v>
      </c>
      <c r="W93" s="5">
        <f t="shared" si="30"/>
        <v>1</v>
      </c>
      <c r="X93" s="3">
        <f t="shared" si="31"/>
        <v>1</v>
      </c>
    </row>
    <row r="94" spans="1:24">
      <c r="A94" s="4">
        <v>41122</v>
      </c>
      <c r="B94" s="9">
        <v>342.20336900000001</v>
      </c>
      <c r="C94" s="9">
        <v>1406.579956</v>
      </c>
      <c r="E94" s="10">
        <f t="shared" si="18"/>
        <v>8.2341928799030129E-2</v>
      </c>
      <c r="F94" s="10">
        <f t="shared" si="19"/>
        <v>1.9763369680148246E-2</v>
      </c>
      <c r="H94" s="5">
        <f t="shared" si="20"/>
        <v>1</v>
      </c>
      <c r="I94" s="5">
        <f t="shared" si="21"/>
        <v>0</v>
      </c>
      <c r="J94" s="5" t="e">
        <f t="shared" si="22"/>
        <v>#DIV/0!</v>
      </c>
      <c r="L94" s="5">
        <f t="shared" si="23"/>
        <v>1</v>
      </c>
      <c r="M94" s="5">
        <f t="shared" si="24"/>
        <v>1</v>
      </c>
      <c r="N94" s="5">
        <f t="shared" si="25"/>
        <v>1</v>
      </c>
      <c r="P94" s="11">
        <f t="shared" si="26"/>
        <v>3.3782799164444113E-2</v>
      </c>
      <c r="Q94" s="5">
        <f t="shared" si="27"/>
        <v>1</v>
      </c>
      <c r="R94" s="5">
        <f t="shared" si="28"/>
        <v>1</v>
      </c>
      <c r="U94" s="16">
        <f t="shared" si="17"/>
        <v>0.70801097169749161</v>
      </c>
      <c r="V94" s="16">
        <f t="shared" si="29"/>
        <v>-0.34529568866062116</v>
      </c>
      <c r="W94" s="5">
        <f t="shared" si="30"/>
        <v>1</v>
      </c>
      <c r="X94" s="3">
        <f t="shared" si="31"/>
        <v>1</v>
      </c>
    </row>
    <row r="95" spans="1:24">
      <c r="A95" s="4">
        <v>41156</v>
      </c>
      <c r="B95" s="9">
        <v>376.87377900000001</v>
      </c>
      <c r="C95" s="9">
        <v>1440.670044</v>
      </c>
      <c r="E95" s="10">
        <f t="shared" si="18"/>
        <v>0.10131522112513158</v>
      </c>
      <c r="F95" s="10">
        <f t="shared" si="19"/>
        <v>2.4236153696477025E-2</v>
      </c>
      <c r="H95" s="5">
        <f t="shared" si="20"/>
        <v>1</v>
      </c>
      <c r="I95" s="5">
        <f t="shared" si="21"/>
        <v>0</v>
      </c>
      <c r="J95" s="5" t="e">
        <f t="shared" si="22"/>
        <v>#DIV/0!</v>
      </c>
      <c r="L95" s="5">
        <f t="shared" si="23"/>
        <v>1</v>
      </c>
      <c r="M95" s="5">
        <f t="shared" si="24"/>
        <v>1</v>
      </c>
      <c r="N95" s="5">
        <f t="shared" si="25"/>
        <v>1</v>
      </c>
      <c r="P95" s="11">
        <f t="shared" si="26"/>
        <v>3.8603566511373838E-2</v>
      </c>
      <c r="Q95" s="5">
        <f t="shared" si="27"/>
        <v>1</v>
      </c>
      <c r="R95" s="5">
        <f t="shared" si="28"/>
        <v>1</v>
      </c>
      <c r="U95" s="16">
        <f t="shared" si="17"/>
        <v>0.74091581248336436</v>
      </c>
      <c r="V95" s="16">
        <f t="shared" si="29"/>
        <v>-0.29986827352331358</v>
      </c>
      <c r="W95" s="5">
        <f t="shared" si="30"/>
        <v>1</v>
      </c>
      <c r="X95" s="3">
        <f t="shared" si="31"/>
        <v>1</v>
      </c>
    </row>
    <row r="96" spans="1:24">
      <c r="A96" s="4">
        <v>41183</v>
      </c>
      <c r="B96" s="9">
        <v>339.81076000000002</v>
      </c>
      <c r="C96" s="9">
        <v>1412.160034</v>
      </c>
      <c r="E96" s="10">
        <f t="shared" si="18"/>
        <v>-9.83433209345137E-2</v>
      </c>
      <c r="F96" s="10">
        <f t="shared" si="19"/>
        <v>-1.9789409878227415E-2</v>
      </c>
      <c r="H96" s="5">
        <f t="shared" si="20"/>
        <v>0</v>
      </c>
      <c r="I96" s="5">
        <f t="shared" si="21"/>
        <v>1</v>
      </c>
      <c r="J96" s="5">
        <f t="shared" si="22"/>
        <v>0</v>
      </c>
      <c r="L96" s="5">
        <f t="shared" si="23"/>
        <v>0</v>
      </c>
      <c r="M96" s="5">
        <f t="shared" si="24"/>
        <v>0</v>
      </c>
      <c r="N96" s="5">
        <f t="shared" si="25"/>
        <v>1</v>
      </c>
      <c r="P96" s="11">
        <f t="shared" si="26"/>
        <v>-8.8471931354815805E-3</v>
      </c>
      <c r="Q96" s="5">
        <f t="shared" si="27"/>
        <v>0</v>
      </c>
      <c r="R96" s="5">
        <f t="shared" si="28"/>
        <v>1</v>
      </c>
      <c r="U96" s="16">
        <f t="shared" si="17"/>
        <v>0.36048342630566138</v>
      </c>
      <c r="V96" s="16">
        <f t="shared" si="29"/>
        <v>-0.4470427416542872</v>
      </c>
      <c r="W96" s="5">
        <f t="shared" si="30"/>
        <v>0</v>
      </c>
      <c r="X96" s="3">
        <f t="shared" si="31"/>
        <v>1</v>
      </c>
    </row>
    <row r="97" spans="1:24">
      <c r="A97" s="4">
        <v>41214</v>
      </c>
      <c r="B97" s="9">
        <v>348.83676100000002</v>
      </c>
      <c r="C97" s="9">
        <v>1416.1800539999999</v>
      </c>
      <c r="E97" s="10">
        <f t="shared" si="18"/>
        <v>2.6561845775572301E-2</v>
      </c>
      <c r="F97" s="10">
        <f t="shared" si="19"/>
        <v>2.8467170173434031E-3</v>
      </c>
      <c r="H97" s="5">
        <f t="shared" si="20"/>
        <v>1</v>
      </c>
      <c r="I97" s="5">
        <f t="shared" si="21"/>
        <v>0</v>
      </c>
      <c r="J97" s="5" t="e">
        <f t="shared" si="22"/>
        <v>#DIV/0!</v>
      </c>
      <c r="L97" s="5">
        <f t="shared" si="23"/>
        <v>1</v>
      </c>
      <c r="M97" s="5">
        <f t="shared" si="24"/>
        <v>1</v>
      </c>
      <c r="N97" s="5">
        <f t="shared" si="25"/>
        <v>1</v>
      </c>
      <c r="P97" s="11">
        <f t="shared" si="26"/>
        <v>1.5550028147895509E-2</v>
      </c>
      <c r="Q97" s="5">
        <f t="shared" si="27"/>
        <v>1</v>
      </c>
      <c r="R97" s="5">
        <f t="shared" si="28"/>
        <v>1</v>
      </c>
      <c r="U97" s="16">
        <f t="shared" si="17"/>
        <v>0.56506088864633985</v>
      </c>
      <c r="V97" s="16">
        <f t="shared" si="29"/>
        <v>-0.57082178612655188</v>
      </c>
      <c r="W97" s="5">
        <f t="shared" si="30"/>
        <v>1</v>
      </c>
      <c r="X97" s="3">
        <f t="shared" si="31"/>
        <v>1</v>
      </c>
    </row>
    <row r="98" spans="1:24">
      <c r="A98" s="4">
        <v>41246</v>
      </c>
      <c r="B98" s="9">
        <v>353.33728000000002</v>
      </c>
      <c r="C98" s="9">
        <v>1426.1899410000001</v>
      </c>
      <c r="E98" s="10">
        <f t="shared" si="18"/>
        <v>1.290150438015325E-2</v>
      </c>
      <c r="F98" s="10">
        <f t="shared" si="19"/>
        <v>7.068230463864511E-3</v>
      </c>
      <c r="H98" s="5">
        <f t="shared" si="20"/>
        <v>1</v>
      </c>
      <c r="I98" s="5">
        <f t="shared" si="21"/>
        <v>0</v>
      </c>
      <c r="J98" s="5" t="e">
        <f t="shared" si="22"/>
        <v>#DIV/0!</v>
      </c>
      <c r="L98" s="5">
        <f t="shared" si="23"/>
        <v>1</v>
      </c>
      <c r="M98" s="5">
        <f t="shared" si="24"/>
        <v>1</v>
      </c>
      <c r="N98" s="5">
        <f t="shared" si="25"/>
        <v>1</v>
      </c>
      <c r="P98" s="11">
        <f t="shared" si="26"/>
        <v>2.0099976033444777E-2</v>
      </c>
      <c r="Q98" s="5">
        <f t="shared" si="27"/>
        <v>1</v>
      </c>
      <c r="R98" s="5">
        <f t="shared" si="28"/>
        <v>1</v>
      </c>
      <c r="U98" s="16">
        <f t="shared" si="17"/>
        <v>0.60287271566057921</v>
      </c>
      <c r="V98" s="16">
        <f t="shared" si="29"/>
        <v>-0.50604918967655665</v>
      </c>
      <c r="W98" s="5">
        <f t="shared" si="30"/>
        <v>1</v>
      </c>
      <c r="X98" s="3">
        <f t="shared" si="31"/>
        <v>1</v>
      </c>
    </row>
    <row r="99" spans="1:24">
      <c r="A99" s="4">
        <v>41276</v>
      </c>
      <c r="B99" s="9">
        <v>377.46816999999999</v>
      </c>
      <c r="C99" s="9">
        <v>1498.1099850000001</v>
      </c>
      <c r="E99" s="10">
        <f t="shared" si="18"/>
        <v>6.8294208864685846E-2</v>
      </c>
      <c r="F99" s="10">
        <f t="shared" si="19"/>
        <v>5.0428096519578469E-2</v>
      </c>
      <c r="H99" s="5">
        <f t="shared" si="20"/>
        <v>1</v>
      </c>
      <c r="I99" s="5">
        <f t="shared" si="21"/>
        <v>0</v>
      </c>
      <c r="J99" s="5" t="e">
        <f t="shared" si="22"/>
        <v>#DIV/0!</v>
      </c>
      <c r="L99" s="5">
        <f t="shared" si="23"/>
        <v>1</v>
      </c>
      <c r="M99" s="5">
        <f t="shared" si="24"/>
        <v>1</v>
      </c>
      <c r="N99" s="5">
        <f t="shared" si="25"/>
        <v>1</v>
      </c>
      <c r="P99" s="11">
        <f t="shared" si="26"/>
        <v>6.6833246785069453E-2</v>
      </c>
      <c r="Q99" s="5">
        <f t="shared" si="27"/>
        <v>1</v>
      </c>
      <c r="R99" s="5">
        <f t="shared" si="28"/>
        <v>1</v>
      </c>
      <c r="U99" s="16">
        <f t="shared" si="17"/>
        <v>0.88255943069027609</v>
      </c>
      <c r="V99" s="16">
        <f t="shared" si="29"/>
        <v>-0.12492914888377434</v>
      </c>
      <c r="W99" s="5">
        <f t="shared" si="30"/>
        <v>1</v>
      </c>
      <c r="X99" s="3">
        <f t="shared" si="31"/>
        <v>1</v>
      </c>
    </row>
    <row r="100" spans="1:24">
      <c r="A100" s="4">
        <v>41306</v>
      </c>
      <c r="B100" s="9">
        <v>400.20049999999998</v>
      </c>
      <c r="C100" s="9">
        <v>1514.6800539999999</v>
      </c>
      <c r="E100" s="10">
        <f t="shared" si="18"/>
        <v>6.0223170605351983E-2</v>
      </c>
      <c r="F100" s="10">
        <f t="shared" si="19"/>
        <v>1.1060649195259176E-2</v>
      </c>
      <c r="H100" s="5">
        <f t="shared" si="20"/>
        <v>1</v>
      </c>
      <c r="I100" s="5">
        <f t="shared" si="21"/>
        <v>0</v>
      </c>
      <c r="J100" s="5" t="e">
        <f t="shared" si="22"/>
        <v>#DIV/0!</v>
      </c>
      <c r="L100" s="5">
        <f t="shared" si="23"/>
        <v>1</v>
      </c>
      <c r="M100" s="5">
        <f t="shared" si="24"/>
        <v>1</v>
      </c>
      <c r="N100" s="5">
        <f t="shared" si="25"/>
        <v>1</v>
      </c>
      <c r="P100" s="11">
        <f t="shared" si="26"/>
        <v>2.4403005597428806E-2</v>
      </c>
      <c r="Q100" s="5">
        <f t="shared" si="27"/>
        <v>1</v>
      </c>
      <c r="R100" s="5">
        <f t="shared" si="28"/>
        <v>1</v>
      </c>
      <c r="U100" s="16">
        <f t="shared" ref="U100:U131" si="32">1/(1+EXP(-$Z$1-$Z$2*F100))</f>
        <v>0.63754401536664251</v>
      </c>
      <c r="V100" s="16">
        <f t="shared" si="29"/>
        <v>-0.4501319606205828</v>
      </c>
      <c r="W100" s="5">
        <f t="shared" si="30"/>
        <v>1</v>
      </c>
      <c r="X100" s="3">
        <f t="shared" si="31"/>
        <v>1</v>
      </c>
    </row>
    <row r="101" spans="1:24">
      <c r="A101" s="4">
        <v>41334</v>
      </c>
      <c r="B101" s="9">
        <v>396.69897500000002</v>
      </c>
      <c r="C101" s="9">
        <v>1569.1899410000001</v>
      </c>
      <c r="E101" s="10">
        <f t="shared" si="18"/>
        <v>-8.7494268497914085E-3</v>
      </c>
      <c r="F101" s="10">
        <f t="shared" si="19"/>
        <v>3.5987723516956116E-2</v>
      </c>
      <c r="H101" s="5">
        <f t="shared" si="20"/>
        <v>0</v>
      </c>
      <c r="I101" s="5">
        <f t="shared" si="21"/>
        <v>1</v>
      </c>
      <c r="J101" s="5">
        <f t="shared" si="22"/>
        <v>0</v>
      </c>
      <c r="L101" s="5">
        <f t="shared" si="23"/>
        <v>1</v>
      </c>
      <c r="M101" s="5">
        <f t="shared" si="24"/>
        <v>1</v>
      </c>
      <c r="N101" s="5">
        <f t="shared" si="25"/>
        <v>0</v>
      </c>
      <c r="P101" s="11">
        <f t="shared" si="26"/>
        <v>5.1269410392704245E-2</v>
      </c>
      <c r="Q101" s="5">
        <f t="shared" si="27"/>
        <v>1</v>
      </c>
      <c r="R101" s="5">
        <f t="shared" si="28"/>
        <v>0</v>
      </c>
      <c r="U101" s="16">
        <f t="shared" si="32"/>
        <v>0.81520944047910149</v>
      </c>
      <c r="V101" s="16">
        <f t="shared" si="29"/>
        <v>-1.6885322059230512</v>
      </c>
      <c r="W101" s="5">
        <f t="shared" si="30"/>
        <v>1</v>
      </c>
      <c r="X101" s="3">
        <f t="shared" si="31"/>
        <v>0</v>
      </c>
    </row>
    <row r="102" spans="1:24">
      <c r="A102" s="4">
        <v>41365</v>
      </c>
      <c r="B102" s="9">
        <v>411.87383999999997</v>
      </c>
      <c r="C102" s="9">
        <v>1597.5699460000001</v>
      </c>
      <c r="E102" s="10">
        <f t="shared" si="18"/>
        <v>3.8252846506598548E-2</v>
      </c>
      <c r="F102" s="10">
        <f t="shared" si="19"/>
        <v>1.8085767859252311E-2</v>
      </c>
      <c r="H102" s="5">
        <f t="shared" si="20"/>
        <v>1</v>
      </c>
      <c r="I102" s="5">
        <f t="shared" si="21"/>
        <v>0</v>
      </c>
      <c r="J102" s="5" t="e">
        <f t="shared" si="22"/>
        <v>#DIV/0!</v>
      </c>
      <c r="L102" s="5">
        <f t="shared" si="23"/>
        <v>1</v>
      </c>
      <c r="M102" s="5">
        <f t="shared" si="24"/>
        <v>1</v>
      </c>
      <c r="N102" s="5">
        <f t="shared" si="25"/>
        <v>1</v>
      </c>
      <c r="P102" s="11">
        <f t="shared" si="26"/>
        <v>3.1974679646533E-2</v>
      </c>
      <c r="Q102" s="5">
        <f t="shared" si="27"/>
        <v>1</v>
      </c>
      <c r="R102" s="5">
        <f t="shared" si="28"/>
        <v>1</v>
      </c>
      <c r="U102" s="16">
        <f t="shared" si="32"/>
        <v>0.69505521034371154</v>
      </c>
      <c r="V102" s="16">
        <f t="shared" si="29"/>
        <v>-0.36376399722901265</v>
      </c>
      <c r="W102" s="5">
        <f t="shared" si="30"/>
        <v>1</v>
      </c>
      <c r="X102" s="3">
        <f t="shared" si="31"/>
        <v>1</v>
      </c>
    </row>
    <row r="103" spans="1:24">
      <c r="A103" s="4">
        <v>41395</v>
      </c>
      <c r="B103" s="9">
        <v>435.17559799999998</v>
      </c>
      <c r="C103" s="9">
        <v>1630.73999</v>
      </c>
      <c r="E103" s="10">
        <f t="shared" si="18"/>
        <v>5.6574989079180238E-2</v>
      </c>
      <c r="F103" s="10">
        <f t="shared" si="19"/>
        <v>2.0762811721046104E-2</v>
      </c>
      <c r="H103" s="5">
        <f t="shared" si="20"/>
        <v>1</v>
      </c>
      <c r="I103" s="5">
        <f t="shared" si="21"/>
        <v>0</v>
      </c>
      <c r="J103" s="5" t="e">
        <f t="shared" si="22"/>
        <v>#DIV/0!</v>
      </c>
      <c r="L103" s="5">
        <f t="shared" si="23"/>
        <v>1</v>
      </c>
      <c r="M103" s="5">
        <f t="shared" si="24"/>
        <v>1</v>
      </c>
      <c r="N103" s="5">
        <f t="shared" si="25"/>
        <v>1</v>
      </c>
      <c r="P103" s="11">
        <f t="shared" si="26"/>
        <v>3.4859997960165048E-2</v>
      </c>
      <c r="Q103" s="5">
        <f t="shared" si="27"/>
        <v>1</v>
      </c>
      <c r="R103" s="5">
        <f t="shared" si="28"/>
        <v>1</v>
      </c>
      <c r="U103" s="16">
        <f t="shared" si="32"/>
        <v>0.71557370461929337</v>
      </c>
      <c r="V103" s="16">
        <f t="shared" si="29"/>
        <v>-0.33467067394321642</v>
      </c>
      <c r="W103" s="5">
        <f t="shared" si="30"/>
        <v>1</v>
      </c>
      <c r="X103" s="3">
        <f t="shared" si="31"/>
        <v>1</v>
      </c>
    </row>
    <row r="104" spans="1:24">
      <c r="A104" s="4">
        <v>41428</v>
      </c>
      <c r="B104" s="9">
        <v>439.74600199999998</v>
      </c>
      <c r="C104" s="9">
        <v>1606.280029</v>
      </c>
      <c r="E104" s="10">
        <f t="shared" si="18"/>
        <v>1.050243630618275E-2</v>
      </c>
      <c r="F104" s="10">
        <f t="shared" si="19"/>
        <v>-1.4999301636062778E-2</v>
      </c>
      <c r="H104" s="5">
        <f t="shared" si="20"/>
        <v>1</v>
      </c>
      <c r="I104" s="5">
        <f t="shared" si="21"/>
        <v>0</v>
      </c>
      <c r="J104" s="5" t="e">
        <f t="shared" si="22"/>
        <v>#DIV/0!</v>
      </c>
      <c r="L104" s="5">
        <f t="shared" si="23"/>
        <v>0</v>
      </c>
      <c r="M104" s="5">
        <f t="shared" si="24"/>
        <v>0</v>
      </c>
      <c r="N104" s="5">
        <f t="shared" si="25"/>
        <v>0</v>
      </c>
      <c r="P104" s="11">
        <f t="shared" si="26"/>
        <v>-3.6844136858626628E-3</v>
      </c>
      <c r="Q104" s="5">
        <f t="shared" si="27"/>
        <v>0</v>
      </c>
      <c r="R104" s="5">
        <f t="shared" si="28"/>
        <v>0</v>
      </c>
      <c r="U104" s="16">
        <f t="shared" si="32"/>
        <v>0.4021365636586734</v>
      </c>
      <c r="V104" s="16">
        <f t="shared" si="29"/>
        <v>-0.9109635374579802</v>
      </c>
      <c r="W104" s="5">
        <f t="shared" si="30"/>
        <v>0</v>
      </c>
      <c r="X104" s="3">
        <f t="shared" si="31"/>
        <v>0</v>
      </c>
    </row>
    <row r="105" spans="1:24">
      <c r="A105" s="4">
        <v>41456</v>
      </c>
      <c r="B105" s="9">
        <v>443.432343</v>
      </c>
      <c r="C105" s="9">
        <v>1685.7299800000001</v>
      </c>
      <c r="E105" s="10">
        <f t="shared" si="18"/>
        <v>8.3828869011526308E-3</v>
      </c>
      <c r="F105" s="10">
        <f t="shared" si="19"/>
        <v>4.9462079815224991E-2</v>
      </c>
      <c r="H105" s="5">
        <f t="shared" si="20"/>
        <v>1</v>
      </c>
      <c r="I105" s="5">
        <f t="shared" si="21"/>
        <v>0</v>
      </c>
      <c r="J105" s="5" t="e">
        <f t="shared" si="22"/>
        <v>#DIV/0!</v>
      </c>
      <c r="L105" s="5">
        <f t="shared" si="23"/>
        <v>1</v>
      </c>
      <c r="M105" s="5">
        <f t="shared" si="24"/>
        <v>1</v>
      </c>
      <c r="N105" s="5">
        <f t="shared" si="25"/>
        <v>1</v>
      </c>
      <c r="P105" s="11">
        <f t="shared" si="26"/>
        <v>6.5792073822562247E-2</v>
      </c>
      <c r="Q105" s="5">
        <f t="shared" si="27"/>
        <v>1</v>
      </c>
      <c r="R105" s="5">
        <f t="shared" si="28"/>
        <v>1</v>
      </c>
      <c r="U105" s="16">
        <f t="shared" si="32"/>
        <v>0.8788153733566707</v>
      </c>
      <c r="V105" s="16">
        <f t="shared" si="29"/>
        <v>-0.12918044504632373</v>
      </c>
      <c r="W105" s="5">
        <f t="shared" si="30"/>
        <v>1</v>
      </c>
      <c r="X105" s="3">
        <f t="shared" si="31"/>
        <v>1</v>
      </c>
    </row>
    <row r="106" spans="1:24">
      <c r="A106" s="4">
        <v>41487</v>
      </c>
      <c r="B106" s="9">
        <v>423.02771000000001</v>
      </c>
      <c r="C106" s="9">
        <v>1632.969971</v>
      </c>
      <c r="E106" s="10">
        <f t="shared" si="18"/>
        <v>-4.6015211389305422E-2</v>
      </c>
      <c r="F106" s="10">
        <f t="shared" si="19"/>
        <v>-3.1298019033866864E-2</v>
      </c>
      <c r="H106" s="5">
        <f t="shared" si="20"/>
        <v>0</v>
      </c>
      <c r="I106" s="5">
        <f t="shared" si="21"/>
        <v>1</v>
      </c>
      <c r="J106" s="5">
        <f t="shared" si="22"/>
        <v>0</v>
      </c>
      <c r="L106" s="5">
        <f t="shared" si="23"/>
        <v>0</v>
      </c>
      <c r="M106" s="5">
        <f t="shared" si="24"/>
        <v>0</v>
      </c>
      <c r="N106" s="5">
        <f t="shared" si="25"/>
        <v>1</v>
      </c>
      <c r="P106" s="11">
        <f t="shared" si="26"/>
        <v>-2.1251173972370009E-2</v>
      </c>
      <c r="Q106" s="5">
        <f t="shared" si="27"/>
        <v>0</v>
      </c>
      <c r="R106" s="5">
        <f t="shared" si="28"/>
        <v>1</v>
      </c>
      <c r="U106" s="16">
        <f t="shared" si="32"/>
        <v>0.26937569425285512</v>
      </c>
      <c r="V106" s="16">
        <f t="shared" si="29"/>
        <v>-0.31385589697402144</v>
      </c>
      <c r="W106" s="5">
        <f t="shared" si="30"/>
        <v>0</v>
      </c>
      <c r="X106" s="3">
        <f t="shared" si="31"/>
        <v>1</v>
      </c>
    </row>
    <row r="107" spans="1:24">
      <c r="A107" s="4">
        <v>41520</v>
      </c>
      <c r="B107" s="9">
        <v>437.51825000000002</v>
      </c>
      <c r="C107" s="9">
        <v>1681.5500489999999</v>
      </c>
      <c r="E107" s="10">
        <f t="shared" si="18"/>
        <v>3.4254351801209504E-2</v>
      </c>
      <c r="F107" s="10">
        <f t="shared" si="19"/>
        <v>2.9749523177239112E-2</v>
      </c>
      <c r="H107" s="5">
        <f t="shared" si="20"/>
        <v>1</v>
      </c>
      <c r="I107" s="5">
        <f t="shared" si="21"/>
        <v>0</v>
      </c>
      <c r="J107" s="5" t="e">
        <f t="shared" si="22"/>
        <v>#DIV/0!</v>
      </c>
      <c r="L107" s="5">
        <f t="shared" si="23"/>
        <v>1</v>
      </c>
      <c r="M107" s="5">
        <f t="shared" si="24"/>
        <v>1</v>
      </c>
      <c r="N107" s="5">
        <f t="shared" si="25"/>
        <v>1</v>
      </c>
      <c r="P107" s="11">
        <f t="shared" si="26"/>
        <v>4.4545877042663974E-2</v>
      </c>
      <c r="Q107" s="5">
        <f t="shared" si="27"/>
        <v>1</v>
      </c>
      <c r="R107" s="5">
        <f t="shared" si="28"/>
        <v>1</v>
      </c>
      <c r="U107" s="16">
        <f t="shared" si="32"/>
        <v>0.77801039134842831</v>
      </c>
      <c r="V107" s="16">
        <f t="shared" si="29"/>
        <v>-0.25101539840396014</v>
      </c>
      <c r="W107" s="5">
        <f t="shared" si="30"/>
        <v>1</v>
      </c>
      <c r="X107" s="3">
        <f t="shared" si="31"/>
        <v>1</v>
      </c>
    </row>
    <row r="108" spans="1:24">
      <c r="A108" s="4">
        <v>41548</v>
      </c>
      <c r="B108" s="9">
        <v>514.77612299999998</v>
      </c>
      <c r="C108" s="9">
        <v>1756.540039</v>
      </c>
      <c r="E108" s="10">
        <f t="shared" si="18"/>
        <v>0.17658205800558013</v>
      </c>
      <c r="F108" s="10">
        <f t="shared" si="19"/>
        <v>4.4595752618006079E-2</v>
      </c>
      <c r="H108" s="5">
        <f t="shared" si="20"/>
        <v>1</v>
      </c>
      <c r="I108" s="5">
        <f t="shared" si="21"/>
        <v>0</v>
      </c>
      <c r="J108" s="5" t="e">
        <f t="shared" si="22"/>
        <v>#DIV/0!</v>
      </c>
      <c r="L108" s="5">
        <f t="shared" si="23"/>
        <v>1</v>
      </c>
      <c r="M108" s="5">
        <f t="shared" si="24"/>
        <v>1</v>
      </c>
      <c r="N108" s="5">
        <f t="shared" si="25"/>
        <v>1</v>
      </c>
      <c r="P108" s="11">
        <f t="shared" si="26"/>
        <v>6.0547145570675802E-2</v>
      </c>
      <c r="Q108" s="5">
        <f t="shared" si="27"/>
        <v>1</v>
      </c>
      <c r="R108" s="5">
        <f t="shared" si="28"/>
        <v>1</v>
      </c>
      <c r="U108" s="16">
        <f t="shared" si="32"/>
        <v>0.85836208748321063</v>
      </c>
      <c r="V108" s="16">
        <f t="shared" si="29"/>
        <v>-0.15272925513308247</v>
      </c>
      <c r="W108" s="5">
        <f t="shared" si="30"/>
        <v>1</v>
      </c>
      <c r="X108" s="3">
        <f t="shared" si="31"/>
        <v>1</v>
      </c>
    </row>
    <row r="109" spans="1:24">
      <c r="A109" s="4">
        <v>41579</v>
      </c>
      <c r="B109" s="9">
        <v>529.26660200000003</v>
      </c>
      <c r="C109" s="9">
        <v>1805.8100589999999</v>
      </c>
      <c r="E109" s="10">
        <f t="shared" si="18"/>
        <v>2.8149089191535914E-2</v>
      </c>
      <c r="F109" s="10">
        <f t="shared" si="19"/>
        <v>2.8049471635186451E-2</v>
      </c>
      <c r="H109" s="5">
        <f t="shared" si="20"/>
        <v>1</v>
      </c>
      <c r="I109" s="5">
        <f t="shared" si="21"/>
        <v>0</v>
      </c>
      <c r="J109" s="5" t="e">
        <f t="shared" si="22"/>
        <v>#DIV/0!</v>
      </c>
      <c r="L109" s="5">
        <f t="shared" si="23"/>
        <v>1</v>
      </c>
      <c r="M109" s="5">
        <f t="shared" si="24"/>
        <v>1</v>
      </c>
      <c r="N109" s="5">
        <f t="shared" si="25"/>
        <v>1</v>
      </c>
      <c r="P109" s="11">
        <f t="shared" si="26"/>
        <v>4.2713561211605397E-2</v>
      </c>
      <c r="Q109" s="5">
        <f t="shared" si="27"/>
        <v>1</v>
      </c>
      <c r="R109" s="5">
        <f t="shared" si="28"/>
        <v>1</v>
      </c>
      <c r="U109" s="16">
        <f t="shared" si="32"/>
        <v>0.76699106753580026</v>
      </c>
      <c r="V109" s="16">
        <f t="shared" si="29"/>
        <v>-0.26528012365948811</v>
      </c>
      <c r="W109" s="5">
        <f t="shared" si="30"/>
        <v>1</v>
      </c>
      <c r="X109" s="3">
        <f t="shared" si="31"/>
        <v>1</v>
      </c>
    </row>
    <row r="110" spans="1:24">
      <c r="A110" s="4">
        <v>41610</v>
      </c>
      <c r="B110" s="9">
        <v>559.79620399999999</v>
      </c>
      <c r="C110" s="9">
        <v>1848.3599850000001</v>
      </c>
      <c r="E110" s="10">
        <f t="shared" si="18"/>
        <v>5.7682842417477787E-2</v>
      </c>
      <c r="F110" s="10">
        <f t="shared" si="19"/>
        <v>2.356279155049279E-2</v>
      </c>
      <c r="H110" s="5">
        <f t="shared" si="20"/>
        <v>1</v>
      </c>
      <c r="I110" s="5">
        <f t="shared" si="21"/>
        <v>0</v>
      </c>
      <c r="J110" s="5" t="e">
        <f t="shared" si="22"/>
        <v>#DIV/0!</v>
      </c>
      <c r="L110" s="5">
        <f t="shared" si="23"/>
        <v>1</v>
      </c>
      <c r="M110" s="5">
        <f t="shared" si="24"/>
        <v>1</v>
      </c>
      <c r="N110" s="5">
        <f t="shared" si="25"/>
        <v>1</v>
      </c>
      <c r="P110" s="11">
        <f t="shared" si="26"/>
        <v>3.7877816679911212E-2</v>
      </c>
      <c r="Q110" s="5">
        <f t="shared" si="27"/>
        <v>1</v>
      </c>
      <c r="R110" s="5">
        <f t="shared" si="28"/>
        <v>1</v>
      </c>
      <c r="U110" s="16">
        <f t="shared" si="32"/>
        <v>0.73611931865584879</v>
      </c>
      <c r="V110" s="16">
        <f t="shared" si="29"/>
        <v>-0.30636305565399635</v>
      </c>
      <c r="W110" s="5">
        <f t="shared" si="30"/>
        <v>1</v>
      </c>
      <c r="X110" s="3">
        <f t="shared" si="31"/>
        <v>1</v>
      </c>
    </row>
    <row r="111" spans="1:24">
      <c r="A111" s="4">
        <v>41641</v>
      </c>
      <c r="B111" s="9">
        <v>589.896118</v>
      </c>
      <c r="C111" s="9">
        <v>1782.589966</v>
      </c>
      <c r="E111" s="10">
        <f t="shared" si="18"/>
        <v>5.3769414270626203E-2</v>
      </c>
      <c r="F111" s="10">
        <f t="shared" si="19"/>
        <v>-3.5582905675162646E-2</v>
      </c>
      <c r="H111" s="5">
        <f t="shared" si="20"/>
        <v>1</v>
      </c>
      <c r="I111" s="5">
        <f t="shared" si="21"/>
        <v>0</v>
      </c>
      <c r="J111" s="5" t="e">
        <f t="shared" si="22"/>
        <v>#DIV/0!</v>
      </c>
      <c r="L111" s="5">
        <f t="shared" si="23"/>
        <v>0</v>
      </c>
      <c r="M111" s="5">
        <f t="shared" si="24"/>
        <v>0</v>
      </c>
      <c r="N111" s="5">
        <f t="shared" si="25"/>
        <v>0</v>
      </c>
      <c r="P111" s="11">
        <f t="shared" si="26"/>
        <v>-2.5869425497649041E-2</v>
      </c>
      <c r="Q111" s="5">
        <f t="shared" si="27"/>
        <v>0</v>
      </c>
      <c r="R111" s="5">
        <f t="shared" si="28"/>
        <v>0</v>
      </c>
      <c r="U111" s="16">
        <f t="shared" si="32"/>
        <v>0.23942184571077976</v>
      </c>
      <c r="V111" s="16">
        <f t="shared" si="29"/>
        <v>-1.4295282380967405</v>
      </c>
      <c r="W111" s="5">
        <f t="shared" si="30"/>
        <v>0</v>
      </c>
      <c r="X111" s="3">
        <f t="shared" si="31"/>
        <v>0</v>
      </c>
    </row>
    <row r="112" spans="1:24">
      <c r="A112" s="4">
        <v>41673</v>
      </c>
      <c r="B112" s="9">
        <v>607.21881099999996</v>
      </c>
      <c r="C112" s="9">
        <v>1859.4499510000001</v>
      </c>
      <c r="E112" s="10">
        <f t="shared" si="18"/>
        <v>2.9365667058008915E-2</v>
      </c>
      <c r="F112" s="10">
        <f t="shared" si="19"/>
        <v>4.3117029976595278E-2</v>
      </c>
      <c r="H112" s="5">
        <f t="shared" si="20"/>
        <v>1</v>
      </c>
      <c r="I112" s="5">
        <f t="shared" si="21"/>
        <v>0</v>
      </c>
      <c r="J112" s="5" t="e">
        <f t="shared" si="22"/>
        <v>#DIV/0!</v>
      </c>
      <c r="L112" s="5">
        <f t="shared" si="23"/>
        <v>1</v>
      </c>
      <c r="M112" s="5">
        <f t="shared" si="24"/>
        <v>1</v>
      </c>
      <c r="N112" s="5">
        <f t="shared" si="25"/>
        <v>1</v>
      </c>
      <c r="P112" s="11">
        <f t="shared" si="26"/>
        <v>5.8953378065056357E-2</v>
      </c>
      <c r="Q112" s="5">
        <f t="shared" si="27"/>
        <v>1</v>
      </c>
      <c r="R112" s="5">
        <f t="shared" si="28"/>
        <v>1</v>
      </c>
      <c r="U112" s="16">
        <f t="shared" si="32"/>
        <v>0.85159998712245677</v>
      </c>
      <c r="V112" s="16">
        <f t="shared" si="29"/>
        <v>-0.16063836108439947</v>
      </c>
      <c r="W112" s="5">
        <f t="shared" si="30"/>
        <v>1</v>
      </c>
      <c r="X112" s="3">
        <f t="shared" si="31"/>
        <v>1</v>
      </c>
    </row>
    <row r="113" spans="1:24">
      <c r="A113" s="4">
        <v>41701</v>
      </c>
      <c r="B113" s="9">
        <v>556.97247300000004</v>
      </c>
      <c r="C113" s="9">
        <v>1872.339966</v>
      </c>
      <c r="E113" s="10">
        <f t="shared" si="18"/>
        <v>-8.2748322498856108E-2</v>
      </c>
      <c r="F113" s="10">
        <f t="shared" si="19"/>
        <v>6.9321656079357474E-3</v>
      </c>
      <c r="H113" s="5">
        <f t="shared" si="20"/>
        <v>0</v>
      </c>
      <c r="I113" s="5">
        <f t="shared" si="21"/>
        <v>1</v>
      </c>
      <c r="J113" s="5">
        <f t="shared" si="22"/>
        <v>0</v>
      </c>
      <c r="L113" s="5">
        <f t="shared" si="23"/>
        <v>1</v>
      </c>
      <c r="M113" s="5">
        <f t="shared" si="24"/>
        <v>1</v>
      </c>
      <c r="N113" s="5">
        <f t="shared" si="25"/>
        <v>0</v>
      </c>
      <c r="P113" s="11">
        <f t="shared" si="26"/>
        <v>1.9953325309392048E-2</v>
      </c>
      <c r="Q113" s="5">
        <f t="shared" si="27"/>
        <v>1</v>
      </c>
      <c r="R113" s="5">
        <f t="shared" si="28"/>
        <v>0</v>
      </c>
      <c r="U113" s="16">
        <f t="shared" si="32"/>
        <v>0.60167043477624349</v>
      </c>
      <c r="V113" s="16">
        <f t="shared" si="29"/>
        <v>-0.92047556301869304</v>
      </c>
      <c r="W113" s="5">
        <f t="shared" si="30"/>
        <v>1</v>
      </c>
      <c r="X113" s="3">
        <f t="shared" si="31"/>
        <v>0</v>
      </c>
    </row>
    <row r="114" spans="1:24">
      <c r="A114" s="4">
        <v>41730</v>
      </c>
      <c r="B114" s="9">
        <v>526.66241500000001</v>
      </c>
      <c r="C114" s="9">
        <v>1883.9499510000001</v>
      </c>
      <c r="E114" s="10">
        <f t="shared" si="18"/>
        <v>-5.4419310593110781E-2</v>
      </c>
      <c r="F114" s="10">
        <f t="shared" si="19"/>
        <v>6.2007889650528281E-3</v>
      </c>
      <c r="H114" s="5">
        <f t="shared" si="20"/>
        <v>0</v>
      </c>
      <c r="I114" s="5">
        <f t="shared" si="21"/>
        <v>1</v>
      </c>
      <c r="J114" s="5">
        <f t="shared" si="22"/>
        <v>0</v>
      </c>
      <c r="L114" s="5">
        <f t="shared" si="23"/>
        <v>1</v>
      </c>
      <c r="M114" s="5">
        <f t="shared" si="24"/>
        <v>1</v>
      </c>
      <c r="N114" s="5">
        <f t="shared" si="25"/>
        <v>0</v>
      </c>
      <c r="P114" s="11">
        <f t="shared" si="26"/>
        <v>1.9165047443649944E-2</v>
      </c>
      <c r="Q114" s="5">
        <f t="shared" si="27"/>
        <v>1</v>
      </c>
      <c r="R114" s="5">
        <f t="shared" si="28"/>
        <v>0</v>
      </c>
      <c r="U114" s="16">
        <f t="shared" si="32"/>
        <v>0.5951872260330342</v>
      </c>
      <c r="V114" s="16">
        <f t="shared" si="29"/>
        <v>-0.90433060526426456</v>
      </c>
      <c r="W114" s="5">
        <f t="shared" si="30"/>
        <v>1</v>
      </c>
      <c r="X114" s="3">
        <f t="shared" si="31"/>
        <v>0</v>
      </c>
    </row>
    <row r="115" spans="1:24">
      <c r="A115" s="4">
        <v>41760</v>
      </c>
      <c r="B115" s="9">
        <v>559.89257799999996</v>
      </c>
      <c r="C115" s="9">
        <v>1923.5699460000001</v>
      </c>
      <c r="E115" s="10">
        <f t="shared" si="18"/>
        <v>6.3095755560988565E-2</v>
      </c>
      <c r="F115" s="10">
        <f t="shared" si="19"/>
        <v>2.1030280012996005E-2</v>
      </c>
      <c r="H115" s="5">
        <f t="shared" si="20"/>
        <v>1</v>
      </c>
      <c r="I115" s="5">
        <f t="shared" si="21"/>
        <v>0</v>
      </c>
      <c r="J115" s="5" t="e">
        <f t="shared" si="22"/>
        <v>#DIV/0!</v>
      </c>
      <c r="L115" s="5">
        <f t="shared" si="23"/>
        <v>1</v>
      </c>
      <c r="M115" s="5">
        <f t="shared" si="24"/>
        <v>1</v>
      </c>
      <c r="N115" s="5">
        <f t="shared" si="25"/>
        <v>1</v>
      </c>
      <c r="P115" s="11">
        <f t="shared" si="26"/>
        <v>3.5148275329128967E-2</v>
      </c>
      <c r="Q115" s="5">
        <f t="shared" si="27"/>
        <v>1</v>
      </c>
      <c r="R115" s="5">
        <f t="shared" si="28"/>
        <v>1</v>
      </c>
      <c r="U115" s="16">
        <f t="shared" si="32"/>
        <v>0.71757749098571044</v>
      </c>
      <c r="V115" s="16">
        <f t="shared" si="29"/>
        <v>-0.3318743358062769</v>
      </c>
      <c r="W115" s="5">
        <f t="shared" si="30"/>
        <v>1</v>
      </c>
      <c r="X115" s="3">
        <f t="shared" si="31"/>
        <v>1</v>
      </c>
    </row>
    <row r="116" spans="1:24">
      <c r="A116" s="4">
        <v>41792</v>
      </c>
      <c r="B116" s="9">
        <v>575.28259300000002</v>
      </c>
      <c r="C116" s="9">
        <v>1960.2299800000001</v>
      </c>
      <c r="E116" s="10">
        <f t="shared" si="18"/>
        <v>2.7487442421499697E-2</v>
      </c>
      <c r="F116" s="10">
        <f t="shared" si="19"/>
        <v>1.9058331658920569E-2</v>
      </c>
      <c r="H116" s="5">
        <f t="shared" si="20"/>
        <v>1</v>
      </c>
      <c r="I116" s="5">
        <f t="shared" si="21"/>
        <v>0</v>
      </c>
      <c r="J116" s="5" t="e">
        <f t="shared" si="22"/>
        <v>#DIV/0!</v>
      </c>
      <c r="L116" s="5">
        <f t="shared" si="23"/>
        <v>1</v>
      </c>
      <c r="M116" s="5">
        <f t="shared" si="24"/>
        <v>1</v>
      </c>
      <c r="N116" s="5">
        <f t="shared" si="25"/>
        <v>1</v>
      </c>
      <c r="P116" s="11">
        <f t="shared" si="26"/>
        <v>3.3022909069445064E-2</v>
      </c>
      <c r="Q116" s="5">
        <f t="shared" si="27"/>
        <v>1</v>
      </c>
      <c r="R116" s="5">
        <f t="shared" si="28"/>
        <v>1</v>
      </c>
      <c r="U116" s="16">
        <f t="shared" si="32"/>
        <v>0.70260552609417726</v>
      </c>
      <c r="V116" s="16">
        <f t="shared" si="29"/>
        <v>-0.35295967397471234</v>
      </c>
      <c r="W116" s="5">
        <f t="shared" si="30"/>
        <v>1</v>
      </c>
      <c r="X116" s="3">
        <f t="shared" si="31"/>
        <v>1</v>
      </c>
    </row>
    <row r="117" spans="1:24">
      <c r="A117" s="4">
        <v>41821</v>
      </c>
      <c r="B117" s="9">
        <v>571.60260000000005</v>
      </c>
      <c r="C117" s="9">
        <v>1930.670044</v>
      </c>
      <c r="E117" s="10">
        <f t="shared" si="18"/>
        <v>-6.396843994200152E-3</v>
      </c>
      <c r="F117" s="10">
        <f t="shared" si="19"/>
        <v>-1.5079830581919862E-2</v>
      </c>
      <c r="H117" s="5">
        <f t="shared" si="20"/>
        <v>0</v>
      </c>
      <c r="I117" s="5">
        <f t="shared" si="21"/>
        <v>1</v>
      </c>
      <c r="J117" s="5">
        <f t="shared" si="22"/>
        <v>0</v>
      </c>
      <c r="L117" s="5">
        <f t="shared" si="23"/>
        <v>0</v>
      </c>
      <c r="M117" s="5">
        <f t="shared" si="24"/>
        <v>0</v>
      </c>
      <c r="N117" s="5">
        <f t="shared" si="25"/>
        <v>1</v>
      </c>
      <c r="P117" s="11">
        <f t="shared" si="26"/>
        <v>-3.7712077969248685E-3</v>
      </c>
      <c r="Q117" s="5">
        <f t="shared" si="27"/>
        <v>0</v>
      </c>
      <c r="R117" s="5">
        <f t="shared" si="28"/>
        <v>1</v>
      </c>
      <c r="U117" s="16">
        <f t="shared" si="32"/>
        <v>0.40142258989460367</v>
      </c>
      <c r="V117" s="16">
        <f t="shared" si="29"/>
        <v>-0.51319942215502157</v>
      </c>
      <c r="W117" s="5">
        <f t="shared" si="30"/>
        <v>0</v>
      </c>
      <c r="X117" s="3">
        <f t="shared" si="31"/>
        <v>1</v>
      </c>
    </row>
    <row r="118" spans="1:24">
      <c r="A118" s="4">
        <v>41852</v>
      </c>
      <c r="B118" s="9">
        <v>571.60260000000005</v>
      </c>
      <c r="C118" s="9">
        <v>2003.369995</v>
      </c>
      <c r="E118" s="10">
        <f t="shared" si="18"/>
        <v>0</v>
      </c>
      <c r="F118" s="10">
        <f t="shared" si="19"/>
        <v>3.7655295489735119E-2</v>
      </c>
      <c r="H118" s="5">
        <f t="shared" si="20"/>
        <v>1</v>
      </c>
      <c r="I118" s="5">
        <f t="shared" si="21"/>
        <v>0</v>
      </c>
      <c r="J118" s="5" t="e">
        <f t="shared" si="22"/>
        <v>#DIV/0!</v>
      </c>
      <c r="L118" s="5">
        <f t="shared" si="23"/>
        <v>1</v>
      </c>
      <c r="M118" s="5">
        <f t="shared" si="24"/>
        <v>1</v>
      </c>
      <c r="N118" s="5">
        <f t="shared" si="25"/>
        <v>1</v>
      </c>
      <c r="P118" s="11">
        <f t="shared" si="26"/>
        <v>5.3066719738668708E-2</v>
      </c>
      <c r="Q118" s="5">
        <f t="shared" si="27"/>
        <v>1</v>
      </c>
      <c r="R118" s="5">
        <f t="shared" si="28"/>
        <v>1</v>
      </c>
      <c r="U118" s="16">
        <f t="shared" si="32"/>
        <v>0.82429685565691124</v>
      </c>
      <c r="V118" s="16">
        <f t="shared" si="29"/>
        <v>-0.19322455223178442</v>
      </c>
      <c r="W118" s="5">
        <f t="shared" si="30"/>
        <v>1</v>
      </c>
      <c r="X118" s="3">
        <f t="shared" si="31"/>
        <v>1</v>
      </c>
    </row>
    <row r="119" spans="1:24">
      <c r="A119" s="4">
        <v>41884</v>
      </c>
      <c r="B119" s="9">
        <v>577.36261000000002</v>
      </c>
      <c r="C119" s="9">
        <v>1972.290039</v>
      </c>
      <c r="E119" s="10">
        <f t="shared" si="18"/>
        <v>1.007694856531427E-2</v>
      </c>
      <c r="F119" s="10">
        <f t="shared" si="19"/>
        <v>-1.5513837223063764E-2</v>
      </c>
      <c r="H119" s="5">
        <f t="shared" si="20"/>
        <v>1</v>
      </c>
      <c r="I119" s="5">
        <f t="shared" si="21"/>
        <v>0</v>
      </c>
      <c r="J119" s="5" t="e">
        <f t="shared" si="22"/>
        <v>#DIV/0!</v>
      </c>
      <c r="L119" s="5">
        <f t="shared" si="23"/>
        <v>0</v>
      </c>
      <c r="M119" s="5">
        <f t="shared" si="24"/>
        <v>0</v>
      </c>
      <c r="N119" s="5">
        <f t="shared" si="25"/>
        <v>0</v>
      </c>
      <c r="P119" s="11">
        <f t="shared" si="26"/>
        <v>-4.2389802259844914E-3</v>
      </c>
      <c r="Q119" s="5">
        <f t="shared" si="27"/>
        <v>0</v>
      </c>
      <c r="R119" s="5">
        <f t="shared" si="28"/>
        <v>0</v>
      </c>
      <c r="U119" s="16">
        <f t="shared" si="32"/>
        <v>0.39758193196017577</v>
      </c>
      <c r="V119" s="16">
        <f t="shared" si="29"/>
        <v>-0.92235424798836851</v>
      </c>
      <c r="W119" s="5">
        <f t="shared" si="30"/>
        <v>0</v>
      </c>
      <c r="X119" s="3">
        <f t="shared" si="31"/>
        <v>0</v>
      </c>
    </row>
    <row r="120" spans="1:24">
      <c r="A120" s="4">
        <v>41913</v>
      </c>
      <c r="B120" s="9">
        <v>559.08252000000005</v>
      </c>
      <c r="C120" s="9">
        <v>2018.0500489999999</v>
      </c>
      <c r="E120" s="10">
        <f t="shared" si="18"/>
        <v>-3.1661367888024428E-2</v>
      </c>
      <c r="F120" s="10">
        <f t="shared" si="19"/>
        <v>2.3201460786772321E-2</v>
      </c>
      <c r="H120" s="5">
        <f t="shared" si="20"/>
        <v>0</v>
      </c>
      <c r="I120" s="5">
        <f t="shared" si="21"/>
        <v>1</v>
      </c>
      <c r="J120" s="5">
        <f t="shared" si="22"/>
        <v>0</v>
      </c>
      <c r="L120" s="5">
        <f t="shared" si="23"/>
        <v>1</v>
      </c>
      <c r="M120" s="5">
        <f t="shared" si="24"/>
        <v>1</v>
      </c>
      <c r="N120" s="5">
        <f t="shared" si="25"/>
        <v>0</v>
      </c>
      <c r="P120" s="11">
        <f t="shared" si="26"/>
        <v>3.7488374323467064E-2</v>
      </c>
      <c r="Q120" s="5">
        <f t="shared" si="27"/>
        <v>1</v>
      </c>
      <c r="R120" s="5">
        <f t="shared" si="28"/>
        <v>0</v>
      </c>
      <c r="U120" s="16">
        <f t="shared" si="32"/>
        <v>0.73352212410462692</v>
      </c>
      <c r="V120" s="16">
        <f t="shared" si="29"/>
        <v>-1.3224640561005125</v>
      </c>
      <c r="W120" s="5">
        <f t="shared" si="30"/>
        <v>1</v>
      </c>
      <c r="X120" s="3">
        <f t="shared" si="31"/>
        <v>0</v>
      </c>
    </row>
    <row r="121" spans="1:24">
      <c r="A121" s="4">
        <v>41946</v>
      </c>
      <c r="B121" s="9">
        <v>541.83245799999997</v>
      </c>
      <c r="C121" s="9">
        <v>2067.5600589999999</v>
      </c>
      <c r="E121" s="10">
        <f t="shared" si="18"/>
        <v>-3.0854232394888825E-2</v>
      </c>
      <c r="F121" s="10">
        <f t="shared" si="19"/>
        <v>2.4533588760364822E-2</v>
      </c>
      <c r="H121" s="5">
        <f t="shared" si="20"/>
        <v>0</v>
      </c>
      <c r="I121" s="5">
        <f t="shared" si="21"/>
        <v>1</v>
      </c>
      <c r="J121" s="5">
        <f t="shared" si="22"/>
        <v>0</v>
      </c>
      <c r="L121" s="5">
        <f t="shared" si="23"/>
        <v>1</v>
      </c>
      <c r="M121" s="5">
        <f t="shared" si="24"/>
        <v>1</v>
      </c>
      <c r="N121" s="5">
        <f t="shared" si="25"/>
        <v>0</v>
      </c>
      <c r="P121" s="11">
        <f t="shared" si="26"/>
        <v>3.892414207205095E-2</v>
      </c>
      <c r="Q121" s="5">
        <f t="shared" si="27"/>
        <v>1</v>
      </c>
      <c r="R121" s="5">
        <f t="shared" si="28"/>
        <v>0</v>
      </c>
      <c r="U121" s="16">
        <f t="shared" si="32"/>
        <v>0.74301635942508604</v>
      </c>
      <c r="V121" s="16">
        <f t="shared" si="29"/>
        <v>-1.3587428514635345</v>
      </c>
      <c r="W121" s="5">
        <f t="shared" si="30"/>
        <v>1</v>
      </c>
      <c r="X121" s="3">
        <f t="shared" si="31"/>
        <v>0</v>
      </c>
    </row>
    <row r="122" spans="1:24">
      <c r="A122" s="4">
        <v>41974</v>
      </c>
      <c r="B122" s="9">
        <v>526.40240500000004</v>
      </c>
      <c r="C122" s="9">
        <v>2058.8999020000001</v>
      </c>
      <c r="E122" s="10">
        <f t="shared" si="18"/>
        <v>-2.8477535393422126E-2</v>
      </c>
      <c r="F122" s="10">
        <f t="shared" si="19"/>
        <v>-4.1885878779204244E-3</v>
      </c>
      <c r="H122" s="5">
        <f t="shared" si="20"/>
        <v>0</v>
      </c>
      <c r="I122" s="5">
        <f t="shared" si="21"/>
        <v>1</v>
      </c>
      <c r="J122" s="5">
        <f t="shared" si="22"/>
        <v>0</v>
      </c>
      <c r="L122" s="5">
        <f t="shared" si="23"/>
        <v>0</v>
      </c>
      <c r="M122" s="5">
        <f t="shared" si="24"/>
        <v>0</v>
      </c>
      <c r="N122" s="5">
        <f t="shared" si="25"/>
        <v>1</v>
      </c>
      <c r="P122" s="11">
        <f t="shared" si="26"/>
        <v>7.9673753770558731E-3</v>
      </c>
      <c r="Q122" s="5">
        <f t="shared" si="27"/>
        <v>1</v>
      </c>
      <c r="R122" s="5">
        <f t="shared" si="28"/>
        <v>0</v>
      </c>
      <c r="U122" s="16">
        <f t="shared" si="32"/>
        <v>0.50055285807581251</v>
      </c>
      <c r="V122" s="16">
        <f t="shared" si="29"/>
        <v>-0.69425350846666756</v>
      </c>
      <c r="W122" s="5">
        <f t="shared" si="30"/>
        <v>1</v>
      </c>
      <c r="X122" s="3">
        <f t="shared" si="31"/>
        <v>0</v>
      </c>
    </row>
    <row r="123" spans="1:24">
      <c r="A123" s="4">
        <v>42006</v>
      </c>
      <c r="B123" s="9">
        <v>534.52246100000002</v>
      </c>
      <c r="C123" s="9">
        <v>1994.98999</v>
      </c>
      <c r="E123" s="10">
        <f t="shared" si="18"/>
        <v>1.5425567822016317E-2</v>
      </c>
      <c r="F123" s="10">
        <f t="shared" si="19"/>
        <v>-3.1040805790470194E-2</v>
      </c>
      <c r="H123" s="5">
        <f t="shared" si="20"/>
        <v>1</v>
      </c>
      <c r="I123" s="5">
        <f t="shared" si="21"/>
        <v>0</v>
      </c>
      <c r="J123" s="5" t="e">
        <f t="shared" si="22"/>
        <v>#DIV/0!</v>
      </c>
      <c r="L123" s="5">
        <f t="shared" si="23"/>
        <v>0</v>
      </c>
      <c r="M123" s="5">
        <f t="shared" si="24"/>
        <v>0</v>
      </c>
      <c r="N123" s="5">
        <f t="shared" si="25"/>
        <v>0</v>
      </c>
      <c r="P123" s="11">
        <f t="shared" si="26"/>
        <v>-2.0973949496419945E-2</v>
      </c>
      <c r="Q123" s="5">
        <f t="shared" si="27"/>
        <v>0</v>
      </c>
      <c r="R123" s="5">
        <f t="shared" si="28"/>
        <v>0</v>
      </c>
      <c r="U123" s="16">
        <f t="shared" si="32"/>
        <v>0.27124713106124893</v>
      </c>
      <c r="V123" s="16">
        <f t="shared" si="29"/>
        <v>-1.3047249509161247</v>
      </c>
      <c r="W123" s="5">
        <f t="shared" si="30"/>
        <v>0</v>
      </c>
      <c r="X123" s="3">
        <f t="shared" si="31"/>
        <v>0</v>
      </c>
    </row>
    <row r="124" spans="1:24">
      <c r="A124" s="4">
        <v>42037</v>
      </c>
      <c r="B124" s="9">
        <v>558.40252699999996</v>
      </c>
      <c r="C124" s="9">
        <v>2104.5</v>
      </c>
      <c r="E124" s="10">
        <f t="shared" si="18"/>
        <v>4.4675514580480691E-2</v>
      </c>
      <c r="F124" s="10">
        <f t="shared" si="19"/>
        <v>5.4892511014553946E-2</v>
      </c>
      <c r="H124" s="5">
        <f t="shared" si="20"/>
        <v>1</v>
      </c>
      <c r="I124" s="5">
        <f t="shared" si="21"/>
        <v>0</v>
      </c>
      <c r="J124" s="5" t="e">
        <f t="shared" si="22"/>
        <v>#DIV/0!</v>
      </c>
      <c r="L124" s="5">
        <f t="shared" si="23"/>
        <v>1</v>
      </c>
      <c r="M124" s="5">
        <f t="shared" si="24"/>
        <v>1</v>
      </c>
      <c r="N124" s="5">
        <f t="shared" si="25"/>
        <v>1</v>
      </c>
      <c r="P124" s="11">
        <f t="shared" si="26"/>
        <v>7.164499346051087E-2</v>
      </c>
      <c r="Q124" s="5">
        <f t="shared" si="27"/>
        <v>1</v>
      </c>
      <c r="R124" s="5">
        <f t="shared" si="28"/>
        <v>1</v>
      </c>
      <c r="U124" s="16">
        <f t="shared" si="32"/>
        <v>0.8985827468760863</v>
      </c>
      <c r="V124" s="16">
        <f t="shared" si="29"/>
        <v>-0.10693648253475525</v>
      </c>
      <c r="W124" s="5">
        <f t="shared" si="30"/>
        <v>1</v>
      </c>
      <c r="X124" s="3">
        <f t="shared" si="31"/>
        <v>1</v>
      </c>
    </row>
    <row r="125" spans="1:24">
      <c r="A125" s="4">
        <v>42065</v>
      </c>
      <c r="B125" s="9">
        <v>548.00244099999998</v>
      </c>
      <c r="C125" s="9">
        <v>2067.889893</v>
      </c>
      <c r="E125" s="10">
        <f t="shared" si="18"/>
        <v>-1.8624711560447538E-2</v>
      </c>
      <c r="F125" s="10">
        <f t="shared" si="19"/>
        <v>-1.739610691375626E-2</v>
      </c>
      <c r="H125" s="5">
        <f t="shared" si="20"/>
        <v>0</v>
      </c>
      <c r="I125" s="5">
        <f t="shared" si="21"/>
        <v>1</v>
      </c>
      <c r="J125" s="5">
        <f t="shared" si="22"/>
        <v>0</v>
      </c>
      <c r="L125" s="5">
        <f t="shared" si="23"/>
        <v>0</v>
      </c>
      <c r="M125" s="5">
        <f t="shared" si="24"/>
        <v>0</v>
      </c>
      <c r="N125" s="5">
        <f t="shared" si="25"/>
        <v>1</v>
      </c>
      <c r="P125" s="11">
        <f t="shared" si="26"/>
        <v>-6.2676908075550535E-3</v>
      </c>
      <c r="Q125" s="5">
        <f t="shared" si="27"/>
        <v>0</v>
      </c>
      <c r="R125" s="5">
        <f t="shared" si="28"/>
        <v>1</v>
      </c>
      <c r="U125" s="16">
        <f t="shared" si="32"/>
        <v>0.38107611147719078</v>
      </c>
      <c r="V125" s="16">
        <f t="shared" si="29"/>
        <v>-0.47977297262526486</v>
      </c>
      <c r="W125" s="5">
        <f t="shared" si="30"/>
        <v>0</v>
      </c>
      <c r="X125" s="3">
        <f t="shared" si="31"/>
        <v>1</v>
      </c>
    </row>
    <row r="126" spans="1:24">
      <c r="A126" s="4">
        <v>42095</v>
      </c>
      <c r="B126" s="9">
        <v>537.34002699999996</v>
      </c>
      <c r="C126" s="9">
        <v>2085.51001</v>
      </c>
      <c r="E126" s="10">
        <f t="shared" si="18"/>
        <v>-1.9456873185716317E-2</v>
      </c>
      <c r="F126" s="10">
        <f t="shared" si="19"/>
        <v>8.5208197301247512E-3</v>
      </c>
      <c r="H126" s="5">
        <f t="shared" si="20"/>
        <v>0</v>
      </c>
      <c r="I126" s="5">
        <f t="shared" si="21"/>
        <v>1</v>
      </c>
      <c r="J126" s="5">
        <f t="shared" si="22"/>
        <v>0</v>
      </c>
      <c r="L126" s="5">
        <f t="shared" si="23"/>
        <v>1</v>
      </c>
      <c r="M126" s="5">
        <f t="shared" si="24"/>
        <v>1</v>
      </c>
      <c r="N126" s="5">
        <f t="shared" si="25"/>
        <v>0</v>
      </c>
      <c r="P126" s="11">
        <f t="shared" si="26"/>
        <v>2.1665576983037605E-2</v>
      </c>
      <c r="Q126" s="5">
        <f t="shared" si="27"/>
        <v>1</v>
      </c>
      <c r="R126" s="5">
        <f t="shared" si="28"/>
        <v>0</v>
      </c>
      <c r="U126" s="16">
        <f t="shared" si="32"/>
        <v>0.61562795932617531</v>
      </c>
      <c r="V126" s="16">
        <f t="shared" si="29"/>
        <v>-0.95614433951096089</v>
      </c>
      <c r="W126" s="5">
        <f t="shared" si="30"/>
        <v>1</v>
      </c>
      <c r="X126" s="3">
        <f t="shared" si="31"/>
        <v>0</v>
      </c>
    </row>
    <row r="127" spans="1:24">
      <c r="A127" s="4">
        <v>42125</v>
      </c>
      <c r="B127" s="9">
        <v>532.10998500000005</v>
      </c>
      <c r="C127" s="9">
        <v>2107.389893</v>
      </c>
      <c r="E127" s="10">
        <f t="shared" si="18"/>
        <v>-9.7332075356446612E-3</v>
      </c>
      <c r="F127" s="10">
        <f t="shared" si="19"/>
        <v>1.0491382393316817E-2</v>
      </c>
      <c r="H127" s="5">
        <f t="shared" si="20"/>
        <v>0</v>
      </c>
      <c r="I127" s="5">
        <f t="shared" si="21"/>
        <v>1</v>
      </c>
      <c r="J127" s="5">
        <f t="shared" si="22"/>
        <v>0</v>
      </c>
      <c r="L127" s="5">
        <f t="shared" si="23"/>
        <v>1</v>
      </c>
      <c r="M127" s="5">
        <f t="shared" si="24"/>
        <v>1</v>
      </c>
      <c r="N127" s="5">
        <f t="shared" si="25"/>
        <v>0</v>
      </c>
      <c r="P127" s="11">
        <f t="shared" si="26"/>
        <v>2.3789449744859976E-2</v>
      </c>
      <c r="Q127" s="5">
        <f t="shared" si="27"/>
        <v>1</v>
      </c>
      <c r="R127" s="5">
        <f t="shared" si="28"/>
        <v>0</v>
      </c>
      <c r="U127" s="16">
        <f t="shared" si="32"/>
        <v>0.63267767238744499</v>
      </c>
      <c r="V127" s="16">
        <f t="shared" si="29"/>
        <v>-1.0015155395135762</v>
      </c>
      <c r="W127" s="5">
        <f t="shared" si="30"/>
        <v>1</v>
      </c>
      <c r="X127" s="3">
        <f t="shared" si="31"/>
        <v>0</v>
      </c>
    </row>
    <row r="128" spans="1:24">
      <c r="A128" s="4">
        <v>42156</v>
      </c>
      <c r="B128" s="9">
        <v>520.51000999999997</v>
      </c>
      <c r="C128" s="9">
        <v>2063.110107</v>
      </c>
      <c r="E128" s="10">
        <f t="shared" si="18"/>
        <v>-2.1799957390388203E-2</v>
      </c>
      <c r="F128" s="10">
        <f t="shared" si="19"/>
        <v>-2.1011672375900514E-2</v>
      </c>
      <c r="H128" s="5">
        <f t="shared" si="20"/>
        <v>0</v>
      </c>
      <c r="I128" s="5">
        <f t="shared" si="21"/>
        <v>1</v>
      </c>
      <c r="J128" s="5">
        <f t="shared" si="22"/>
        <v>0</v>
      </c>
      <c r="L128" s="5">
        <f t="shared" si="23"/>
        <v>0</v>
      </c>
      <c r="M128" s="5">
        <f t="shared" si="24"/>
        <v>0</v>
      </c>
      <c r="N128" s="5">
        <f t="shared" si="25"/>
        <v>1</v>
      </c>
      <c r="P128" s="11">
        <f t="shared" si="26"/>
        <v>-1.016454785608701E-2</v>
      </c>
      <c r="Q128" s="5">
        <f t="shared" si="27"/>
        <v>0</v>
      </c>
      <c r="R128" s="5">
        <f t="shared" si="28"/>
        <v>1</v>
      </c>
      <c r="U128" s="16">
        <f t="shared" si="32"/>
        <v>0.35015613468458878</v>
      </c>
      <c r="V128" s="16">
        <f t="shared" si="29"/>
        <v>-0.43102315215388576</v>
      </c>
      <c r="W128" s="5">
        <f t="shared" si="30"/>
        <v>0</v>
      </c>
      <c r="X128" s="3">
        <f t="shared" si="31"/>
        <v>1</v>
      </c>
    </row>
    <row r="129" spans="1:24">
      <c r="A129" s="4">
        <v>42186</v>
      </c>
      <c r="B129" s="9">
        <v>625.60998500000005</v>
      </c>
      <c r="C129" s="9">
        <v>2103.8400879999999</v>
      </c>
      <c r="E129" s="10">
        <f t="shared" si="18"/>
        <v>0.20191729838202366</v>
      </c>
      <c r="F129" s="10">
        <f t="shared" si="19"/>
        <v>1.9742029696721453E-2</v>
      </c>
      <c r="H129" s="5">
        <f t="shared" si="20"/>
        <v>1</v>
      </c>
      <c r="I129" s="5">
        <f t="shared" si="21"/>
        <v>0</v>
      </c>
      <c r="J129" s="5" t="e">
        <f t="shared" si="22"/>
        <v>#DIV/0!</v>
      </c>
      <c r="L129" s="5">
        <f t="shared" si="23"/>
        <v>1</v>
      </c>
      <c r="M129" s="5">
        <f t="shared" si="24"/>
        <v>1</v>
      </c>
      <c r="N129" s="5">
        <f t="shared" si="25"/>
        <v>1</v>
      </c>
      <c r="P129" s="11">
        <f t="shared" si="26"/>
        <v>3.3759798926804127E-2</v>
      </c>
      <c r="Q129" s="5">
        <f t="shared" si="27"/>
        <v>1</v>
      </c>
      <c r="R129" s="5">
        <f t="shared" si="28"/>
        <v>1</v>
      </c>
      <c r="U129" s="16">
        <f t="shared" si="32"/>
        <v>0.70784820973042384</v>
      </c>
      <c r="V129" s="16">
        <f t="shared" si="29"/>
        <v>-0.34552560131001414</v>
      </c>
      <c r="W129" s="5">
        <f t="shared" si="30"/>
        <v>1</v>
      </c>
      <c r="X129" s="3">
        <f t="shared" si="31"/>
        <v>1</v>
      </c>
    </row>
    <row r="130" spans="1:24">
      <c r="A130" s="4">
        <v>42219</v>
      </c>
      <c r="B130" s="9">
        <v>618.25</v>
      </c>
      <c r="C130" s="9">
        <v>1972.1800539999999</v>
      </c>
      <c r="E130" s="10">
        <f t="shared" si="18"/>
        <v>-1.1764494136071169E-2</v>
      </c>
      <c r="F130" s="10">
        <f t="shared" si="19"/>
        <v>-6.2580818167202845E-2</v>
      </c>
      <c r="H130" s="5">
        <f t="shared" si="20"/>
        <v>0</v>
      </c>
      <c r="I130" s="5">
        <f t="shared" si="21"/>
        <v>1</v>
      </c>
      <c r="J130" s="5">
        <f t="shared" si="22"/>
        <v>0</v>
      </c>
      <c r="L130" s="5">
        <f t="shared" si="23"/>
        <v>0</v>
      </c>
      <c r="M130" s="5">
        <f t="shared" si="24"/>
        <v>0</v>
      </c>
      <c r="N130" s="5">
        <f t="shared" si="25"/>
        <v>1</v>
      </c>
      <c r="P130" s="11">
        <f t="shared" si="26"/>
        <v>-5.4967780012812904E-2</v>
      </c>
      <c r="Q130" s="5">
        <f t="shared" si="27"/>
        <v>0</v>
      </c>
      <c r="R130" s="5">
        <f t="shared" si="28"/>
        <v>1</v>
      </c>
      <c r="U130" s="16">
        <f t="shared" si="32"/>
        <v>0.10416855702474163</v>
      </c>
      <c r="V130" s="16">
        <f t="shared" si="29"/>
        <v>-0.11000300538370832</v>
      </c>
      <c r="W130" s="5">
        <f t="shared" si="30"/>
        <v>0</v>
      </c>
      <c r="X130" s="3">
        <f t="shared" si="31"/>
        <v>1</v>
      </c>
    </row>
    <row r="131" spans="1:24">
      <c r="A131" s="4">
        <v>42248</v>
      </c>
      <c r="B131" s="9">
        <v>608.419983</v>
      </c>
      <c r="C131" s="9">
        <v>1920.030029</v>
      </c>
      <c r="E131" s="10">
        <f t="shared" si="18"/>
        <v>-1.5899744439951458E-2</v>
      </c>
      <c r="F131" s="10">
        <f t="shared" si="19"/>
        <v>-2.6442831573227132E-2</v>
      </c>
      <c r="H131" s="5">
        <f t="shared" si="20"/>
        <v>0</v>
      </c>
      <c r="I131" s="5">
        <f t="shared" si="21"/>
        <v>1</v>
      </c>
      <c r="J131" s="5">
        <f t="shared" si="22"/>
        <v>0</v>
      </c>
      <c r="L131" s="5">
        <f t="shared" si="23"/>
        <v>0</v>
      </c>
      <c r="M131" s="5">
        <f t="shared" si="24"/>
        <v>0</v>
      </c>
      <c r="N131" s="5">
        <f t="shared" si="25"/>
        <v>1</v>
      </c>
      <c r="P131" s="11">
        <f t="shared" si="26"/>
        <v>-1.6018252130396999E-2</v>
      </c>
      <c r="Q131" s="5">
        <f t="shared" si="27"/>
        <v>0</v>
      </c>
      <c r="R131" s="5">
        <f t="shared" si="28"/>
        <v>1</v>
      </c>
      <c r="U131" s="16">
        <f t="shared" si="32"/>
        <v>0.30604057838086596</v>
      </c>
      <c r="V131" s="16">
        <f t="shared" si="29"/>
        <v>-0.36534179047421877</v>
      </c>
      <c r="W131" s="5">
        <f t="shared" si="30"/>
        <v>0</v>
      </c>
      <c r="X131" s="3">
        <f t="shared" si="31"/>
        <v>1</v>
      </c>
    </row>
    <row r="132" spans="1:24">
      <c r="A132" s="4">
        <v>42278</v>
      </c>
      <c r="B132" s="9">
        <v>710.80999799999995</v>
      </c>
      <c r="C132" s="9">
        <v>2079.360107</v>
      </c>
      <c r="E132" s="10">
        <f t="shared" si="18"/>
        <v>0.16828838279626313</v>
      </c>
      <c r="F132" s="10">
        <f t="shared" si="19"/>
        <v>8.2983117760394132E-2</v>
      </c>
      <c r="H132" s="5">
        <f t="shared" si="20"/>
        <v>1</v>
      </c>
      <c r="I132" s="5">
        <f t="shared" si="21"/>
        <v>0</v>
      </c>
      <c r="J132" s="5" t="e">
        <f t="shared" si="22"/>
        <v>#DIV/0!</v>
      </c>
      <c r="L132" s="5">
        <f t="shared" si="23"/>
        <v>1</v>
      </c>
      <c r="M132" s="5">
        <f t="shared" si="24"/>
        <v>1</v>
      </c>
      <c r="N132" s="5">
        <f t="shared" si="25"/>
        <v>1</v>
      </c>
      <c r="P132" s="11">
        <f t="shared" si="26"/>
        <v>0.10192105402176732</v>
      </c>
      <c r="Q132" s="5">
        <f t="shared" si="27"/>
        <v>1</v>
      </c>
      <c r="R132" s="5">
        <f t="shared" si="28"/>
        <v>1</v>
      </c>
      <c r="U132" s="16">
        <f t="shared" ref="U132:U148" si="33">1/(1+EXP(-$Z$1-$Z$2*F132))</f>
        <v>0.96149764213330535</v>
      </c>
      <c r="V132" s="16">
        <f t="shared" si="29"/>
        <v>-3.9263166235763085E-2</v>
      </c>
      <c r="W132" s="5">
        <f t="shared" si="30"/>
        <v>1</v>
      </c>
      <c r="X132" s="3">
        <f t="shared" si="31"/>
        <v>1</v>
      </c>
    </row>
    <row r="133" spans="1:24">
      <c r="A133" s="4">
        <v>42310</v>
      </c>
      <c r="B133" s="9">
        <v>742.59997599999997</v>
      </c>
      <c r="C133" s="9">
        <v>2080.4099120000001</v>
      </c>
      <c r="E133" s="10">
        <f t="shared" ref="E133:E148" si="34">B133/B132-1</f>
        <v>4.4723594335261518E-2</v>
      </c>
      <c r="F133" s="10">
        <f t="shared" ref="F133:F148" si="35">C133/C132-1</f>
        <v>5.0486926072412786E-4</v>
      </c>
      <c r="H133" s="5">
        <f t="shared" ref="H133:H148" si="36">IF(E133&lt;0,0,1)</f>
        <v>1</v>
      </c>
      <c r="I133" s="5">
        <f t="shared" ref="I133:I148" si="37">1-H133</f>
        <v>0</v>
      </c>
      <c r="J133" s="5" t="e">
        <f t="shared" ref="J133:J148" si="38">H133/I133</f>
        <v>#DIV/0!</v>
      </c>
      <c r="L133" s="5">
        <f t="shared" ref="L133:L148" si="39">IF(F133&gt;0,1,0)</f>
        <v>1</v>
      </c>
      <c r="M133" s="5">
        <f t="shared" ref="M133:M148" si="40">L133</f>
        <v>1</v>
      </c>
      <c r="N133" s="5">
        <f t="shared" ref="N133:N148" si="41">IF(M133=H133,1,0)</f>
        <v>1</v>
      </c>
      <c r="P133" s="11">
        <f t="shared" ref="P133:P148" si="42">FORECAST(F133,$E$4:$E$148,$F$4:$F$148)</f>
        <v>1.3025984251437228E-2</v>
      </c>
      <c r="Q133" s="5">
        <f t="shared" ref="Q133:Q148" si="43">IF(P133&gt;0,1,0)</f>
        <v>1</v>
      </c>
      <c r="R133" s="5">
        <f t="shared" ref="R133:R148" si="44">IF(Q133=H133,1,0)</f>
        <v>1</v>
      </c>
      <c r="U133" s="16">
        <f t="shared" si="33"/>
        <v>0.54372356840739122</v>
      </c>
      <c r="V133" s="16">
        <f t="shared" ref="V133:V148" si="45">(H133*LN(U133)+I133*LN(1-U133))*(H133+I133)</f>
        <v>-0.60931430758622651</v>
      </c>
      <c r="W133" s="5">
        <f t="shared" ref="W133:W148" si="46">IF(U133&gt;0.5,1,0)</f>
        <v>1</v>
      </c>
      <c r="X133" s="3">
        <f t="shared" ref="X133:X148" si="47">IF(W133=H133,1,0)</f>
        <v>1</v>
      </c>
    </row>
    <row r="134" spans="1:24">
      <c r="A134" s="4">
        <v>42339</v>
      </c>
      <c r="B134" s="9">
        <v>758.88000499999998</v>
      </c>
      <c r="C134" s="9">
        <v>2043.9399410000001</v>
      </c>
      <c r="E134" s="10">
        <f t="shared" si="34"/>
        <v>2.1923013097431054E-2</v>
      </c>
      <c r="F134" s="10">
        <f t="shared" si="35"/>
        <v>-1.7530185176314439E-2</v>
      </c>
      <c r="H134" s="5">
        <f t="shared" si="36"/>
        <v>1</v>
      </c>
      <c r="I134" s="5">
        <f t="shared" si="37"/>
        <v>0</v>
      </c>
      <c r="J134" s="5" t="e">
        <f t="shared" si="38"/>
        <v>#DIV/0!</v>
      </c>
      <c r="L134" s="5">
        <f t="shared" si="39"/>
        <v>0</v>
      </c>
      <c r="M134" s="5">
        <f t="shared" si="40"/>
        <v>0</v>
      </c>
      <c r="N134" s="5">
        <f t="shared" si="41"/>
        <v>0</v>
      </c>
      <c r="P134" s="11">
        <f t="shared" si="42"/>
        <v>-6.4122003809468989E-3</v>
      </c>
      <c r="Q134" s="5">
        <f t="shared" si="43"/>
        <v>0</v>
      </c>
      <c r="R134" s="5">
        <f t="shared" si="44"/>
        <v>0</v>
      </c>
      <c r="U134" s="16">
        <f t="shared" si="33"/>
        <v>0.37991028925991155</v>
      </c>
      <c r="V134" s="16">
        <f t="shared" si="45"/>
        <v>-0.96782013502815645</v>
      </c>
      <c r="W134" s="5">
        <f t="shared" si="46"/>
        <v>0</v>
      </c>
      <c r="X134" s="3">
        <f t="shared" si="47"/>
        <v>0</v>
      </c>
    </row>
    <row r="135" spans="1:24">
      <c r="A135" s="4">
        <v>42373</v>
      </c>
      <c r="B135" s="9">
        <v>742.95001200000002</v>
      </c>
      <c r="C135" s="9">
        <v>1940.23999</v>
      </c>
      <c r="E135" s="10">
        <f t="shared" si="34"/>
        <v>-2.0991451738143985E-2</v>
      </c>
      <c r="F135" s="10">
        <f t="shared" si="35"/>
        <v>-5.073532197294639E-2</v>
      </c>
      <c r="H135" s="5">
        <f t="shared" si="36"/>
        <v>0</v>
      </c>
      <c r="I135" s="5">
        <f t="shared" si="37"/>
        <v>1</v>
      </c>
      <c r="J135" s="5">
        <f t="shared" si="38"/>
        <v>0</v>
      </c>
      <c r="L135" s="5">
        <f t="shared" si="39"/>
        <v>0</v>
      </c>
      <c r="M135" s="5">
        <f t="shared" si="40"/>
        <v>0</v>
      </c>
      <c r="N135" s="5">
        <f t="shared" si="41"/>
        <v>1</v>
      </c>
      <c r="P135" s="11">
        <f t="shared" si="42"/>
        <v>-4.2200702270408855E-2</v>
      </c>
      <c r="Q135" s="5">
        <f t="shared" si="43"/>
        <v>0</v>
      </c>
      <c r="R135" s="5">
        <f t="shared" si="44"/>
        <v>1</v>
      </c>
      <c r="U135" s="16">
        <f t="shared" si="33"/>
        <v>0.15254356847465317</v>
      </c>
      <c r="V135" s="16">
        <f t="shared" si="45"/>
        <v>-0.16551584927865937</v>
      </c>
      <c r="W135" s="5">
        <f t="shared" si="46"/>
        <v>0</v>
      </c>
      <c r="X135" s="3">
        <f t="shared" si="47"/>
        <v>1</v>
      </c>
    </row>
    <row r="136" spans="1:24">
      <c r="A136" s="4">
        <v>42401</v>
      </c>
      <c r="B136" s="9">
        <v>697.77002000000005</v>
      </c>
      <c r="C136" s="9">
        <v>1932.2299800000001</v>
      </c>
      <c r="E136" s="10">
        <f t="shared" si="34"/>
        <v>-6.0811617565462717E-2</v>
      </c>
      <c r="F136" s="10">
        <f t="shared" si="35"/>
        <v>-4.1283604302990717E-3</v>
      </c>
      <c r="H136" s="5">
        <f t="shared" si="36"/>
        <v>0</v>
      </c>
      <c r="I136" s="5">
        <f t="shared" si="37"/>
        <v>1</v>
      </c>
      <c r="J136" s="5">
        <f t="shared" si="38"/>
        <v>0</v>
      </c>
      <c r="L136" s="5">
        <f t="shared" si="39"/>
        <v>0</v>
      </c>
      <c r="M136" s="5">
        <f t="shared" si="40"/>
        <v>0</v>
      </c>
      <c r="N136" s="5">
        <f t="shared" si="41"/>
        <v>1</v>
      </c>
      <c r="P136" s="11">
        <f t="shared" si="42"/>
        <v>8.0322885299874656E-3</v>
      </c>
      <c r="Q136" s="5">
        <f t="shared" si="43"/>
        <v>1</v>
      </c>
      <c r="R136" s="5">
        <f t="shared" si="44"/>
        <v>0</v>
      </c>
      <c r="U136" s="16">
        <f t="shared" si="33"/>
        <v>0.50110826905416495</v>
      </c>
      <c r="V136" s="16">
        <f t="shared" si="45"/>
        <v>-0.69536617882489427</v>
      </c>
      <c r="W136" s="5">
        <f t="shared" si="46"/>
        <v>1</v>
      </c>
      <c r="X136" s="3">
        <f t="shared" si="47"/>
        <v>0</v>
      </c>
    </row>
    <row r="137" spans="1:24">
      <c r="A137" s="4">
        <v>42430</v>
      </c>
      <c r="B137" s="9">
        <v>744.95001200000002</v>
      </c>
      <c r="C137" s="9">
        <v>2059.73999</v>
      </c>
      <c r="E137" s="10">
        <f t="shared" si="34"/>
        <v>6.7615389953268545E-2</v>
      </c>
      <c r="F137" s="10">
        <f t="shared" si="35"/>
        <v>6.5991114577365062E-2</v>
      </c>
      <c r="H137" s="5">
        <f t="shared" si="36"/>
        <v>1</v>
      </c>
      <c r="I137" s="5">
        <f t="shared" si="37"/>
        <v>0</v>
      </c>
      <c r="J137" s="5" t="e">
        <f t="shared" si="38"/>
        <v>#DIV/0!</v>
      </c>
      <c r="L137" s="5">
        <f t="shared" si="39"/>
        <v>1</v>
      </c>
      <c r="M137" s="5">
        <f t="shared" si="40"/>
        <v>1</v>
      </c>
      <c r="N137" s="5">
        <f t="shared" si="41"/>
        <v>1</v>
      </c>
      <c r="P137" s="11">
        <f t="shared" si="42"/>
        <v>8.3607070202153549E-2</v>
      </c>
      <c r="Q137" s="5">
        <f t="shared" si="43"/>
        <v>1</v>
      </c>
      <c r="R137" s="5">
        <f t="shared" si="44"/>
        <v>1</v>
      </c>
      <c r="U137" s="16">
        <f t="shared" si="33"/>
        <v>0.93027862573855213</v>
      </c>
      <c r="V137" s="16">
        <f t="shared" si="45"/>
        <v>-7.227114013688947E-2</v>
      </c>
      <c r="W137" s="5">
        <f t="shared" si="46"/>
        <v>1</v>
      </c>
      <c r="X137" s="3">
        <f t="shared" si="47"/>
        <v>1</v>
      </c>
    </row>
    <row r="138" spans="1:24">
      <c r="A138" s="4">
        <v>42461</v>
      </c>
      <c r="B138" s="9">
        <v>693.01000999999997</v>
      </c>
      <c r="C138" s="9">
        <v>2065.3000489999999</v>
      </c>
      <c r="E138" s="10">
        <f t="shared" si="34"/>
        <v>-6.9722801749548813E-2</v>
      </c>
      <c r="F138" s="10">
        <f t="shared" si="35"/>
        <v>2.6993984808731941E-3</v>
      </c>
      <c r="H138" s="5">
        <f t="shared" si="36"/>
        <v>0</v>
      </c>
      <c r="I138" s="5">
        <f t="shared" si="37"/>
        <v>1</v>
      </c>
      <c r="J138" s="5">
        <f t="shared" si="38"/>
        <v>0</v>
      </c>
      <c r="L138" s="5">
        <f t="shared" si="39"/>
        <v>1</v>
      </c>
      <c r="M138" s="5">
        <f t="shared" si="40"/>
        <v>1</v>
      </c>
      <c r="N138" s="5">
        <f t="shared" si="41"/>
        <v>0</v>
      </c>
      <c r="P138" s="11">
        <f t="shared" si="42"/>
        <v>1.5391248205108114E-2</v>
      </c>
      <c r="Q138" s="5">
        <f t="shared" si="43"/>
        <v>1</v>
      </c>
      <c r="R138" s="5">
        <f t="shared" si="44"/>
        <v>0</v>
      </c>
      <c r="U138" s="16">
        <f t="shared" si="33"/>
        <v>0.56372486283723</v>
      </c>
      <c r="V138" s="16">
        <f t="shared" si="45"/>
        <v>-0.82948218612204216</v>
      </c>
      <c r="W138" s="5">
        <f t="shared" si="46"/>
        <v>1</v>
      </c>
      <c r="X138" s="3">
        <f t="shared" si="47"/>
        <v>0</v>
      </c>
    </row>
    <row r="139" spans="1:24">
      <c r="A139" s="4">
        <v>42492</v>
      </c>
      <c r="B139" s="9">
        <v>735.71997099999999</v>
      </c>
      <c r="C139" s="9">
        <v>2096.9499510000001</v>
      </c>
      <c r="E139" s="10">
        <f t="shared" si="34"/>
        <v>6.1629645147549983E-2</v>
      </c>
      <c r="F139" s="10">
        <f t="shared" si="35"/>
        <v>1.5324602357572603E-2</v>
      </c>
      <c r="H139" s="5">
        <f t="shared" si="36"/>
        <v>1</v>
      </c>
      <c r="I139" s="5">
        <f t="shared" si="37"/>
        <v>0</v>
      </c>
      <c r="J139" s="5" t="e">
        <f t="shared" si="38"/>
        <v>#DIV/0!</v>
      </c>
      <c r="L139" s="5">
        <f t="shared" si="39"/>
        <v>1</v>
      </c>
      <c r="M139" s="5">
        <f t="shared" si="40"/>
        <v>1</v>
      </c>
      <c r="N139" s="5">
        <f t="shared" si="41"/>
        <v>1</v>
      </c>
      <c r="P139" s="11">
        <f t="shared" si="42"/>
        <v>2.8998695015624784E-2</v>
      </c>
      <c r="Q139" s="5">
        <f t="shared" si="43"/>
        <v>1</v>
      </c>
      <c r="R139" s="5">
        <f t="shared" si="44"/>
        <v>1</v>
      </c>
      <c r="U139" s="16">
        <f t="shared" si="33"/>
        <v>0.67304894537117932</v>
      </c>
      <c r="V139" s="16">
        <f t="shared" si="45"/>
        <v>-0.39593722483304528</v>
      </c>
      <c r="W139" s="5">
        <f t="shared" si="46"/>
        <v>1</v>
      </c>
      <c r="X139" s="3">
        <f t="shared" si="47"/>
        <v>1</v>
      </c>
    </row>
    <row r="140" spans="1:24">
      <c r="A140" s="4">
        <v>42522</v>
      </c>
      <c r="B140" s="9">
        <v>692.09997599999997</v>
      </c>
      <c r="C140" s="9">
        <v>2098.860107</v>
      </c>
      <c r="E140" s="10">
        <f t="shared" si="34"/>
        <v>-5.9288855433285548E-2</v>
      </c>
      <c r="F140" s="10">
        <f t="shared" si="35"/>
        <v>9.1092112097812539E-4</v>
      </c>
      <c r="H140" s="5">
        <f t="shared" si="36"/>
        <v>0</v>
      </c>
      <c r="I140" s="5">
        <f t="shared" si="37"/>
        <v>1</v>
      </c>
      <c r="J140" s="5">
        <f t="shared" si="38"/>
        <v>0</v>
      </c>
      <c r="L140" s="5">
        <f t="shared" si="39"/>
        <v>1</v>
      </c>
      <c r="M140" s="5">
        <f t="shared" si="40"/>
        <v>1</v>
      </c>
      <c r="N140" s="5">
        <f t="shared" si="41"/>
        <v>0</v>
      </c>
      <c r="P140" s="11">
        <f t="shared" si="42"/>
        <v>1.3463627013065414E-2</v>
      </c>
      <c r="Q140" s="5">
        <f t="shared" si="43"/>
        <v>1</v>
      </c>
      <c r="R140" s="5">
        <f t="shared" si="44"/>
        <v>0</v>
      </c>
      <c r="U140" s="16">
        <f t="shared" si="33"/>
        <v>0.54743700910112103</v>
      </c>
      <c r="V140" s="16">
        <f t="shared" si="45"/>
        <v>-0.79282831912410656</v>
      </c>
      <c r="W140" s="5">
        <f t="shared" si="46"/>
        <v>1</v>
      </c>
      <c r="X140" s="3">
        <f t="shared" si="47"/>
        <v>0</v>
      </c>
    </row>
    <row r="141" spans="1:24">
      <c r="A141" s="4">
        <v>42552</v>
      </c>
      <c r="B141" s="9">
        <v>768.78997800000002</v>
      </c>
      <c r="C141" s="9">
        <v>2173.6000979999999</v>
      </c>
      <c r="E141" s="10">
        <f t="shared" si="34"/>
        <v>0.11080769348271158</v>
      </c>
      <c r="F141" s="10">
        <f t="shared" si="35"/>
        <v>3.5609801125254359E-2</v>
      </c>
      <c r="H141" s="5">
        <f t="shared" si="36"/>
        <v>1</v>
      </c>
      <c r="I141" s="5">
        <f t="shared" si="37"/>
        <v>0</v>
      </c>
      <c r="J141" s="5" t="e">
        <f t="shared" si="38"/>
        <v>#DIV/0!</v>
      </c>
      <c r="L141" s="5">
        <f t="shared" si="39"/>
        <v>1</v>
      </c>
      <c r="M141" s="5">
        <f t="shared" si="40"/>
        <v>1</v>
      </c>
      <c r="N141" s="5">
        <f t="shared" si="41"/>
        <v>1</v>
      </c>
      <c r="P141" s="11">
        <f t="shared" si="42"/>
        <v>5.0862085576898627E-2</v>
      </c>
      <c r="Q141" s="5">
        <f t="shared" si="43"/>
        <v>1</v>
      </c>
      <c r="R141" s="5">
        <f t="shared" si="44"/>
        <v>1</v>
      </c>
      <c r="U141" s="16">
        <f t="shared" si="33"/>
        <v>0.81310014038152378</v>
      </c>
      <c r="V141" s="16">
        <f t="shared" si="45"/>
        <v>-0.20690100311859527</v>
      </c>
      <c r="W141" s="5">
        <f t="shared" si="46"/>
        <v>1</v>
      </c>
      <c r="X141" s="3">
        <f t="shared" si="47"/>
        <v>1</v>
      </c>
    </row>
    <row r="142" spans="1:24">
      <c r="A142" s="4">
        <v>42583</v>
      </c>
      <c r="B142" s="9">
        <v>767.04998799999998</v>
      </c>
      <c r="C142" s="9">
        <v>2170.9499510000001</v>
      </c>
      <c r="E142" s="10">
        <f t="shared" si="34"/>
        <v>-2.2632839264198346E-3</v>
      </c>
      <c r="F142" s="10">
        <f t="shared" si="35"/>
        <v>-1.2192431360480427E-3</v>
      </c>
      <c r="H142" s="5">
        <f t="shared" si="36"/>
        <v>0</v>
      </c>
      <c r="I142" s="5">
        <f t="shared" si="37"/>
        <v>1</v>
      </c>
      <c r="J142" s="5">
        <f t="shared" si="38"/>
        <v>0</v>
      </c>
      <c r="L142" s="5">
        <f t="shared" si="39"/>
        <v>0</v>
      </c>
      <c r="M142" s="5">
        <f t="shared" si="40"/>
        <v>0</v>
      </c>
      <c r="N142" s="5">
        <f t="shared" si="41"/>
        <v>1</v>
      </c>
      <c r="P142" s="11">
        <f t="shared" si="42"/>
        <v>1.116773562721279E-2</v>
      </c>
      <c r="Q142" s="5">
        <f t="shared" si="43"/>
        <v>1</v>
      </c>
      <c r="R142" s="5">
        <f t="shared" si="44"/>
        <v>0</v>
      </c>
      <c r="U142" s="16">
        <f t="shared" si="33"/>
        <v>0.52790687871193998</v>
      </c>
      <c r="V142" s="16">
        <f t="shared" si="45"/>
        <v>-0.75057902199133097</v>
      </c>
      <c r="W142" s="5">
        <f t="shared" si="46"/>
        <v>1</v>
      </c>
      <c r="X142" s="3">
        <f t="shared" si="47"/>
        <v>0</v>
      </c>
    </row>
    <row r="143" spans="1:24">
      <c r="A143" s="4">
        <v>42614</v>
      </c>
      <c r="B143" s="9">
        <v>777.28997800000002</v>
      </c>
      <c r="C143" s="9">
        <v>2168.2700199999999</v>
      </c>
      <c r="E143" s="10">
        <f t="shared" si="34"/>
        <v>1.3349833987612358E-2</v>
      </c>
      <c r="F143" s="10">
        <f t="shared" si="35"/>
        <v>-1.2344508443253854E-3</v>
      </c>
      <c r="H143" s="5">
        <f t="shared" si="36"/>
        <v>1</v>
      </c>
      <c r="I143" s="5">
        <f t="shared" si="37"/>
        <v>0</v>
      </c>
      <c r="J143" s="5" t="e">
        <f t="shared" si="38"/>
        <v>#DIV/0!</v>
      </c>
      <c r="L143" s="5">
        <f t="shared" si="39"/>
        <v>0</v>
      </c>
      <c r="M143" s="5">
        <f t="shared" si="40"/>
        <v>0</v>
      </c>
      <c r="N143" s="5">
        <f t="shared" si="41"/>
        <v>0</v>
      </c>
      <c r="P143" s="11">
        <f t="shared" si="42"/>
        <v>1.1151344756735385E-2</v>
      </c>
      <c r="Q143" s="5">
        <f t="shared" si="43"/>
        <v>1</v>
      </c>
      <c r="R143" s="5">
        <f t="shared" si="44"/>
        <v>1</v>
      </c>
      <c r="U143" s="16">
        <f t="shared" si="33"/>
        <v>0.52776706917743421</v>
      </c>
      <c r="V143" s="16">
        <f t="shared" si="45"/>
        <v>-0.63910024947511235</v>
      </c>
      <c r="W143" s="5">
        <f t="shared" si="46"/>
        <v>1</v>
      </c>
      <c r="X143" s="3">
        <f t="shared" si="47"/>
        <v>1</v>
      </c>
    </row>
    <row r="144" spans="1:24">
      <c r="A144" s="4">
        <v>42646</v>
      </c>
      <c r="B144" s="9">
        <v>784.53997800000002</v>
      </c>
      <c r="C144" s="9">
        <v>2126.1499020000001</v>
      </c>
      <c r="E144" s="10">
        <f t="shared" si="34"/>
        <v>9.327278371264347E-3</v>
      </c>
      <c r="F144" s="10">
        <f t="shared" si="35"/>
        <v>-1.9425679279557517E-2</v>
      </c>
      <c r="H144" s="5">
        <f t="shared" si="36"/>
        <v>1</v>
      </c>
      <c r="I144" s="5">
        <f t="shared" si="37"/>
        <v>0</v>
      </c>
      <c r="J144" s="5" t="e">
        <f t="shared" si="38"/>
        <v>#DIV/0!</v>
      </c>
      <c r="L144" s="5">
        <f t="shared" si="39"/>
        <v>0</v>
      </c>
      <c r="M144" s="5">
        <f t="shared" si="40"/>
        <v>0</v>
      </c>
      <c r="N144" s="5">
        <f t="shared" si="41"/>
        <v>0</v>
      </c>
      <c r="P144" s="11">
        <f t="shared" si="42"/>
        <v>-8.4551642365350427E-3</v>
      </c>
      <c r="Q144" s="5">
        <f t="shared" si="43"/>
        <v>0</v>
      </c>
      <c r="R144" s="5">
        <f t="shared" si="44"/>
        <v>0</v>
      </c>
      <c r="U144" s="16">
        <f t="shared" si="33"/>
        <v>0.36358231071972247</v>
      </c>
      <c r="V144" s="16">
        <f t="shared" si="45"/>
        <v>-1.0117495682480835</v>
      </c>
      <c r="W144" s="5">
        <f t="shared" si="46"/>
        <v>0</v>
      </c>
      <c r="X144" s="3">
        <f t="shared" si="47"/>
        <v>0</v>
      </c>
    </row>
    <row r="145" spans="1:24">
      <c r="A145" s="4">
        <v>42675</v>
      </c>
      <c r="B145" s="9">
        <v>758.03997800000002</v>
      </c>
      <c r="C145" s="9">
        <v>2198.8100589999999</v>
      </c>
      <c r="E145" s="10">
        <f t="shared" si="34"/>
        <v>-3.3777756064841347E-2</v>
      </c>
      <c r="F145" s="10">
        <f t="shared" si="35"/>
        <v>3.4174522187570444E-2</v>
      </c>
      <c r="H145" s="5">
        <f t="shared" si="36"/>
        <v>0</v>
      </c>
      <c r="I145" s="5">
        <f t="shared" si="37"/>
        <v>1</v>
      </c>
      <c r="J145" s="5">
        <f t="shared" si="38"/>
        <v>0</v>
      </c>
      <c r="L145" s="5">
        <f t="shared" si="39"/>
        <v>1</v>
      </c>
      <c r="M145" s="5">
        <f t="shared" si="40"/>
        <v>1</v>
      </c>
      <c r="N145" s="5">
        <f t="shared" si="41"/>
        <v>0</v>
      </c>
      <c r="P145" s="11">
        <f t="shared" si="42"/>
        <v>4.9315141702286555E-2</v>
      </c>
      <c r="Q145" s="5">
        <f t="shared" si="43"/>
        <v>1</v>
      </c>
      <c r="R145" s="5">
        <f t="shared" si="44"/>
        <v>0</v>
      </c>
      <c r="U145" s="16">
        <f t="shared" si="33"/>
        <v>0.80492063634210331</v>
      </c>
      <c r="V145" s="16">
        <f t="shared" si="45"/>
        <v>-1.6343488101002051</v>
      </c>
      <c r="W145" s="5">
        <f t="shared" si="46"/>
        <v>1</v>
      </c>
      <c r="X145" s="3">
        <f t="shared" si="47"/>
        <v>0</v>
      </c>
    </row>
    <row r="146" spans="1:24">
      <c r="A146" s="4">
        <v>42705</v>
      </c>
      <c r="B146" s="9">
        <v>771.82000700000003</v>
      </c>
      <c r="C146" s="9">
        <v>2238.830078</v>
      </c>
      <c r="E146" s="10">
        <f t="shared" si="34"/>
        <v>1.8178499023701944E-2</v>
      </c>
      <c r="F146" s="10">
        <f t="shared" si="35"/>
        <v>1.8200762196895148E-2</v>
      </c>
      <c r="H146" s="5">
        <f t="shared" si="36"/>
        <v>1</v>
      </c>
      <c r="I146" s="5">
        <f t="shared" si="37"/>
        <v>0</v>
      </c>
      <c r="J146" s="5" t="e">
        <f t="shared" si="38"/>
        <v>#DIV/0!</v>
      </c>
      <c r="L146" s="5">
        <f t="shared" si="39"/>
        <v>1</v>
      </c>
      <c r="M146" s="5">
        <f t="shared" si="40"/>
        <v>1</v>
      </c>
      <c r="N146" s="5">
        <f t="shared" si="41"/>
        <v>1</v>
      </c>
      <c r="P146" s="11">
        <f t="shared" si="42"/>
        <v>3.209862056251879E-2</v>
      </c>
      <c r="Q146" s="5">
        <f t="shared" si="43"/>
        <v>1</v>
      </c>
      <c r="R146" s="5">
        <f t="shared" si="44"/>
        <v>1</v>
      </c>
      <c r="U146" s="16">
        <f t="shared" si="33"/>
        <v>0.69595354545670163</v>
      </c>
      <c r="V146" s="16">
        <f t="shared" si="45"/>
        <v>-0.36247236590874093</v>
      </c>
      <c r="W146" s="5">
        <f t="shared" si="46"/>
        <v>1</v>
      </c>
      <c r="X146" s="3">
        <f t="shared" si="47"/>
        <v>1</v>
      </c>
    </row>
    <row r="147" spans="1:24">
      <c r="A147" s="4">
        <v>42738</v>
      </c>
      <c r="B147" s="9">
        <v>796.78997800000002</v>
      </c>
      <c r="C147" s="9">
        <v>2278.8701169999999</v>
      </c>
      <c r="E147" s="10">
        <f t="shared" si="34"/>
        <v>3.2352064954957793E-2</v>
      </c>
      <c r="F147" s="10">
        <f t="shared" si="35"/>
        <v>1.7884358171464498E-2</v>
      </c>
      <c r="H147" s="5">
        <f t="shared" si="36"/>
        <v>1</v>
      </c>
      <c r="I147" s="5">
        <f t="shared" si="37"/>
        <v>0</v>
      </c>
      <c r="J147" s="5" t="e">
        <f t="shared" si="38"/>
        <v>#DIV/0!</v>
      </c>
      <c r="L147" s="5">
        <f t="shared" si="39"/>
        <v>1</v>
      </c>
      <c r="M147" s="5">
        <f t="shared" si="40"/>
        <v>1</v>
      </c>
      <c r="N147" s="5">
        <f t="shared" si="41"/>
        <v>1</v>
      </c>
      <c r="P147" s="11">
        <f t="shared" si="42"/>
        <v>3.1757600251977353E-2</v>
      </c>
      <c r="Q147" s="5">
        <f t="shared" si="43"/>
        <v>1</v>
      </c>
      <c r="R147" s="5">
        <f t="shared" si="44"/>
        <v>1</v>
      </c>
      <c r="U147" s="16">
        <f t="shared" si="33"/>
        <v>0.69347821672991028</v>
      </c>
      <c r="V147" s="16">
        <f t="shared" si="45"/>
        <v>-0.36603545034795731</v>
      </c>
      <c r="W147" s="5">
        <f t="shared" si="46"/>
        <v>1</v>
      </c>
      <c r="X147" s="3">
        <f t="shared" si="47"/>
        <v>1</v>
      </c>
    </row>
    <row r="148" spans="1:24">
      <c r="A148" s="4">
        <v>42767</v>
      </c>
      <c r="B148" s="9">
        <v>813.669983</v>
      </c>
      <c r="C148" s="9">
        <v>2316.1000979999999</v>
      </c>
      <c r="E148" s="10">
        <f t="shared" si="34"/>
        <v>2.1185011692002043E-2</v>
      </c>
      <c r="F148" s="10">
        <f t="shared" si="35"/>
        <v>1.6337035060607574E-2</v>
      </c>
      <c r="H148" s="5">
        <f t="shared" si="36"/>
        <v>1</v>
      </c>
      <c r="I148" s="5">
        <f t="shared" si="37"/>
        <v>0</v>
      </c>
      <c r="J148" s="5" t="e">
        <f t="shared" si="38"/>
        <v>#DIV/0!</v>
      </c>
      <c r="L148" s="5">
        <f t="shared" si="39"/>
        <v>1</v>
      </c>
      <c r="M148" s="5">
        <f t="shared" si="40"/>
        <v>1</v>
      </c>
      <c r="N148" s="5">
        <f t="shared" si="41"/>
        <v>1</v>
      </c>
      <c r="P148" s="11">
        <f t="shared" si="42"/>
        <v>3.0089895149129291E-2</v>
      </c>
      <c r="Q148" s="5">
        <f t="shared" si="43"/>
        <v>1</v>
      </c>
      <c r="R148" s="5">
        <f t="shared" si="44"/>
        <v>1</v>
      </c>
      <c r="U148" s="16">
        <f t="shared" si="33"/>
        <v>0.68121343313463623</v>
      </c>
      <c r="V148" s="16">
        <f t="shared" si="45"/>
        <v>-0.38387961057794245</v>
      </c>
      <c r="W148" s="5">
        <f t="shared" si="46"/>
        <v>1</v>
      </c>
      <c r="X148" s="3">
        <f t="shared" si="47"/>
        <v>1</v>
      </c>
    </row>
    <row r="150" spans="1:24">
      <c r="L150" s="2" t="s">
        <v>22</v>
      </c>
      <c r="N150" s="7">
        <f>SUM(N4:N148)/COUNT(N4:N148)</f>
        <v>0.73793103448275865</v>
      </c>
      <c r="P150" s="2" t="s">
        <v>22</v>
      </c>
      <c r="R150" s="7">
        <f>SUM(R4:R148)/COUNT(R4:R148)</f>
        <v>0.69655172413793098</v>
      </c>
      <c r="U150" s="2" t="s">
        <v>28</v>
      </c>
      <c r="V150" s="15">
        <f>SUM(V4:V148)</f>
        <v>-77.331341397684923</v>
      </c>
      <c r="W150" s="2" t="s">
        <v>22</v>
      </c>
      <c r="X150" s="7">
        <f>SUM(X4:X148)/COUNT(X4:X148)</f>
        <v>0.72413793103448276</v>
      </c>
    </row>
  </sheetData>
  <sortState ref="A4:C148">
    <sortCondition ref="A3:A148"/>
  </sortState>
  <mergeCells count="7">
    <mergeCell ref="P1:R1"/>
    <mergeCell ref="U1:X1"/>
    <mergeCell ref="B1:C1"/>
    <mergeCell ref="A1:A2"/>
    <mergeCell ref="E1:F1"/>
    <mergeCell ref="H1:J1"/>
    <mergeCell ref="L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50"/>
  <sheetViews>
    <sheetView tabSelected="1"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W5" sqref="W5"/>
    </sheetView>
  </sheetViews>
  <sheetFormatPr defaultRowHeight="15"/>
  <cols>
    <col min="1" max="1" width="9.7109375" style="2" bestFit="1" customWidth="1"/>
    <col min="2" max="2" width="10.5703125" style="2" bestFit="1" customWidth="1"/>
    <col min="3" max="3" width="11.5703125" style="2" bestFit="1" customWidth="1"/>
    <col min="4" max="12" width="9.140625" style="2"/>
    <col min="13" max="13" width="10.140625" style="2" bestFit="1" customWidth="1"/>
    <col min="14" max="15" width="9.140625" style="2"/>
    <col min="16" max="16" width="11.28515625" style="2" customWidth="1"/>
    <col min="17" max="17" width="12.140625" style="2" bestFit="1" customWidth="1"/>
    <col min="18" max="20" width="9.140625" style="2"/>
    <col min="21" max="21" width="19.28515625" style="2" bestFit="1" customWidth="1"/>
    <col min="22" max="22" width="13.85546875" style="2" bestFit="1" customWidth="1"/>
    <col min="23" max="23" width="18.28515625" style="2" bestFit="1" customWidth="1"/>
    <col min="24" max="24" width="8.42578125" style="2" bestFit="1" customWidth="1"/>
    <col min="25" max="16384" width="9.140625" style="2"/>
  </cols>
  <sheetData>
    <row r="1" spans="1:30">
      <c r="A1" s="21" t="s">
        <v>0</v>
      </c>
      <c r="B1" s="19" t="s">
        <v>7</v>
      </c>
      <c r="C1" s="19"/>
      <c r="E1" s="19" t="s">
        <v>10</v>
      </c>
      <c r="F1" s="19"/>
      <c r="H1" s="19" t="s">
        <v>11</v>
      </c>
      <c r="I1" s="19"/>
      <c r="J1" s="20"/>
      <c r="L1" s="19" t="s">
        <v>15</v>
      </c>
      <c r="M1" s="19"/>
      <c r="N1" s="20"/>
      <c r="P1" s="19" t="s">
        <v>19</v>
      </c>
      <c r="Q1" s="19"/>
      <c r="R1" s="20"/>
      <c r="U1" s="19" t="s">
        <v>23</v>
      </c>
      <c r="V1" s="19"/>
      <c r="W1" s="19"/>
      <c r="X1" s="19"/>
      <c r="Y1" s="13" t="s">
        <v>24</v>
      </c>
      <c r="Z1" s="14">
        <v>0.29456872669551926</v>
      </c>
      <c r="AA1" s="13" t="s">
        <v>29</v>
      </c>
      <c r="AB1" s="14">
        <v>9.2673339869709093</v>
      </c>
      <c r="AC1" s="13" t="s">
        <v>30</v>
      </c>
      <c r="AD1" s="14">
        <v>0</v>
      </c>
    </row>
    <row r="2" spans="1:30">
      <c r="A2" s="22"/>
      <c r="B2" s="6" t="s">
        <v>8</v>
      </c>
      <c r="C2" s="6" t="s">
        <v>9</v>
      </c>
      <c r="E2" s="6" t="s">
        <v>8</v>
      </c>
      <c r="F2" s="6" t="s">
        <v>9</v>
      </c>
      <c r="H2" s="6" t="s">
        <v>12</v>
      </c>
      <c r="I2" s="6" t="s">
        <v>13</v>
      </c>
      <c r="J2" s="6" t="s">
        <v>14</v>
      </c>
      <c r="L2" s="6" t="s">
        <v>16</v>
      </c>
      <c r="M2" s="6" t="s">
        <v>17</v>
      </c>
      <c r="N2" s="6" t="s">
        <v>18</v>
      </c>
      <c r="P2" s="6" t="s">
        <v>20</v>
      </c>
      <c r="Q2" s="12" t="s">
        <v>21</v>
      </c>
      <c r="R2" s="6" t="s">
        <v>18</v>
      </c>
      <c r="U2" s="6" t="s">
        <v>26</v>
      </c>
      <c r="V2" s="6" t="s">
        <v>27</v>
      </c>
      <c r="W2" s="12" t="s">
        <v>21</v>
      </c>
      <c r="X2" s="6" t="s">
        <v>18</v>
      </c>
      <c r="Z2" s="2">
        <v>0</v>
      </c>
    </row>
    <row r="3" spans="1:30">
      <c r="A3" s="4">
        <v>38355</v>
      </c>
      <c r="B3" s="9">
        <v>97.712456000000003</v>
      </c>
      <c r="C3" s="9">
        <v>1181.2700199999999</v>
      </c>
    </row>
    <row r="4" spans="1:30">
      <c r="A4" s="4">
        <v>38384</v>
      </c>
      <c r="B4" s="9">
        <v>93.901259999999994</v>
      </c>
      <c r="C4" s="9">
        <v>1203.599976</v>
      </c>
      <c r="E4" s="10">
        <f>B4/B3-1</f>
        <v>-3.9004198195570994E-2</v>
      </c>
      <c r="F4" s="10">
        <f t="shared" ref="F4:F67" si="0">C4/C3-1</f>
        <v>1.8903346078316563E-2</v>
      </c>
      <c r="H4" s="5">
        <f t="shared" ref="H4:H67" si="1">IF(E4&lt;0,0,1)</f>
        <v>0</v>
      </c>
      <c r="I4" s="5">
        <f>1-H4</f>
        <v>1</v>
      </c>
      <c r="J4" s="5">
        <f>H4/I4</f>
        <v>0</v>
      </c>
      <c r="L4" s="5"/>
      <c r="M4" s="5"/>
      <c r="N4" s="5"/>
      <c r="P4" s="11"/>
      <c r="Q4" s="5"/>
      <c r="R4" s="5"/>
      <c r="U4" s="16"/>
      <c r="V4" s="16"/>
      <c r="W4" s="5"/>
      <c r="X4" s="3"/>
    </row>
    <row r="5" spans="1:30">
      <c r="A5" s="4">
        <v>38412</v>
      </c>
      <c r="B5" s="9">
        <v>90.164992999999996</v>
      </c>
      <c r="C5" s="9">
        <v>1180.589966</v>
      </c>
      <c r="E5" s="10">
        <f t="shared" ref="E5:F68" si="2">B5/B4-1</f>
        <v>-3.9789316991060586E-2</v>
      </c>
      <c r="F5" s="10">
        <f t="shared" si="0"/>
        <v>-1.9117655748441043E-2</v>
      </c>
      <c r="H5" s="5">
        <f t="shared" si="1"/>
        <v>0</v>
      </c>
      <c r="I5" s="5">
        <f t="shared" ref="I5:I68" si="3">1-H5</f>
        <v>1</v>
      </c>
      <c r="J5" s="5">
        <f t="shared" ref="J5:J68" si="4">H5/I5</f>
        <v>0</v>
      </c>
      <c r="L5" s="5">
        <f>IF(F4&gt;0,1,0)</f>
        <v>1</v>
      </c>
      <c r="M5" s="5">
        <f t="shared" ref="M5:M68" si="5">L5</f>
        <v>1</v>
      </c>
      <c r="N5" s="5">
        <f t="shared" ref="N5:N68" si="6">IF(M5=H5,1,0)</f>
        <v>0</v>
      </c>
      <c r="P5" s="11">
        <f>FORECAST(F4,$E$5:$E$148,$F$4:$F$147)</f>
        <v>2.2190158562659629E-2</v>
      </c>
      <c r="Q5" s="5">
        <f t="shared" ref="Q5:Q68" si="7">IF(P5&gt;0,1,0)</f>
        <v>1</v>
      </c>
      <c r="R5" s="5">
        <f t="shared" ref="R5:R68" si="8">IF(Q5=H5,1,0)</f>
        <v>0</v>
      </c>
      <c r="U5" s="16">
        <f t="shared" ref="U5:U68" si="9">1/(1+EXP(-$Z$1-$AB$1*F4-$AD$1*E4))</f>
        <v>0.61532513887439544</v>
      </c>
      <c r="V5" s="17">
        <f t="shared" ref="V5:V68" si="10">(H5*LN(U5)+I5*LN(1-U5))*(H5+I5)</f>
        <v>-0.95535681805623085</v>
      </c>
      <c r="W5" s="5">
        <f t="shared" ref="W5:W68" si="11">IF(U5&gt;0.5,1,0)</f>
        <v>1</v>
      </c>
      <c r="X5" s="3">
        <f t="shared" ref="X5:X68" si="12">IF(W5=H5,1,0)</f>
        <v>0</v>
      </c>
      <c r="Z5" s="18"/>
    </row>
    <row r="6" spans="1:30">
      <c r="A6" s="4">
        <v>38443</v>
      </c>
      <c r="B6" s="9">
        <v>109.890297</v>
      </c>
      <c r="C6" s="9">
        <v>1156.849976</v>
      </c>
      <c r="E6" s="10">
        <f t="shared" si="2"/>
        <v>0.21876898498733333</v>
      </c>
      <c r="F6" s="10">
        <f t="shared" si="0"/>
        <v>-2.0108581881679299E-2</v>
      </c>
      <c r="H6" s="5">
        <f t="shared" si="1"/>
        <v>1</v>
      </c>
      <c r="I6" s="5">
        <f t="shared" si="3"/>
        <v>0</v>
      </c>
      <c r="J6" s="5" t="e">
        <f t="shared" si="4"/>
        <v>#DIV/0!</v>
      </c>
      <c r="L6" s="5">
        <f t="shared" ref="L6:L69" si="13">IF(F5&gt;0,1,0)</f>
        <v>0</v>
      </c>
      <c r="M6" s="5">
        <f t="shared" si="5"/>
        <v>0</v>
      </c>
      <c r="N6" s="5">
        <f t="shared" si="6"/>
        <v>0</v>
      </c>
      <c r="P6" s="11">
        <f t="shared" ref="P6:P69" si="14">FORECAST(F5,$E$5:$E$148,$F$4:$F$147)</f>
        <v>1.264705902566288E-2</v>
      </c>
      <c r="Q6" s="5">
        <f t="shared" si="7"/>
        <v>1</v>
      </c>
      <c r="R6" s="5">
        <f t="shared" si="8"/>
        <v>1</v>
      </c>
      <c r="U6" s="16">
        <f t="shared" si="9"/>
        <v>0.52931609335754048</v>
      </c>
      <c r="V6" s="17">
        <f t="shared" si="10"/>
        <v>-0.63616949559734437</v>
      </c>
      <c r="W6" s="5">
        <f t="shared" si="11"/>
        <v>1</v>
      </c>
      <c r="X6" s="3">
        <f t="shared" si="12"/>
        <v>1</v>
      </c>
      <c r="Z6" s="18"/>
    </row>
    <row r="7" spans="1:30">
      <c r="A7" s="4">
        <v>38474</v>
      </c>
      <c r="B7" s="9">
        <v>138.49674999999999</v>
      </c>
      <c r="C7" s="9">
        <v>1191.5</v>
      </c>
      <c r="E7" s="10">
        <f t="shared" si="2"/>
        <v>0.26031827905606608</v>
      </c>
      <c r="F7" s="10">
        <f t="shared" si="0"/>
        <v>2.9952046262565757E-2</v>
      </c>
      <c r="H7" s="5">
        <f t="shared" si="1"/>
        <v>1</v>
      </c>
      <c r="I7" s="5">
        <f t="shared" si="3"/>
        <v>0</v>
      </c>
      <c r="J7" s="5" t="e">
        <f t="shared" si="4"/>
        <v>#DIV/0!</v>
      </c>
      <c r="L7" s="5">
        <f t="shared" si="13"/>
        <v>0</v>
      </c>
      <c r="M7" s="5">
        <f t="shared" si="5"/>
        <v>0</v>
      </c>
      <c r="N7" s="5">
        <f t="shared" si="6"/>
        <v>0</v>
      </c>
      <c r="P7" s="11">
        <f t="shared" si="14"/>
        <v>1.2398341046941739E-2</v>
      </c>
      <c r="Q7" s="5">
        <f t="shared" si="7"/>
        <v>1</v>
      </c>
      <c r="R7" s="5">
        <f t="shared" si="8"/>
        <v>1</v>
      </c>
      <c r="U7" s="16">
        <f t="shared" si="9"/>
        <v>0.5270275748599762</v>
      </c>
      <c r="V7" s="17">
        <f t="shared" si="10"/>
        <v>-0.64050240759716004</v>
      </c>
      <c r="W7" s="5">
        <f t="shared" si="11"/>
        <v>1</v>
      </c>
      <c r="X7" s="3">
        <f t="shared" si="12"/>
        <v>1</v>
      </c>
      <c r="Z7" s="18"/>
    </row>
    <row r="8" spans="1:30">
      <c r="A8" s="4">
        <v>38504</v>
      </c>
      <c r="B8" s="9">
        <v>146.92832899999999</v>
      </c>
      <c r="C8" s="9">
        <v>1191.329956</v>
      </c>
      <c r="E8" s="10">
        <f t="shared" si="2"/>
        <v>6.0879255289383982E-2</v>
      </c>
      <c r="F8" s="10">
        <f t="shared" si="0"/>
        <v>-1.427142257658387E-4</v>
      </c>
      <c r="H8" s="5">
        <f t="shared" si="1"/>
        <v>1</v>
      </c>
      <c r="I8" s="5">
        <f t="shared" si="3"/>
        <v>0</v>
      </c>
      <c r="J8" s="5" t="e">
        <f t="shared" si="4"/>
        <v>#DIV/0!</v>
      </c>
      <c r="L8" s="5">
        <f t="shared" si="13"/>
        <v>1</v>
      </c>
      <c r="M8" s="5">
        <f t="shared" si="5"/>
        <v>1</v>
      </c>
      <c r="N8" s="5">
        <f t="shared" si="6"/>
        <v>1</v>
      </c>
      <c r="P8" s="11">
        <f t="shared" si="14"/>
        <v>2.4963332349430309E-2</v>
      </c>
      <c r="Q8" s="5">
        <f t="shared" si="7"/>
        <v>1</v>
      </c>
      <c r="R8" s="5">
        <f t="shared" si="8"/>
        <v>1</v>
      </c>
      <c r="U8" s="16">
        <f t="shared" si="9"/>
        <v>0.63925782373103002</v>
      </c>
      <c r="V8" s="17">
        <f t="shared" si="10"/>
        <v>-0.44744742596351467</v>
      </c>
      <c r="W8" s="5">
        <f t="shared" si="11"/>
        <v>1</v>
      </c>
      <c r="X8" s="3">
        <f t="shared" si="12"/>
        <v>1</v>
      </c>
      <c r="Z8" s="18"/>
    </row>
    <row r="9" spans="1:30">
      <c r="A9" s="4">
        <v>38534</v>
      </c>
      <c r="B9" s="9">
        <v>143.73651100000001</v>
      </c>
      <c r="C9" s="9">
        <v>1234.1800539999999</v>
      </c>
      <c r="E9" s="10">
        <f t="shared" si="2"/>
        <v>-2.1723639149261564E-2</v>
      </c>
      <c r="F9" s="10">
        <f t="shared" si="0"/>
        <v>3.5968287193812287E-2</v>
      </c>
      <c r="H9" s="5">
        <f t="shared" si="1"/>
        <v>0</v>
      </c>
      <c r="I9" s="5">
        <f t="shared" si="3"/>
        <v>1</v>
      </c>
      <c r="J9" s="5">
        <f t="shared" si="4"/>
        <v>0</v>
      </c>
      <c r="L9" s="5">
        <f t="shared" si="13"/>
        <v>0</v>
      </c>
      <c r="M9" s="5">
        <f t="shared" si="5"/>
        <v>0</v>
      </c>
      <c r="N9" s="5">
        <f t="shared" si="6"/>
        <v>1</v>
      </c>
      <c r="P9" s="11">
        <f t="shared" si="14"/>
        <v>1.7409683547885378E-2</v>
      </c>
      <c r="Q9" s="5">
        <f t="shared" si="7"/>
        <v>1</v>
      </c>
      <c r="R9" s="5">
        <f t="shared" si="8"/>
        <v>0</v>
      </c>
      <c r="U9" s="16">
        <f t="shared" si="9"/>
        <v>0.57279065690598174</v>
      </c>
      <c r="V9" s="17">
        <f t="shared" si="10"/>
        <v>-0.85048112103687645</v>
      </c>
      <c r="W9" s="5">
        <f t="shared" si="11"/>
        <v>1</v>
      </c>
      <c r="X9" s="3">
        <f t="shared" si="12"/>
        <v>0</v>
      </c>
      <c r="Z9" s="18"/>
    </row>
    <row r="10" spans="1:30">
      <c r="A10" s="4">
        <v>38565</v>
      </c>
      <c r="B10" s="9">
        <v>142.85739100000001</v>
      </c>
      <c r="C10" s="9">
        <v>1220.329956</v>
      </c>
      <c r="E10" s="10">
        <f t="shared" si="2"/>
        <v>-6.1161913134234469E-3</v>
      </c>
      <c r="F10" s="10">
        <f t="shared" si="0"/>
        <v>-1.1222104874496597E-2</v>
      </c>
      <c r="H10" s="5">
        <f t="shared" si="1"/>
        <v>0</v>
      </c>
      <c r="I10" s="5">
        <f t="shared" si="3"/>
        <v>1</v>
      </c>
      <c r="J10" s="5">
        <f t="shared" si="4"/>
        <v>0</v>
      </c>
      <c r="L10" s="5">
        <f t="shared" si="13"/>
        <v>1</v>
      </c>
      <c r="M10" s="5">
        <f t="shared" si="5"/>
        <v>1</v>
      </c>
      <c r="N10" s="5">
        <f t="shared" si="6"/>
        <v>0</v>
      </c>
      <c r="P10" s="11">
        <f t="shared" si="14"/>
        <v>2.6473381619227149E-2</v>
      </c>
      <c r="Q10" s="5">
        <f t="shared" si="7"/>
        <v>1</v>
      </c>
      <c r="R10" s="5">
        <f t="shared" si="8"/>
        <v>0</v>
      </c>
      <c r="U10" s="16">
        <f t="shared" si="9"/>
        <v>0.65201288188828332</v>
      </c>
      <c r="V10" s="17">
        <f t="shared" si="10"/>
        <v>-1.0555898168131601</v>
      </c>
      <c r="W10" s="5">
        <f t="shared" si="11"/>
        <v>1</v>
      </c>
      <c r="X10" s="3">
        <f t="shared" si="12"/>
        <v>0</v>
      </c>
      <c r="Z10" s="18"/>
    </row>
    <row r="11" spans="1:30">
      <c r="A11" s="4">
        <v>38596</v>
      </c>
      <c r="B11" s="9">
        <v>158.072205</v>
      </c>
      <c r="C11" s="9">
        <v>1228.8100589999999</v>
      </c>
      <c r="E11" s="10">
        <f t="shared" si="2"/>
        <v>0.10650351300339778</v>
      </c>
      <c r="F11" s="10">
        <f t="shared" si="0"/>
        <v>6.9490246947603307E-3</v>
      </c>
      <c r="H11" s="5">
        <f t="shared" si="1"/>
        <v>1</v>
      </c>
      <c r="I11" s="5">
        <f t="shared" si="3"/>
        <v>0</v>
      </c>
      <c r="J11" s="5" t="e">
        <f t="shared" si="4"/>
        <v>#DIV/0!</v>
      </c>
      <c r="L11" s="5">
        <f t="shared" si="13"/>
        <v>0</v>
      </c>
      <c r="M11" s="5">
        <f t="shared" si="5"/>
        <v>0</v>
      </c>
      <c r="N11" s="5">
        <f t="shared" si="6"/>
        <v>0</v>
      </c>
      <c r="P11" s="11">
        <f t="shared" si="14"/>
        <v>1.4628806593304474E-2</v>
      </c>
      <c r="Q11" s="5">
        <f t="shared" si="7"/>
        <v>1</v>
      </c>
      <c r="R11" s="5">
        <f t="shared" si="8"/>
        <v>1</v>
      </c>
      <c r="U11" s="16">
        <f t="shared" si="9"/>
        <v>0.54749876976273215</v>
      </c>
      <c r="V11" s="17">
        <f t="shared" si="10"/>
        <v>-0.60239506430271406</v>
      </c>
      <c r="W11" s="5">
        <f t="shared" si="11"/>
        <v>1</v>
      </c>
      <c r="X11" s="3">
        <f t="shared" si="12"/>
        <v>1</v>
      </c>
      <c r="Z11" s="18"/>
    </row>
    <row r="12" spans="1:30">
      <c r="A12" s="4">
        <v>38628</v>
      </c>
      <c r="B12" s="9">
        <v>185.88443000000001</v>
      </c>
      <c r="C12" s="9">
        <v>1207.01001</v>
      </c>
      <c r="E12" s="10">
        <f t="shared" si="2"/>
        <v>0.17594633414520922</v>
      </c>
      <c r="F12" s="10">
        <f t="shared" si="0"/>
        <v>-1.7740780066319406E-2</v>
      </c>
      <c r="H12" s="5">
        <f t="shared" si="1"/>
        <v>1</v>
      </c>
      <c r="I12" s="5">
        <f t="shared" si="3"/>
        <v>0</v>
      </c>
      <c r="J12" s="5" t="e">
        <f t="shared" si="4"/>
        <v>#DIV/0!</v>
      </c>
      <c r="L12" s="5">
        <f t="shared" si="13"/>
        <v>1</v>
      </c>
      <c r="M12" s="5">
        <f t="shared" si="5"/>
        <v>1</v>
      </c>
      <c r="N12" s="5">
        <f t="shared" si="6"/>
        <v>1</v>
      </c>
      <c r="P12" s="11">
        <f t="shared" si="14"/>
        <v>1.9189677949856834E-2</v>
      </c>
      <c r="Q12" s="5">
        <f t="shared" si="7"/>
        <v>1</v>
      </c>
      <c r="R12" s="5">
        <f t="shared" si="8"/>
        <v>1</v>
      </c>
      <c r="U12" s="16">
        <f t="shared" si="9"/>
        <v>0.58879051056567711</v>
      </c>
      <c r="V12" s="17">
        <f t="shared" si="10"/>
        <v>-0.52968482826378893</v>
      </c>
      <c r="W12" s="5">
        <f t="shared" si="11"/>
        <v>1</v>
      </c>
      <c r="X12" s="3">
        <f t="shared" si="12"/>
        <v>1</v>
      </c>
      <c r="Z12" s="18"/>
    </row>
    <row r="13" spans="1:30">
      <c r="A13" s="4">
        <v>38657</v>
      </c>
      <c r="B13" s="9">
        <v>202.25309799999999</v>
      </c>
      <c r="C13" s="9">
        <v>1249.4799800000001</v>
      </c>
      <c r="E13" s="10">
        <f t="shared" si="2"/>
        <v>8.8058305905448719E-2</v>
      </c>
      <c r="F13" s="10">
        <f t="shared" si="0"/>
        <v>3.5186095929726546E-2</v>
      </c>
      <c r="H13" s="5">
        <f t="shared" si="1"/>
        <v>1</v>
      </c>
      <c r="I13" s="5">
        <f t="shared" si="3"/>
        <v>0</v>
      </c>
      <c r="J13" s="5" t="e">
        <f t="shared" si="4"/>
        <v>#DIV/0!</v>
      </c>
      <c r="L13" s="5">
        <f t="shared" si="13"/>
        <v>0</v>
      </c>
      <c r="M13" s="5">
        <f t="shared" si="5"/>
        <v>0</v>
      </c>
      <c r="N13" s="5">
        <f t="shared" si="6"/>
        <v>0</v>
      </c>
      <c r="P13" s="11">
        <f t="shared" si="14"/>
        <v>1.2992648595985826E-2</v>
      </c>
      <c r="Q13" s="5">
        <f t="shared" si="7"/>
        <v>1</v>
      </c>
      <c r="R13" s="5">
        <f t="shared" si="8"/>
        <v>1</v>
      </c>
      <c r="U13" s="16">
        <f t="shared" si="9"/>
        <v>0.5324938868768081</v>
      </c>
      <c r="V13" s="17">
        <f t="shared" si="10"/>
        <v>-0.63018386150800598</v>
      </c>
      <c r="W13" s="5">
        <f t="shared" si="11"/>
        <v>1</v>
      </c>
      <c r="X13" s="3">
        <f t="shared" si="12"/>
        <v>1</v>
      </c>
      <c r="Z13" s="18"/>
    </row>
    <row r="14" spans="1:30">
      <c r="A14" s="4">
        <v>38687</v>
      </c>
      <c r="B14" s="9">
        <v>207.22314499999999</v>
      </c>
      <c r="C14" s="9">
        <v>1248.290039</v>
      </c>
      <c r="E14" s="10">
        <f t="shared" si="2"/>
        <v>2.4573403567840435E-2</v>
      </c>
      <c r="F14" s="10">
        <f t="shared" si="0"/>
        <v>-9.5234899241847248E-4</v>
      </c>
      <c r="H14" s="5">
        <f t="shared" si="1"/>
        <v>1</v>
      </c>
      <c r="I14" s="5">
        <f t="shared" si="3"/>
        <v>0</v>
      </c>
      <c r="J14" s="5" t="e">
        <f t="shared" si="4"/>
        <v>#DIV/0!</v>
      </c>
      <c r="L14" s="5">
        <f t="shared" si="13"/>
        <v>1</v>
      </c>
      <c r="M14" s="5">
        <f t="shared" si="5"/>
        <v>1</v>
      </c>
      <c r="N14" s="5">
        <f t="shared" si="6"/>
        <v>1</v>
      </c>
      <c r="P14" s="11">
        <f t="shared" si="14"/>
        <v>2.6277055148816099E-2</v>
      </c>
      <c r="Q14" s="5">
        <f t="shared" si="7"/>
        <v>1</v>
      </c>
      <c r="R14" s="5">
        <f t="shared" si="8"/>
        <v>1</v>
      </c>
      <c r="U14" s="16">
        <f t="shared" si="9"/>
        <v>0.65036637316668755</v>
      </c>
      <c r="V14" s="17">
        <f t="shared" si="10"/>
        <v>-0.4302194238583546</v>
      </c>
      <c r="W14" s="5">
        <f t="shared" si="11"/>
        <v>1</v>
      </c>
      <c r="X14" s="3">
        <f t="shared" si="12"/>
        <v>1</v>
      </c>
      <c r="Z14" s="18"/>
    </row>
    <row r="15" spans="1:30">
      <c r="A15" s="4">
        <v>38720</v>
      </c>
      <c r="B15" s="9">
        <v>216.11425800000001</v>
      </c>
      <c r="C15" s="9">
        <v>1280.079956</v>
      </c>
      <c r="E15" s="10">
        <f t="shared" si="2"/>
        <v>4.2905984271206954E-2</v>
      </c>
      <c r="F15" s="10">
        <f t="shared" si="0"/>
        <v>2.5466771348641615E-2</v>
      </c>
      <c r="H15" s="5">
        <f t="shared" si="1"/>
        <v>1</v>
      </c>
      <c r="I15" s="5">
        <f t="shared" si="3"/>
        <v>0</v>
      </c>
      <c r="J15" s="5" t="e">
        <f t="shared" si="4"/>
        <v>#DIV/0!</v>
      </c>
      <c r="L15" s="5">
        <f t="shared" si="13"/>
        <v>0</v>
      </c>
      <c r="M15" s="5">
        <f t="shared" si="5"/>
        <v>0</v>
      </c>
      <c r="N15" s="5">
        <f t="shared" si="6"/>
        <v>0</v>
      </c>
      <c r="P15" s="11">
        <f t="shared" si="14"/>
        <v>1.7206468882422731E-2</v>
      </c>
      <c r="Q15" s="5">
        <f t="shared" si="7"/>
        <v>1</v>
      </c>
      <c r="R15" s="5">
        <f t="shared" si="8"/>
        <v>1</v>
      </c>
      <c r="U15" s="16">
        <f t="shared" si="9"/>
        <v>0.57095362858494503</v>
      </c>
      <c r="V15" s="17">
        <f t="shared" si="10"/>
        <v>-0.56044728350841888</v>
      </c>
      <c r="W15" s="5">
        <f t="shared" si="11"/>
        <v>1</v>
      </c>
      <c r="X15" s="3">
        <f t="shared" si="12"/>
        <v>1</v>
      </c>
      <c r="Z15" s="18"/>
    </row>
    <row r="16" spans="1:30">
      <c r="A16" s="4">
        <v>38749</v>
      </c>
      <c r="B16" s="9">
        <v>181.12918099999999</v>
      </c>
      <c r="C16" s="9">
        <v>1280.660034</v>
      </c>
      <c r="E16" s="10">
        <f t="shared" si="2"/>
        <v>-0.16188231782467599</v>
      </c>
      <c r="F16" s="10">
        <f t="shared" si="0"/>
        <v>4.5315763072539816E-4</v>
      </c>
      <c r="H16" s="5">
        <f t="shared" si="1"/>
        <v>0</v>
      </c>
      <c r="I16" s="5">
        <f t="shared" si="3"/>
        <v>1</v>
      </c>
      <c r="J16" s="5">
        <f t="shared" si="4"/>
        <v>0</v>
      </c>
      <c r="L16" s="5">
        <f t="shared" si="13"/>
        <v>1</v>
      </c>
      <c r="M16" s="5">
        <f t="shared" si="5"/>
        <v>1</v>
      </c>
      <c r="N16" s="5">
        <f t="shared" si="6"/>
        <v>0</v>
      </c>
      <c r="P16" s="11">
        <f t="shared" si="14"/>
        <v>2.3837548627333609E-2</v>
      </c>
      <c r="Q16" s="5">
        <f t="shared" si="7"/>
        <v>1</v>
      </c>
      <c r="R16" s="5">
        <f t="shared" si="8"/>
        <v>0</v>
      </c>
      <c r="U16" s="16">
        <f t="shared" si="9"/>
        <v>0.62961786510753226</v>
      </c>
      <c r="V16" s="17">
        <f t="shared" si="10"/>
        <v>-0.99322000930509236</v>
      </c>
      <c r="W16" s="5">
        <f t="shared" si="11"/>
        <v>1</v>
      </c>
      <c r="X16" s="3">
        <f t="shared" si="12"/>
        <v>0</v>
      </c>
      <c r="Z16" s="18"/>
    </row>
    <row r="17" spans="1:26">
      <c r="A17" s="4">
        <v>38777</v>
      </c>
      <c r="B17" s="9">
        <v>194.80552700000001</v>
      </c>
      <c r="C17" s="9">
        <v>1294.869995</v>
      </c>
      <c r="E17" s="10">
        <f t="shared" si="2"/>
        <v>7.5506033453549559E-2</v>
      </c>
      <c r="F17" s="10">
        <f t="shared" si="0"/>
        <v>1.1095810459249567E-2</v>
      </c>
      <c r="H17" s="5">
        <f t="shared" si="1"/>
        <v>1</v>
      </c>
      <c r="I17" s="5">
        <f t="shared" si="3"/>
        <v>0</v>
      </c>
      <c r="J17" s="5" t="e">
        <f t="shared" si="4"/>
        <v>#DIV/0!</v>
      </c>
      <c r="L17" s="5">
        <f t="shared" si="13"/>
        <v>1</v>
      </c>
      <c r="M17" s="5">
        <f t="shared" si="5"/>
        <v>1</v>
      </c>
      <c r="N17" s="5">
        <f t="shared" si="6"/>
        <v>1</v>
      </c>
      <c r="P17" s="11">
        <f t="shared" si="14"/>
        <v>1.7559244689480256E-2</v>
      </c>
      <c r="Q17" s="5">
        <f t="shared" si="7"/>
        <v>1</v>
      </c>
      <c r="R17" s="5">
        <f t="shared" si="8"/>
        <v>1</v>
      </c>
      <c r="U17" s="16">
        <f t="shared" si="9"/>
        <v>0.57414138744471332</v>
      </c>
      <c r="V17" s="17">
        <f t="shared" si="10"/>
        <v>-0.55487959340416726</v>
      </c>
      <c r="W17" s="5">
        <f t="shared" si="11"/>
        <v>1</v>
      </c>
      <c r="X17" s="3">
        <f t="shared" si="12"/>
        <v>1</v>
      </c>
      <c r="Z17" s="18"/>
    </row>
    <row r="18" spans="1:26">
      <c r="A18" s="4">
        <v>38810</v>
      </c>
      <c r="B18" s="9">
        <v>208.76159699999999</v>
      </c>
      <c r="C18" s="9">
        <v>1310.6099850000001</v>
      </c>
      <c r="E18" s="10">
        <f t="shared" si="2"/>
        <v>7.1641037166260579E-2</v>
      </c>
      <c r="F18" s="10">
        <f t="shared" si="0"/>
        <v>1.2155652737941391E-2</v>
      </c>
      <c r="H18" s="5">
        <f t="shared" si="1"/>
        <v>1</v>
      </c>
      <c r="I18" s="5">
        <f t="shared" si="3"/>
        <v>0</v>
      </c>
      <c r="J18" s="5" t="e">
        <f t="shared" si="4"/>
        <v>#DIV/0!</v>
      </c>
      <c r="L18" s="5">
        <f t="shared" si="13"/>
        <v>1</v>
      </c>
      <c r="M18" s="5">
        <f t="shared" si="5"/>
        <v>1</v>
      </c>
      <c r="N18" s="5">
        <f t="shared" si="6"/>
        <v>1</v>
      </c>
      <c r="P18" s="11">
        <f t="shared" si="14"/>
        <v>2.023050242600917E-2</v>
      </c>
      <c r="Q18" s="5">
        <f t="shared" si="7"/>
        <v>1</v>
      </c>
      <c r="R18" s="5">
        <f t="shared" si="8"/>
        <v>1</v>
      </c>
      <c r="U18" s="16">
        <f t="shared" si="9"/>
        <v>0.59806217510524495</v>
      </c>
      <c r="V18" s="17">
        <f t="shared" si="10"/>
        <v>-0.51406055868829159</v>
      </c>
      <c r="W18" s="5">
        <f t="shared" si="11"/>
        <v>1</v>
      </c>
      <c r="X18" s="3">
        <f t="shared" si="12"/>
        <v>1</v>
      </c>
      <c r="Z18" s="18"/>
    </row>
    <row r="19" spans="1:26">
      <c r="A19" s="4">
        <v>38838</v>
      </c>
      <c r="B19" s="9">
        <v>185.724594</v>
      </c>
      <c r="C19" s="9">
        <v>1270.089966</v>
      </c>
      <c r="E19" s="10">
        <f t="shared" si="2"/>
        <v>-0.11035077011793504</v>
      </c>
      <c r="F19" s="10">
        <f t="shared" si="0"/>
        <v>-3.0916916141150885E-2</v>
      </c>
      <c r="H19" s="5">
        <f t="shared" si="1"/>
        <v>0</v>
      </c>
      <c r="I19" s="5">
        <f t="shared" si="3"/>
        <v>1</v>
      </c>
      <c r="J19" s="5">
        <f t="shared" si="4"/>
        <v>0</v>
      </c>
      <c r="L19" s="5">
        <f t="shared" si="13"/>
        <v>1</v>
      </c>
      <c r="M19" s="5">
        <f t="shared" si="5"/>
        <v>1</v>
      </c>
      <c r="N19" s="5">
        <f t="shared" si="6"/>
        <v>0</v>
      </c>
      <c r="P19" s="11">
        <f t="shared" si="14"/>
        <v>2.0496518045617477E-2</v>
      </c>
      <c r="Q19" s="5">
        <f t="shared" si="7"/>
        <v>1</v>
      </c>
      <c r="R19" s="5">
        <f t="shared" si="8"/>
        <v>0</v>
      </c>
      <c r="U19" s="16">
        <f t="shared" si="9"/>
        <v>0.60042091302068057</v>
      </c>
      <c r="V19" s="17">
        <f t="shared" si="10"/>
        <v>-0.91734356846384457</v>
      </c>
      <c r="W19" s="5">
        <f t="shared" si="11"/>
        <v>1</v>
      </c>
      <c r="X19" s="3">
        <f t="shared" si="12"/>
        <v>0</v>
      </c>
      <c r="Z19" s="18"/>
    </row>
    <row r="20" spans="1:26">
      <c r="A20" s="4">
        <v>38869</v>
      </c>
      <c r="B20" s="9">
        <v>209.45590200000001</v>
      </c>
      <c r="C20" s="9">
        <v>1270.1999510000001</v>
      </c>
      <c r="E20" s="10">
        <f t="shared" si="2"/>
        <v>0.12777687375103386</v>
      </c>
      <c r="F20" s="10">
        <f t="shared" si="0"/>
        <v>8.6596227782509416E-5</v>
      </c>
      <c r="H20" s="5">
        <f t="shared" si="1"/>
        <v>1</v>
      </c>
      <c r="I20" s="5">
        <f t="shared" si="3"/>
        <v>0</v>
      </c>
      <c r="J20" s="5" t="e">
        <f t="shared" si="4"/>
        <v>#DIV/0!</v>
      </c>
      <c r="L20" s="5">
        <f t="shared" si="13"/>
        <v>0</v>
      </c>
      <c r="M20" s="5">
        <f t="shared" si="5"/>
        <v>0</v>
      </c>
      <c r="N20" s="5">
        <f t="shared" si="6"/>
        <v>0</v>
      </c>
      <c r="P20" s="11">
        <f t="shared" si="14"/>
        <v>9.6854980204152709E-3</v>
      </c>
      <c r="Q20" s="5">
        <f t="shared" si="7"/>
        <v>1</v>
      </c>
      <c r="R20" s="5">
        <f t="shared" si="8"/>
        <v>1</v>
      </c>
      <c r="U20" s="16">
        <f t="shared" si="9"/>
        <v>0.50201282386880286</v>
      </c>
      <c r="V20" s="17">
        <f t="shared" si="10"/>
        <v>-0.6891296140613058</v>
      </c>
      <c r="W20" s="5">
        <f t="shared" si="11"/>
        <v>1</v>
      </c>
      <c r="X20" s="3">
        <f t="shared" si="12"/>
        <v>1</v>
      </c>
      <c r="Z20" s="18"/>
    </row>
    <row r="21" spans="1:26">
      <c r="A21" s="4">
        <v>38901</v>
      </c>
      <c r="B21" s="9">
        <v>193.107224</v>
      </c>
      <c r="C21" s="9">
        <v>1276.660034</v>
      </c>
      <c r="E21" s="10">
        <f t="shared" si="2"/>
        <v>-7.8053078685746513E-2</v>
      </c>
      <c r="F21" s="10">
        <f t="shared" si="0"/>
        <v>5.0858787979908282E-3</v>
      </c>
      <c r="H21" s="5">
        <f t="shared" si="1"/>
        <v>0</v>
      </c>
      <c r="I21" s="5">
        <f t="shared" si="3"/>
        <v>1</v>
      </c>
      <c r="J21" s="5">
        <f t="shared" si="4"/>
        <v>0</v>
      </c>
      <c r="L21" s="5">
        <f t="shared" si="13"/>
        <v>1</v>
      </c>
      <c r="M21" s="5">
        <f t="shared" si="5"/>
        <v>1</v>
      </c>
      <c r="N21" s="5">
        <f t="shared" si="6"/>
        <v>0</v>
      </c>
      <c r="P21" s="11">
        <f t="shared" si="14"/>
        <v>1.7467239434841141E-2</v>
      </c>
      <c r="Q21" s="5">
        <f t="shared" si="7"/>
        <v>1</v>
      </c>
      <c r="R21" s="5">
        <f t="shared" si="8"/>
        <v>0</v>
      </c>
      <c r="U21" s="16">
        <f t="shared" si="9"/>
        <v>0.57331059064211332</v>
      </c>
      <c r="V21" s="17">
        <f t="shared" si="10"/>
        <v>-0.8516989089746011</v>
      </c>
      <c r="W21" s="5">
        <f t="shared" si="11"/>
        <v>1</v>
      </c>
      <c r="X21" s="3">
        <f t="shared" si="12"/>
        <v>0</v>
      </c>
      <c r="Z21" s="18"/>
    </row>
    <row r="22" spans="1:26">
      <c r="A22" s="4">
        <v>38930</v>
      </c>
      <c r="B22" s="9">
        <v>189.07624799999999</v>
      </c>
      <c r="C22" s="9">
        <v>1303.8199460000001</v>
      </c>
      <c r="E22" s="10">
        <f t="shared" si="2"/>
        <v>-2.087428899086663E-2</v>
      </c>
      <c r="F22" s="10">
        <f t="shared" si="0"/>
        <v>2.1274193032348121E-2</v>
      </c>
      <c r="H22" s="5">
        <f t="shared" si="1"/>
        <v>0</v>
      </c>
      <c r="I22" s="5">
        <f t="shared" si="3"/>
        <v>1</v>
      </c>
      <c r="J22" s="5">
        <f t="shared" si="4"/>
        <v>0</v>
      </c>
      <c r="L22" s="5">
        <f t="shared" si="13"/>
        <v>1</v>
      </c>
      <c r="M22" s="5">
        <f t="shared" si="5"/>
        <v>1</v>
      </c>
      <c r="N22" s="5">
        <f t="shared" si="6"/>
        <v>0</v>
      </c>
      <c r="P22" s="11">
        <f t="shared" si="14"/>
        <v>1.8722036754450312E-2</v>
      </c>
      <c r="Q22" s="5">
        <f t="shared" si="7"/>
        <v>1</v>
      </c>
      <c r="R22" s="5">
        <f t="shared" si="8"/>
        <v>0</v>
      </c>
      <c r="U22" s="16">
        <f t="shared" si="9"/>
        <v>0.58460372105139435</v>
      </c>
      <c r="V22" s="17">
        <f t="shared" si="10"/>
        <v>-0.8785223253351675</v>
      </c>
      <c r="W22" s="5">
        <f t="shared" si="11"/>
        <v>1</v>
      </c>
      <c r="X22" s="3">
        <f t="shared" si="12"/>
        <v>0</v>
      </c>
      <c r="Z22" s="18"/>
    </row>
    <row r="23" spans="1:26">
      <c r="A23" s="4">
        <v>38961</v>
      </c>
      <c r="B23" s="9">
        <v>200.74958799999999</v>
      </c>
      <c r="C23" s="9">
        <v>1335.849976</v>
      </c>
      <c r="E23" s="10">
        <f t="shared" si="2"/>
        <v>6.1738796509226201E-2</v>
      </c>
      <c r="F23" s="10">
        <f t="shared" si="0"/>
        <v>2.4566298512509466E-2</v>
      </c>
      <c r="H23" s="5">
        <f t="shared" si="1"/>
        <v>1</v>
      </c>
      <c r="I23" s="5">
        <f t="shared" si="3"/>
        <v>0</v>
      </c>
      <c r="J23" s="5" t="e">
        <f t="shared" si="4"/>
        <v>#DIV/0!</v>
      </c>
      <c r="L23" s="5">
        <f t="shared" si="13"/>
        <v>1</v>
      </c>
      <c r="M23" s="5">
        <f t="shared" si="5"/>
        <v>1</v>
      </c>
      <c r="N23" s="5">
        <f t="shared" si="6"/>
        <v>1</v>
      </c>
      <c r="P23" s="11">
        <f t="shared" si="14"/>
        <v>2.2785230427740943E-2</v>
      </c>
      <c r="Q23" s="5">
        <f t="shared" si="7"/>
        <v>1</v>
      </c>
      <c r="R23" s="5">
        <f t="shared" si="8"/>
        <v>1</v>
      </c>
      <c r="U23" s="16">
        <f t="shared" si="9"/>
        <v>0.62051242642771709</v>
      </c>
      <c r="V23" s="17">
        <f t="shared" si="10"/>
        <v>-0.47720964806303523</v>
      </c>
      <c r="W23" s="5">
        <f t="shared" si="11"/>
        <v>1</v>
      </c>
      <c r="X23" s="3">
        <f t="shared" si="12"/>
        <v>1</v>
      </c>
      <c r="Z23" s="18"/>
    </row>
    <row r="24" spans="1:26">
      <c r="A24" s="4">
        <v>38992</v>
      </c>
      <c r="B24" s="9">
        <v>237.957458</v>
      </c>
      <c r="C24" s="9">
        <v>1377.9399410000001</v>
      </c>
      <c r="E24" s="10">
        <f t="shared" si="2"/>
        <v>0.18534468922546443</v>
      </c>
      <c r="F24" s="10">
        <f t="shared" si="0"/>
        <v>3.1508002961554205E-2</v>
      </c>
      <c r="H24" s="5">
        <f t="shared" si="1"/>
        <v>1</v>
      </c>
      <c r="I24" s="5">
        <f t="shared" si="3"/>
        <v>0</v>
      </c>
      <c r="J24" s="5" t="e">
        <f t="shared" si="4"/>
        <v>#DIV/0!</v>
      </c>
      <c r="L24" s="5">
        <f t="shared" si="13"/>
        <v>1</v>
      </c>
      <c r="M24" s="5">
        <f t="shared" si="5"/>
        <v>1</v>
      </c>
      <c r="N24" s="5">
        <f t="shared" si="6"/>
        <v>1</v>
      </c>
      <c r="P24" s="11">
        <f t="shared" si="14"/>
        <v>2.3611534017178776E-2</v>
      </c>
      <c r="Q24" s="5">
        <f t="shared" si="7"/>
        <v>1</v>
      </c>
      <c r="R24" s="5">
        <f t="shared" si="8"/>
        <v>1</v>
      </c>
      <c r="U24" s="16">
        <f t="shared" si="9"/>
        <v>0.62766972586818826</v>
      </c>
      <c r="V24" s="17">
        <f t="shared" si="10"/>
        <v>-0.46574116507795926</v>
      </c>
      <c r="W24" s="5">
        <f t="shared" si="11"/>
        <v>1</v>
      </c>
      <c r="X24" s="3">
        <f t="shared" si="12"/>
        <v>1</v>
      </c>
      <c r="Z24" s="18"/>
    </row>
    <row r="25" spans="1:26">
      <c r="A25" s="4">
        <v>39022</v>
      </c>
      <c r="B25" s="9">
        <v>242.16325399999999</v>
      </c>
      <c r="C25" s="9">
        <v>1400.630005</v>
      </c>
      <c r="E25" s="10">
        <f t="shared" si="2"/>
        <v>1.7674571057150867E-2</v>
      </c>
      <c r="F25" s="10">
        <f t="shared" si="0"/>
        <v>1.6466656727820217E-2</v>
      </c>
      <c r="H25" s="5">
        <f t="shared" si="1"/>
        <v>1</v>
      </c>
      <c r="I25" s="5">
        <f t="shared" si="3"/>
        <v>0</v>
      </c>
      <c r="J25" s="5" t="e">
        <f t="shared" si="4"/>
        <v>#DIV/0!</v>
      </c>
      <c r="L25" s="5">
        <f t="shared" si="13"/>
        <v>1</v>
      </c>
      <c r="M25" s="5">
        <f t="shared" si="5"/>
        <v>1</v>
      </c>
      <c r="N25" s="5">
        <f t="shared" si="6"/>
        <v>1</v>
      </c>
      <c r="P25" s="11">
        <f t="shared" si="14"/>
        <v>2.5353870445226981E-2</v>
      </c>
      <c r="Q25" s="5">
        <f t="shared" si="7"/>
        <v>1</v>
      </c>
      <c r="R25" s="5">
        <f t="shared" si="8"/>
        <v>1</v>
      </c>
      <c r="U25" s="16">
        <f t="shared" si="9"/>
        <v>0.64257636008271313</v>
      </c>
      <c r="V25" s="17">
        <f t="shared" si="10"/>
        <v>-0.44226962089690747</v>
      </c>
      <c r="W25" s="5">
        <f t="shared" si="11"/>
        <v>1</v>
      </c>
      <c r="X25" s="3">
        <f t="shared" si="12"/>
        <v>1</v>
      </c>
      <c r="Z25" s="18"/>
    </row>
    <row r="26" spans="1:26">
      <c r="A26" s="4">
        <v>39052</v>
      </c>
      <c r="B26" s="9">
        <v>230.010391</v>
      </c>
      <c r="C26" s="9">
        <v>1418.3000489999999</v>
      </c>
      <c r="E26" s="10">
        <f t="shared" si="2"/>
        <v>-5.018458746016019E-2</v>
      </c>
      <c r="F26" s="10">
        <f t="shared" si="0"/>
        <v>1.2615782852659851E-2</v>
      </c>
      <c r="H26" s="5">
        <f t="shared" si="1"/>
        <v>0</v>
      </c>
      <c r="I26" s="5">
        <f t="shared" si="3"/>
        <v>1</v>
      </c>
      <c r="J26" s="5">
        <f t="shared" si="4"/>
        <v>0</v>
      </c>
      <c r="L26" s="5">
        <f t="shared" si="13"/>
        <v>1</v>
      </c>
      <c r="M26" s="5">
        <f t="shared" si="5"/>
        <v>1</v>
      </c>
      <c r="N26" s="5">
        <f t="shared" si="6"/>
        <v>0</v>
      </c>
      <c r="P26" s="11">
        <f t="shared" si="14"/>
        <v>2.1578560553788602E-2</v>
      </c>
      <c r="Q26" s="5">
        <f t="shared" si="7"/>
        <v>1</v>
      </c>
      <c r="R26" s="5">
        <f t="shared" si="8"/>
        <v>0</v>
      </c>
      <c r="U26" s="16">
        <f t="shared" si="9"/>
        <v>0.60996634047955911</v>
      </c>
      <c r="V26" s="17">
        <f t="shared" si="10"/>
        <v>-0.94152223711996441</v>
      </c>
      <c r="W26" s="5">
        <f t="shared" si="11"/>
        <v>1</v>
      </c>
      <c r="X26" s="3">
        <f t="shared" si="12"/>
        <v>0</v>
      </c>
      <c r="Z26" s="18"/>
    </row>
    <row r="27" spans="1:26">
      <c r="A27" s="4">
        <v>39085</v>
      </c>
      <c r="B27" s="9">
        <v>250.49993900000001</v>
      </c>
      <c r="C27" s="9">
        <v>1438.23999</v>
      </c>
      <c r="E27" s="10">
        <f t="shared" si="2"/>
        <v>8.9080966781192039E-2</v>
      </c>
      <c r="F27" s="10">
        <f t="shared" si="0"/>
        <v>1.4059042735039773E-2</v>
      </c>
      <c r="H27" s="5">
        <f t="shared" si="1"/>
        <v>1</v>
      </c>
      <c r="I27" s="5">
        <f t="shared" si="3"/>
        <v>0</v>
      </c>
      <c r="J27" s="5" t="e">
        <f t="shared" si="4"/>
        <v>#DIV/0!</v>
      </c>
      <c r="L27" s="5">
        <f t="shared" si="13"/>
        <v>1</v>
      </c>
      <c r="M27" s="5">
        <f t="shared" si="5"/>
        <v>1</v>
      </c>
      <c r="N27" s="5">
        <f t="shared" si="6"/>
        <v>1</v>
      </c>
      <c r="P27" s="11">
        <f t="shared" si="14"/>
        <v>2.0612008623817804E-2</v>
      </c>
      <c r="Q27" s="5">
        <f t="shared" si="7"/>
        <v>1</v>
      </c>
      <c r="R27" s="5">
        <f t="shared" si="8"/>
        <v>1</v>
      </c>
      <c r="U27" s="16">
        <f t="shared" si="9"/>
        <v>0.60144351692201614</v>
      </c>
      <c r="V27" s="17">
        <f t="shared" si="10"/>
        <v>-0.50842265168067868</v>
      </c>
      <c r="W27" s="5">
        <f t="shared" si="11"/>
        <v>1</v>
      </c>
      <c r="X27" s="3">
        <f t="shared" si="12"/>
        <v>1</v>
      </c>
      <c r="Z27" s="18"/>
    </row>
    <row r="28" spans="1:26">
      <c r="A28" s="4">
        <v>39114</v>
      </c>
      <c r="B28" s="9">
        <v>224.50088500000001</v>
      </c>
      <c r="C28" s="9">
        <v>1406.8199460000001</v>
      </c>
      <c r="E28" s="10">
        <f t="shared" si="2"/>
        <v>-0.10378866399644116</v>
      </c>
      <c r="F28" s="10">
        <f t="shared" si="0"/>
        <v>-2.1846176033528231E-2</v>
      </c>
      <c r="H28" s="5">
        <f t="shared" si="1"/>
        <v>0</v>
      </c>
      <c r="I28" s="5">
        <f t="shared" si="3"/>
        <v>1</v>
      </c>
      <c r="J28" s="5">
        <f t="shared" si="4"/>
        <v>0</v>
      </c>
      <c r="L28" s="5">
        <f t="shared" si="13"/>
        <v>1</v>
      </c>
      <c r="M28" s="5">
        <f t="shared" si="5"/>
        <v>1</v>
      </c>
      <c r="N28" s="5">
        <f t="shared" si="6"/>
        <v>0</v>
      </c>
      <c r="P28" s="11">
        <f t="shared" si="14"/>
        <v>2.0974260328232727E-2</v>
      </c>
      <c r="Q28" s="5">
        <f t="shared" si="7"/>
        <v>1</v>
      </c>
      <c r="R28" s="5">
        <f t="shared" si="8"/>
        <v>0</v>
      </c>
      <c r="U28" s="16">
        <f t="shared" si="9"/>
        <v>0.60464527676335678</v>
      </c>
      <c r="V28" s="17">
        <f t="shared" si="10"/>
        <v>-0.92797188356137084</v>
      </c>
      <c r="W28" s="5">
        <f t="shared" si="11"/>
        <v>1</v>
      </c>
      <c r="X28" s="3">
        <f t="shared" si="12"/>
        <v>0</v>
      </c>
      <c r="Z28" s="18"/>
    </row>
    <row r="29" spans="1:26">
      <c r="A29" s="4">
        <v>39142</v>
      </c>
      <c r="B29" s="9">
        <v>228.85154700000001</v>
      </c>
      <c r="C29" s="9">
        <v>1420.8599850000001</v>
      </c>
      <c r="E29" s="10">
        <f t="shared" si="2"/>
        <v>1.9379264362365367E-2</v>
      </c>
      <c r="F29" s="10">
        <f t="shared" si="0"/>
        <v>9.9799828968305526E-3</v>
      </c>
      <c r="H29" s="5">
        <f t="shared" si="1"/>
        <v>1</v>
      </c>
      <c r="I29" s="5">
        <f t="shared" si="3"/>
        <v>0</v>
      </c>
      <c r="J29" s="5" t="e">
        <f t="shared" si="4"/>
        <v>#DIV/0!</v>
      </c>
      <c r="L29" s="5">
        <f t="shared" si="13"/>
        <v>0</v>
      </c>
      <c r="M29" s="5">
        <f t="shared" si="5"/>
        <v>0</v>
      </c>
      <c r="N29" s="5">
        <f t="shared" si="6"/>
        <v>0</v>
      </c>
      <c r="P29" s="11">
        <f t="shared" si="14"/>
        <v>1.1962212771796498E-2</v>
      </c>
      <c r="Q29" s="5">
        <f t="shared" si="7"/>
        <v>1</v>
      </c>
      <c r="R29" s="5">
        <f t="shared" si="8"/>
        <v>1</v>
      </c>
      <c r="U29" s="16">
        <f t="shared" si="9"/>
        <v>0.52301196059401522</v>
      </c>
      <c r="V29" s="17">
        <f t="shared" si="10"/>
        <v>-0.6481509459740924</v>
      </c>
      <c r="W29" s="5">
        <f t="shared" si="11"/>
        <v>1</v>
      </c>
      <c r="X29" s="3">
        <f t="shared" si="12"/>
        <v>1</v>
      </c>
      <c r="Z29" s="18"/>
    </row>
    <row r="30" spans="1:26">
      <c r="A30" s="4">
        <v>39174</v>
      </c>
      <c r="B30" s="9">
        <v>235.45495600000001</v>
      </c>
      <c r="C30" s="9">
        <v>1482.369995</v>
      </c>
      <c r="E30" s="10">
        <f t="shared" si="2"/>
        <v>2.8854552597802563E-2</v>
      </c>
      <c r="F30" s="10">
        <f t="shared" si="0"/>
        <v>4.3290690602424187E-2</v>
      </c>
      <c r="H30" s="5">
        <f t="shared" si="1"/>
        <v>1</v>
      </c>
      <c r="I30" s="5">
        <f t="shared" si="3"/>
        <v>0</v>
      </c>
      <c r="J30" s="5" t="e">
        <f t="shared" si="4"/>
        <v>#DIV/0!</v>
      </c>
      <c r="L30" s="5">
        <f t="shared" si="13"/>
        <v>1</v>
      </c>
      <c r="M30" s="5">
        <f t="shared" si="5"/>
        <v>1</v>
      </c>
      <c r="N30" s="5">
        <f t="shared" si="6"/>
        <v>1</v>
      </c>
      <c r="P30" s="11">
        <f t="shared" si="14"/>
        <v>1.9950434753336875E-2</v>
      </c>
      <c r="Q30" s="5">
        <f t="shared" si="7"/>
        <v>1</v>
      </c>
      <c r="R30" s="5">
        <f t="shared" si="8"/>
        <v>1</v>
      </c>
      <c r="U30" s="16">
        <f t="shared" si="9"/>
        <v>0.59557392601702697</v>
      </c>
      <c r="V30" s="17">
        <f t="shared" si="10"/>
        <v>-0.51822975680512207</v>
      </c>
      <c r="W30" s="5">
        <f t="shared" si="11"/>
        <v>1</v>
      </c>
      <c r="X30" s="3">
        <f t="shared" si="12"/>
        <v>1</v>
      </c>
      <c r="Z30" s="18"/>
    </row>
    <row r="31" spans="1:26">
      <c r="A31" s="4">
        <v>39203</v>
      </c>
      <c r="B31" s="9">
        <v>248.706726</v>
      </c>
      <c r="C31" s="9">
        <v>1530.619995</v>
      </c>
      <c r="E31" s="10">
        <f t="shared" si="2"/>
        <v>5.6281550514485579E-2</v>
      </c>
      <c r="F31" s="10">
        <f t="shared" si="0"/>
        <v>3.254922870993493E-2</v>
      </c>
      <c r="H31" s="5">
        <f t="shared" si="1"/>
        <v>1</v>
      </c>
      <c r="I31" s="5">
        <f t="shared" si="3"/>
        <v>0</v>
      </c>
      <c r="J31" s="5" t="e">
        <f t="shared" si="4"/>
        <v>#DIV/0!</v>
      </c>
      <c r="L31" s="5">
        <f t="shared" si="13"/>
        <v>1</v>
      </c>
      <c r="M31" s="5">
        <f t="shared" si="5"/>
        <v>1</v>
      </c>
      <c r="N31" s="5">
        <f t="shared" si="6"/>
        <v>1</v>
      </c>
      <c r="P31" s="11">
        <f t="shared" si="14"/>
        <v>2.8311271764700649E-2</v>
      </c>
      <c r="Q31" s="5">
        <f t="shared" si="7"/>
        <v>1</v>
      </c>
      <c r="R31" s="5">
        <f t="shared" si="8"/>
        <v>1</v>
      </c>
      <c r="U31" s="16">
        <f t="shared" si="9"/>
        <v>0.66724659942469466</v>
      </c>
      <c r="V31" s="17">
        <f t="shared" si="10"/>
        <v>-0.4045955871140951</v>
      </c>
      <c r="W31" s="5">
        <f t="shared" si="11"/>
        <v>1</v>
      </c>
      <c r="X31" s="3">
        <f t="shared" si="12"/>
        <v>1</v>
      </c>
      <c r="Z31" s="18"/>
    </row>
    <row r="32" spans="1:26">
      <c r="A32" s="4">
        <v>39234</v>
      </c>
      <c r="B32" s="9">
        <v>261.08935500000001</v>
      </c>
      <c r="C32" s="9">
        <v>1503.349976</v>
      </c>
      <c r="E32" s="10">
        <f t="shared" si="2"/>
        <v>4.97880744889867E-2</v>
      </c>
      <c r="F32" s="10">
        <f t="shared" si="0"/>
        <v>-1.7816322202167556E-2</v>
      </c>
      <c r="H32" s="5">
        <f t="shared" si="1"/>
        <v>1</v>
      </c>
      <c r="I32" s="5">
        <f t="shared" si="3"/>
        <v>0</v>
      </c>
      <c r="J32" s="5" t="e">
        <f t="shared" si="4"/>
        <v>#DIV/0!</v>
      </c>
      <c r="L32" s="5">
        <f t="shared" si="13"/>
        <v>1</v>
      </c>
      <c r="M32" s="5">
        <f t="shared" si="5"/>
        <v>1</v>
      </c>
      <c r="N32" s="5">
        <f t="shared" si="6"/>
        <v>1</v>
      </c>
      <c r="P32" s="11">
        <f t="shared" si="14"/>
        <v>2.5615213399906522E-2</v>
      </c>
      <c r="Q32" s="5">
        <f t="shared" si="7"/>
        <v>1</v>
      </c>
      <c r="R32" s="5">
        <f t="shared" si="8"/>
        <v>1</v>
      </c>
      <c r="U32" s="16">
        <f t="shared" si="9"/>
        <v>0.64478949191960488</v>
      </c>
      <c r="V32" s="17">
        <f t="shared" si="10"/>
        <v>-0.43883138457324722</v>
      </c>
      <c r="W32" s="5">
        <f t="shared" si="11"/>
        <v>1</v>
      </c>
      <c r="X32" s="3">
        <f t="shared" si="12"/>
        <v>1</v>
      </c>
      <c r="Z32" s="18"/>
    </row>
    <row r="33" spans="1:26">
      <c r="A33" s="4">
        <v>39265</v>
      </c>
      <c r="B33" s="9">
        <v>254.74568199999999</v>
      </c>
      <c r="C33" s="9">
        <v>1455.2700199999999</v>
      </c>
      <c r="E33" s="10">
        <f t="shared" si="2"/>
        <v>-2.4296942324592341E-2</v>
      </c>
      <c r="F33" s="10">
        <f t="shared" si="0"/>
        <v>-3.1981878316802548E-2</v>
      </c>
      <c r="H33" s="5">
        <f t="shared" si="1"/>
        <v>0</v>
      </c>
      <c r="I33" s="5">
        <f t="shared" si="3"/>
        <v>1</v>
      </c>
      <c r="J33" s="5">
        <f t="shared" si="4"/>
        <v>0</v>
      </c>
      <c r="L33" s="5">
        <f t="shared" si="13"/>
        <v>0</v>
      </c>
      <c r="M33" s="5">
        <f t="shared" si="5"/>
        <v>0</v>
      </c>
      <c r="N33" s="5">
        <f t="shared" si="6"/>
        <v>1</v>
      </c>
      <c r="P33" s="11">
        <f t="shared" si="14"/>
        <v>1.29736878614707E-2</v>
      </c>
      <c r="Q33" s="5">
        <f t="shared" si="7"/>
        <v>1</v>
      </c>
      <c r="R33" s="5">
        <f t="shared" si="8"/>
        <v>0</v>
      </c>
      <c r="U33" s="16">
        <f t="shared" si="9"/>
        <v>0.53231960354378405</v>
      </c>
      <c r="V33" s="17">
        <f t="shared" si="10"/>
        <v>-0.75997012991126434</v>
      </c>
      <c r="W33" s="5">
        <f t="shared" si="11"/>
        <v>1</v>
      </c>
      <c r="X33" s="3">
        <f t="shared" si="12"/>
        <v>0</v>
      </c>
      <c r="Z33" s="18"/>
    </row>
    <row r="34" spans="1:26">
      <c r="A34" s="4">
        <v>39295</v>
      </c>
      <c r="B34" s="9">
        <v>257.36807299999998</v>
      </c>
      <c r="C34" s="9">
        <v>1473.98999</v>
      </c>
      <c r="E34" s="10">
        <f t="shared" si="2"/>
        <v>1.0294152895592434E-2</v>
      </c>
      <c r="F34" s="10">
        <f t="shared" si="0"/>
        <v>1.2863571531556817E-2</v>
      </c>
      <c r="H34" s="5">
        <f t="shared" si="1"/>
        <v>1</v>
      </c>
      <c r="I34" s="5">
        <f t="shared" si="3"/>
        <v>0</v>
      </c>
      <c r="J34" s="5" t="e">
        <f t="shared" si="4"/>
        <v>#DIV/0!</v>
      </c>
      <c r="L34" s="5">
        <f t="shared" si="13"/>
        <v>0</v>
      </c>
      <c r="M34" s="5">
        <f t="shared" si="5"/>
        <v>0</v>
      </c>
      <c r="N34" s="5">
        <f t="shared" si="6"/>
        <v>0</v>
      </c>
      <c r="P34" s="11">
        <f t="shared" si="14"/>
        <v>9.4181973298209463E-3</v>
      </c>
      <c r="Q34" s="5">
        <f t="shared" si="7"/>
        <v>1</v>
      </c>
      <c r="R34" s="5">
        <f t="shared" si="8"/>
        <v>1</v>
      </c>
      <c r="U34" s="16">
        <f t="shared" si="9"/>
        <v>0.49954549482594768</v>
      </c>
      <c r="V34" s="17">
        <f t="shared" si="10"/>
        <v>-0.69405660430849891</v>
      </c>
      <c r="W34" s="5">
        <f t="shared" si="11"/>
        <v>0</v>
      </c>
      <c r="X34" s="3">
        <f t="shared" si="12"/>
        <v>0</v>
      </c>
      <c r="Z34" s="18"/>
    </row>
    <row r="35" spans="1:26">
      <c r="A35" s="4">
        <v>39329</v>
      </c>
      <c r="B35" s="9">
        <v>283.35214200000001</v>
      </c>
      <c r="C35" s="9">
        <v>1526.75</v>
      </c>
      <c r="E35" s="10">
        <f t="shared" si="2"/>
        <v>0.10096073183094489</v>
      </c>
      <c r="F35" s="10">
        <f t="shared" si="0"/>
        <v>3.5794008343299488E-2</v>
      </c>
      <c r="H35" s="5">
        <f t="shared" si="1"/>
        <v>1</v>
      </c>
      <c r="I35" s="5">
        <f t="shared" si="3"/>
        <v>0</v>
      </c>
      <c r="J35" s="5" t="e">
        <f t="shared" si="4"/>
        <v>#DIV/0!</v>
      </c>
      <c r="L35" s="5">
        <f t="shared" si="13"/>
        <v>1</v>
      </c>
      <c r="M35" s="5">
        <f t="shared" si="5"/>
        <v>1</v>
      </c>
      <c r="N35" s="5">
        <f t="shared" si="6"/>
        <v>1</v>
      </c>
      <c r="P35" s="11">
        <f t="shared" si="14"/>
        <v>2.0674202461782129E-2</v>
      </c>
      <c r="Q35" s="5">
        <f t="shared" si="7"/>
        <v>1</v>
      </c>
      <c r="R35" s="5">
        <f t="shared" si="8"/>
        <v>1</v>
      </c>
      <c r="U35" s="16">
        <f t="shared" si="9"/>
        <v>0.60199384244317744</v>
      </c>
      <c r="V35" s="17">
        <f t="shared" si="10"/>
        <v>-0.50750806222533273</v>
      </c>
      <c r="W35" s="5">
        <f t="shared" si="11"/>
        <v>1</v>
      </c>
      <c r="X35" s="3">
        <f t="shared" si="12"/>
        <v>1</v>
      </c>
      <c r="Z35" s="18"/>
    </row>
    <row r="36" spans="1:26">
      <c r="A36" s="4">
        <v>39356</v>
      </c>
      <c r="B36" s="9">
        <v>353.14746100000002</v>
      </c>
      <c r="C36" s="9">
        <v>1549.380005</v>
      </c>
      <c r="E36" s="10">
        <f t="shared" si="2"/>
        <v>0.24632006840449439</v>
      </c>
      <c r="F36" s="10">
        <f t="shared" si="0"/>
        <v>1.4822338300311211E-2</v>
      </c>
      <c r="H36" s="5">
        <f t="shared" si="1"/>
        <v>1</v>
      </c>
      <c r="I36" s="5">
        <f t="shared" si="3"/>
        <v>0</v>
      </c>
      <c r="J36" s="5" t="e">
        <f t="shared" si="4"/>
        <v>#DIV/0!</v>
      </c>
      <c r="L36" s="5">
        <f t="shared" si="13"/>
        <v>1</v>
      </c>
      <c r="M36" s="5">
        <f t="shared" si="5"/>
        <v>1</v>
      </c>
      <c r="N36" s="5">
        <f t="shared" si="6"/>
        <v>1</v>
      </c>
      <c r="P36" s="11">
        <f t="shared" si="14"/>
        <v>2.6429638415794078E-2</v>
      </c>
      <c r="Q36" s="5">
        <f t="shared" si="7"/>
        <v>1</v>
      </c>
      <c r="R36" s="5">
        <f t="shared" si="8"/>
        <v>1</v>
      </c>
      <c r="U36" s="16">
        <f t="shared" si="9"/>
        <v>0.65164633849985465</v>
      </c>
      <c r="V36" s="17">
        <f t="shared" si="10"/>
        <v>-0.42825328983519734</v>
      </c>
      <c r="W36" s="5">
        <f t="shared" si="11"/>
        <v>1</v>
      </c>
      <c r="X36" s="3">
        <f t="shared" si="12"/>
        <v>1</v>
      </c>
      <c r="Z36" s="18"/>
    </row>
    <row r="37" spans="1:26">
      <c r="A37" s="4">
        <v>39387</v>
      </c>
      <c r="B37" s="9">
        <v>346.154449</v>
      </c>
      <c r="C37" s="9">
        <v>1481.1400149999999</v>
      </c>
      <c r="E37" s="10">
        <f t="shared" si="2"/>
        <v>-1.9801960292162524E-2</v>
      </c>
      <c r="F37" s="10">
        <f t="shared" si="0"/>
        <v>-4.4043417224814418E-2</v>
      </c>
      <c r="H37" s="5">
        <f t="shared" si="1"/>
        <v>0</v>
      </c>
      <c r="I37" s="5">
        <f t="shared" si="3"/>
        <v>1</v>
      </c>
      <c r="J37" s="5">
        <f t="shared" si="4"/>
        <v>0</v>
      </c>
      <c r="L37" s="5">
        <f t="shared" si="13"/>
        <v>1</v>
      </c>
      <c r="M37" s="5">
        <f t="shared" si="5"/>
        <v>1</v>
      </c>
      <c r="N37" s="5">
        <f t="shared" si="6"/>
        <v>0</v>
      </c>
      <c r="P37" s="11">
        <f t="shared" si="14"/>
        <v>2.1165844063683045E-2</v>
      </c>
      <c r="Q37" s="5">
        <f t="shared" si="7"/>
        <v>1</v>
      </c>
      <c r="R37" s="5">
        <f t="shared" si="8"/>
        <v>0</v>
      </c>
      <c r="U37" s="16">
        <f t="shared" si="9"/>
        <v>0.60633498601334235</v>
      </c>
      <c r="V37" s="17">
        <f t="shared" si="10"/>
        <v>-0.93225494963276112</v>
      </c>
      <c r="W37" s="5">
        <f t="shared" si="11"/>
        <v>1</v>
      </c>
      <c r="X37" s="3">
        <f t="shared" si="12"/>
        <v>0</v>
      </c>
      <c r="Z37" s="18"/>
    </row>
    <row r="38" spans="1:26">
      <c r="A38" s="4">
        <v>39419</v>
      </c>
      <c r="B38" s="9">
        <v>345.39520299999998</v>
      </c>
      <c r="C38" s="9">
        <v>1468.3599850000001</v>
      </c>
      <c r="E38" s="10">
        <f t="shared" si="2"/>
        <v>-2.193373513451613E-3</v>
      </c>
      <c r="F38" s="10">
        <f t="shared" si="0"/>
        <v>-8.6285090339686121E-3</v>
      </c>
      <c r="H38" s="5">
        <f t="shared" si="1"/>
        <v>0</v>
      </c>
      <c r="I38" s="5">
        <f t="shared" si="3"/>
        <v>1</v>
      </c>
      <c r="J38" s="5">
        <f t="shared" si="4"/>
        <v>0</v>
      </c>
      <c r="L38" s="5">
        <f t="shared" si="13"/>
        <v>0</v>
      </c>
      <c r="M38" s="5">
        <f t="shared" si="5"/>
        <v>0</v>
      </c>
      <c r="N38" s="5">
        <f t="shared" si="6"/>
        <v>1</v>
      </c>
      <c r="P38" s="11">
        <f t="shared" si="14"/>
        <v>6.3908056031907814E-3</v>
      </c>
      <c r="Q38" s="5">
        <f t="shared" si="7"/>
        <v>1</v>
      </c>
      <c r="R38" s="5">
        <f t="shared" si="8"/>
        <v>0</v>
      </c>
      <c r="U38" s="16">
        <f t="shared" si="9"/>
        <v>0.4716314167593928</v>
      </c>
      <c r="V38" s="17">
        <f t="shared" si="10"/>
        <v>-0.6379611644970884</v>
      </c>
      <c r="W38" s="5">
        <f t="shared" si="11"/>
        <v>0</v>
      </c>
      <c r="X38" s="3">
        <f t="shared" si="12"/>
        <v>1</v>
      </c>
      <c r="Z38" s="18"/>
    </row>
    <row r="39" spans="1:26">
      <c r="A39" s="4">
        <v>39449</v>
      </c>
      <c r="B39" s="9">
        <v>281.86862200000002</v>
      </c>
      <c r="C39" s="9">
        <v>1378.5500489999999</v>
      </c>
      <c r="E39" s="10">
        <f t="shared" si="2"/>
        <v>-0.18392432914014722</v>
      </c>
      <c r="F39" s="10">
        <f t="shared" si="0"/>
        <v>-6.116343193593643E-2</v>
      </c>
      <c r="H39" s="5">
        <f t="shared" si="1"/>
        <v>0</v>
      </c>
      <c r="I39" s="5">
        <f t="shared" si="3"/>
        <v>1</v>
      </c>
      <c r="J39" s="5">
        <f t="shared" si="4"/>
        <v>0</v>
      </c>
      <c r="L39" s="5">
        <f t="shared" si="13"/>
        <v>0</v>
      </c>
      <c r="M39" s="5">
        <f t="shared" si="5"/>
        <v>0</v>
      </c>
      <c r="N39" s="5">
        <f t="shared" si="6"/>
        <v>1</v>
      </c>
      <c r="P39" s="11">
        <f t="shared" si="14"/>
        <v>1.5279787421681295E-2</v>
      </c>
      <c r="Q39" s="5">
        <f t="shared" si="7"/>
        <v>1</v>
      </c>
      <c r="R39" s="5">
        <f t="shared" si="8"/>
        <v>0</v>
      </c>
      <c r="U39" s="16">
        <f t="shared" si="9"/>
        <v>0.55344639515966509</v>
      </c>
      <c r="V39" s="17">
        <f t="shared" si="10"/>
        <v>-0.80619583023823527</v>
      </c>
      <c r="W39" s="5">
        <f t="shared" si="11"/>
        <v>1</v>
      </c>
      <c r="X39" s="3">
        <f t="shared" si="12"/>
        <v>0</v>
      </c>
      <c r="Z39" s="18"/>
    </row>
    <row r="40" spans="1:26">
      <c r="A40" s="4">
        <v>39479</v>
      </c>
      <c r="B40" s="9">
        <v>235.35505699999999</v>
      </c>
      <c r="C40" s="9">
        <v>1330.630005</v>
      </c>
      <c r="E40" s="10">
        <f t="shared" si="2"/>
        <v>-0.16501859862925794</v>
      </c>
      <c r="F40" s="10">
        <f t="shared" si="0"/>
        <v>-3.4761192772624461E-2</v>
      </c>
      <c r="H40" s="5">
        <f t="shared" si="1"/>
        <v>0</v>
      </c>
      <c r="I40" s="5">
        <f t="shared" si="3"/>
        <v>1</v>
      </c>
      <c r="J40" s="5">
        <f t="shared" si="4"/>
        <v>0</v>
      </c>
      <c r="L40" s="5">
        <f t="shared" si="13"/>
        <v>0</v>
      </c>
      <c r="M40" s="5">
        <f t="shared" si="5"/>
        <v>0</v>
      </c>
      <c r="N40" s="5">
        <f t="shared" si="6"/>
        <v>1</v>
      </c>
      <c r="P40" s="11">
        <f t="shared" si="14"/>
        <v>2.0937593231501721E-3</v>
      </c>
      <c r="Q40" s="5">
        <f t="shared" si="7"/>
        <v>1</v>
      </c>
      <c r="R40" s="5">
        <f t="shared" si="8"/>
        <v>0</v>
      </c>
      <c r="U40" s="16">
        <f t="shared" si="9"/>
        <v>0.43235401546629676</v>
      </c>
      <c r="V40" s="17">
        <f t="shared" si="10"/>
        <v>-0.56625732123841244</v>
      </c>
      <c r="W40" s="5">
        <f t="shared" si="11"/>
        <v>0</v>
      </c>
      <c r="X40" s="3">
        <f t="shared" si="12"/>
        <v>1</v>
      </c>
      <c r="Z40" s="18"/>
    </row>
    <row r="41" spans="1:26">
      <c r="A41" s="4">
        <v>39510</v>
      </c>
      <c r="B41" s="9">
        <v>220.01535000000001</v>
      </c>
      <c r="C41" s="9">
        <v>1322.6999510000001</v>
      </c>
      <c r="E41" s="10">
        <f t="shared" si="2"/>
        <v>-6.5176874444639488E-2</v>
      </c>
      <c r="F41" s="10">
        <f t="shared" si="0"/>
        <v>-5.9596236145298409E-3</v>
      </c>
      <c r="H41" s="5">
        <f t="shared" si="1"/>
        <v>0</v>
      </c>
      <c r="I41" s="5">
        <f t="shared" si="3"/>
        <v>1</v>
      </c>
      <c r="J41" s="5">
        <f t="shared" si="4"/>
        <v>0</v>
      </c>
      <c r="L41" s="5">
        <f t="shared" si="13"/>
        <v>0</v>
      </c>
      <c r="M41" s="5">
        <f t="shared" si="5"/>
        <v>0</v>
      </c>
      <c r="N41" s="5">
        <f t="shared" si="6"/>
        <v>1</v>
      </c>
      <c r="P41" s="11">
        <f t="shared" si="14"/>
        <v>8.7206019687787635E-3</v>
      </c>
      <c r="Q41" s="5">
        <f t="shared" si="7"/>
        <v>1</v>
      </c>
      <c r="R41" s="5">
        <f t="shared" si="8"/>
        <v>0</v>
      </c>
      <c r="U41" s="16">
        <f t="shared" si="9"/>
        <v>0.49310672265432937</v>
      </c>
      <c r="V41" s="17">
        <f t="shared" si="10"/>
        <v>-0.67945479588084778</v>
      </c>
      <c r="W41" s="5">
        <f t="shared" si="11"/>
        <v>0</v>
      </c>
      <c r="X41" s="3">
        <f t="shared" si="12"/>
        <v>1</v>
      </c>
      <c r="Z41" s="18"/>
    </row>
    <row r="42" spans="1:26">
      <c r="A42" s="4">
        <v>39539</v>
      </c>
      <c r="B42" s="9">
        <v>286.85864299999997</v>
      </c>
      <c r="C42" s="9">
        <v>1385.589966</v>
      </c>
      <c r="E42" s="10">
        <f t="shared" si="2"/>
        <v>0.30381195221151591</v>
      </c>
      <c r="F42" s="10">
        <f t="shared" si="0"/>
        <v>4.7546697913198877E-2</v>
      </c>
      <c r="H42" s="5">
        <f t="shared" si="1"/>
        <v>1</v>
      </c>
      <c r="I42" s="5">
        <f t="shared" si="3"/>
        <v>0</v>
      </c>
      <c r="J42" s="5" t="e">
        <f t="shared" si="4"/>
        <v>#DIV/0!</v>
      </c>
      <c r="L42" s="5">
        <f t="shared" si="13"/>
        <v>0</v>
      </c>
      <c r="M42" s="5">
        <f t="shared" si="5"/>
        <v>0</v>
      </c>
      <c r="N42" s="5">
        <f t="shared" si="6"/>
        <v>0</v>
      </c>
      <c r="P42" s="11">
        <f t="shared" si="14"/>
        <v>1.5949665593923964E-2</v>
      </c>
      <c r="Q42" s="5">
        <f t="shared" si="7"/>
        <v>1</v>
      </c>
      <c r="R42" s="5">
        <f t="shared" si="8"/>
        <v>1</v>
      </c>
      <c r="U42" s="16">
        <f t="shared" si="9"/>
        <v>0.55955072617963464</v>
      </c>
      <c r="V42" s="17">
        <f t="shared" si="10"/>
        <v>-0.58062109192672673</v>
      </c>
      <c r="W42" s="5">
        <f t="shared" si="11"/>
        <v>1</v>
      </c>
      <c r="X42" s="3">
        <f t="shared" si="12"/>
        <v>1</v>
      </c>
      <c r="Z42" s="18"/>
    </row>
    <row r="43" spans="1:26">
      <c r="A43" s="4">
        <v>39569</v>
      </c>
      <c r="B43" s="9">
        <v>292.60791</v>
      </c>
      <c r="C43" s="9">
        <v>1400.380005</v>
      </c>
      <c r="E43" s="10">
        <f t="shared" si="2"/>
        <v>2.0042160626131178E-2</v>
      </c>
      <c r="F43" s="10">
        <f t="shared" si="0"/>
        <v>1.0674181657577053E-2</v>
      </c>
      <c r="H43" s="5">
        <f t="shared" si="1"/>
        <v>1</v>
      </c>
      <c r="I43" s="5">
        <f t="shared" si="3"/>
        <v>0</v>
      </c>
      <c r="J43" s="5" t="e">
        <f t="shared" si="4"/>
        <v>#DIV/0!</v>
      </c>
      <c r="L43" s="5">
        <f t="shared" si="13"/>
        <v>1</v>
      </c>
      <c r="M43" s="5">
        <f t="shared" si="5"/>
        <v>1</v>
      </c>
      <c r="N43" s="5">
        <f t="shared" si="6"/>
        <v>1</v>
      </c>
      <c r="P43" s="11">
        <f t="shared" si="14"/>
        <v>2.9379510355097949E-2</v>
      </c>
      <c r="Q43" s="5">
        <f t="shared" si="7"/>
        <v>1</v>
      </c>
      <c r="R43" s="5">
        <f t="shared" si="8"/>
        <v>1</v>
      </c>
      <c r="U43" s="16">
        <f t="shared" si="9"/>
        <v>0.67594530642424</v>
      </c>
      <c r="V43" s="17">
        <f t="shared" si="10"/>
        <v>-0.39164311386882367</v>
      </c>
      <c r="W43" s="5">
        <f t="shared" si="11"/>
        <v>1</v>
      </c>
      <c r="X43" s="3">
        <f t="shared" si="12"/>
        <v>1</v>
      </c>
      <c r="Z43" s="18"/>
    </row>
    <row r="44" spans="1:26">
      <c r="A44" s="4">
        <v>39601</v>
      </c>
      <c r="B44" s="9">
        <v>262.94751000000002</v>
      </c>
      <c r="C44" s="9">
        <v>1280</v>
      </c>
      <c r="E44" s="10">
        <f t="shared" si="2"/>
        <v>-0.10136568078422759</v>
      </c>
      <c r="F44" s="10">
        <f t="shared" si="0"/>
        <v>-8.5962384902803612E-2</v>
      </c>
      <c r="H44" s="5">
        <f t="shared" si="1"/>
        <v>0</v>
      </c>
      <c r="I44" s="5">
        <f t="shared" si="3"/>
        <v>1</v>
      </c>
      <c r="J44" s="5">
        <f t="shared" si="4"/>
        <v>0</v>
      </c>
      <c r="L44" s="5">
        <f t="shared" si="13"/>
        <v>1</v>
      </c>
      <c r="M44" s="5">
        <f t="shared" si="5"/>
        <v>1</v>
      </c>
      <c r="N44" s="5">
        <f t="shared" si="6"/>
        <v>0</v>
      </c>
      <c r="P44" s="11">
        <f t="shared" si="14"/>
        <v>2.0124675503290005E-2</v>
      </c>
      <c r="Q44" s="5">
        <f t="shared" si="7"/>
        <v>1</v>
      </c>
      <c r="R44" s="5">
        <f t="shared" si="8"/>
        <v>0</v>
      </c>
      <c r="U44" s="16">
        <f t="shared" si="9"/>
        <v>0.59712254659682085</v>
      </c>
      <c r="V44" s="17">
        <f t="shared" si="10"/>
        <v>-0.90912284912712116</v>
      </c>
      <c r="W44" s="5">
        <f t="shared" si="11"/>
        <v>1</v>
      </c>
      <c r="X44" s="3">
        <f t="shared" si="12"/>
        <v>0</v>
      </c>
      <c r="Z44" s="18"/>
    </row>
    <row r="45" spans="1:26">
      <c r="A45" s="4">
        <v>39630</v>
      </c>
      <c r="B45" s="9">
        <v>236.63876300000001</v>
      </c>
      <c r="C45" s="9">
        <v>1267.380005</v>
      </c>
      <c r="E45" s="10">
        <f t="shared" si="2"/>
        <v>-0.10005322735324629</v>
      </c>
      <c r="F45" s="10">
        <f t="shared" si="0"/>
        <v>-9.8593710937500134E-3</v>
      </c>
      <c r="H45" s="5">
        <f t="shared" si="1"/>
        <v>0</v>
      </c>
      <c r="I45" s="5">
        <f t="shared" si="3"/>
        <v>1</v>
      </c>
      <c r="J45" s="5">
        <f t="shared" si="4"/>
        <v>0</v>
      </c>
      <c r="L45" s="5">
        <f t="shared" si="13"/>
        <v>0</v>
      </c>
      <c r="M45" s="5">
        <f t="shared" si="5"/>
        <v>0</v>
      </c>
      <c r="N45" s="5">
        <f t="shared" si="6"/>
        <v>1</v>
      </c>
      <c r="P45" s="11">
        <f t="shared" si="14"/>
        <v>-4.1306657368324305E-3</v>
      </c>
      <c r="Q45" s="5">
        <f t="shared" si="7"/>
        <v>0</v>
      </c>
      <c r="R45" s="5">
        <f t="shared" si="8"/>
        <v>1</v>
      </c>
      <c r="U45" s="16">
        <f t="shared" si="9"/>
        <v>0.37705353490173055</v>
      </c>
      <c r="V45" s="17">
        <f t="shared" si="10"/>
        <v>-0.47329469470834579</v>
      </c>
      <c r="W45" s="5">
        <f t="shared" si="11"/>
        <v>0</v>
      </c>
      <c r="X45" s="3">
        <f t="shared" si="12"/>
        <v>1</v>
      </c>
      <c r="Z45" s="18"/>
    </row>
    <row r="46" spans="1:26">
      <c r="A46" s="4">
        <v>39661</v>
      </c>
      <c r="B46" s="9">
        <v>231.41398599999999</v>
      </c>
      <c r="C46" s="9">
        <v>1282.829956</v>
      </c>
      <c r="E46" s="10">
        <f t="shared" si="2"/>
        <v>-2.2079125726329196E-2</v>
      </c>
      <c r="F46" s="10">
        <f t="shared" si="0"/>
        <v>1.2190464532380041E-2</v>
      </c>
      <c r="H46" s="5">
        <f t="shared" si="1"/>
        <v>0</v>
      </c>
      <c r="I46" s="5">
        <f t="shared" si="3"/>
        <v>1</v>
      </c>
      <c r="J46" s="5">
        <f t="shared" si="4"/>
        <v>0</v>
      </c>
      <c r="L46" s="5">
        <f t="shared" si="13"/>
        <v>0</v>
      </c>
      <c r="M46" s="5">
        <f t="shared" si="5"/>
        <v>0</v>
      </c>
      <c r="N46" s="5">
        <f t="shared" si="6"/>
        <v>1</v>
      </c>
      <c r="P46" s="11">
        <f t="shared" si="14"/>
        <v>1.4970846610328443E-2</v>
      </c>
      <c r="Q46" s="5">
        <f t="shared" si="7"/>
        <v>1</v>
      </c>
      <c r="R46" s="5">
        <f t="shared" si="8"/>
        <v>0</v>
      </c>
      <c r="U46" s="16">
        <f t="shared" si="9"/>
        <v>0.55062558732979572</v>
      </c>
      <c r="V46" s="17">
        <f t="shared" si="10"/>
        <v>-0.79989885750027134</v>
      </c>
      <c r="W46" s="5">
        <f t="shared" si="11"/>
        <v>1</v>
      </c>
      <c r="X46" s="3">
        <f t="shared" si="12"/>
        <v>0</v>
      </c>
      <c r="Z46" s="18"/>
    </row>
    <row r="47" spans="1:26">
      <c r="A47" s="4">
        <v>39693</v>
      </c>
      <c r="B47" s="9">
        <v>200.06028699999999</v>
      </c>
      <c r="C47" s="9">
        <v>1166.3599850000001</v>
      </c>
      <c r="E47" s="10">
        <f t="shared" si="2"/>
        <v>-0.13548748518596454</v>
      </c>
      <c r="F47" s="10">
        <f t="shared" si="0"/>
        <v>-9.0791433779084607E-2</v>
      </c>
      <c r="H47" s="5">
        <f t="shared" si="1"/>
        <v>0</v>
      </c>
      <c r="I47" s="5">
        <f t="shared" si="3"/>
        <v>1</v>
      </c>
      <c r="J47" s="5">
        <f t="shared" si="4"/>
        <v>0</v>
      </c>
      <c r="L47" s="5">
        <f t="shared" si="13"/>
        <v>1</v>
      </c>
      <c r="M47" s="5">
        <f t="shared" si="5"/>
        <v>1</v>
      </c>
      <c r="N47" s="5">
        <f t="shared" si="6"/>
        <v>0</v>
      </c>
      <c r="P47" s="11">
        <f t="shared" si="14"/>
        <v>2.0505255648611297E-2</v>
      </c>
      <c r="Q47" s="5">
        <f t="shared" si="7"/>
        <v>1</v>
      </c>
      <c r="R47" s="5">
        <f t="shared" si="8"/>
        <v>0</v>
      </c>
      <c r="U47" s="16">
        <f t="shared" si="9"/>
        <v>0.60049831030322665</v>
      </c>
      <c r="V47" s="17">
        <f t="shared" si="10"/>
        <v>-0.91753728425590764</v>
      </c>
      <c r="W47" s="5">
        <f t="shared" si="11"/>
        <v>1</v>
      </c>
      <c r="X47" s="3">
        <f t="shared" si="12"/>
        <v>0</v>
      </c>
      <c r="Z47" s="18"/>
    </row>
    <row r="48" spans="1:26">
      <c r="A48" s="4">
        <v>39722</v>
      </c>
      <c r="B48" s="9">
        <v>179.500809</v>
      </c>
      <c r="C48" s="9">
        <v>968.75</v>
      </c>
      <c r="E48" s="10">
        <f t="shared" si="2"/>
        <v>-0.10276641260641595</v>
      </c>
      <c r="F48" s="10">
        <f t="shared" si="0"/>
        <v>-0.1694245237674199</v>
      </c>
      <c r="H48" s="5">
        <f t="shared" si="1"/>
        <v>0</v>
      </c>
      <c r="I48" s="5">
        <f t="shared" si="3"/>
        <v>1</v>
      </c>
      <c r="J48" s="5">
        <f t="shared" si="4"/>
        <v>0</v>
      </c>
      <c r="L48" s="5">
        <f t="shared" si="13"/>
        <v>0</v>
      </c>
      <c r="M48" s="5">
        <f t="shared" si="5"/>
        <v>0</v>
      </c>
      <c r="N48" s="5">
        <f t="shared" si="6"/>
        <v>1</v>
      </c>
      <c r="P48" s="11">
        <f t="shared" si="14"/>
        <v>-5.3427351690202955E-3</v>
      </c>
      <c r="Q48" s="5">
        <f t="shared" si="7"/>
        <v>0</v>
      </c>
      <c r="R48" s="5">
        <f t="shared" si="8"/>
        <v>1</v>
      </c>
      <c r="U48" s="16">
        <f t="shared" si="9"/>
        <v>0.36660115763457873</v>
      </c>
      <c r="V48" s="17">
        <f t="shared" si="10"/>
        <v>-0.45665497253095499</v>
      </c>
      <c r="W48" s="5">
        <f t="shared" si="11"/>
        <v>0</v>
      </c>
      <c r="X48" s="3">
        <f t="shared" si="12"/>
        <v>1</v>
      </c>
      <c r="Z48" s="18"/>
    </row>
    <row r="49" spans="1:26">
      <c r="A49" s="4">
        <v>39755</v>
      </c>
      <c r="B49" s="9">
        <v>146.333923</v>
      </c>
      <c r="C49" s="9">
        <v>896.23999000000003</v>
      </c>
      <c r="E49" s="10">
        <f t="shared" si="2"/>
        <v>-0.18477290539676627</v>
      </c>
      <c r="F49" s="10">
        <f t="shared" si="0"/>
        <v>-7.4849042580645175E-2</v>
      </c>
      <c r="H49" s="5">
        <f t="shared" si="1"/>
        <v>0</v>
      </c>
      <c r="I49" s="5">
        <f t="shared" si="3"/>
        <v>1</v>
      </c>
      <c r="J49" s="5">
        <f t="shared" si="4"/>
        <v>0</v>
      </c>
      <c r="L49" s="5">
        <f t="shared" si="13"/>
        <v>0</v>
      </c>
      <c r="M49" s="5">
        <f t="shared" si="5"/>
        <v>0</v>
      </c>
      <c r="N49" s="5">
        <f t="shared" si="6"/>
        <v>1</v>
      </c>
      <c r="P49" s="11">
        <f t="shared" si="14"/>
        <v>-2.5079285196805291E-2</v>
      </c>
      <c r="Q49" s="5">
        <f t="shared" si="7"/>
        <v>0</v>
      </c>
      <c r="R49" s="5">
        <f t="shared" si="8"/>
        <v>1</v>
      </c>
      <c r="U49" s="16">
        <f t="shared" si="9"/>
        <v>0.21830953085506141</v>
      </c>
      <c r="V49" s="17">
        <f t="shared" si="10"/>
        <v>-0.2462964363017961</v>
      </c>
      <c r="W49" s="5">
        <f t="shared" si="11"/>
        <v>0</v>
      </c>
      <c r="X49" s="3">
        <f t="shared" si="12"/>
        <v>1</v>
      </c>
      <c r="Z49" s="18"/>
    </row>
    <row r="50" spans="1:26">
      <c r="A50" s="4">
        <v>39783</v>
      </c>
      <c r="B50" s="9">
        <v>153.67160000000001</v>
      </c>
      <c r="C50" s="9">
        <v>903.25</v>
      </c>
      <c r="E50" s="10">
        <f t="shared" si="2"/>
        <v>5.014337652930978E-2</v>
      </c>
      <c r="F50" s="10">
        <f t="shared" si="0"/>
        <v>7.8215768970539834E-3</v>
      </c>
      <c r="H50" s="5">
        <f t="shared" si="1"/>
        <v>1</v>
      </c>
      <c r="I50" s="5">
        <f t="shared" si="3"/>
        <v>0</v>
      </c>
      <c r="J50" s="5" t="e">
        <f t="shared" si="4"/>
        <v>#DIV/0!</v>
      </c>
      <c r="L50" s="5">
        <f t="shared" si="13"/>
        <v>0</v>
      </c>
      <c r="M50" s="5">
        <f t="shared" si="5"/>
        <v>0</v>
      </c>
      <c r="N50" s="5">
        <f t="shared" si="6"/>
        <v>0</v>
      </c>
      <c r="P50" s="11">
        <f t="shared" si="14"/>
        <v>-1.3412670657422104E-3</v>
      </c>
      <c r="Q50" s="5">
        <f t="shared" si="7"/>
        <v>0</v>
      </c>
      <c r="R50" s="5">
        <f t="shared" si="8"/>
        <v>0</v>
      </c>
      <c r="U50" s="16">
        <f t="shared" si="9"/>
        <v>0.40153283523272615</v>
      </c>
      <c r="V50" s="17">
        <f t="shared" si="10"/>
        <v>-0.91246596753767772</v>
      </c>
      <c r="W50" s="5">
        <f t="shared" si="11"/>
        <v>0</v>
      </c>
      <c r="X50" s="3">
        <f t="shared" si="12"/>
        <v>0</v>
      </c>
      <c r="Z50" s="18"/>
    </row>
    <row r="51" spans="1:26">
      <c r="A51" s="4">
        <v>39815</v>
      </c>
      <c r="B51" s="9">
        <v>169.096191</v>
      </c>
      <c r="C51" s="9">
        <v>825.88000499999998</v>
      </c>
      <c r="E51" s="10">
        <f t="shared" si="2"/>
        <v>0.10037372552898516</v>
      </c>
      <c r="F51" s="10">
        <f t="shared" si="0"/>
        <v>-8.5657342928314395E-2</v>
      </c>
      <c r="H51" s="5">
        <f t="shared" si="1"/>
        <v>1</v>
      </c>
      <c r="I51" s="5">
        <f t="shared" si="3"/>
        <v>0</v>
      </c>
      <c r="J51" s="5" t="e">
        <f t="shared" si="4"/>
        <v>#DIV/0!</v>
      </c>
      <c r="L51" s="5">
        <f t="shared" si="13"/>
        <v>1</v>
      </c>
      <c r="M51" s="5">
        <f t="shared" si="5"/>
        <v>1</v>
      </c>
      <c r="N51" s="5">
        <f t="shared" si="6"/>
        <v>1</v>
      </c>
      <c r="P51" s="11">
        <f t="shared" si="14"/>
        <v>1.9408684607168374E-2</v>
      </c>
      <c r="Q51" s="5">
        <f t="shared" si="7"/>
        <v>1</v>
      </c>
      <c r="R51" s="5">
        <f t="shared" si="8"/>
        <v>1</v>
      </c>
      <c r="U51" s="16">
        <f t="shared" si="9"/>
        <v>0.59074690354748149</v>
      </c>
      <c r="V51" s="17">
        <f t="shared" si="10"/>
        <v>-0.52636760449046249</v>
      </c>
      <c r="W51" s="5">
        <f t="shared" si="11"/>
        <v>1</v>
      </c>
      <c r="X51" s="3">
        <f t="shared" si="12"/>
        <v>1</v>
      </c>
      <c r="Z51" s="18"/>
    </row>
    <row r="52" spans="1:26">
      <c r="A52" s="4">
        <v>39846</v>
      </c>
      <c r="B52" s="9">
        <v>168.82647700000001</v>
      </c>
      <c r="C52" s="9">
        <v>735.09002699999996</v>
      </c>
      <c r="E52" s="10">
        <f t="shared" si="2"/>
        <v>-1.5950329714995437E-3</v>
      </c>
      <c r="F52" s="10">
        <f t="shared" si="0"/>
        <v>-0.10993119757149228</v>
      </c>
      <c r="H52" s="5">
        <f t="shared" si="1"/>
        <v>0</v>
      </c>
      <c r="I52" s="5">
        <f t="shared" si="3"/>
        <v>1</v>
      </c>
      <c r="J52" s="5">
        <f t="shared" si="4"/>
        <v>0</v>
      </c>
      <c r="L52" s="5">
        <f t="shared" si="13"/>
        <v>0</v>
      </c>
      <c r="M52" s="5">
        <f t="shared" si="5"/>
        <v>0</v>
      </c>
      <c r="N52" s="5">
        <f t="shared" si="6"/>
        <v>1</v>
      </c>
      <c r="P52" s="11">
        <f t="shared" si="14"/>
        <v>-4.0541015805596221E-3</v>
      </c>
      <c r="Q52" s="5">
        <f t="shared" si="7"/>
        <v>0</v>
      </c>
      <c r="R52" s="5">
        <f t="shared" si="8"/>
        <v>1</v>
      </c>
      <c r="U52" s="16">
        <f t="shared" si="9"/>
        <v>0.37771776544415675</v>
      </c>
      <c r="V52" s="17">
        <f t="shared" si="10"/>
        <v>-0.47436153585264368</v>
      </c>
      <c r="W52" s="5">
        <f t="shared" si="11"/>
        <v>0</v>
      </c>
      <c r="X52" s="3">
        <f t="shared" si="12"/>
        <v>1</v>
      </c>
      <c r="Z52" s="18"/>
    </row>
    <row r="53" spans="1:26">
      <c r="A53" s="4">
        <v>39874</v>
      </c>
      <c r="B53" s="9">
        <v>173.85644500000001</v>
      </c>
      <c r="C53" s="9">
        <v>797.86999500000002</v>
      </c>
      <c r="E53" s="10">
        <f t="shared" si="2"/>
        <v>2.97937153542569E-2</v>
      </c>
      <c r="F53" s="10">
        <f t="shared" si="0"/>
        <v>8.540446162249471E-2</v>
      </c>
      <c r="H53" s="5">
        <f t="shared" si="1"/>
        <v>1</v>
      </c>
      <c r="I53" s="5">
        <f t="shared" si="3"/>
        <v>0</v>
      </c>
      <c r="J53" s="5" t="e">
        <f t="shared" si="4"/>
        <v>#DIV/0!</v>
      </c>
      <c r="L53" s="5">
        <f t="shared" si="13"/>
        <v>0</v>
      </c>
      <c r="M53" s="5">
        <f t="shared" si="5"/>
        <v>0</v>
      </c>
      <c r="N53" s="5">
        <f t="shared" si="6"/>
        <v>0</v>
      </c>
      <c r="P53" s="11">
        <f t="shared" si="14"/>
        <v>-1.0146729335660309E-2</v>
      </c>
      <c r="Q53" s="5">
        <f t="shared" si="7"/>
        <v>0</v>
      </c>
      <c r="R53" s="5">
        <f t="shared" si="8"/>
        <v>0</v>
      </c>
      <c r="U53" s="16">
        <f t="shared" si="9"/>
        <v>0.32646869840466575</v>
      </c>
      <c r="V53" s="17">
        <f t="shared" si="10"/>
        <v>-1.1194212049850205</v>
      </c>
      <c r="W53" s="5">
        <f t="shared" si="11"/>
        <v>0</v>
      </c>
      <c r="X53" s="3">
        <f t="shared" si="12"/>
        <v>0</v>
      </c>
      <c r="Z53" s="18"/>
    </row>
    <row r="54" spans="1:26">
      <c r="A54" s="4">
        <v>39904</v>
      </c>
      <c r="B54" s="9">
        <v>197.78755200000001</v>
      </c>
      <c r="C54" s="9">
        <v>872.80999799999995</v>
      </c>
      <c r="E54" s="10">
        <f t="shared" si="2"/>
        <v>0.13764866180255786</v>
      </c>
      <c r="F54" s="10">
        <f t="shared" si="0"/>
        <v>9.3925079862164695E-2</v>
      </c>
      <c r="H54" s="5">
        <f t="shared" si="1"/>
        <v>1</v>
      </c>
      <c r="I54" s="5">
        <f t="shared" si="3"/>
        <v>0</v>
      </c>
      <c r="J54" s="5" t="e">
        <f t="shared" si="4"/>
        <v>#DIV/0!</v>
      </c>
      <c r="L54" s="5">
        <f t="shared" si="13"/>
        <v>1</v>
      </c>
      <c r="M54" s="5">
        <f t="shared" si="5"/>
        <v>1</v>
      </c>
      <c r="N54" s="5">
        <f t="shared" si="6"/>
        <v>1</v>
      </c>
      <c r="P54" s="11">
        <f t="shared" si="14"/>
        <v>3.8881637862733978E-2</v>
      </c>
      <c r="Q54" s="5">
        <f t="shared" si="7"/>
        <v>1</v>
      </c>
      <c r="R54" s="5">
        <f t="shared" si="8"/>
        <v>1</v>
      </c>
      <c r="U54" s="16">
        <f t="shared" si="9"/>
        <v>0.74763536939818687</v>
      </c>
      <c r="V54" s="17">
        <f t="shared" si="10"/>
        <v>-0.29083989392836479</v>
      </c>
      <c r="W54" s="5">
        <f t="shared" si="11"/>
        <v>1</v>
      </c>
      <c r="X54" s="3">
        <f t="shared" si="12"/>
        <v>1</v>
      </c>
      <c r="Z54" s="18"/>
    </row>
    <row r="55" spans="1:26">
      <c r="A55" s="4">
        <v>39934</v>
      </c>
      <c r="B55" s="9">
        <v>208.40695199999999</v>
      </c>
      <c r="C55" s="9">
        <v>919.14001499999995</v>
      </c>
      <c r="E55" s="10">
        <f t="shared" si="2"/>
        <v>5.3690942087194493E-2</v>
      </c>
      <c r="F55" s="10">
        <f t="shared" si="0"/>
        <v>5.3081446255385467E-2</v>
      </c>
      <c r="H55" s="5">
        <f t="shared" si="1"/>
        <v>1</v>
      </c>
      <c r="I55" s="5">
        <f t="shared" si="3"/>
        <v>0</v>
      </c>
      <c r="J55" s="5" t="e">
        <f t="shared" si="4"/>
        <v>#DIV/0!</v>
      </c>
      <c r="L55" s="5">
        <f t="shared" si="13"/>
        <v>1</v>
      </c>
      <c r="M55" s="5">
        <f t="shared" si="5"/>
        <v>1</v>
      </c>
      <c r="N55" s="5">
        <f t="shared" si="6"/>
        <v>1</v>
      </c>
      <c r="P55" s="11">
        <f t="shared" si="14"/>
        <v>4.102027451277343E-2</v>
      </c>
      <c r="Q55" s="5">
        <f t="shared" si="7"/>
        <v>1</v>
      </c>
      <c r="R55" s="5">
        <f t="shared" si="8"/>
        <v>1</v>
      </c>
      <c r="U55" s="16">
        <f t="shared" si="9"/>
        <v>0.76224074419079124</v>
      </c>
      <c r="V55" s="17">
        <f t="shared" si="10"/>
        <v>-0.2714928359349007</v>
      </c>
      <c r="W55" s="5">
        <f t="shared" si="11"/>
        <v>1</v>
      </c>
      <c r="X55" s="3">
        <f t="shared" si="12"/>
        <v>1</v>
      </c>
      <c r="Z55" s="18"/>
    </row>
    <row r="56" spans="1:26">
      <c r="A56" s="4">
        <v>39965</v>
      </c>
      <c r="B56" s="9">
        <v>210.584778</v>
      </c>
      <c r="C56" s="9">
        <v>919.32000700000003</v>
      </c>
      <c r="E56" s="10">
        <f t="shared" si="2"/>
        <v>1.0449872132864302E-2</v>
      </c>
      <c r="F56" s="10">
        <f t="shared" si="0"/>
        <v>1.9582653030303376E-4</v>
      </c>
      <c r="H56" s="5">
        <f t="shared" si="1"/>
        <v>1</v>
      </c>
      <c r="I56" s="5">
        <f t="shared" si="3"/>
        <v>0</v>
      </c>
      <c r="J56" s="5" t="e">
        <f t="shared" si="4"/>
        <v>#DIV/0!</v>
      </c>
      <c r="L56" s="5">
        <f t="shared" si="13"/>
        <v>1</v>
      </c>
      <c r="M56" s="5">
        <f t="shared" si="5"/>
        <v>1</v>
      </c>
      <c r="N56" s="5">
        <f t="shared" si="6"/>
        <v>1</v>
      </c>
      <c r="P56" s="11">
        <f t="shared" si="14"/>
        <v>3.0768707162230548E-2</v>
      </c>
      <c r="Q56" s="5">
        <f t="shared" si="7"/>
        <v>1</v>
      </c>
      <c r="R56" s="5">
        <f t="shared" si="8"/>
        <v>1</v>
      </c>
      <c r="U56" s="16">
        <f t="shared" si="9"/>
        <v>0.68707764588471343</v>
      </c>
      <c r="V56" s="17">
        <f t="shared" si="10"/>
        <v>-0.3753079714800055</v>
      </c>
      <c r="W56" s="5">
        <f t="shared" si="11"/>
        <v>1</v>
      </c>
      <c r="X56" s="3">
        <f t="shared" si="12"/>
        <v>1</v>
      </c>
      <c r="Z56" s="18"/>
    </row>
    <row r="57" spans="1:26">
      <c r="A57" s="4">
        <v>39995</v>
      </c>
      <c r="B57" s="9">
        <v>221.30407700000001</v>
      </c>
      <c r="C57" s="9">
        <v>987.47997999999995</v>
      </c>
      <c r="E57" s="10">
        <f t="shared" si="2"/>
        <v>5.090253484513485E-2</v>
      </c>
      <c r="F57" s="10">
        <f t="shared" si="0"/>
        <v>7.4141727016716619E-2</v>
      </c>
      <c r="H57" s="5">
        <f t="shared" si="1"/>
        <v>1</v>
      </c>
      <c r="I57" s="5">
        <f t="shared" si="3"/>
        <v>0</v>
      </c>
      <c r="J57" s="5" t="e">
        <f t="shared" si="4"/>
        <v>#DIV/0!</v>
      </c>
      <c r="L57" s="5">
        <f t="shared" si="13"/>
        <v>1</v>
      </c>
      <c r="M57" s="5">
        <f t="shared" si="5"/>
        <v>1</v>
      </c>
      <c r="N57" s="5">
        <f t="shared" si="6"/>
        <v>1</v>
      </c>
      <c r="P57" s="11">
        <f t="shared" si="14"/>
        <v>1.7494655746861515E-2</v>
      </c>
      <c r="Q57" s="5">
        <f t="shared" si="7"/>
        <v>1</v>
      </c>
      <c r="R57" s="5">
        <f t="shared" si="8"/>
        <v>1</v>
      </c>
      <c r="U57" s="16">
        <f t="shared" si="9"/>
        <v>0.57355820026253324</v>
      </c>
      <c r="V57" s="17">
        <f t="shared" si="10"/>
        <v>-0.55589586497665855</v>
      </c>
      <c r="W57" s="5">
        <f t="shared" si="11"/>
        <v>1</v>
      </c>
      <c r="X57" s="3">
        <f t="shared" si="12"/>
        <v>1</v>
      </c>
      <c r="Z57" s="18"/>
    </row>
    <row r="58" spans="1:26">
      <c r="A58" s="4">
        <v>40028</v>
      </c>
      <c r="B58" s="9">
        <v>230.60479699999999</v>
      </c>
      <c r="C58" s="9">
        <v>1020.619995</v>
      </c>
      <c r="E58" s="10">
        <f t="shared" si="2"/>
        <v>4.2026880507944675E-2</v>
      </c>
      <c r="F58" s="10">
        <f t="shared" si="0"/>
        <v>3.3560189240494864E-2</v>
      </c>
      <c r="H58" s="5">
        <f t="shared" si="1"/>
        <v>1</v>
      </c>
      <c r="I58" s="5">
        <f t="shared" si="3"/>
        <v>0</v>
      </c>
      <c r="J58" s="5" t="e">
        <f t="shared" si="4"/>
        <v>#DIV/0!</v>
      </c>
      <c r="L58" s="5">
        <f t="shared" si="13"/>
        <v>1</v>
      </c>
      <c r="M58" s="5">
        <f t="shared" si="5"/>
        <v>1</v>
      </c>
      <c r="N58" s="5">
        <f t="shared" si="6"/>
        <v>1</v>
      </c>
      <c r="P58" s="11">
        <f t="shared" si="14"/>
        <v>3.6054742403969997E-2</v>
      </c>
      <c r="Q58" s="5">
        <f t="shared" si="7"/>
        <v>1</v>
      </c>
      <c r="R58" s="5">
        <f t="shared" si="8"/>
        <v>1</v>
      </c>
      <c r="U58" s="16">
        <f t="shared" si="9"/>
        <v>0.72743843866531654</v>
      </c>
      <c r="V58" s="17">
        <f t="shared" si="10"/>
        <v>-0.31822590390831423</v>
      </c>
      <c r="W58" s="5">
        <f t="shared" si="11"/>
        <v>1</v>
      </c>
      <c r="X58" s="3">
        <f t="shared" si="12"/>
        <v>1</v>
      </c>
      <c r="Z58" s="18"/>
    </row>
    <row r="59" spans="1:26">
      <c r="A59" s="4">
        <v>40057</v>
      </c>
      <c r="B59" s="9">
        <v>247.67775</v>
      </c>
      <c r="C59" s="9">
        <v>1057.079956</v>
      </c>
      <c r="E59" s="10">
        <f t="shared" si="2"/>
        <v>7.4035550093088487E-2</v>
      </c>
      <c r="F59" s="10">
        <f t="shared" si="0"/>
        <v>3.5723345788458705E-2</v>
      </c>
      <c r="H59" s="5">
        <f t="shared" si="1"/>
        <v>1</v>
      </c>
      <c r="I59" s="5">
        <f t="shared" si="3"/>
        <v>0</v>
      </c>
      <c r="J59" s="5" t="e">
        <f t="shared" si="4"/>
        <v>#DIV/0!</v>
      </c>
      <c r="L59" s="5">
        <f t="shared" si="13"/>
        <v>1</v>
      </c>
      <c r="M59" s="5">
        <f t="shared" si="5"/>
        <v>1</v>
      </c>
      <c r="N59" s="5">
        <f t="shared" si="6"/>
        <v>1</v>
      </c>
      <c r="P59" s="11">
        <f t="shared" si="14"/>
        <v>2.5868959921764842E-2</v>
      </c>
      <c r="Q59" s="5">
        <f t="shared" si="7"/>
        <v>1</v>
      </c>
      <c r="R59" s="5">
        <f t="shared" si="8"/>
        <v>1</v>
      </c>
      <c r="U59" s="16">
        <f t="shared" si="9"/>
        <v>0.64693238680977661</v>
      </c>
      <c r="V59" s="17">
        <f t="shared" si="10"/>
        <v>-0.43551349255441585</v>
      </c>
      <c r="W59" s="5">
        <f t="shared" si="11"/>
        <v>1</v>
      </c>
      <c r="X59" s="3">
        <f t="shared" si="12"/>
        <v>1</v>
      </c>
      <c r="Z59" s="18"/>
    </row>
    <row r="60" spans="1:26">
      <c r="A60" s="4">
        <v>40087</v>
      </c>
      <c r="B60" s="9">
        <v>267.792664</v>
      </c>
      <c r="C60" s="9">
        <v>1036.1899410000001</v>
      </c>
      <c r="E60" s="10">
        <f t="shared" si="2"/>
        <v>8.1214053341489123E-2</v>
      </c>
      <c r="F60" s="10">
        <f t="shared" si="0"/>
        <v>-1.9762000860415463E-2</v>
      </c>
      <c r="H60" s="5">
        <f t="shared" si="1"/>
        <v>1</v>
      </c>
      <c r="I60" s="5">
        <f t="shared" si="3"/>
        <v>0</v>
      </c>
      <c r="J60" s="5" t="e">
        <f t="shared" si="4"/>
        <v>#DIV/0!</v>
      </c>
      <c r="L60" s="5">
        <f t="shared" si="13"/>
        <v>1</v>
      </c>
      <c r="M60" s="5">
        <f t="shared" si="5"/>
        <v>1</v>
      </c>
      <c r="N60" s="5">
        <f t="shared" si="6"/>
        <v>1</v>
      </c>
      <c r="P60" s="11">
        <f t="shared" si="14"/>
        <v>2.6411902434047549E-2</v>
      </c>
      <c r="Q60" s="5">
        <f t="shared" si="7"/>
        <v>1</v>
      </c>
      <c r="R60" s="5">
        <f t="shared" si="8"/>
        <v>1</v>
      </c>
      <c r="U60" s="16">
        <f t="shared" si="9"/>
        <v>0.65149766977918433</v>
      </c>
      <c r="V60" s="17">
        <f t="shared" si="10"/>
        <v>-0.42848145912480889</v>
      </c>
      <c r="W60" s="5">
        <f t="shared" si="11"/>
        <v>1</v>
      </c>
      <c r="X60" s="3">
        <f t="shared" si="12"/>
        <v>1</v>
      </c>
      <c r="Z60" s="18"/>
    </row>
    <row r="61" spans="1:26">
      <c r="A61" s="4">
        <v>40119</v>
      </c>
      <c r="B61" s="9">
        <v>291.20929000000001</v>
      </c>
      <c r="C61" s="9">
        <v>1095.630005</v>
      </c>
      <c r="E61" s="10">
        <f t="shared" si="2"/>
        <v>8.7443119801071223E-2</v>
      </c>
      <c r="F61" s="10">
        <f t="shared" si="0"/>
        <v>5.736406198137356E-2</v>
      </c>
      <c r="H61" s="5">
        <f t="shared" si="1"/>
        <v>1</v>
      </c>
      <c r="I61" s="5">
        <f t="shared" si="3"/>
        <v>0</v>
      </c>
      <c r="J61" s="5" t="e">
        <f t="shared" si="4"/>
        <v>#DIV/0!</v>
      </c>
      <c r="L61" s="5">
        <f t="shared" si="13"/>
        <v>0</v>
      </c>
      <c r="M61" s="5">
        <f t="shared" si="5"/>
        <v>0</v>
      </c>
      <c r="N61" s="5">
        <f t="shared" si="6"/>
        <v>0</v>
      </c>
      <c r="P61" s="11">
        <f t="shared" si="14"/>
        <v>1.2485331316125732E-2</v>
      </c>
      <c r="Q61" s="5">
        <f t="shared" si="7"/>
        <v>1</v>
      </c>
      <c r="R61" s="5">
        <f t="shared" si="8"/>
        <v>1</v>
      </c>
      <c r="U61" s="16">
        <f t="shared" si="9"/>
        <v>0.52782812894844133</v>
      </c>
      <c r="V61" s="17">
        <f t="shared" si="10"/>
        <v>-0.6389845616220724</v>
      </c>
      <c r="W61" s="5">
        <f t="shared" si="11"/>
        <v>1</v>
      </c>
      <c r="X61" s="3">
        <f t="shared" si="12"/>
        <v>1</v>
      </c>
      <c r="Z61" s="18"/>
    </row>
    <row r="62" spans="1:26">
      <c r="A62" s="4">
        <v>40148</v>
      </c>
      <c r="B62" s="9">
        <v>309.68084700000003</v>
      </c>
      <c r="C62" s="9">
        <v>1115.099976</v>
      </c>
      <c r="E62" s="10">
        <f t="shared" si="2"/>
        <v>6.3430521052401989E-2</v>
      </c>
      <c r="F62" s="10">
        <f t="shared" si="0"/>
        <v>1.7770571188400419E-2</v>
      </c>
      <c r="H62" s="5">
        <f t="shared" si="1"/>
        <v>1</v>
      </c>
      <c r="I62" s="5">
        <f t="shared" si="3"/>
        <v>0</v>
      </c>
      <c r="J62" s="5" t="e">
        <f t="shared" si="4"/>
        <v>#DIV/0!</v>
      </c>
      <c r="L62" s="5">
        <f t="shared" si="13"/>
        <v>1</v>
      </c>
      <c r="M62" s="5">
        <f t="shared" si="5"/>
        <v>1</v>
      </c>
      <c r="N62" s="5">
        <f t="shared" si="6"/>
        <v>1</v>
      </c>
      <c r="P62" s="11">
        <f t="shared" si="14"/>
        <v>3.1843624344529774E-2</v>
      </c>
      <c r="Q62" s="5">
        <f t="shared" si="7"/>
        <v>1</v>
      </c>
      <c r="R62" s="5">
        <f t="shared" si="8"/>
        <v>1</v>
      </c>
      <c r="U62" s="16">
        <f t="shared" si="9"/>
        <v>0.6955467427954759</v>
      </c>
      <c r="V62" s="17">
        <f t="shared" si="10"/>
        <v>-0.36305706240682961</v>
      </c>
      <c r="W62" s="5">
        <f t="shared" si="11"/>
        <v>1</v>
      </c>
      <c r="X62" s="3">
        <f t="shared" si="12"/>
        <v>1</v>
      </c>
      <c r="Z62" s="18"/>
    </row>
    <row r="63" spans="1:26">
      <c r="A63" s="4">
        <v>40182</v>
      </c>
      <c r="B63" s="9">
        <v>264.70575000000002</v>
      </c>
      <c r="C63" s="9">
        <v>1073.869995</v>
      </c>
      <c r="E63" s="10">
        <f t="shared" si="2"/>
        <v>-0.14523047658804678</v>
      </c>
      <c r="F63" s="10">
        <f t="shared" si="0"/>
        <v>-3.6974246154947377E-2</v>
      </c>
      <c r="H63" s="5">
        <f t="shared" si="1"/>
        <v>0</v>
      </c>
      <c r="I63" s="5">
        <f t="shared" si="3"/>
        <v>1</v>
      </c>
      <c r="J63" s="5">
        <f t="shared" si="4"/>
        <v>0</v>
      </c>
      <c r="L63" s="5">
        <f t="shared" si="13"/>
        <v>1</v>
      </c>
      <c r="M63" s="5">
        <f t="shared" si="5"/>
        <v>1</v>
      </c>
      <c r="N63" s="5">
        <f t="shared" si="6"/>
        <v>0</v>
      </c>
      <c r="P63" s="11">
        <f t="shared" si="14"/>
        <v>2.1905837187417156E-2</v>
      </c>
      <c r="Q63" s="5">
        <f t="shared" si="7"/>
        <v>1</v>
      </c>
      <c r="R63" s="5">
        <f t="shared" si="8"/>
        <v>0</v>
      </c>
      <c r="U63" s="16">
        <f t="shared" si="9"/>
        <v>0.61283731861008817</v>
      </c>
      <c r="V63" s="17">
        <f t="shared" si="10"/>
        <v>-0.94891030893250627</v>
      </c>
      <c r="W63" s="5">
        <f t="shared" si="11"/>
        <v>1</v>
      </c>
      <c r="X63" s="3">
        <f t="shared" si="12"/>
        <v>0</v>
      </c>
      <c r="Z63" s="18"/>
    </row>
    <row r="64" spans="1:26">
      <c r="A64" s="4">
        <v>40210</v>
      </c>
      <c r="B64" s="9">
        <v>263.13732900000002</v>
      </c>
      <c r="C64" s="9">
        <v>1104.48999</v>
      </c>
      <c r="E64" s="10">
        <f t="shared" si="2"/>
        <v>-5.9251489625744558E-3</v>
      </c>
      <c r="F64" s="10">
        <f t="shared" si="0"/>
        <v>2.8513688940531301E-2</v>
      </c>
      <c r="H64" s="5">
        <f t="shared" si="1"/>
        <v>0</v>
      </c>
      <c r="I64" s="5">
        <f t="shared" si="3"/>
        <v>1</v>
      </c>
      <c r="J64" s="5">
        <f t="shared" si="4"/>
        <v>0</v>
      </c>
      <c r="L64" s="5">
        <f t="shared" si="13"/>
        <v>0</v>
      </c>
      <c r="M64" s="5">
        <f t="shared" si="5"/>
        <v>0</v>
      </c>
      <c r="N64" s="5">
        <f t="shared" si="6"/>
        <v>1</v>
      </c>
      <c r="P64" s="11">
        <f t="shared" si="14"/>
        <v>8.1651355766930098E-3</v>
      </c>
      <c r="Q64" s="5">
        <f t="shared" si="7"/>
        <v>1</v>
      </c>
      <c r="R64" s="5">
        <f t="shared" si="8"/>
        <v>0</v>
      </c>
      <c r="U64" s="16">
        <f t="shared" si="9"/>
        <v>0.487981325241505</v>
      </c>
      <c r="V64" s="17">
        <f t="shared" si="10"/>
        <v>-0.66939418047010901</v>
      </c>
      <c r="W64" s="5">
        <f t="shared" si="11"/>
        <v>0</v>
      </c>
      <c r="X64" s="3">
        <f t="shared" si="12"/>
        <v>1</v>
      </c>
      <c r="Z64" s="18"/>
    </row>
    <row r="65" spans="1:26">
      <c r="A65" s="4">
        <v>40238</v>
      </c>
      <c r="B65" s="9">
        <v>283.27722199999999</v>
      </c>
      <c r="C65" s="9">
        <v>1169.4300539999999</v>
      </c>
      <c r="E65" s="10">
        <f t="shared" si="2"/>
        <v>7.6537574796162744E-2</v>
      </c>
      <c r="F65" s="10">
        <f t="shared" si="0"/>
        <v>5.8796426031891835E-2</v>
      </c>
      <c r="H65" s="5">
        <f t="shared" si="1"/>
        <v>1</v>
      </c>
      <c r="I65" s="5">
        <f t="shared" si="3"/>
        <v>0</v>
      </c>
      <c r="J65" s="5" t="e">
        <f t="shared" si="4"/>
        <v>#DIV/0!</v>
      </c>
      <c r="L65" s="5">
        <f t="shared" si="13"/>
        <v>1</v>
      </c>
      <c r="M65" s="5">
        <f t="shared" si="5"/>
        <v>1</v>
      </c>
      <c r="N65" s="5">
        <f t="shared" si="6"/>
        <v>1</v>
      </c>
      <c r="P65" s="11">
        <f t="shared" si="14"/>
        <v>2.460231116549394E-2</v>
      </c>
      <c r="Q65" s="5">
        <f t="shared" si="7"/>
        <v>1</v>
      </c>
      <c r="R65" s="5">
        <f t="shared" si="8"/>
        <v>1</v>
      </c>
      <c r="U65" s="16">
        <f t="shared" si="9"/>
        <v>0.63617821848346057</v>
      </c>
      <c r="V65" s="17">
        <f t="shared" si="10"/>
        <v>-0.4522765371543831</v>
      </c>
      <c r="W65" s="5">
        <f t="shared" si="11"/>
        <v>1</v>
      </c>
      <c r="X65" s="3">
        <f t="shared" si="12"/>
        <v>1</v>
      </c>
      <c r="Z65" s="18"/>
    </row>
    <row r="66" spans="1:26">
      <c r="A66" s="4">
        <v>40269</v>
      </c>
      <c r="B66" s="9">
        <v>262.58785999999998</v>
      </c>
      <c r="C66" s="9">
        <v>1186.6899410000001</v>
      </c>
      <c r="E66" s="10">
        <f t="shared" si="2"/>
        <v>-7.3035741645334329E-2</v>
      </c>
      <c r="F66" s="10">
        <f t="shared" si="0"/>
        <v>1.4759229883791081E-2</v>
      </c>
      <c r="H66" s="5">
        <f t="shared" si="1"/>
        <v>0</v>
      </c>
      <c r="I66" s="5">
        <f t="shared" si="3"/>
        <v>1</v>
      </c>
      <c r="J66" s="5">
        <f t="shared" si="4"/>
        <v>0</v>
      </c>
      <c r="L66" s="5">
        <f t="shared" si="13"/>
        <v>1</v>
      </c>
      <c r="M66" s="5">
        <f t="shared" si="5"/>
        <v>1</v>
      </c>
      <c r="N66" s="5">
        <f t="shared" si="6"/>
        <v>0</v>
      </c>
      <c r="P66" s="11">
        <f t="shared" si="14"/>
        <v>3.2203141244415666E-2</v>
      </c>
      <c r="Q66" s="5">
        <f t="shared" si="7"/>
        <v>1</v>
      </c>
      <c r="R66" s="5">
        <f t="shared" si="8"/>
        <v>0</v>
      </c>
      <c r="U66" s="16">
        <f t="shared" si="9"/>
        <v>0.69835038742140243</v>
      </c>
      <c r="V66" s="17">
        <f t="shared" si="10"/>
        <v>-1.1984891584369914</v>
      </c>
      <c r="W66" s="5">
        <f t="shared" si="11"/>
        <v>1</v>
      </c>
      <c r="X66" s="3">
        <f t="shared" si="12"/>
        <v>0</v>
      </c>
      <c r="Z66" s="18"/>
    </row>
    <row r="67" spans="1:26">
      <c r="A67" s="4">
        <v>40301</v>
      </c>
      <c r="B67" s="9">
        <v>242.572845</v>
      </c>
      <c r="C67" s="9">
        <v>1089.410034</v>
      </c>
      <c r="E67" s="10">
        <f t="shared" si="2"/>
        <v>-7.6222164269132531E-2</v>
      </c>
      <c r="F67" s="10">
        <f t="shared" si="0"/>
        <v>-8.1975841910334468E-2</v>
      </c>
      <c r="H67" s="5">
        <f t="shared" si="1"/>
        <v>0</v>
      </c>
      <c r="I67" s="5">
        <f t="shared" si="3"/>
        <v>1</v>
      </c>
      <c r="J67" s="5">
        <f t="shared" si="4"/>
        <v>0</v>
      </c>
      <c r="L67" s="5">
        <f t="shared" si="13"/>
        <v>1</v>
      </c>
      <c r="M67" s="5">
        <f t="shared" si="5"/>
        <v>1</v>
      </c>
      <c r="N67" s="5">
        <f t="shared" si="6"/>
        <v>0</v>
      </c>
      <c r="P67" s="11">
        <f t="shared" si="14"/>
        <v>2.1150004136497064E-2</v>
      </c>
      <c r="Q67" s="5">
        <f t="shared" si="7"/>
        <v>1</v>
      </c>
      <c r="R67" s="5">
        <f t="shared" si="8"/>
        <v>0</v>
      </c>
      <c r="U67" s="16">
        <f t="shared" si="9"/>
        <v>0.6061953785799179</v>
      </c>
      <c r="V67" s="17">
        <f t="shared" si="10"/>
        <v>-0.9319003773962965</v>
      </c>
      <c r="W67" s="5">
        <f t="shared" si="11"/>
        <v>1</v>
      </c>
      <c r="X67" s="3">
        <f t="shared" si="12"/>
        <v>0</v>
      </c>
      <c r="Z67" s="18"/>
    </row>
    <row r="68" spans="1:26">
      <c r="A68" s="4">
        <v>40330</v>
      </c>
      <c r="B68" s="9">
        <v>222.253128</v>
      </c>
      <c r="C68" s="9">
        <v>1030.709961</v>
      </c>
      <c r="E68" s="10">
        <f t="shared" si="2"/>
        <v>-8.3767484361244149E-2</v>
      </c>
      <c r="F68" s="10">
        <f t="shared" si="2"/>
        <v>-5.3882442026415123E-2</v>
      </c>
      <c r="H68" s="5">
        <f t="shared" ref="H68:H117" si="15">IF(E68&lt;0,0,1)</f>
        <v>0</v>
      </c>
      <c r="I68" s="5">
        <f t="shared" si="3"/>
        <v>1</v>
      </c>
      <c r="J68" s="5">
        <f t="shared" si="4"/>
        <v>0</v>
      </c>
      <c r="L68" s="5">
        <f t="shared" si="13"/>
        <v>0</v>
      </c>
      <c r="M68" s="5">
        <f t="shared" si="5"/>
        <v>0</v>
      </c>
      <c r="N68" s="5">
        <f t="shared" si="6"/>
        <v>1</v>
      </c>
      <c r="P68" s="11">
        <f t="shared" si="14"/>
        <v>-3.1300614718791572E-3</v>
      </c>
      <c r="Q68" s="5">
        <f t="shared" si="7"/>
        <v>0</v>
      </c>
      <c r="R68" s="5">
        <f t="shared" si="8"/>
        <v>1</v>
      </c>
      <c r="U68" s="16">
        <f t="shared" si="9"/>
        <v>0.38576984236506096</v>
      </c>
      <c r="V68" s="17">
        <f t="shared" si="10"/>
        <v>-0.48738557150523731</v>
      </c>
      <c r="W68" s="5">
        <f t="shared" si="11"/>
        <v>0</v>
      </c>
      <c r="X68" s="3">
        <f t="shared" si="12"/>
        <v>1</v>
      </c>
      <c r="Z68" s="18"/>
    </row>
    <row r="69" spans="1:26">
      <c r="A69" s="4">
        <v>40360</v>
      </c>
      <c r="B69" s="9">
        <v>242.183243</v>
      </c>
      <c r="C69" s="9">
        <v>1101.599976</v>
      </c>
      <c r="E69" s="10">
        <f t="shared" ref="E69:F132" si="16">B69/B68-1</f>
        <v>8.9673046131436118E-2</v>
      </c>
      <c r="F69" s="10">
        <f t="shared" si="16"/>
        <v>6.8777849911552336E-2</v>
      </c>
      <c r="H69" s="5">
        <f t="shared" si="15"/>
        <v>1</v>
      </c>
      <c r="I69" s="5">
        <f t="shared" ref="I69:I132" si="17">1-H69</f>
        <v>0</v>
      </c>
      <c r="J69" s="5" t="e">
        <f t="shared" ref="J69:J132" si="18">H69/I69</f>
        <v>#DIV/0!</v>
      </c>
      <c r="L69" s="5">
        <f t="shared" si="13"/>
        <v>0</v>
      </c>
      <c r="M69" s="5">
        <f t="shared" ref="M69:M132" si="19">L69</f>
        <v>0</v>
      </c>
      <c r="N69" s="5">
        <f t="shared" ref="N69:N132" si="20">IF(M69=H69,1,0)</f>
        <v>0</v>
      </c>
      <c r="P69" s="11">
        <f t="shared" si="14"/>
        <v>3.9212548676134783E-3</v>
      </c>
      <c r="Q69" s="5">
        <f t="shared" ref="Q69:Q132" si="21">IF(P69&gt;0,1,0)</f>
        <v>1</v>
      </c>
      <c r="R69" s="5">
        <f t="shared" ref="R69:R132" si="22">IF(Q69=H69,1,0)</f>
        <v>1</v>
      </c>
      <c r="U69" s="16">
        <f t="shared" ref="U69:U132" si="23">1/(1+EXP(-$Z$1-$AB$1*F68-$AD$1*E68))</f>
        <v>0.44898368701353453</v>
      </c>
      <c r="V69" s="17">
        <f t="shared" ref="V69:V132" si="24">(H69*LN(U69)+I69*LN(1-U69))*(H69+I69)</f>
        <v>-0.80076872371830787</v>
      </c>
      <c r="W69" s="5">
        <f t="shared" ref="W69:W132" si="25">IF(U69&gt;0.5,1,0)</f>
        <v>0</v>
      </c>
      <c r="X69" s="3">
        <f t="shared" ref="X69:X132" si="26">IF(W69=H69,1,0)</f>
        <v>0</v>
      </c>
      <c r="Z69" s="18"/>
    </row>
    <row r="70" spans="1:26">
      <c r="A70" s="4">
        <v>40392</v>
      </c>
      <c r="B70" s="9">
        <v>224.78559899999999</v>
      </c>
      <c r="C70" s="9">
        <v>1049.329956</v>
      </c>
      <c r="E70" s="10">
        <f t="shared" si="16"/>
        <v>-7.1836695984783816E-2</v>
      </c>
      <c r="F70" s="10">
        <f t="shared" si="16"/>
        <v>-4.7449184040287196E-2</v>
      </c>
      <c r="H70" s="5">
        <f t="shared" si="15"/>
        <v>0</v>
      </c>
      <c r="I70" s="5">
        <f t="shared" si="17"/>
        <v>1</v>
      </c>
      <c r="J70" s="5">
        <f t="shared" si="18"/>
        <v>0</v>
      </c>
      <c r="L70" s="5">
        <f t="shared" ref="L70:L133" si="27">IF(F69&gt;0,1,0)</f>
        <v>1</v>
      </c>
      <c r="M70" s="5">
        <f t="shared" si="19"/>
        <v>1</v>
      </c>
      <c r="N70" s="5">
        <f t="shared" si="20"/>
        <v>0</v>
      </c>
      <c r="P70" s="11">
        <f t="shared" ref="P70:P133" si="28">FORECAST(F69,$E$5:$E$148,$F$4:$F$147)</f>
        <v>3.4708433504692743E-2</v>
      </c>
      <c r="Q70" s="5">
        <f t="shared" si="21"/>
        <v>1</v>
      </c>
      <c r="R70" s="5">
        <f t="shared" si="22"/>
        <v>0</v>
      </c>
      <c r="U70" s="16">
        <f t="shared" si="23"/>
        <v>0.71747195357400406</v>
      </c>
      <c r="V70" s="17">
        <f t="shared" si="24"/>
        <v>-1.2639774539394568</v>
      </c>
      <c r="W70" s="5">
        <f t="shared" si="25"/>
        <v>1</v>
      </c>
      <c r="X70" s="3">
        <f t="shared" si="26"/>
        <v>0</v>
      </c>
      <c r="Z70" s="18"/>
    </row>
    <row r="71" spans="1:26">
      <c r="A71" s="4">
        <v>40422</v>
      </c>
      <c r="B71" s="9">
        <v>262.63284299999998</v>
      </c>
      <c r="C71" s="9">
        <v>1141.1999510000001</v>
      </c>
      <c r="E71" s="10">
        <f t="shared" si="16"/>
        <v>0.16837041237681771</v>
      </c>
      <c r="F71" s="10">
        <f t="shared" si="16"/>
        <v>8.7551102944020132E-2</v>
      </c>
      <c r="H71" s="5">
        <f t="shared" si="15"/>
        <v>1</v>
      </c>
      <c r="I71" s="5">
        <f t="shared" si="17"/>
        <v>0</v>
      </c>
      <c r="J71" s="5" t="e">
        <f t="shared" si="18"/>
        <v>#DIV/0!</v>
      </c>
      <c r="L71" s="5">
        <f t="shared" si="27"/>
        <v>0</v>
      </c>
      <c r="M71" s="5">
        <f t="shared" si="19"/>
        <v>0</v>
      </c>
      <c r="N71" s="5">
        <f t="shared" si="20"/>
        <v>0</v>
      </c>
      <c r="P71" s="11">
        <f t="shared" si="28"/>
        <v>5.5359735325380844E-3</v>
      </c>
      <c r="Q71" s="5">
        <f t="shared" si="21"/>
        <v>1</v>
      </c>
      <c r="R71" s="5">
        <f t="shared" si="22"/>
        <v>1</v>
      </c>
      <c r="U71" s="16">
        <f t="shared" si="23"/>
        <v>0.46377391051638933</v>
      </c>
      <c r="V71" s="17">
        <f t="shared" si="24"/>
        <v>-0.76835810732462462</v>
      </c>
      <c r="W71" s="5">
        <f t="shared" si="25"/>
        <v>0</v>
      </c>
      <c r="X71" s="3">
        <f t="shared" si="26"/>
        <v>0</v>
      </c>
      <c r="Z71" s="18"/>
    </row>
    <row r="72" spans="1:26">
      <c r="A72" s="4">
        <v>40452</v>
      </c>
      <c r="B72" s="9">
        <v>306.54397599999999</v>
      </c>
      <c r="C72" s="9">
        <v>1183.26001</v>
      </c>
      <c r="E72" s="10">
        <f t="shared" si="16"/>
        <v>0.16719589407940116</v>
      </c>
      <c r="F72" s="10">
        <f t="shared" si="16"/>
        <v>3.6855994397076541E-2</v>
      </c>
      <c r="H72" s="5">
        <f t="shared" si="15"/>
        <v>1</v>
      </c>
      <c r="I72" s="5">
        <f t="shared" si="17"/>
        <v>0</v>
      </c>
      <c r="J72" s="5" t="e">
        <f t="shared" si="18"/>
        <v>#DIV/0!</v>
      </c>
      <c r="L72" s="5">
        <f t="shared" si="27"/>
        <v>1</v>
      </c>
      <c r="M72" s="5">
        <f t="shared" si="19"/>
        <v>1</v>
      </c>
      <c r="N72" s="5">
        <f t="shared" si="20"/>
        <v>1</v>
      </c>
      <c r="P72" s="11">
        <f t="shared" si="28"/>
        <v>3.9420435127858394E-2</v>
      </c>
      <c r="Q72" s="5">
        <f t="shared" si="21"/>
        <v>1</v>
      </c>
      <c r="R72" s="5">
        <f t="shared" si="22"/>
        <v>1</v>
      </c>
      <c r="U72" s="16">
        <f t="shared" si="23"/>
        <v>0.75137031371800689</v>
      </c>
      <c r="V72" s="17">
        <f t="shared" si="24"/>
        <v>-0.28585665458385862</v>
      </c>
      <c r="W72" s="5">
        <f t="shared" si="25"/>
        <v>1</v>
      </c>
      <c r="X72" s="3">
        <f t="shared" si="26"/>
        <v>1</v>
      </c>
      <c r="Z72" s="18"/>
    </row>
    <row r="73" spans="1:26">
      <c r="A73" s="4">
        <v>40483</v>
      </c>
      <c r="B73" s="9">
        <v>277.57788099999999</v>
      </c>
      <c r="C73" s="9">
        <v>1180.5500489999999</v>
      </c>
      <c r="E73" s="10">
        <f t="shared" si="16"/>
        <v>-9.4492461988553322E-2</v>
      </c>
      <c r="F73" s="10">
        <f t="shared" si="16"/>
        <v>-2.2902497989432113E-3</v>
      </c>
      <c r="H73" s="5">
        <f t="shared" si="15"/>
        <v>0</v>
      </c>
      <c r="I73" s="5">
        <f t="shared" si="17"/>
        <v>1</v>
      </c>
      <c r="J73" s="5">
        <f t="shared" si="18"/>
        <v>0</v>
      </c>
      <c r="L73" s="5">
        <f t="shared" si="27"/>
        <v>1</v>
      </c>
      <c r="M73" s="5">
        <f t="shared" si="19"/>
        <v>1</v>
      </c>
      <c r="N73" s="5">
        <f t="shared" si="20"/>
        <v>0</v>
      </c>
      <c r="P73" s="11">
        <f t="shared" si="28"/>
        <v>2.6696192113255163E-2</v>
      </c>
      <c r="Q73" s="5">
        <f t="shared" si="21"/>
        <v>1</v>
      </c>
      <c r="R73" s="5">
        <f t="shared" si="22"/>
        <v>0</v>
      </c>
      <c r="U73" s="16">
        <f t="shared" si="23"/>
        <v>0.65387710841622504</v>
      </c>
      <c r="V73" s="17">
        <f t="shared" si="24"/>
        <v>-1.0609613889973939</v>
      </c>
      <c r="W73" s="5">
        <f t="shared" si="25"/>
        <v>1</v>
      </c>
      <c r="X73" s="3">
        <f t="shared" si="26"/>
        <v>0</v>
      </c>
      <c r="Z73" s="18"/>
    </row>
    <row r="74" spans="1:26">
      <c r="A74" s="4">
        <v>40513</v>
      </c>
      <c r="B74" s="9">
        <v>296.68881199999998</v>
      </c>
      <c r="C74" s="9">
        <v>1257.6400149999999</v>
      </c>
      <c r="E74" s="10">
        <f t="shared" si="16"/>
        <v>6.8848897221749361E-2</v>
      </c>
      <c r="F74" s="10">
        <f t="shared" si="16"/>
        <v>6.5300040489854716E-2</v>
      </c>
      <c r="H74" s="5">
        <f t="shared" si="15"/>
        <v>1</v>
      </c>
      <c r="I74" s="5">
        <f t="shared" si="17"/>
        <v>0</v>
      </c>
      <c r="J74" s="5" t="e">
        <f t="shared" si="18"/>
        <v>#DIV/0!</v>
      </c>
      <c r="L74" s="5">
        <f t="shared" si="27"/>
        <v>0</v>
      </c>
      <c r="M74" s="5">
        <f t="shared" si="19"/>
        <v>0</v>
      </c>
      <c r="N74" s="5">
        <f t="shared" si="20"/>
        <v>0</v>
      </c>
      <c r="P74" s="11">
        <f t="shared" si="28"/>
        <v>1.6870661829639907E-2</v>
      </c>
      <c r="Q74" s="5">
        <f t="shared" si="21"/>
        <v>1</v>
      </c>
      <c r="R74" s="5">
        <f t="shared" si="22"/>
        <v>1</v>
      </c>
      <c r="U74" s="16">
        <f t="shared" si="23"/>
        <v>0.56791372040369004</v>
      </c>
      <c r="V74" s="17">
        <f t="shared" si="24"/>
        <v>-0.56578577249679396</v>
      </c>
      <c r="W74" s="5">
        <f t="shared" si="25"/>
        <v>1</v>
      </c>
      <c r="X74" s="3">
        <f t="shared" si="26"/>
        <v>1</v>
      </c>
      <c r="Z74" s="18"/>
    </row>
    <row r="75" spans="1:26">
      <c r="A75" s="4">
        <v>40546</v>
      </c>
      <c r="B75" s="9">
        <v>299.88064600000001</v>
      </c>
      <c r="C75" s="9">
        <v>1286.119995</v>
      </c>
      <c r="E75" s="10">
        <f t="shared" si="16"/>
        <v>1.075818794272565E-2</v>
      </c>
      <c r="F75" s="10">
        <f t="shared" si="16"/>
        <v>2.2645573980086819E-2</v>
      </c>
      <c r="H75" s="5">
        <f t="shared" si="15"/>
        <v>1</v>
      </c>
      <c r="I75" s="5">
        <f t="shared" si="17"/>
        <v>0</v>
      </c>
      <c r="J75" s="5" t="e">
        <f t="shared" si="18"/>
        <v>#DIV/0!</v>
      </c>
      <c r="L75" s="5">
        <f t="shared" si="27"/>
        <v>1</v>
      </c>
      <c r="M75" s="5">
        <f t="shared" si="19"/>
        <v>1</v>
      </c>
      <c r="N75" s="5">
        <f t="shared" si="20"/>
        <v>1</v>
      </c>
      <c r="P75" s="11">
        <f t="shared" si="28"/>
        <v>3.3835519065636366E-2</v>
      </c>
      <c r="Q75" s="5">
        <f t="shared" si="21"/>
        <v>1</v>
      </c>
      <c r="R75" s="5">
        <f t="shared" si="22"/>
        <v>1</v>
      </c>
      <c r="U75" s="16">
        <f t="shared" si="23"/>
        <v>0.71089319460424172</v>
      </c>
      <c r="V75" s="17">
        <f t="shared" si="24"/>
        <v>-0.34123307902226901</v>
      </c>
      <c r="W75" s="5">
        <f t="shared" si="25"/>
        <v>1</v>
      </c>
      <c r="X75" s="3">
        <f t="shared" si="26"/>
        <v>1</v>
      </c>
      <c r="Z75" s="18"/>
    </row>
    <row r="76" spans="1:26">
      <c r="A76" s="4">
        <v>40575</v>
      </c>
      <c r="B76" s="9">
        <v>306.39413500000001</v>
      </c>
      <c r="C76" s="9">
        <v>1327.219971</v>
      </c>
      <c r="E76" s="10">
        <f t="shared" si="16"/>
        <v>2.1720271337550612E-2</v>
      </c>
      <c r="F76" s="10">
        <f t="shared" si="16"/>
        <v>3.1956564052952219E-2</v>
      </c>
      <c r="H76" s="5">
        <f t="shared" si="15"/>
        <v>1</v>
      </c>
      <c r="I76" s="5">
        <f t="shared" si="17"/>
        <v>0</v>
      </c>
      <c r="J76" s="5" t="e">
        <f t="shared" si="18"/>
        <v>#DIV/0!</v>
      </c>
      <c r="L76" s="5">
        <f t="shared" si="27"/>
        <v>1</v>
      </c>
      <c r="M76" s="5">
        <f t="shared" si="19"/>
        <v>1</v>
      </c>
      <c r="N76" s="5">
        <f t="shared" si="20"/>
        <v>1</v>
      </c>
      <c r="P76" s="11">
        <f t="shared" si="28"/>
        <v>2.3129440844579595E-2</v>
      </c>
      <c r="Q76" s="5">
        <f t="shared" si="21"/>
        <v>1</v>
      </c>
      <c r="R76" s="5">
        <f t="shared" si="22"/>
        <v>1</v>
      </c>
      <c r="U76" s="16">
        <f t="shared" si="23"/>
        <v>0.62350049442922084</v>
      </c>
      <c r="V76" s="17">
        <f t="shared" si="24"/>
        <v>-0.47240572087243116</v>
      </c>
      <c r="W76" s="5">
        <f t="shared" si="25"/>
        <v>1</v>
      </c>
      <c r="X76" s="3">
        <f t="shared" si="26"/>
        <v>1</v>
      </c>
      <c r="Z76" s="18"/>
    </row>
    <row r="77" spans="1:26">
      <c r="A77" s="4">
        <v>40603</v>
      </c>
      <c r="B77" s="9">
        <v>293.08743299999998</v>
      </c>
      <c r="C77" s="9">
        <v>1325.829956</v>
      </c>
      <c r="E77" s="10">
        <f t="shared" si="16"/>
        <v>-4.3430015395040211E-2</v>
      </c>
      <c r="F77" s="10">
        <f t="shared" si="16"/>
        <v>-1.0473132038185673E-3</v>
      </c>
      <c r="H77" s="5">
        <f t="shared" si="15"/>
        <v>0</v>
      </c>
      <c r="I77" s="5">
        <f t="shared" si="17"/>
        <v>1</v>
      </c>
      <c r="J77" s="5">
        <f t="shared" si="18"/>
        <v>0</v>
      </c>
      <c r="L77" s="5">
        <f t="shared" si="27"/>
        <v>1</v>
      </c>
      <c r="M77" s="5">
        <f t="shared" si="19"/>
        <v>1</v>
      </c>
      <c r="N77" s="5">
        <f t="shared" si="20"/>
        <v>0</v>
      </c>
      <c r="P77" s="11">
        <f t="shared" si="28"/>
        <v>2.5466457250886126E-2</v>
      </c>
      <c r="Q77" s="5">
        <f t="shared" si="21"/>
        <v>1</v>
      </c>
      <c r="R77" s="5">
        <f t="shared" si="22"/>
        <v>0</v>
      </c>
      <c r="U77" s="16">
        <f t="shared" si="23"/>
        <v>0.64353053167703833</v>
      </c>
      <c r="V77" s="17">
        <f t="shared" si="24"/>
        <v>-1.0315066856481874</v>
      </c>
      <c r="W77" s="5">
        <f t="shared" si="25"/>
        <v>1</v>
      </c>
      <c r="X77" s="3">
        <f t="shared" si="26"/>
        <v>0</v>
      </c>
      <c r="Z77" s="18"/>
    </row>
    <row r="78" spans="1:26">
      <c r="A78" s="4">
        <v>40634</v>
      </c>
      <c r="B78" s="9">
        <v>271.77868699999999</v>
      </c>
      <c r="C78" s="9">
        <v>1363.6099850000001</v>
      </c>
      <c r="E78" s="10">
        <f t="shared" si="16"/>
        <v>-7.2704400123494883E-2</v>
      </c>
      <c r="F78" s="10">
        <f t="shared" si="16"/>
        <v>2.8495380443795071E-2</v>
      </c>
      <c r="H78" s="5">
        <f t="shared" si="15"/>
        <v>0</v>
      </c>
      <c r="I78" s="5">
        <f t="shared" si="17"/>
        <v>1</v>
      </c>
      <c r="J78" s="5">
        <f t="shared" si="18"/>
        <v>0</v>
      </c>
      <c r="L78" s="5">
        <f t="shared" si="27"/>
        <v>0</v>
      </c>
      <c r="M78" s="5">
        <f t="shared" si="19"/>
        <v>0</v>
      </c>
      <c r="N78" s="5">
        <f t="shared" si="20"/>
        <v>1</v>
      </c>
      <c r="P78" s="11">
        <f t="shared" si="28"/>
        <v>1.7182633294765864E-2</v>
      </c>
      <c r="Q78" s="5">
        <f t="shared" si="21"/>
        <v>1</v>
      </c>
      <c r="R78" s="5">
        <f t="shared" si="22"/>
        <v>0</v>
      </c>
      <c r="U78" s="16">
        <f t="shared" si="23"/>
        <v>0.57073802948494656</v>
      </c>
      <c r="V78" s="17">
        <f t="shared" si="24"/>
        <v>-0.84568789254608878</v>
      </c>
      <c r="W78" s="5">
        <f t="shared" si="25"/>
        <v>1</v>
      </c>
      <c r="X78" s="3">
        <f t="shared" si="26"/>
        <v>0</v>
      </c>
      <c r="Z78" s="18"/>
    </row>
    <row r="79" spans="1:26">
      <c r="A79" s="4">
        <v>40665</v>
      </c>
      <c r="B79" s="9">
        <v>264.246216</v>
      </c>
      <c r="C79" s="9">
        <v>1345.1999510000001</v>
      </c>
      <c r="E79" s="10">
        <f t="shared" si="16"/>
        <v>-2.7715458791660041E-2</v>
      </c>
      <c r="F79" s="10">
        <f t="shared" si="16"/>
        <v>-1.3500952766930641E-2</v>
      </c>
      <c r="H79" s="5">
        <f t="shared" si="15"/>
        <v>0</v>
      </c>
      <c r="I79" s="5">
        <f t="shared" si="17"/>
        <v>1</v>
      </c>
      <c r="J79" s="5">
        <f t="shared" si="18"/>
        <v>0</v>
      </c>
      <c r="L79" s="5">
        <f t="shared" si="27"/>
        <v>1</v>
      </c>
      <c r="M79" s="5">
        <f t="shared" si="19"/>
        <v>1</v>
      </c>
      <c r="N79" s="5">
        <f t="shared" si="20"/>
        <v>0</v>
      </c>
      <c r="P79" s="11">
        <f t="shared" si="28"/>
        <v>2.4597715815599618E-2</v>
      </c>
      <c r="Q79" s="5">
        <f t="shared" si="21"/>
        <v>1</v>
      </c>
      <c r="R79" s="5">
        <f t="shared" si="22"/>
        <v>0</v>
      </c>
      <c r="U79" s="16">
        <f t="shared" si="23"/>
        <v>0.63613894630186563</v>
      </c>
      <c r="V79" s="17">
        <f t="shared" si="24"/>
        <v>-1.0109832048287748</v>
      </c>
      <c r="W79" s="5">
        <f t="shared" si="25"/>
        <v>1</v>
      </c>
      <c r="X79" s="3">
        <f t="shared" si="26"/>
        <v>0</v>
      </c>
      <c r="Z79" s="18"/>
    </row>
    <row r="80" spans="1:26">
      <c r="A80" s="4">
        <v>40695</v>
      </c>
      <c r="B80" s="9">
        <v>252.9375</v>
      </c>
      <c r="C80" s="9">
        <v>1320.6400149999999</v>
      </c>
      <c r="E80" s="10">
        <f t="shared" si="16"/>
        <v>-4.2796132225409012E-2</v>
      </c>
      <c r="F80" s="10">
        <f t="shared" si="16"/>
        <v>-1.825746126569705E-2</v>
      </c>
      <c r="H80" s="5">
        <f t="shared" si="15"/>
        <v>0</v>
      </c>
      <c r="I80" s="5">
        <f t="shared" si="17"/>
        <v>1</v>
      </c>
      <c r="J80" s="5">
        <f t="shared" si="18"/>
        <v>0</v>
      </c>
      <c r="L80" s="5">
        <f t="shared" si="27"/>
        <v>0</v>
      </c>
      <c r="M80" s="5">
        <f t="shared" si="19"/>
        <v>0</v>
      </c>
      <c r="N80" s="5">
        <f t="shared" si="20"/>
        <v>1</v>
      </c>
      <c r="P80" s="11">
        <f t="shared" si="28"/>
        <v>1.4056826076687248E-2</v>
      </c>
      <c r="Q80" s="5">
        <f t="shared" si="21"/>
        <v>1</v>
      </c>
      <c r="R80" s="5">
        <f t="shared" si="22"/>
        <v>0</v>
      </c>
      <c r="U80" s="16">
        <f t="shared" si="23"/>
        <v>0.54226164674543287</v>
      </c>
      <c r="V80" s="17">
        <f t="shared" si="24"/>
        <v>-0.78145753921474181</v>
      </c>
      <c r="W80" s="5">
        <f t="shared" si="25"/>
        <v>1</v>
      </c>
      <c r="X80" s="3">
        <f t="shared" si="26"/>
        <v>0</v>
      </c>
      <c r="Z80" s="18"/>
    </row>
    <row r="81" spans="1:26">
      <c r="A81" s="4">
        <v>40725</v>
      </c>
      <c r="B81" s="9">
        <v>301.54397599999999</v>
      </c>
      <c r="C81" s="9">
        <v>1292.280029</v>
      </c>
      <c r="E81" s="10">
        <f t="shared" si="16"/>
        <v>0.19216793081294781</v>
      </c>
      <c r="F81" s="10">
        <f t="shared" si="16"/>
        <v>-2.1474425791952023E-2</v>
      </c>
      <c r="H81" s="5">
        <f t="shared" si="15"/>
        <v>1</v>
      </c>
      <c r="I81" s="5">
        <f t="shared" si="17"/>
        <v>0</v>
      </c>
      <c r="J81" s="5" t="e">
        <f t="shared" si="18"/>
        <v>#DIV/0!</v>
      </c>
      <c r="L81" s="5">
        <f t="shared" si="27"/>
        <v>0</v>
      </c>
      <c r="M81" s="5">
        <f t="shared" si="19"/>
        <v>0</v>
      </c>
      <c r="N81" s="5">
        <f t="shared" si="20"/>
        <v>0</v>
      </c>
      <c r="P81" s="11">
        <f t="shared" si="28"/>
        <v>1.286296395124599E-2</v>
      </c>
      <c r="Q81" s="5">
        <f t="shared" si="21"/>
        <v>1</v>
      </c>
      <c r="R81" s="5">
        <f t="shared" si="22"/>
        <v>1</v>
      </c>
      <c r="U81" s="16">
        <f t="shared" si="23"/>
        <v>0.53130169504699309</v>
      </c>
      <c r="V81" s="17">
        <f t="shared" si="24"/>
        <v>-0.63242525515390657</v>
      </c>
      <c r="W81" s="5">
        <f t="shared" si="25"/>
        <v>1</v>
      </c>
      <c r="X81" s="3">
        <f t="shared" si="26"/>
        <v>1</v>
      </c>
      <c r="Z81" s="18"/>
    </row>
    <row r="82" spans="1:26">
      <c r="A82" s="4">
        <v>40756</v>
      </c>
      <c r="B82" s="9">
        <v>270.21026599999999</v>
      </c>
      <c r="C82" s="9">
        <v>1218.8900149999999</v>
      </c>
      <c r="E82" s="10">
        <f t="shared" si="16"/>
        <v>-0.10391091347817205</v>
      </c>
      <c r="F82" s="10">
        <f t="shared" si="16"/>
        <v>-5.6791107463597612E-2</v>
      </c>
      <c r="H82" s="5">
        <f t="shared" si="15"/>
        <v>0</v>
      </c>
      <c r="I82" s="5">
        <f t="shared" si="17"/>
        <v>1</v>
      </c>
      <c r="J82" s="5">
        <f t="shared" si="18"/>
        <v>0</v>
      </c>
      <c r="L82" s="5">
        <f t="shared" si="27"/>
        <v>0</v>
      </c>
      <c r="M82" s="5">
        <f t="shared" si="19"/>
        <v>0</v>
      </c>
      <c r="N82" s="5">
        <f t="shared" si="20"/>
        <v>1</v>
      </c>
      <c r="P82" s="11">
        <f t="shared" si="28"/>
        <v>1.2055520401469941E-2</v>
      </c>
      <c r="Q82" s="5">
        <f t="shared" si="21"/>
        <v>1</v>
      </c>
      <c r="R82" s="5">
        <f t="shared" si="22"/>
        <v>0</v>
      </c>
      <c r="U82" s="16">
        <f t="shared" si="23"/>
        <v>0.52387135065263013</v>
      </c>
      <c r="V82" s="17">
        <f t="shared" si="24"/>
        <v>-0.74206718952937178</v>
      </c>
      <c r="W82" s="5">
        <f t="shared" si="25"/>
        <v>1</v>
      </c>
      <c r="X82" s="3">
        <f t="shared" si="26"/>
        <v>0</v>
      </c>
      <c r="Z82" s="18"/>
    </row>
    <row r="83" spans="1:26">
      <c r="A83" s="4">
        <v>40787</v>
      </c>
      <c r="B83" s="9">
        <v>257.26318400000002</v>
      </c>
      <c r="C83" s="9">
        <v>1131.420044</v>
      </c>
      <c r="E83" s="10">
        <f t="shared" si="16"/>
        <v>-4.7914841251812224E-2</v>
      </c>
      <c r="F83" s="10">
        <f t="shared" si="16"/>
        <v>-7.1761988303760127E-2</v>
      </c>
      <c r="H83" s="5">
        <f t="shared" si="15"/>
        <v>0</v>
      </c>
      <c r="I83" s="5">
        <f t="shared" si="17"/>
        <v>1</v>
      </c>
      <c r="J83" s="5">
        <f t="shared" si="18"/>
        <v>0</v>
      </c>
      <c r="L83" s="5">
        <f t="shared" si="27"/>
        <v>0</v>
      </c>
      <c r="M83" s="5">
        <f t="shared" si="19"/>
        <v>0</v>
      </c>
      <c r="N83" s="5">
        <f t="shared" si="20"/>
        <v>1</v>
      </c>
      <c r="P83" s="11">
        <f t="shared" si="28"/>
        <v>3.1911929951427762E-3</v>
      </c>
      <c r="Q83" s="5">
        <f t="shared" si="21"/>
        <v>1</v>
      </c>
      <c r="R83" s="5">
        <f t="shared" si="22"/>
        <v>0</v>
      </c>
      <c r="U83" s="16">
        <f t="shared" si="23"/>
        <v>0.44232451054147498</v>
      </c>
      <c r="V83" s="17">
        <f t="shared" si="24"/>
        <v>-0.58397804588266944</v>
      </c>
      <c r="W83" s="5">
        <f t="shared" si="25"/>
        <v>0</v>
      </c>
      <c r="X83" s="3">
        <f t="shared" si="26"/>
        <v>1</v>
      </c>
      <c r="Z83" s="18"/>
    </row>
    <row r="84" spans="1:26">
      <c r="A84" s="4">
        <v>40819</v>
      </c>
      <c r="B84" s="9">
        <v>296.024475</v>
      </c>
      <c r="C84" s="9">
        <v>1253.3000489999999</v>
      </c>
      <c r="E84" s="10">
        <f t="shared" si="16"/>
        <v>0.15066785070964506</v>
      </c>
      <c r="F84" s="10">
        <f t="shared" si="16"/>
        <v>0.10772303853581011</v>
      </c>
      <c r="H84" s="5">
        <f t="shared" si="15"/>
        <v>1</v>
      </c>
      <c r="I84" s="5">
        <f t="shared" si="17"/>
        <v>0</v>
      </c>
      <c r="J84" s="5" t="e">
        <f t="shared" si="18"/>
        <v>#DIV/0!</v>
      </c>
      <c r="L84" s="5">
        <f t="shared" si="27"/>
        <v>0</v>
      </c>
      <c r="M84" s="5">
        <f t="shared" si="19"/>
        <v>0</v>
      </c>
      <c r="N84" s="5">
        <f t="shared" si="20"/>
        <v>0</v>
      </c>
      <c r="P84" s="11">
        <f t="shared" si="28"/>
        <v>-5.6643040113615525E-4</v>
      </c>
      <c r="Q84" s="5">
        <f t="shared" si="21"/>
        <v>0</v>
      </c>
      <c r="R84" s="5">
        <f t="shared" si="22"/>
        <v>0</v>
      </c>
      <c r="U84" s="16">
        <f t="shared" si="23"/>
        <v>0.40842659133468162</v>
      </c>
      <c r="V84" s="17">
        <f t="shared" si="24"/>
        <v>-0.89544308380566939</v>
      </c>
      <c r="W84" s="5">
        <f t="shared" si="25"/>
        <v>0</v>
      </c>
      <c r="X84" s="3">
        <f t="shared" si="26"/>
        <v>0</v>
      </c>
      <c r="Z84" s="18"/>
    </row>
    <row r="85" spans="1:26">
      <c r="A85" s="4">
        <v>40848</v>
      </c>
      <c r="B85" s="9">
        <v>299.396118</v>
      </c>
      <c r="C85" s="9">
        <v>1246.959961</v>
      </c>
      <c r="E85" s="10">
        <f t="shared" si="16"/>
        <v>1.13897440405899E-2</v>
      </c>
      <c r="F85" s="10">
        <f t="shared" si="16"/>
        <v>-5.0587151935872487E-3</v>
      </c>
      <c r="H85" s="5">
        <f t="shared" si="15"/>
        <v>1</v>
      </c>
      <c r="I85" s="5">
        <f t="shared" si="17"/>
        <v>0</v>
      </c>
      <c r="J85" s="5" t="e">
        <f t="shared" si="18"/>
        <v>#DIV/0!</v>
      </c>
      <c r="L85" s="5">
        <f t="shared" si="27"/>
        <v>1</v>
      </c>
      <c r="M85" s="5">
        <f t="shared" si="19"/>
        <v>1</v>
      </c>
      <c r="N85" s="5">
        <f t="shared" si="20"/>
        <v>1</v>
      </c>
      <c r="P85" s="11">
        <f t="shared" si="28"/>
        <v>4.4483499748919061E-2</v>
      </c>
      <c r="Q85" s="5">
        <f t="shared" si="21"/>
        <v>1</v>
      </c>
      <c r="R85" s="5">
        <f t="shared" si="22"/>
        <v>1</v>
      </c>
      <c r="U85" s="16">
        <f t="shared" si="23"/>
        <v>0.78463326361532182</v>
      </c>
      <c r="V85" s="17">
        <f t="shared" si="24"/>
        <v>-0.24253885047022591</v>
      </c>
      <c r="W85" s="5">
        <f t="shared" si="25"/>
        <v>1</v>
      </c>
      <c r="X85" s="3">
        <f t="shared" si="26"/>
        <v>1</v>
      </c>
      <c r="Z85" s="18"/>
    </row>
    <row r="86" spans="1:26">
      <c r="A86" s="4">
        <v>40878</v>
      </c>
      <c r="B86" s="9">
        <v>322.62792999999999</v>
      </c>
      <c r="C86" s="9">
        <v>1257.599976</v>
      </c>
      <c r="E86" s="10">
        <f t="shared" si="16"/>
        <v>7.7595568557104588E-2</v>
      </c>
      <c r="F86" s="10">
        <f t="shared" si="16"/>
        <v>8.532763948144062E-3</v>
      </c>
      <c r="H86" s="5">
        <f t="shared" si="15"/>
        <v>1</v>
      </c>
      <c r="I86" s="5">
        <f t="shared" si="17"/>
        <v>0</v>
      </c>
      <c r="J86" s="5" t="e">
        <f t="shared" si="18"/>
        <v>#DIV/0!</v>
      </c>
      <c r="L86" s="5">
        <f t="shared" si="27"/>
        <v>0</v>
      </c>
      <c r="M86" s="5">
        <f t="shared" si="19"/>
        <v>0</v>
      </c>
      <c r="N86" s="5">
        <f t="shared" si="20"/>
        <v>0</v>
      </c>
      <c r="P86" s="11">
        <f t="shared" si="28"/>
        <v>1.6175789533896614E-2</v>
      </c>
      <c r="Q86" s="5">
        <f t="shared" si="21"/>
        <v>1</v>
      </c>
      <c r="R86" s="5">
        <f t="shared" si="22"/>
        <v>1</v>
      </c>
      <c r="U86" s="16">
        <f t="shared" si="23"/>
        <v>0.56160733847789834</v>
      </c>
      <c r="V86" s="17">
        <f t="shared" si="24"/>
        <v>-0.5769523592656346</v>
      </c>
      <c r="W86" s="5">
        <f t="shared" si="25"/>
        <v>1</v>
      </c>
      <c r="X86" s="3">
        <f t="shared" si="26"/>
        <v>1</v>
      </c>
      <c r="Z86" s="18"/>
    </row>
    <row r="87" spans="1:26">
      <c r="A87" s="4">
        <v>40911</v>
      </c>
      <c r="B87" s="9">
        <v>289.76574699999998</v>
      </c>
      <c r="C87" s="9">
        <v>1312.410034</v>
      </c>
      <c r="E87" s="10">
        <f t="shared" si="16"/>
        <v>-0.10185783667272708</v>
      </c>
      <c r="F87" s="10">
        <f t="shared" si="16"/>
        <v>4.3583062218506274E-2</v>
      </c>
      <c r="H87" s="5">
        <f t="shared" si="15"/>
        <v>0</v>
      </c>
      <c r="I87" s="5">
        <f t="shared" si="17"/>
        <v>1</v>
      </c>
      <c r="J87" s="5">
        <f t="shared" si="18"/>
        <v>0</v>
      </c>
      <c r="L87" s="5">
        <f t="shared" si="27"/>
        <v>1</v>
      </c>
      <c r="M87" s="5">
        <f t="shared" si="19"/>
        <v>1</v>
      </c>
      <c r="N87" s="5">
        <f t="shared" si="20"/>
        <v>0</v>
      </c>
      <c r="P87" s="11">
        <f t="shared" si="28"/>
        <v>1.9587189341180915E-2</v>
      </c>
      <c r="Q87" s="5">
        <f t="shared" si="21"/>
        <v>1</v>
      </c>
      <c r="R87" s="5">
        <f t="shared" si="22"/>
        <v>0</v>
      </c>
      <c r="U87" s="16">
        <f t="shared" si="23"/>
        <v>0.59233937201063125</v>
      </c>
      <c r="V87" s="17">
        <f t="shared" si="24"/>
        <v>-0.89732024485438222</v>
      </c>
      <c r="W87" s="5">
        <f t="shared" si="25"/>
        <v>1</v>
      </c>
      <c r="X87" s="3">
        <f t="shared" si="26"/>
        <v>0</v>
      </c>
      <c r="Z87" s="18"/>
    </row>
    <row r="88" spans="1:26">
      <c r="A88" s="4">
        <v>40940</v>
      </c>
      <c r="B88" s="9">
        <v>308.816711</v>
      </c>
      <c r="C88" s="9">
        <v>1365.6800539999999</v>
      </c>
      <c r="E88" s="10">
        <f t="shared" si="16"/>
        <v>6.5746086958994532E-2</v>
      </c>
      <c r="F88" s="10">
        <f t="shared" si="16"/>
        <v>4.0589464130841746E-2</v>
      </c>
      <c r="H88" s="5">
        <f t="shared" si="15"/>
        <v>1</v>
      </c>
      <c r="I88" s="5">
        <f t="shared" si="17"/>
        <v>0</v>
      </c>
      <c r="J88" s="5" t="e">
        <f t="shared" si="18"/>
        <v>#DIV/0!</v>
      </c>
      <c r="L88" s="5">
        <f t="shared" si="27"/>
        <v>1</v>
      </c>
      <c r="M88" s="5">
        <f t="shared" si="19"/>
        <v>1</v>
      </c>
      <c r="N88" s="5">
        <f t="shared" si="20"/>
        <v>1</v>
      </c>
      <c r="P88" s="11">
        <f t="shared" si="28"/>
        <v>2.8384655718305479E-2</v>
      </c>
      <c r="Q88" s="5">
        <f t="shared" si="21"/>
        <v>1</v>
      </c>
      <c r="R88" s="5">
        <f t="shared" si="22"/>
        <v>1</v>
      </c>
      <c r="U88" s="16">
        <f t="shared" si="23"/>
        <v>0.66784791419377842</v>
      </c>
      <c r="V88" s="17">
        <f t="shared" si="24"/>
        <v>-0.403694804729613</v>
      </c>
      <c r="W88" s="5">
        <f t="shared" si="25"/>
        <v>1</v>
      </c>
      <c r="X88" s="3">
        <f t="shared" si="26"/>
        <v>1</v>
      </c>
      <c r="Z88" s="18"/>
    </row>
    <row r="89" spans="1:26">
      <c r="A89" s="4">
        <v>40969</v>
      </c>
      <c r="B89" s="9">
        <v>320.30026199999998</v>
      </c>
      <c r="C89" s="9">
        <v>1408.469971</v>
      </c>
      <c r="E89" s="10">
        <f t="shared" si="16"/>
        <v>3.71856528191572E-2</v>
      </c>
      <c r="F89" s="10">
        <f t="shared" si="16"/>
        <v>3.1332314530530647E-2</v>
      </c>
      <c r="H89" s="5">
        <f t="shared" si="15"/>
        <v>1</v>
      </c>
      <c r="I89" s="5">
        <f t="shared" si="17"/>
        <v>0</v>
      </c>
      <c r="J89" s="5" t="e">
        <f t="shared" si="18"/>
        <v>#DIV/0!</v>
      </c>
      <c r="L89" s="5">
        <f t="shared" si="27"/>
        <v>1</v>
      </c>
      <c r="M89" s="5">
        <f t="shared" si="19"/>
        <v>1</v>
      </c>
      <c r="N89" s="5">
        <f t="shared" si="20"/>
        <v>1</v>
      </c>
      <c r="P89" s="11">
        <f t="shared" si="28"/>
        <v>2.7633276134608118E-2</v>
      </c>
      <c r="Q89" s="5">
        <f t="shared" si="21"/>
        <v>1</v>
      </c>
      <c r="R89" s="5">
        <f t="shared" si="22"/>
        <v>1</v>
      </c>
      <c r="U89" s="16">
        <f t="shared" si="23"/>
        <v>0.66166544560063534</v>
      </c>
      <c r="V89" s="17">
        <f t="shared" si="24"/>
        <v>-0.41299521997050465</v>
      </c>
      <c r="W89" s="5">
        <f t="shared" si="25"/>
        <v>1</v>
      </c>
      <c r="X89" s="3">
        <f t="shared" si="26"/>
        <v>1</v>
      </c>
      <c r="Z89" s="18"/>
    </row>
    <row r="90" spans="1:26">
      <c r="A90" s="4">
        <v>41001</v>
      </c>
      <c r="B90" s="9">
        <v>302.12341300000003</v>
      </c>
      <c r="C90" s="9">
        <v>1397.910034</v>
      </c>
      <c r="E90" s="10">
        <f t="shared" si="16"/>
        <v>-5.6749404095086109E-2</v>
      </c>
      <c r="F90" s="10">
        <f t="shared" si="16"/>
        <v>-7.4974527092703802E-3</v>
      </c>
      <c r="H90" s="5">
        <f t="shared" si="15"/>
        <v>0</v>
      </c>
      <c r="I90" s="5">
        <f t="shared" si="17"/>
        <v>1</v>
      </c>
      <c r="J90" s="5">
        <f t="shared" si="18"/>
        <v>0</v>
      </c>
      <c r="L90" s="5">
        <f t="shared" si="27"/>
        <v>1</v>
      </c>
      <c r="M90" s="5">
        <f t="shared" si="19"/>
        <v>1</v>
      </c>
      <c r="N90" s="5">
        <f t="shared" si="20"/>
        <v>0</v>
      </c>
      <c r="P90" s="11">
        <f t="shared" si="28"/>
        <v>2.5309773443459482E-2</v>
      </c>
      <c r="Q90" s="5">
        <f t="shared" si="21"/>
        <v>1</v>
      </c>
      <c r="R90" s="5">
        <f t="shared" si="22"/>
        <v>0</v>
      </c>
      <c r="U90" s="16">
        <f t="shared" si="23"/>
        <v>0.64220232983185777</v>
      </c>
      <c r="V90" s="17">
        <f t="shared" si="24"/>
        <v>-1.027787619476672</v>
      </c>
      <c r="W90" s="5">
        <f t="shared" si="25"/>
        <v>1</v>
      </c>
      <c r="X90" s="3">
        <f t="shared" si="26"/>
        <v>0</v>
      </c>
      <c r="Z90" s="18"/>
    </row>
    <row r="91" spans="1:26">
      <c r="A91" s="4">
        <v>41030</v>
      </c>
      <c r="B91" s="9">
        <v>290.14035000000001</v>
      </c>
      <c r="C91" s="9">
        <v>1310.329956</v>
      </c>
      <c r="E91" s="10">
        <f t="shared" si="16"/>
        <v>-3.9662808257763249E-2</v>
      </c>
      <c r="F91" s="10">
        <f t="shared" si="16"/>
        <v>-6.265072563317764E-2</v>
      </c>
      <c r="H91" s="5">
        <f t="shared" si="15"/>
        <v>0</v>
      </c>
      <c r="I91" s="5">
        <f t="shared" si="17"/>
        <v>1</v>
      </c>
      <c r="J91" s="5">
        <f t="shared" si="18"/>
        <v>0</v>
      </c>
      <c r="L91" s="5">
        <f t="shared" si="27"/>
        <v>0</v>
      </c>
      <c r="M91" s="5">
        <f t="shared" si="19"/>
        <v>0</v>
      </c>
      <c r="N91" s="5">
        <f t="shared" si="20"/>
        <v>1</v>
      </c>
      <c r="P91" s="11">
        <f t="shared" si="28"/>
        <v>1.5563677444824998E-2</v>
      </c>
      <c r="Q91" s="5">
        <f t="shared" si="21"/>
        <v>1</v>
      </c>
      <c r="R91" s="5">
        <f t="shared" si="22"/>
        <v>0</v>
      </c>
      <c r="U91" s="16">
        <f t="shared" si="23"/>
        <v>0.55603544853825138</v>
      </c>
      <c r="V91" s="17">
        <f t="shared" si="24"/>
        <v>-0.81201055878733464</v>
      </c>
      <c r="W91" s="5">
        <f t="shared" si="25"/>
        <v>1</v>
      </c>
      <c r="X91" s="3">
        <f t="shared" si="26"/>
        <v>0</v>
      </c>
      <c r="Z91" s="18"/>
    </row>
    <row r="92" spans="1:26">
      <c r="A92" s="4">
        <v>41061</v>
      </c>
      <c r="B92" s="9">
        <v>289.74575800000002</v>
      </c>
      <c r="C92" s="9">
        <v>1362.160034</v>
      </c>
      <c r="E92" s="10">
        <f t="shared" si="16"/>
        <v>-1.3600038739871589E-3</v>
      </c>
      <c r="F92" s="10">
        <f t="shared" si="16"/>
        <v>3.9554982134591521E-2</v>
      </c>
      <c r="H92" s="5">
        <f t="shared" si="15"/>
        <v>0</v>
      </c>
      <c r="I92" s="5">
        <f t="shared" si="17"/>
        <v>1</v>
      </c>
      <c r="J92" s="5">
        <f t="shared" si="18"/>
        <v>0</v>
      </c>
      <c r="L92" s="5">
        <f t="shared" si="27"/>
        <v>0</v>
      </c>
      <c r="M92" s="5">
        <f t="shared" si="19"/>
        <v>0</v>
      </c>
      <c r="N92" s="5">
        <f t="shared" si="20"/>
        <v>1</v>
      </c>
      <c r="P92" s="11">
        <f t="shared" si="28"/>
        <v>1.7204553303150315E-3</v>
      </c>
      <c r="Q92" s="5">
        <f t="shared" si="21"/>
        <v>1</v>
      </c>
      <c r="R92" s="5">
        <f t="shared" si="22"/>
        <v>0</v>
      </c>
      <c r="U92" s="16">
        <f t="shared" si="23"/>
        <v>0.42897447998165528</v>
      </c>
      <c r="V92" s="17">
        <f t="shared" si="24"/>
        <v>-0.56032137677258642</v>
      </c>
      <c r="W92" s="5">
        <f t="shared" si="25"/>
        <v>0</v>
      </c>
      <c r="X92" s="3">
        <f t="shared" si="26"/>
        <v>1</v>
      </c>
      <c r="Z92" s="18"/>
    </row>
    <row r="93" spans="1:26">
      <c r="A93" s="4">
        <v>41092</v>
      </c>
      <c r="B93" s="9">
        <v>316.16937300000001</v>
      </c>
      <c r="C93" s="9">
        <v>1379.3199460000001</v>
      </c>
      <c r="E93" s="10">
        <f t="shared" si="16"/>
        <v>9.1195864893386824E-2</v>
      </c>
      <c r="F93" s="10">
        <f t="shared" si="16"/>
        <v>1.2597574126154365E-2</v>
      </c>
      <c r="H93" s="5">
        <f t="shared" si="15"/>
        <v>1</v>
      </c>
      <c r="I93" s="5">
        <f t="shared" si="17"/>
        <v>0</v>
      </c>
      <c r="J93" s="5" t="e">
        <f t="shared" si="18"/>
        <v>#DIV/0!</v>
      </c>
      <c r="L93" s="5">
        <f t="shared" si="27"/>
        <v>1</v>
      </c>
      <c r="M93" s="5">
        <f t="shared" si="19"/>
        <v>1</v>
      </c>
      <c r="N93" s="5">
        <f t="shared" si="20"/>
        <v>1</v>
      </c>
      <c r="P93" s="11">
        <f t="shared" si="28"/>
        <v>2.7373625831219758E-2</v>
      </c>
      <c r="Q93" s="5">
        <f t="shared" si="21"/>
        <v>1</v>
      </c>
      <c r="R93" s="5">
        <f t="shared" si="22"/>
        <v>1</v>
      </c>
      <c r="U93" s="16">
        <f t="shared" si="23"/>
        <v>0.65951596835648696</v>
      </c>
      <c r="V93" s="17">
        <f t="shared" si="24"/>
        <v>-0.41624909429532031</v>
      </c>
      <c r="W93" s="5">
        <f t="shared" si="25"/>
        <v>1</v>
      </c>
      <c r="X93" s="3">
        <f t="shared" si="26"/>
        <v>1</v>
      </c>
      <c r="Z93" s="18"/>
    </row>
    <row r="94" spans="1:26">
      <c r="A94" s="4">
        <v>41122</v>
      </c>
      <c r="B94" s="9">
        <v>342.20336900000001</v>
      </c>
      <c r="C94" s="9">
        <v>1406.579956</v>
      </c>
      <c r="E94" s="10">
        <f t="shared" si="16"/>
        <v>8.2341928799030129E-2</v>
      </c>
      <c r="F94" s="10">
        <f t="shared" si="16"/>
        <v>1.9763369680148246E-2</v>
      </c>
      <c r="H94" s="5">
        <f t="shared" si="15"/>
        <v>1</v>
      </c>
      <c r="I94" s="5">
        <f t="shared" si="17"/>
        <v>0</v>
      </c>
      <c r="J94" s="5" t="e">
        <f t="shared" si="18"/>
        <v>#DIV/0!</v>
      </c>
      <c r="L94" s="5">
        <f t="shared" si="27"/>
        <v>1</v>
      </c>
      <c r="M94" s="5">
        <f t="shared" si="19"/>
        <v>1</v>
      </c>
      <c r="N94" s="5">
        <f t="shared" si="20"/>
        <v>1</v>
      </c>
      <c r="P94" s="11">
        <f t="shared" si="28"/>
        <v>2.0607438315800263E-2</v>
      </c>
      <c r="Q94" s="5">
        <f t="shared" si="21"/>
        <v>1</v>
      </c>
      <c r="R94" s="5">
        <f t="shared" si="22"/>
        <v>1</v>
      </c>
      <c r="U94" s="16">
        <f t="shared" si="23"/>
        <v>0.60140306617493233</v>
      </c>
      <c r="V94" s="17">
        <f t="shared" si="24"/>
        <v>-0.50848991004540689</v>
      </c>
      <c r="W94" s="5">
        <f t="shared" si="25"/>
        <v>1</v>
      </c>
      <c r="X94" s="3">
        <f t="shared" si="26"/>
        <v>1</v>
      </c>
      <c r="Z94" s="18"/>
    </row>
    <row r="95" spans="1:26">
      <c r="A95" s="4">
        <v>41156</v>
      </c>
      <c r="B95" s="9">
        <v>376.87377900000001</v>
      </c>
      <c r="C95" s="9">
        <v>1440.670044</v>
      </c>
      <c r="E95" s="10">
        <f t="shared" si="16"/>
        <v>0.10131522112513158</v>
      </c>
      <c r="F95" s="10">
        <f t="shared" si="16"/>
        <v>2.4236153696477025E-2</v>
      </c>
      <c r="H95" s="5">
        <f t="shared" si="15"/>
        <v>1</v>
      </c>
      <c r="I95" s="5">
        <f t="shared" si="17"/>
        <v>0</v>
      </c>
      <c r="J95" s="5" t="e">
        <f t="shared" si="18"/>
        <v>#DIV/0!</v>
      </c>
      <c r="L95" s="5">
        <f t="shared" si="27"/>
        <v>1</v>
      </c>
      <c r="M95" s="5">
        <f t="shared" si="19"/>
        <v>1</v>
      </c>
      <c r="N95" s="5">
        <f t="shared" si="20"/>
        <v>1</v>
      </c>
      <c r="P95" s="11">
        <f t="shared" si="28"/>
        <v>2.2406020597906428E-2</v>
      </c>
      <c r="Q95" s="5">
        <f t="shared" si="21"/>
        <v>1</v>
      </c>
      <c r="R95" s="5">
        <f t="shared" si="22"/>
        <v>1</v>
      </c>
      <c r="U95" s="16">
        <f t="shared" si="23"/>
        <v>0.61720992619269699</v>
      </c>
      <c r="V95" s="17">
        <f t="shared" si="24"/>
        <v>-0.48254607600304983</v>
      </c>
      <c r="W95" s="5">
        <f t="shared" si="25"/>
        <v>1</v>
      </c>
      <c r="X95" s="3">
        <f t="shared" si="26"/>
        <v>1</v>
      </c>
      <c r="Z95" s="18"/>
    </row>
    <row r="96" spans="1:26">
      <c r="A96" s="4">
        <v>41183</v>
      </c>
      <c r="B96" s="9">
        <v>339.81076000000002</v>
      </c>
      <c r="C96" s="9">
        <v>1412.160034</v>
      </c>
      <c r="E96" s="10">
        <f t="shared" si="16"/>
        <v>-9.83433209345137E-2</v>
      </c>
      <c r="F96" s="10">
        <f t="shared" si="16"/>
        <v>-1.9789409878227415E-2</v>
      </c>
      <c r="H96" s="5">
        <f t="shared" si="15"/>
        <v>0</v>
      </c>
      <c r="I96" s="5">
        <f t="shared" si="17"/>
        <v>1</v>
      </c>
      <c r="J96" s="5">
        <f t="shared" si="18"/>
        <v>0</v>
      </c>
      <c r="L96" s="5">
        <f t="shared" si="27"/>
        <v>1</v>
      </c>
      <c r="M96" s="5">
        <f t="shared" si="19"/>
        <v>1</v>
      </c>
      <c r="N96" s="5">
        <f t="shared" si="20"/>
        <v>0</v>
      </c>
      <c r="P96" s="11">
        <f t="shared" si="28"/>
        <v>2.3528669161187427E-2</v>
      </c>
      <c r="Q96" s="5">
        <f t="shared" si="21"/>
        <v>1</v>
      </c>
      <c r="R96" s="5">
        <f t="shared" si="22"/>
        <v>0</v>
      </c>
      <c r="U96" s="16">
        <f t="shared" si="23"/>
        <v>0.62695442596734297</v>
      </c>
      <c r="V96" s="17">
        <f t="shared" si="24"/>
        <v>-0.98605468440879973</v>
      </c>
      <c r="W96" s="5">
        <f t="shared" si="25"/>
        <v>1</v>
      </c>
      <c r="X96" s="3">
        <f t="shared" si="26"/>
        <v>0</v>
      </c>
      <c r="Z96" s="18"/>
    </row>
    <row r="97" spans="1:26">
      <c r="A97" s="4">
        <v>41214</v>
      </c>
      <c r="B97" s="9">
        <v>348.83676100000002</v>
      </c>
      <c r="C97" s="9">
        <v>1416.1800539999999</v>
      </c>
      <c r="E97" s="10">
        <f t="shared" si="16"/>
        <v>2.6561845775572301E-2</v>
      </c>
      <c r="F97" s="10">
        <f t="shared" si="16"/>
        <v>2.8467170173434031E-3</v>
      </c>
      <c r="H97" s="5">
        <f t="shared" si="15"/>
        <v>1</v>
      </c>
      <c r="I97" s="5">
        <f t="shared" si="17"/>
        <v>0</v>
      </c>
      <c r="J97" s="5" t="e">
        <f t="shared" si="18"/>
        <v>#DIV/0!</v>
      </c>
      <c r="L97" s="5">
        <f t="shared" si="27"/>
        <v>0</v>
      </c>
      <c r="M97" s="5">
        <f t="shared" si="19"/>
        <v>0</v>
      </c>
      <c r="N97" s="5">
        <f t="shared" si="20"/>
        <v>0</v>
      </c>
      <c r="P97" s="11">
        <f t="shared" si="28"/>
        <v>1.2478451776591699E-2</v>
      </c>
      <c r="Q97" s="5">
        <f t="shared" si="21"/>
        <v>1</v>
      </c>
      <c r="R97" s="5">
        <f t="shared" si="22"/>
        <v>1</v>
      </c>
      <c r="U97" s="16">
        <f t="shared" si="23"/>
        <v>0.52776482307612838</v>
      </c>
      <c r="V97" s="17">
        <f t="shared" si="24"/>
        <v>-0.63910450534141505</v>
      </c>
      <c r="W97" s="5">
        <f t="shared" si="25"/>
        <v>1</v>
      </c>
      <c r="X97" s="3">
        <f t="shared" si="26"/>
        <v>1</v>
      </c>
      <c r="Z97" s="18"/>
    </row>
    <row r="98" spans="1:26">
      <c r="A98" s="4">
        <v>41246</v>
      </c>
      <c r="B98" s="9">
        <v>353.33728000000002</v>
      </c>
      <c r="C98" s="9">
        <v>1426.1899410000001</v>
      </c>
      <c r="E98" s="10">
        <f t="shared" si="16"/>
        <v>1.290150438015325E-2</v>
      </c>
      <c r="F98" s="10">
        <f t="shared" si="16"/>
        <v>7.068230463864511E-3</v>
      </c>
      <c r="H98" s="5">
        <f t="shared" si="15"/>
        <v>1</v>
      </c>
      <c r="I98" s="5">
        <f t="shared" si="17"/>
        <v>0</v>
      </c>
      <c r="J98" s="5" t="e">
        <f t="shared" si="18"/>
        <v>#DIV/0!</v>
      </c>
      <c r="L98" s="5">
        <f t="shared" si="27"/>
        <v>1</v>
      </c>
      <c r="M98" s="5">
        <f t="shared" si="19"/>
        <v>1</v>
      </c>
      <c r="N98" s="5">
        <f t="shared" si="20"/>
        <v>1</v>
      </c>
      <c r="P98" s="11">
        <f t="shared" si="28"/>
        <v>1.8160017272440796E-2</v>
      </c>
      <c r="Q98" s="5">
        <f t="shared" si="21"/>
        <v>1</v>
      </c>
      <c r="R98" s="5">
        <f t="shared" si="22"/>
        <v>1</v>
      </c>
      <c r="U98" s="16">
        <f t="shared" si="23"/>
        <v>0.57955580668933671</v>
      </c>
      <c r="V98" s="17">
        <f t="shared" si="24"/>
        <v>-0.54549331939063661</v>
      </c>
      <c r="W98" s="5">
        <f t="shared" si="25"/>
        <v>1</v>
      </c>
      <c r="X98" s="3">
        <f t="shared" si="26"/>
        <v>1</v>
      </c>
      <c r="Z98" s="18"/>
    </row>
    <row r="99" spans="1:26">
      <c r="A99" s="4">
        <v>41276</v>
      </c>
      <c r="B99" s="9">
        <v>377.46816999999999</v>
      </c>
      <c r="C99" s="9">
        <v>1498.1099850000001</v>
      </c>
      <c r="E99" s="10">
        <f t="shared" si="16"/>
        <v>6.8294208864685846E-2</v>
      </c>
      <c r="F99" s="10">
        <f t="shared" si="16"/>
        <v>5.0428096519578469E-2</v>
      </c>
      <c r="H99" s="5">
        <f t="shared" si="15"/>
        <v>1</v>
      </c>
      <c r="I99" s="5">
        <f t="shared" si="17"/>
        <v>0</v>
      </c>
      <c r="J99" s="5" t="e">
        <f t="shared" si="18"/>
        <v>#DIV/0!</v>
      </c>
      <c r="L99" s="5">
        <f t="shared" si="27"/>
        <v>1</v>
      </c>
      <c r="M99" s="5">
        <f t="shared" si="19"/>
        <v>1</v>
      </c>
      <c r="N99" s="5">
        <f t="shared" si="20"/>
        <v>1</v>
      </c>
      <c r="P99" s="11">
        <f t="shared" si="28"/>
        <v>1.9219598058883125E-2</v>
      </c>
      <c r="Q99" s="5">
        <f t="shared" si="21"/>
        <v>1</v>
      </c>
      <c r="R99" s="5">
        <f t="shared" si="22"/>
        <v>1</v>
      </c>
      <c r="U99" s="16">
        <f t="shared" si="23"/>
        <v>0.58905795488509116</v>
      </c>
      <c r="V99" s="17">
        <f t="shared" si="24"/>
        <v>-0.52923070478041212</v>
      </c>
      <c r="W99" s="5">
        <f t="shared" si="25"/>
        <v>1</v>
      </c>
      <c r="X99" s="3">
        <f t="shared" si="26"/>
        <v>1</v>
      </c>
      <c r="Z99" s="18"/>
    </row>
    <row r="100" spans="1:26">
      <c r="A100" s="4">
        <v>41306</v>
      </c>
      <c r="B100" s="9">
        <v>400.20049999999998</v>
      </c>
      <c r="C100" s="9">
        <v>1514.6800539999999</v>
      </c>
      <c r="E100" s="10">
        <f t="shared" si="16"/>
        <v>6.0223170605351983E-2</v>
      </c>
      <c r="F100" s="10">
        <f t="shared" si="16"/>
        <v>1.1060649195259176E-2</v>
      </c>
      <c r="H100" s="5">
        <f t="shared" si="15"/>
        <v>1</v>
      </c>
      <c r="I100" s="5">
        <f t="shared" si="17"/>
        <v>0</v>
      </c>
      <c r="J100" s="5" t="e">
        <f t="shared" si="18"/>
        <v>#DIV/0!</v>
      </c>
      <c r="L100" s="5">
        <f t="shared" si="27"/>
        <v>1</v>
      </c>
      <c r="M100" s="5">
        <f t="shared" si="19"/>
        <v>1</v>
      </c>
      <c r="N100" s="5">
        <f t="shared" si="20"/>
        <v>1</v>
      </c>
      <c r="P100" s="11">
        <f t="shared" si="28"/>
        <v>3.0102728376330955E-2</v>
      </c>
      <c r="Q100" s="5">
        <f t="shared" si="21"/>
        <v>1</v>
      </c>
      <c r="R100" s="5">
        <f t="shared" si="22"/>
        <v>1</v>
      </c>
      <c r="U100" s="16">
        <f t="shared" si="23"/>
        <v>0.68176669649651422</v>
      </c>
      <c r="V100" s="17">
        <f t="shared" si="24"/>
        <v>-0.38306776691237815</v>
      </c>
      <c r="W100" s="5">
        <f t="shared" si="25"/>
        <v>1</v>
      </c>
      <c r="X100" s="3">
        <f t="shared" si="26"/>
        <v>1</v>
      </c>
      <c r="Z100" s="18"/>
    </row>
    <row r="101" spans="1:26">
      <c r="A101" s="4">
        <v>41334</v>
      </c>
      <c r="B101" s="9">
        <v>396.69897500000002</v>
      </c>
      <c r="C101" s="9">
        <v>1569.1899410000001</v>
      </c>
      <c r="E101" s="10">
        <f t="shared" si="16"/>
        <v>-8.7494268497914085E-3</v>
      </c>
      <c r="F101" s="10">
        <f t="shared" si="16"/>
        <v>3.5987723516956116E-2</v>
      </c>
      <c r="H101" s="5">
        <f t="shared" si="15"/>
        <v>0</v>
      </c>
      <c r="I101" s="5">
        <f t="shared" si="17"/>
        <v>1</v>
      </c>
      <c r="J101" s="5">
        <f t="shared" si="18"/>
        <v>0</v>
      </c>
      <c r="L101" s="5">
        <f t="shared" si="27"/>
        <v>1</v>
      </c>
      <c r="M101" s="5">
        <f t="shared" si="19"/>
        <v>1</v>
      </c>
      <c r="N101" s="5">
        <f t="shared" si="20"/>
        <v>0</v>
      </c>
      <c r="P101" s="11">
        <f t="shared" si="28"/>
        <v>2.0221677107738076E-2</v>
      </c>
      <c r="Q101" s="5">
        <f t="shared" si="21"/>
        <v>1</v>
      </c>
      <c r="R101" s="5">
        <f t="shared" si="22"/>
        <v>0</v>
      </c>
      <c r="U101" s="16">
        <f t="shared" si="23"/>
        <v>0.59798384325563536</v>
      </c>
      <c r="V101" s="17">
        <f t="shared" si="24"/>
        <v>-0.91126300026436913</v>
      </c>
      <c r="W101" s="5">
        <f t="shared" si="25"/>
        <v>1</v>
      </c>
      <c r="X101" s="3">
        <f t="shared" si="26"/>
        <v>0</v>
      </c>
      <c r="Z101" s="18"/>
    </row>
    <row r="102" spans="1:26">
      <c r="A102" s="4">
        <v>41365</v>
      </c>
      <c r="B102" s="9">
        <v>411.87383999999997</v>
      </c>
      <c r="C102" s="9">
        <v>1597.5699460000001</v>
      </c>
      <c r="E102" s="10">
        <f t="shared" si="16"/>
        <v>3.8252846506598548E-2</v>
      </c>
      <c r="F102" s="10">
        <f t="shared" si="16"/>
        <v>1.8085767859252311E-2</v>
      </c>
      <c r="H102" s="5">
        <f t="shared" si="15"/>
        <v>1</v>
      </c>
      <c r="I102" s="5">
        <f t="shared" si="17"/>
        <v>0</v>
      </c>
      <c r="J102" s="5" t="e">
        <f t="shared" si="18"/>
        <v>#DIV/0!</v>
      </c>
      <c r="L102" s="5">
        <f t="shared" si="27"/>
        <v>1</v>
      </c>
      <c r="M102" s="5">
        <f t="shared" si="19"/>
        <v>1</v>
      </c>
      <c r="N102" s="5">
        <f t="shared" si="20"/>
        <v>1</v>
      </c>
      <c r="P102" s="11">
        <f t="shared" si="28"/>
        <v>2.6478260048450029E-2</v>
      </c>
      <c r="Q102" s="5">
        <f t="shared" si="21"/>
        <v>1</v>
      </c>
      <c r="R102" s="5">
        <f t="shared" si="22"/>
        <v>1</v>
      </c>
      <c r="U102" s="16">
        <f t="shared" si="23"/>
        <v>0.65205374922885262</v>
      </c>
      <c r="V102" s="17">
        <f t="shared" si="24"/>
        <v>-0.42762828298570005</v>
      </c>
      <c r="W102" s="5">
        <f t="shared" si="25"/>
        <v>1</v>
      </c>
      <c r="X102" s="3">
        <f t="shared" si="26"/>
        <v>1</v>
      </c>
      <c r="Z102" s="18"/>
    </row>
    <row r="103" spans="1:26">
      <c r="A103" s="4">
        <v>41395</v>
      </c>
      <c r="B103" s="9">
        <v>435.17559799999998</v>
      </c>
      <c r="C103" s="9">
        <v>1630.73999</v>
      </c>
      <c r="E103" s="10">
        <f t="shared" si="16"/>
        <v>5.6574989079180238E-2</v>
      </c>
      <c r="F103" s="10">
        <f t="shared" si="16"/>
        <v>2.0762811721046104E-2</v>
      </c>
      <c r="H103" s="5">
        <f t="shared" si="15"/>
        <v>1</v>
      </c>
      <c r="I103" s="5">
        <f t="shared" si="17"/>
        <v>0</v>
      </c>
      <c r="J103" s="5" t="e">
        <f t="shared" si="18"/>
        <v>#DIV/0!</v>
      </c>
      <c r="L103" s="5">
        <f t="shared" si="27"/>
        <v>1</v>
      </c>
      <c r="M103" s="5">
        <f t="shared" si="19"/>
        <v>1</v>
      </c>
      <c r="N103" s="5">
        <f t="shared" si="20"/>
        <v>1</v>
      </c>
      <c r="P103" s="11">
        <f t="shared" si="28"/>
        <v>2.1984950126559984E-2</v>
      </c>
      <c r="Q103" s="5">
        <f t="shared" si="21"/>
        <v>1</v>
      </c>
      <c r="R103" s="5">
        <f t="shared" si="22"/>
        <v>1</v>
      </c>
      <c r="U103" s="16">
        <f t="shared" si="23"/>
        <v>0.61353015661138122</v>
      </c>
      <c r="V103" s="17">
        <f t="shared" si="24"/>
        <v>-0.48852586100846362</v>
      </c>
      <c r="W103" s="5">
        <f t="shared" si="25"/>
        <v>1</v>
      </c>
      <c r="X103" s="3">
        <f t="shared" si="26"/>
        <v>1</v>
      </c>
      <c r="Z103" s="18"/>
    </row>
    <row r="104" spans="1:26">
      <c r="A104" s="4">
        <v>41428</v>
      </c>
      <c r="B104" s="9">
        <v>439.74600199999998</v>
      </c>
      <c r="C104" s="9">
        <v>1606.280029</v>
      </c>
      <c r="E104" s="10">
        <f t="shared" si="16"/>
        <v>1.050243630618275E-2</v>
      </c>
      <c r="F104" s="10">
        <f t="shared" si="16"/>
        <v>-1.4999301636062778E-2</v>
      </c>
      <c r="H104" s="5">
        <f t="shared" si="15"/>
        <v>1</v>
      </c>
      <c r="I104" s="5">
        <f t="shared" si="17"/>
        <v>0</v>
      </c>
      <c r="J104" s="5" t="e">
        <f t="shared" si="18"/>
        <v>#DIV/0!</v>
      </c>
      <c r="L104" s="5">
        <f t="shared" si="27"/>
        <v>1</v>
      </c>
      <c r="M104" s="5">
        <f t="shared" si="19"/>
        <v>1</v>
      </c>
      <c r="N104" s="5">
        <f t="shared" si="20"/>
        <v>1</v>
      </c>
      <c r="P104" s="11">
        <f t="shared" si="28"/>
        <v>2.2656876030943313E-2</v>
      </c>
      <c r="Q104" s="5">
        <f t="shared" si="21"/>
        <v>1</v>
      </c>
      <c r="R104" s="5">
        <f t="shared" si="22"/>
        <v>1</v>
      </c>
      <c r="U104" s="16">
        <f t="shared" si="23"/>
        <v>0.61939583316248914</v>
      </c>
      <c r="V104" s="17">
        <f t="shared" si="24"/>
        <v>-0.47901073868153404</v>
      </c>
      <c r="W104" s="5">
        <f t="shared" si="25"/>
        <v>1</v>
      </c>
      <c r="X104" s="3">
        <f t="shared" si="26"/>
        <v>1</v>
      </c>
      <c r="Z104" s="18"/>
    </row>
    <row r="105" spans="1:26">
      <c r="A105" s="4">
        <v>41456</v>
      </c>
      <c r="B105" s="9">
        <v>443.432343</v>
      </c>
      <c r="C105" s="9">
        <v>1685.7299800000001</v>
      </c>
      <c r="E105" s="10">
        <f t="shared" si="16"/>
        <v>8.3828869011526308E-3</v>
      </c>
      <c r="F105" s="10">
        <f t="shared" si="16"/>
        <v>4.9462079815224991E-2</v>
      </c>
      <c r="H105" s="5">
        <f t="shared" si="15"/>
        <v>1</v>
      </c>
      <c r="I105" s="5">
        <f t="shared" si="17"/>
        <v>0</v>
      </c>
      <c r="J105" s="5" t="e">
        <f t="shared" si="18"/>
        <v>#DIV/0!</v>
      </c>
      <c r="L105" s="5">
        <f t="shared" si="27"/>
        <v>0</v>
      </c>
      <c r="M105" s="5">
        <f t="shared" si="19"/>
        <v>0</v>
      </c>
      <c r="N105" s="5">
        <f t="shared" si="20"/>
        <v>0</v>
      </c>
      <c r="P105" s="11">
        <f t="shared" si="28"/>
        <v>1.3680747285696224E-2</v>
      </c>
      <c r="Q105" s="5">
        <f t="shared" si="21"/>
        <v>1</v>
      </c>
      <c r="R105" s="5">
        <f t="shared" si="22"/>
        <v>1</v>
      </c>
      <c r="U105" s="16">
        <f t="shared" si="23"/>
        <v>0.53881305406890434</v>
      </c>
      <c r="V105" s="17">
        <f t="shared" si="24"/>
        <v>-0.61838660669765488</v>
      </c>
      <c r="W105" s="5">
        <f t="shared" si="25"/>
        <v>1</v>
      </c>
      <c r="X105" s="3">
        <f t="shared" si="26"/>
        <v>1</v>
      </c>
      <c r="Z105" s="18"/>
    </row>
    <row r="106" spans="1:26">
      <c r="A106" s="4">
        <v>41487</v>
      </c>
      <c r="B106" s="9">
        <v>423.02771000000001</v>
      </c>
      <c r="C106" s="9">
        <v>1632.969971</v>
      </c>
      <c r="E106" s="10">
        <f t="shared" si="16"/>
        <v>-4.6015211389305422E-2</v>
      </c>
      <c r="F106" s="10">
        <f t="shared" si="16"/>
        <v>-3.1298019033866864E-2</v>
      </c>
      <c r="H106" s="5">
        <f t="shared" si="15"/>
        <v>0</v>
      </c>
      <c r="I106" s="5">
        <f t="shared" si="17"/>
        <v>1</v>
      </c>
      <c r="J106" s="5">
        <f t="shared" si="18"/>
        <v>0</v>
      </c>
      <c r="L106" s="5">
        <f t="shared" si="27"/>
        <v>1</v>
      </c>
      <c r="M106" s="5">
        <f t="shared" si="19"/>
        <v>1</v>
      </c>
      <c r="N106" s="5">
        <f t="shared" si="20"/>
        <v>0</v>
      </c>
      <c r="P106" s="11">
        <f t="shared" si="28"/>
        <v>2.9860262551625646E-2</v>
      </c>
      <c r="Q106" s="5">
        <f t="shared" si="21"/>
        <v>1</v>
      </c>
      <c r="R106" s="5">
        <f t="shared" si="22"/>
        <v>0</v>
      </c>
      <c r="U106" s="16">
        <f t="shared" si="23"/>
        <v>0.67982122336973683</v>
      </c>
      <c r="V106" s="17">
        <f t="shared" si="24"/>
        <v>-1.1388757622206702</v>
      </c>
      <c r="W106" s="5">
        <f t="shared" si="25"/>
        <v>1</v>
      </c>
      <c r="X106" s="3">
        <f t="shared" si="26"/>
        <v>0</v>
      </c>
      <c r="Z106" s="18"/>
    </row>
    <row r="107" spans="1:26">
      <c r="A107" s="4">
        <v>41520</v>
      </c>
      <c r="B107" s="9">
        <v>437.51825000000002</v>
      </c>
      <c r="C107" s="9">
        <v>1681.5500489999999</v>
      </c>
      <c r="E107" s="10">
        <f t="shared" si="16"/>
        <v>3.4254351801209504E-2</v>
      </c>
      <c r="F107" s="10">
        <f t="shared" si="16"/>
        <v>2.9749523177239112E-2</v>
      </c>
      <c r="H107" s="5">
        <f t="shared" si="15"/>
        <v>1</v>
      </c>
      <c r="I107" s="5">
        <f t="shared" si="17"/>
        <v>0</v>
      </c>
      <c r="J107" s="5" t="e">
        <f t="shared" si="18"/>
        <v>#DIV/0!</v>
      </c>
      <c r="L107" s="5">
        <f t="shared" si="27"/>
        <v>0</v>
      </c>
      <c r="M107" s="5">
        <f t="shared" si="19"/>
        <v>0</v>
      </c>
      <c r="N107" s="5">
        <f t="shared" si="20"/>
        <v>0</v>
      </c>
      <c r="P107" s="11">
        <f t="shared" si="28"/>
        <v>9.5898429175961114E-3</v>
      </c>
      <c r="Q107" s="5">
        <f t="shared" si="21"/>
        <v>1</v>
      </c>
      <c r="R107" s="5">
        <f t="shared" si="22"/>
        <v>1</v>
      </c>
      <c r="U107" s="16">
        <f t="shared" si="23"/>
        <v>0.50112988087126542</v>
      </c>
      <c r="V107" s="17">
        <f t="shared" si="24"/>
        <v>-0.69088996823897986</v>
      </c>
      <c r="W107" s="5">
        <f t="shared" si="25"/>
        <v>1</v>
      </c>
      <c r="X107" s="3">
        <f t="shared" si="26"/>
        <v>1</v>
      </c>
      <c r="Z107" s="18"/>
    </row>
    <row r="108" spans="1:26">
      <c r="A108" s="4">
        <v>41548</v>
      </c>
      <c r="B108" s="9">
        <v>514.77612299999998</v>
      </c>
      <c r="C108" s="9">
        <v>1756.540039</v>
      </c>
      <c r="E108" s="10">
        <f t="shared" si="16"/>
        <v>0.17658205800558013</v>
      </c>
      <c r="F108" s="10">
        <f t="shared" si="16"/>
        <v>4.4595752618006079E-2</v>
      </c>
      <c r="H108" s="5">
        <f t="shared" si="15"/>
        <v>1</v>
      </c>
      <c r="I108" s="5">
        <f t="shared" si="17"/>
        <v>0</v>
      </c>
      <c r="J108" s="5" t="e">
        <f t="shared" si="18"/>
        <v>#DIV/0!</v>
      </c>
      <c r="L108" s="5">
        <f t="shared" si="27"/>
        <v>1</v>
      </c>
      <c r="M108" s="5">
        <f t="shared" si="19"/>
        <v>1</v>
      </c>
      <c r="N108" s="5">
        <f t="shared" si="20"/>
        <v>1</v>
      </c>
      <c r="P108" s="11">
        <f t="shared" si="28"/>
        <v>2.4912499970772373E-2</v>
      </c>
      <c r="Q108" s="5">
        <f t="shared" si="21"/>
        <v>1</v>
      </c>
      <c r="R108" s="5">
        <f t="shared" si="22"/>
        <v>1</v>
      </c>
      <c r="U108" s="16">
        <f t="shared" si="23"/>
        <v>0.63882489568635881</v>
      </c>
      <c r="V108" s="17">
        <f t="shared" si="24"/>
        <v>-0.44812489081716134</v>
      </c>
      <c r="W108" s="5">
        <f t="shared" si="25"/>
        <v>1</v>
      </c>
      <c r="X108" s="3">
        <f t="shared" si="26"/>
        <v>1</v>
      </c>
      <c r="Z108" s="18"/>
    </row>
    <row r="109" spans="1:26">
      <c r="A109" s="4">
        <v>41579</v>
      </c>
      <c r="B109" s="9">
        <v>529.26660200000003</v>
      </c>
      <c r="C109" s="9">
        <v>1805.8100589999999</v>
      </c>
      <c r="E109" s="10">
        <f t="shared" si="16"/>
        <v>2.8149089191535914E-2</v>
      </c>
      <c r="F109" s="10">
        <f t="shared" si="16"/>
        <v>2.8049471635186451E-2</v>
      </c>
      <c r="H109" s="5">
        <f t="shared" si="15"/>
        <v>1</v>
      </c>
      <c r="I109" s="5">
        <f t="shared" si="17"/>
        <v>0</v>
      </c>
      <c r="J109" s="5" t="e">
        <f t="shared" si="18"/>
        <v>#DIV/0!</v>
      </c>
      <c r="L109" s="5">
        <f t="shared" si="27"/>
        <v>1</v>
      </c>
      <c r="M109" s="5">
        <f t="shared" si="19"/>
        <v>1</v>
      </c>
      <c r="N109" s="5">
        <f t="shared" si="20"/>
        <v>1</v>
      </c>
      <c r="P109" s="11">
        <f t="shared" si="28"/>
        <v>2.8638836429445667E-2</v>
      </c>
      <c r="Q109" s="5">
        <f t="shared" si="21"/>
        <v>1</v>
      </c>
      <c r="R109" s="5">
        <f t="shared" si="22"/>
        <v>1</v>
      </c>
      <c r="U109" s="16">
        <f t="shared" si="23"/>
        <v>0.66992645857561706</v>
      </c>
      <c r="V109" s="17">
        <f t="shared" si="24"/>
        <v>-0.4005873359415339</v>
      </c>
      <c r="W109" s="5">
        <f t="shared" si="25"/>
        <v>1</v>
      </c>
      <c r="X109" s="3">
        <f t="shared" si="26"/>
        <v>1</v>
      </c>
      <c r="Z109" s="18"/>
    </row>
    <row r="110" spans="1:26">
      <c r="A110" s="4">
        <v>41610</v>
      </c>
      <c r="B110" s="9">
        <v>559.79620399999999</v>
      </c>
      <c r="C110" s="9">
        <v>1848.3599850000001</v>
      </c>
      <c r="E110" s="10">
        <f t="shared" si="16"/>
        <v>5.7682842417477787E-2</v>
      </c>
      <c r="F110" s="10">
        <f t="shared" si="16"/>
        <v>2.356279155049279E-2</v>
      </c>
      <c r="H110" s="5">
        <f t="shared" si="15"/>
        <v>1</v>
      </c>
      <c r="I110" s="5">
        <f t="shared" si="17"/>
        <v>0</v>
      </c>
      <c r="J110" s="5" t="e">
        <f t="shared" si="18"/>
        <v>#DIV/0!</v>
      </c>
      <c r="L110" s="5">
        <f t="shared" si="27"/>
        <v>1</v>
      </c>
      <c r="M110" s="5">
        <f t="shared" si="19"/>
        <v>1</v>
      </c>
      <c r="N110" s="5">
        <f t="shared" si="20"/>
        <v>1</v>
      </c>
      <c r="P110" s="11">
        <f t="shared" si="28"/>
        <v>2.4485794720927649E-2</v>
      </c>
      <c r="Q110" s="5">
        <f t="shared" si="21"/>
        <v>1</v>
      </c>
      <c r="R110" s="5">
        <f t="shared" si="22"/>
        <v>1</v>
      </c>
      <c r="U110" s="16">
        <f t="shared" si="23"/>
        <v>0.63518190165209898</v>
      </c>
      <c r="V110" s="17">
        <f t="shared" si="24"/>
        <v>-0.45384386181643127</v>
      </c>
      <c r="W110" s="5">
        <f t="shared" si="25"/>
        <v>1</v>
      </c>
      <c r="X110" s="3">
        <f t="shared" si="26"/>
        <v>1</v>
      </c>
      <c r="Z110" s="18"/>
    </row>
    <row r="111" spans="1:26">
      <c r="A111" s="4">
        <v>41641</v>
      </c>
      <c r="B111" s="9">
        <v>589.896118</v>
      </c>
      <c r="C111" s="9">
        <v>1782.589966</v>
      </c>
      <c r="E111" s="10">
        <f t="shared" si="16"/>
        <v>5.3769414270626203E-2</v>
      </c>
      <c r="F111" s="10">
        <f t="shared" si="16"/>
        <v>-3.5582905675162646E-2</v>
      </c>
      <c r="H111" s="5">
        <f t="shared" si="15"/>
        <v>1</v>
      </c>
      <c r="I111" s="5">
        <f t="shared" si="17"/>
        <v>0</v>
      </c>
      <c r="J111" s="5" t="e">
        <f t="shared" si="18"/>
        <v>#DIV/0!</v>
      </c>
      <c r="L111" s="5">
        <f t="shared" si="27"/>
        <v>1</v>
      </c>
      <c r="M111" s="5">
        <f t="shared" si="19"/>
        <v>1</v>
      </c>
      <c r="N111" s="5">
        <f t="shared" si="20"/>
        <v>1</v>
      </c>
      <c r="P111" s="11">
        <f t="shared" si="28"/>
        <v>2.3359658307321632E-2</v>
      </c>
      <c r="Q111" s="5">
        <f t="shared" si="21"/>
        <v>1</v>
      </c>
      <c r="R111" s="5">
        <f t="shared" si="22"/>
        <v>1</v>
      </c>
      <c r="U111" s="16">
        <f t="shared" si="23"/>
        <v>0.62549378268865485</v>
      </c>
      <c r="V111" s="17">
        <f t="shared" si="24"/>
        <v>-0.46921388887092597</v>
      </c>
      <c r="W111" s="5">
        <f t="shared" si="25"/>
        <v>1</v>
      </c>
      <c r="X111" s="3">
        <f t="shared" si="26"/>
        <v>1</v>
      </c>
      <c r="Z111" s="18"/>
    </row>
    <row r="112" spans="1:26">
      <c r="A112" s="4">
        <v>41673</v>
      </c>
      <c r="B112" s="9">
        <v>607.21881099999996</v>
      </c>
      <c r="C112" s="9">
        <v>1859.4499510000001</v>
      </c>
      <c r="E112" s="10">
        <f t="shared" si="16"/>
        <v>2.9365667058008915E-2</v>
      </c>
      <c r="F112" s="10">
        <f t="shared" si="16"/>
        <v>4.3117029976595278E-2</v>
      </c>
      <c r="H112" s="5">
        <f t="shared" si="15"/>
        <v>1</v>
      </c>
      <c r="I112" s="5">
        <f t="shared" si="17"/>
        <v>0</v>
      </c>
      <c r="J112" s="5" t="e">
        <f t="shared" si="18"/>
        <v>#DIV/0!</v>
      </c>
      <c r="L112" s="5">
        <f t="shared" si="27"/>
        <v>0</v>
      </c>
      <c r="M112" s="5">
        <f t="shared" si="19"/>
        <v>0</v>
      </c>
      <c r="N112" s="5">
        <f t="shared" si="20"/>
        <v>0</v>
      </c>
      <c r="P112" s="11">
        <f t="shared" si="28"/>
        <v>8.5143557458231718E-3</v>
      </c>
      <c r="Q112" s="5">
        <f t="shared" si="21"/>
        <v>1</v>
      </c>
      <c r="R112" s="5">
        <f t="shared" si="22"/>
        <v>1</v>
      </c>
      <c r="U112" s="16">
        <f t="shared" si="23"/>
        <v>0.49120342163266995</v>
      </c>
      <c r="V112" s="17">
        <f t="shared" si="24"/>
        <v>-0.71089693630890982</v>
      </c>
      <c r="W112" s="5">
        <f t="shared" si="25"/>
        <v>0</v>
      </c>
      <c r="X112" s="3">
        <f t="shared" si="26"/>
        <v>0</v>
      </c>
      <c r="Z112" s="18"/>
    </row>
    <row r="113" spans="1:26">
      <c r="A113" s="4">
        <v>41701</v>
      </c>
      <c r="B113" s="9">
        <v>556.97247300000004</v>
      </c>
      <c r="C113" s="9">
        <v>1872.339966</v>
      </c>
      <c r="E113" s="10">
        <f t="shared" si="16"/>
        <v>-8.2748322498856108E-2</v>
      </c>
      <c r="F113" s="10">
        <f t="shared" si="16"/>
        <v>6.9321656079357474E-3</v>
      </c>
      <c r="H113" s="5">
        <f t="shared" si="15"/>
        <v>0</v>
      </c>
      <c r="I113" s="5">
        <f t="shared" si="17"/>
        <v>1</v>
      </c>
      <c r="J113" s="5">
        <f t="shared" si="18"/>
        <v>0</v>
      </c>
      <c r="L113" s="5">
        <f t="shared" si="27"/>
        <v>1</v>
      </c>
      <c r="M113" s="5">
        <f t="shared" si="19"/>
        <v>1</v>
      </c>
      <c r="N113" s="5">
        <f t="shared" si="20"/>
        <v>0</v>
      </c>
      <c r="P113" s="11">
        <f t="shared" si="28"/>
        <v>2.8267683732867775E-2</v>
      </c>
      <c r="Q113" s="5">
        <f t="shared" si="21"/>
        <v>1</v>
      </c>
      <c r="R113" s="5">
        <f t="shared" si="22"/>
        <v>0</v>
      </c>
      <c r="U113" s="16">
        <f t="shared" si="23"/>
        <v>0.66688917694317784</v>
      </c>
      <c r="V113" s="17">
        <f t="shared" si="24"/>
        <v>-1.0992800423955471</v>
      </c>
      <c r="W113" s="5">
        <f t="shared" si="25"/>
        <v>1</v>
      </c>
      <c r="X113" s="3">
        <f t="shared" si="26"/>
        <v>0</v>
      </c>
      <c r="Z113" s="18"/>
    </row>
    <row r="114" spans="1:26">
      <c r="A114" s="4">
        <v>41730</v>
      </c>
      <c r="B114" s="9">
        <v>526.66241500000001</v>
      </c>
      <c r="C114" s="9">
        <v>1883.9499510000001</v>
      </c>
      <c r="E114" s="10">
        <f t="shared" si="16"/>
        <v>-5.4419310593110781E-2</v>
      </c>
      <c r="F114" s="10">
        <f t="shared" si="16"/>
        <v>6.2007889650528281E-3</v>
      </c>
      <c r="H114" s="5">
        <f t="shared" si="15"/>
        <v>0</v>
      </c>
      <c r="I114" s="5">
        <f t="shared" si="17"/>
        <v>1</v>
      </c>
      <c r="J114" s="5">
        <f t="shared" si="18"/>
        <v>0</v>
      </c>
      <c r="L114" s="5">
        <f t="shared" si="27"/>
        <v>1</v>
      </c>
      <c r="M114" s="5">
        <f t="shared" si="19"/>
        <v>1</v>
      </c>
      <c r="N114" s="5">
        <f t="shared" si="20"/>
        <v>0</v>
      </c>
      <c r="P114" s="11">
        <f t="shared" si="28"/>
        <v>1.9185446395296464E-2</v>
      </c>
      <c r="Q114" s="5">
        <f t="shared" si="21"/>
        <v>1</v>
      </c>
      <c r="R114" s="5">
        <f t="shared" si="22"/>
        <v>0</v>
      </c>
      <c r="U114" s="16">
        <f t="shared" si="23"/>
        <v>0.58875268209219012</v>
      </c>
      <c r="V114" s="17">
        <f t="shared" si="24"/>
        <v>-0.88856049872854004</v>
      </c>
      <c r="W114" s="5">
        <f t="shared" si="25"/>
        <v>1</v>
      </c>
      <c r="X114" s="3">
        <f t="shared" si="26"/>
        <v>0</v>
      </c>
      <c r="Z114" s="18"/>
    </row>
    <row r="115" spans="1:26">
      <c r="A115" s="4">
        <v>41760</v>
      </c>
      <c r="B115" s="9">
        <v>559.89257799999996</v>
      </c>
      <c r="C115" s="9">
        <v>1923.5699460000001</v>
      </c>
      <c r="E115" s="10">
        <f t="shared" si="16"/>
        <v>6.3095755560988565E-2</v>
      </c>
      <c r="F115" s="10">
        <f t="shared" si="16"/>
        <v>2.1030280012996005E-2</v>
      </c>
      <c r="H115" s="5">
        <f t="shared" si="15"/>
        <v>1</v>
      </c>
      <c r="I115" s="5">
        <f t="shared" si="17"/>
        <v>0</v>
      </c>
      <c r="J115" s="5" t="e">
        <f t="shared" si="18"/>
        <v>#DIV/0!</v>
      </c>
      <c r="L115" s="5">
        <f t="shared" si="27"/>
        <v>1</v>
      </c>
      <c r="M115" s="5">
        <f t="shared" si="19"/>
        <v>1</v>
      </c>
      <c r="N115" s="5">
        <f t="shared" si="20"/>
        <v>1</v>
      </c>
      <c r="P115" s="11">
        <f t="shared" si="28"/>
        <v>1.9001874165036233E-2</v>
      </c>
      <c r="Q115" s="5">
        <f t="shared" si="21"/>
        <v>1</v>
      </c>
      <c r="R115" s="5">
        <f t="shared" si="22"/>
        <v>1</v>
      </c>
      <c r="U115" s="16">
        <f t="shared" si="23"/>
        <v>0.58711061254512997</v>
      </c>
      <c r="V115" s="17">
        <f t="shared" si="24"/>
        <v>-0.53254203986155602</v>
      </c>
      <c r="W115" s="5">
        <f t="shared" si="25"/>
        <v>1</v>
      </c>
      <c r="X115" s="3">
        <f t="shared" si="26"/>
        <v>1</v>
      </c>
      <c r="Z115" s="18"/>
    </row>
    <row r="116" spans="1:26">
      <c r="A116" s="4">
        <v>41792</v>
      </c>
      <c r="B116" s="9">
        <v>575.28259300000002</v>
      </c>
      <c r="C116" s="9">
        <v>1960.2299800000001</v>
      </c>
      <c r="E116" s="10">
        <f t="shared" si="16"/>
        <v>2.7487442421499697E-2</v>
      </c>
      <c r="F116" s="10">
        <f t="shared" si="16"/>
        <v>1.9058331658920569E-2</v>
      </c>
      <c r="H116" s="5">
        <f t="shared" si="15"/>
        <v>1</v>
      </c>
      <c r="I116" s="5">
        <f t="shared" si="17"/>
        <v>0</v>
      </c>
      <c r="J116" s="5" t="e">
        <f t="shared" si="18"/>
        <v>#DIV/0!</v>
      </c>
      <c r="L116" s="5">
        <f t="shared" si="27"/>
        <v>1</v>
      </c>
      <c r="M116" s="5">
        <f t="shared" si="19"/>
        <v>1</v>
      </c>
      <c r="N116" s="5">
        <f t="shared" si="20"/>
        <v>1</v>
      </c>
      <c r="P116" s="11">
        <f t="shared" si="28"/>
        <v>2.2724009362797608E-2</v>
      </c>
      <c r="Q116" s="5">
        <f t="shared" si="21"/>
        <v>1</v>
      </c>
      <c r="R116" s="5">
        <f t="shared" si="22"/>
        <v>1</v>
      </c>
      <c r="U116" s="16">
        <f t="shared" si="23"/>
        <v>0.61998000444716772</v>
      </c>
      <c r="V116" s="17">
        <f t="shared" si="24"/>
        <v>-0.47806805235473598</v>
      </c>
      <c r="W116" s="5">
        <f t="shared" si="25"/>
        <v>1</v>
      </c>
      <c r="X116" s="3">
        <f t="shared" si="26"/>
        <v>1</v>
      </c>
      <c r="Z116" s="18"/>
    </row>
    <row r="117" spans="1:26">
      <c r="A117" s="4">
        <v>41821</v>
      </c>
      <c r="B117" s="8">
        <v>571.60260000000005</v>
      </c>
      <c r="C117" s="9">
        <v>1930.670044</v>
      </c>
      <c r="E117" s="10">
        <f t="shared" si="16"/>
        <v>-6.396843994200152E-3</v>
      </c>
      <c r="F117" s="10">
        <f t="shared" si="16"/>
        <v>-1.5079830581919862E-2</v>
      </c>
      <c r="H117" s="5">
        <f t="shared" si="15"/>
        <v>0</v>
      </c>
      <c r="I117" s="5">
        <f t="shared" si="17"/>
        <v>1</v>
      </c>
      <c r="J117" s="5">
        <f t="shared" si="18"/>
        <v>0</v>
      </c>
      <c r="L117" s="5">
        <f t="shared" si="27"/>
        <v>1</v>
      </c>
      <c r="M117" s="5">
        <f t="shared" si="19"/>
        <v>1</v>
      </c>
      <c r="N117" s="5">
        <f t="shared" si="20"/>
        <v>0</v>
      </c>
      <c r="P117" s="11">
        <f t="shared" si="28"/>
        <v>2.2229059242584961E-2</v>
      </c>
      <c r="Q117" s="5">
        <f t="shared" si="21"/>
        <v>1</v>
      </c>
      <c r="R117" s="5">
        <f t="shared" si="22"/>
        <v>0</v>
      </c>
      <c r="U117" s="16">
        <f t="shared" si="23"/>
        <v>0.61566505562578788</v>
      </c>
      <c r="V117" s="17">
        <f t="shared" si="24"/>
        <v>-0.95624085560971617</v>
      </c>
      <c r="W117" s="5">
        <f t="shared" si="25"/>
        <v>1</v>
      </c>
      <c r="X117" s="3">
        <f t="shared" si="26"/>
        <v>0</v>
      </c>
      <c r="Z117" s="18"/>
    </row>
    <row r="118" spans="1:26">
      <c r="A118" s="4">
        <v>41852</v>
      </c>
      <c r="B118" s="8">
        <v>571.60260000000005</v>
      </c>
      <c r="C118" s="9">
        <v>2003.369995</v>
      </c>
      <c r="E118" s="10">
        <f t="shared" si="16"/>
        <v>0</v>
      </c>
      <c r="F118" s="10">
        <f t="shared" si="16"/>
        <v>3.7655295489735119E-2</v>
      </c>
      <c r="H118" s="5">
        <f>IF(E118&lt;0,0,1)</f>
        <v>1</v>
      </c>
      <c r="I118" s="5">
        <f t="shared" si="17"/>
        <v>0</v>
      </c>
      <c r="J118" s="5" t="e">
        <f t="shared" si="18"/>
        <v>#DIV/0!</v>
      </c>
      <c r="L118" s="5">
        <f t="shared" si="27"/>
        <v>0</v>
      </c>
      <c r="M118" s="5">
        <f t="shared" si="19"/>
        <v>0</v>
      </c>
      <c r="N118" s="5">
        <f t="shared" si="20"/>
        <v>0</v>
      </c>
      <c r="P118" s="11">
        <f t="shared" si="28"/>
        <v>1.3660534884417971E-2</v>
      </c>
      <c r="Q118" s="5">
        <f t="shared" si="21"/>
        <v>1</v>
      </c>
      <c r="R118" s="5">
        <f t="shared" si="22"/>
        <v>1</v>
      </c>
      <c r="U118" s="16">
        <f t="shared" si="23"/>
        <v>0.53862760079538097</v>
      </c>
      <c r="V118" s="17">
        <f t="shared" si="24"/>
        <v>-0.61873085447504761</v>
      </c>
      <c r="W118" s="5">
        <f t="shared" si="25"/>
        <v>1</v>
      </c>
      <c r="X118" s="3">
        <f t="shared" si="26"/>
        <v>1</v>
      </c>
      <c r="Z118" s="18"/>
    </row>
    <row r="119" spans="1:26">
      <c r="A119" s="4">
        <v>41884</v>
      </c>
      <c r="B119" s="9">
        <v>577.36261000000002</v>
      </c>
      <c r="C119" s="9">
        <v>1972.290039</v>
      </c>
      <c r="E119" s="10">
        <f t="shared" si="16"/>
        <v>1.007694856531427E-2</v>
      </c>
      <c r="F119" s="10">
        <f t="shared" si="16"/>
        <v>-1.5513837223063764E-2</v>
      </c>
      <c r="H119" s="5">
        <f t="shared" ref="H119:H148" si="29">IF(E119&lt;0,0,1)</f>
        <v>1</v>
      </c>
      <c r="I119" s="5">
        <f t="shared" si="17"/>
        <v>0</v>
      </c>
      <c r="J119" s="5" t="e">
        <f t="shared" si="18"/>
        <v>#DIV/0!</v>
      </c>
      <c r="L119" s="5">
        <f t="shared" si="27"/>
        <v>1</v>
      </c>
      <c r="M119" s="5">
        <f t="shared" si="19"/>
        <v>1</v>
      </c>
      <c r="N119" s="5">
        <f t="shared" si="20"/>
        <v>1</v>
      </c>
      <c r="P119" s="11">
        <f t="shared" si="28"/>
        <v>2.6896813073271603E-2</v>
      </c>
      <c r="Q119" s="5">
        <f t="shared" si="21"/>
        <v>1</v>
      </c>
      <c r="R119" s="5">
        <f t="shared" si="22"/>
        <v>1</v>
      </c>
      <c r="U119" s="16">
        <f t="shared" si="23"/>
        <v>0.65555164621703432</v>
      </c>
      <c r="V119" s="17">
        <f t="shared" si="24"/>
        <v>-0.42227818984007098</v>
      </c>
      <c r="W119" s="5">
        <f t="shared" si="25"/>
        <v>1</v>
      </c>
      <c r="X119" s="3">
        <f t="shared" si="26"/>
        <v>1</v>
      </c>
      <c r="Z119" s="18"/>
    </row>
    <row r="120" spans="1:26">
      <c r="A120" s="4">
        <v>41913</v>
      </c>
      <c r="B120" s="9">
        <v>559.08252000000005</v>
      </c>
      <c r="C120" s="9">
        <v>2018.0500489999999</v>
      </c>
      <c r="E120" s="10">
        <f t="shared" si="16"/>
        <v>-3.1661367888024428E-2</v>
      </c>
      <c r="F120" s="10">
        <f t="shared" si="16"/>
        <v>2.3201460786772321E-2</v>
      </c>
      <c r="H120" s="5">
        <f t="shared" si="29"/>
        <v>0</v>
      </c>
      <c r="I120" s="5">
        <f t="shared" si="17"/>
        <v>1</v>
      </c>
      <c r="J120" s="5">
        <f t="shared" si="18"/>
        <v>0</v>
      </c>
      <c r="L120" s="5">
        <f t="shared" si="27"/>
        <v>0</v>
      </c>
      <c r="M120" s="5">
        <f t="shared" si="19"/>
        <v>0</v>
      </c>
      <c r="N120" s="5">
        <f t="shared" si="20"/>
        <v>1</v>
      </c>
      <c r="P120" s="11">
        <f t="shared" si="28"/>
        <v>1.3551601179961003E-2</v>
      </c>
      <c r="Q120" s="5">
        <f t="shared" si="21"/>
        <v>1</v>
      </c>
      <c r="R120" s="5">
        <f t="shared" si="22"/>
        <v>0</v>
      </c>
      <c r="U120" s="16">
        <f t="shared" si="23"/>
        <v>0.53762792702449924</v>
      </c>
      <c r="V120" s="17">
        <f t="shared" si="24"/>
        <v>-0.77138535926209839</v>
      </c>
      <c r="W120" s="5">
        <f t="shared" si="25"/>
        <v>1</v>
      </c>
      <c r="X120" s="3">
        <f t="shared" si="26"/>
        <v>0</v>
      </c>
      <c r="Z120" s="18"/>
    </row>
    <row r="121" spans="1:26">
      <c r="A121" s="4">
        <v>41946</v>
      </c>
      <c r="B121" s="9">
        <v>541.83245799999997</v>
      </c>
      <c r="C121" s="9">
        <v>2067.5600589999999</v>
      </c>
      <c r="E121" s="10">
        <f t="shared" si="16"/>
        <v>-3.0854232394888825E-2</v>
      </c>
      <c r="F121" s="10">
        <f t="shared" si="16"/>
        <v>2.4533588760364822E-2</v>
      </c>
      <c r="H121" s="5">
        <f t="shared" si="29"/>
        <v>0</v>
      </c>
      <c r="I121" s="5">
        <f t="shared" si="17"/>
        <v>1</v>
      </c>
      <c r="J121" s="5">
        <f t="shared" si="18"/>
        <v>0</v>
      </c>
      <c r="L121" s="5">
        <f t="shared" si="27"/>
        <v>1</v>
      </c>
      <c r="M121" s="5">
        <f t="shared" si="19"/>
        <v>1</v>
      </c>
      <c r="N121" s="5">
        <f t="shared" si="20"/>
        <v>0</v>
      </c>
      <c r="P121" s="11">
        <f t="shared" si="28"/>
        <v>2.3268965919475693E-2</v>
      </c>
      <c r="Q121" s="5">
        <f t="shared" si="21"/>
        <v>1</v>
      </c>
      <c r="R121" s="5">
        <f t="shared" si="22"/>
        <v>0</v>
      </c>
      <c r="U121" s="16">
        <f t="shared" si="23"/>
        <v>0.62470904607345834</v>
      </c>
      <c r="V121" s="17">
        <f t="shared" si="24"/>
        <v>-0.98005367671134969</v>
      </c>
      <c r="W121" s="5">
        <f t="shared" si="25"/>
        <v>1</v>
      </c>
      <c r="X121" s="3">
        <f t="shared" si="26"/>
        <v>0</v>
      </c>
      <c r="Z121" s="18"/>
    </row>
    <row r="122" spans="1:26">
      <c r="A122" s="4">
        <v>41974</v>
      </c>
      <c r="B122" s="9">
        <v>526.40240500000004</v>
      </c>
      <c r="C122" s="9">
        <v>2058.8999020000001</v>
      </c>
      <c r="E122" s="10">
        <f t="shared" si="16"/>
        <v>-2.8477535393422126E-2</v>
      </c>
      <c r="F122" s="10">
        <f t="shared" si="16"/>
        <v>-4.1885878779204244E-3</v>
      </c>
      <c r="H122" s="5">
        <f t="shared" si="29"/>
        <v>0</v>
      </c>
      <c r="I122" s="5">
        <f t="shared" si="17"/>
        <v>1</v>
      </c>
      <c r="J122" s="5">
        <f t="shared" si="18"/>
        <v>0</v>
      </c>
      <c r="L122" s="5">
        <f t="shared" si="27"/>
        <v>1</v>
      </c>
      <c r="M122" s="5">
        <f t="shared" si="19"/>
        <v>1</v>
      </c>
      <c r="N122" s="5">
        <f t="shared" si="20"/>
        <v>0</v>
      </c>
      <c r="P122" s="11">
        <f t="shared" si="28"/>
        <v>2.360332401729584E-2</v>
      </c>
      <c r="Q122" s="5">
        <f t="shared" si="21"/>
        <v>1</v>
      </c>
      <c r="R122" s="5">
        <f t="shared" si="22"/>
        <v>0</v>
      </c>
      <c r="U122" s="16">
        <f t="shared" si="23"/>
        <v>0.62759888099865124</v>
      </c>
      <c r="V122" s="17">
        <f t="shared" si="24"/>
        <v>-0.98778372874660536</v>
      </c>
      <c r="W122" s="5">
        <f t="shared" si="25"/>
        <v>1</v>
      </c>
      <c r="X122" s="3">
        <f t="shared" si="26"/>
        <v>0</v>
      </c>
      <c r="Z122" s="18"/>
    </row>
    <row r="123" spans="1:26">
      <c r="A123" s="4">
        <v>42006</v>
      </c>
      <c r="B123" s="9">
        <v>534.52246100000002</v>
      </c>
      <c r="C123" s="9">
        <v>1994.98999</v>
      </c>
      <c r="E123" s="10">
        <f t="shared" si="16"/>
        <v>1.5425567822016317E-2</v>
      </c>
      <c r="F123" s="10">
        <f t="shared" si="16"/>
        <v>-3.1040805790470194E-2</v>
      </c>
      <c r="H123" s="5">
        <f t="shared" si="29"/>
        <v>1</v>
      </c>
      <c r="I123" s="5">
        <f t="shared" si="17"/>
        <v>0</v>
      </c>
      <c r="J123" s="5" t="e">
        <f t="shared" si="18"/>
        <v>#DIV/0!</v>
      </c>
      <c r="L123" s="5">
        <f t="shared" si="27"/>
        <v>0</v>
      </c>
      <c r="M123" s="5">
        <f t="shared" si="19"/>
        <v>0</v>
      </c>
      <c r="N123" s="5">
        <f t="shared" si="20"/>
        <v>0</v>
      </c>
      <c r="P123" s="11">
        <f t="shared" si="28"/>
        <v>1.639418755562955E-2</v>
      </c>
      <c r="Q123" s="5">
        <f t="shared" si="21"/>
        <v>1</v>
      </c>
      <c r="R123" s="5">
        <f t="shared" si="22"/>
        <v>1</v>
      </c>
      <c r="U123" s="16">
        <f t="shared" si="23"/>
        <v>0.56359167633016427</v>
      </c>
      <c r="V123" s="17">
        <f t="shared" si="24"/>
        <v>-0.57342526782081538</v>
      </c>
      <c r="W123" s="5">
        <f t="shared" si="25"/>
        <v>1</v>
      </c>
      <c r="X123" s="3">
        <f t="shared" si="26"/>
        <v>1</v>
      </c>
      <c r="Z123" s="18"/>
    </row>
    <row r="124" spans="1:26">
      <c r="A124" s="4">
        <v>42037</v>
      </c>
      <c r="B124" s="9">
        <v>558.40252699999996</v>
      </c>
      <c r="C124" s="9">
        <v>2104.5</v>
      </c>
      <c r="E124" s="10">
        <f t="shared" si="16"/>
        <v>4.4675514580480691E-2</v>
      </c>
      <c r="F124" s="10">
        <f t="shared" si="16"/>
        <v>5.4892511014553946E-2</v>
      </c>
      <c r="H124" s="5">
        <f t="shared" si="29"/>
        <v>1</v>
      </c>
      <c r="I124" s="5">
        <f t="shared" si="17"/>
        <v>0</v>
      </c>
      <c r="J124" s="5" t="e">
        <f t="shared" si="18"/>
        <v>#DIV/0!</v>
      </c>
      <c r="L124" s="5">
        <f t="shared" si="27"/>
        <v>0</v>
      </c>
      <c r="M124" s="5">
        <f t="shared" si="19"/>
        <v>0</v>
      </c>
      <c r="N124" s="5">
        <f t="shared" si="20"/>
        <v>0</v>
      </c>
      <c r="P124" s="11">
        <f t="shared" si="28"/>
        <v>9.6544022786343234E-3</v>
      </c>
      <c r="Q124" s="5">
        <f t="shared" si="21"/>
        <v>1</v>
      </c>
      <c r="R124" s="5">
        <f t="shared" si="22"/>
        <v>1</v>
      </c>
      <c r="U124" s="16">
        <f t="shared" si="23"/>
        <v>0.50172579619916524</v>
      </c>
      <c r="V124" s="17">
        <f t="shared" si="24"/>
        <v>-0.68970153123520472</v>
      </c>
      <c r="W124" s="5">
        <f t="shared" si="25"/>
        <v>1</v>
      </c>
      <c r="X124" s="3">
        <f t="shared" si="26"/>
        <v>1</v>
      </c>
      <c r="Z124" s="18"/>
    </row>
    <row r="125" spans="1:26">
      <c r="A125" s="4">
        <v>42065</v>
      </c>
      <c r="B125" s="9">
        <v>548.00244099999998</v>
      </c>
      <c r="C125" s="9">
        <v>2067.889893</v>
      </c>
      <c r="E125" s="10">
        <f t="shared" si="16"/>
        <v>-1.8624711560447538E-2</v>
      </c>
      <c r="F125" s="10">
        <f t="shared" si="16"/>
        <v>-1.739610691375626E-2</v>
      </c>
      <c r="H125" s="5">
        <f t="shared" si="29"/>
        <v>0</v>
      </c>
      <c r="I125" s="5">
        <f t="shared" si="17"/>
        <v>1</v>
      </c>
      <c r="J125" s="5">
        <f t="shared" si="18"/>
        <v>0</v>
      </c>
      <c r="L125" s="5">
        <f t="shared" si="27"/>
        <v>1</v>
      </c>
      <c r="M125" s="5">
        <f t="shared" si="19"/>
        <v>1</v>
      </c>
      <c r="N125" s="5">
        <f t="shared" si="20"/>
        <v>0</v>
      </c>
      <c r="P125" s="11">
        <f t="shared" si="28"/>
        <v>3.1223276227597168E-2</v>
      </c>
      <c r="Q125" s="5">
        <f t="shared" si="21"/>
        <v>1</v>
      </c>
      <c r="R125" s="5">
        <f t="shared" si="22"/>
        <v>0</v>
      </c>
      <c r="U125" s="16">
        <f t="shared" si="23"/>
        <v>0.69067480419085336</v>
      </c>
      <c r="V125" s="17">
        <f t="shared" si="24"/>
        <v>-1.1733621418615379</v>
      </c>
      <c r="W125" s="5">
        <f t="shared" si="25"/>
        <v>1</v>
      </c>
      <c r="X125" s="3">
        <f t="shared" si="26"/>
        <v>0</v>
      </c>
      <c r="Z125" s="18"/>
    </row>
    <row r="126" spans="1:26">
      <c r="A126" s="4">
        <v>42095</v>
      </c>
      <c r="B126" s="9">
        <v>537.34002699999996</v>
      </c>
      <c r="C126" s="9">
        <v>2085.51001</v>
      </c>
      <c r="E126" s="10">
        <f t="shared" si="16"/>
        <v>-1.9456873185716317E-2</v>
      </c>
      <c r="F126" s="10">
        <f t="shared" si="16"/>
        <v>8.5208197301247512E-3</v>
      </c>
      <c r="H126" s="5">
        <f t="shared" si="29"/>
        <v>0</v>
      </c>
      <c r="I126" s="5">
        <f t="shared" si="17"/>
        <v>1</v>
      </c>
      <c r="J126" s="5">
        <f t="shared" si="18"/>
        <v>0</v>
      </c>
      <c r="L126" s="5">
        <f t="shared" si="27"/>
        <v>0</v>
      </c>
      <c r="M126" s="5">
        <f t="shared" si="19"/>
        <v>0</v>
      </c>
      <c r="N126" s="5">
        <f t="shared" si="20"/>
        <v>1</v>
      </c>
      <c r="P126" s="11">
        <f t="shared" si="28"/>
        <v>1.3079159998752855E-2</v>
      </c>
      <c r="Q126" s="5">
        <f t="shared" si="21"/>
        <v>1</v>
      </c>
      <c r="R126" s="5">
        <f t="shared" si="22"/>
        <v>0</v>
      </c>
      <c r="U126" s="16">
        <f t="shared" si="23"/>
        <v>0.53328898137567815</v>
      </c>
      <c r="V126" s="17">
        <f t="shared" si="24"/>
        <v>-0.76204501665364166</v>
      </c>
      <c r="W126" s="5">
        <f t="shared" si="25"/>
        <v>1</v>
      </c>
      <c r="X126" s="3">
        <f t="shared" si="26"/>
        <v>0</v>
      </c>
      <c r="Z126" s="18"/>
    </row>
    <row r="127" spans="1:26">
      <c r="A127" s="4">
        <v>42125</v>
      </c>
      <c r="B127" s="9">
        <v>532.10998500000005</v>
      </c>
      <c r="C127" s="9">
        <v>2107.389893</v>
      </c>
      <c r="E127" s="10">
        <f t="shared" si="16"/>
        <v>-9.7332075356446612E-3</v>
      </c>
      <c r="F127" s="10">
        <f t="shared" si="16"/>
        <v>1.0491382393316817E-2</v>
      </c>
      <c r="H127" s="5">
        <f t="shared" si="29"/>
        <v>0</v>
      </c>
      <c r="I127" s="5">
        <f t="shared" si="17"/>
        <v>1</v>
      </c>
      <c r="J127" s="5">
        <f t="shared" si="18"/>
        <v>0</v>
      </c>
      <c r="L127" s="5">
        <f t="shared" si="27"/>
        <v>1</v>
      </c>
      <c r="M127" s="5">
        <f t="shared" si="19"/>
        <v>1</v>
      </c>
      <c r="N127" s="5">
        <f t="shared" si="20"/>
        <v>0</v>
      </c>
      <c r="P127" s="11">
        <f t="shared" si="28"/>
        <v>1.9584191396466853E-2</v>
      </c>
      <c r="Q127" s="5">
        <f t="shared" si="21"/>
        <v>1</v>
      </c>
      <c r="R127" s="5">
        <f t="shared" si="22"/>
        <v>0</v>
      </c>
      <c r="U127" s="16">
        <f t="shared" si="23"/>
        <v>0.59231264278695817</v>
      </c>
      <c r="V127" s="17">
        <f t="shared" si="24"/>
        <v>-0.89725467966217531</v>
      </c>
      <c r="W127" s="5">
        <f t="shared" si="25"/>
        <v>1</v>
      </c>
      <c r="X127" s="3">
        <f t="shared" si="26"/>
        <v>0</v>
      </c>
      <c r="Z127" s="18"/>
    </row>
    <row r="128" spans="1:26">
      <c r="A128" s="4">
        <v>42156</v>
      </c>
      <c r="B128" s="9">
        <v>520.51000999999997</v>
      </c>
      <c r="C128" s="9">
        <v>2063.110107</v>
      </c>
      <c r="E128" s="10">
        <f t="shared" si="16"/>
        <v>-2.1799957390388203E-2</v>
      </c>
      <c r="F128" s="10">
        <f t="shared" si="16"/>
        <v>-2.1011672375900514E-2</v>
      </c>
      <c r="H128" s="5">
        <f t="shared" si="29"/>
        <v>0</v>
      </c>
      <c r="I128" s="5">
        <f t="shared" si="17"/>
        <v>1</v>
      </c>
      <c r="J128" s="5">
        <f t="shared" si="18"/>
        <v>0</v>
      </c>
      <c r="L128" s="5">
        <f t="shared" si="27"/>
        <v>1</v>
      </c>
      <c r="M128" s="5">
        <f t="shared" si="19"/>
        <v>1</v>
      </c>
      <c r="N128" s="5">
        <f t="shared" si="20"/>
        <v>0</v>
      </c>
      <c r="P128" s="11">
        <f t="shared" si="28"/>
        <v>2.007879371453352E-2</v>
      </c>
      <c r="Q128" s="5">
        <f t="shared" si="21"/>
        <v>1</v>
      </c>
      <c r="R128" s="5">
        <f t="shared" si="22"/>
        <v>0</v>
      </c>
      <c r="U128" s="16">
        <f t="shared" si="23"/>
        <v>0.59671494390009383</v>
      </c>
      <c r="V128" s="17">
        <f t="shared" si="24"/>
        <v>-0.90811163184361976</v>
      </c>
      <c r="W128" s="5">
        <f t="shared" si="25"/>
        <v>1</v>
      </c>
      <c r="X128" s="3">
        <f t="shared" si="26"/>
        <v>0</v>
      </c>
      <c r="Z128" s="18"/>
    </row>
    <row r="129" spans="1:26">
      <c r="A129" s="4">
        <v>42186</v>
      </c>
      <c r="B129" s="9">
        <v>625.60998500000005</v>
      </c>
      <c r="C129" s="9">
        <v>2103.8400879999999</v>
      </c>
      <c r="E129" s="10">
        <f t="shared" si="16"/>
        <v>0.20191729838202366</v>
      </c>
      <c r="F129" s="10">
        <f t="shared" si="16"/>
        <v>1.9742029696721453E-2</v>
      </c>
      <c r="H129" s="5">
        <f t="shared" si="29"/>
        <v>1</v>
      </c>
      <c r="I129" s="5">
        <f t="shared" si="17"/>
        <v>0</v>
      </c>
      <c r="J129" s="5" t="e">
        <f t="shared" si="18"/>
        <v>#DIV/0!</v>
      </c>
      <c r="L129" s="5">
        <f t="shared" si="27"/>
        <v>0</v>
      </c>
      <c r="M129" s="5">
        <f t="shared" si="19"/>
        <v>0</v>
      </c>
      <c r="N129" s="5">
        <f t="shared" si="20"/>
        <v>0</v>
      </c>
      <c r="P129" s="11">
        <f t="shared" si="28"/>
        <v>1.2171669416442947E-2</v>
      </c>
      <c r="Q129" s="5">
        <f t="shared" si="21"/>
        <v>1</v>
      </c>
      <c r="R129" s="5">
        <f t="shared" si="22"/>
        <v>1</v>
      </c>
      <c r="U129" s="16">
        <f t="shared" si="23"/>
        <v>0.5249409183752749</v>
      </c>
      <c r="V129" s="17">
        <f t="shared" si="24"/>
        <v>-0.64446955915126003</v>
      </c>
      <c r="W129" s="5">
        <f t="shared" si="25"/>
        <v>1</v>
      </c>
      <c r="X129" s="3">
        <f t="shared" si="26"/>
        <v>1</v>
      </c>
      <c r="Z129" s="18"/>
    </row>
    <row r="130" spans="1:26">
      <c r="A130" s="4">
        <v>42219</v>
      </c>
      <c r="B130" s="9">
        <v>618.25</v>
      </c>
      <c r="C130" s="9">
        <v>1972.1800539999999</v>
      </c>
      <c r="E130" s="10">
        <f t="shared" si="16"/>
        <v>-1.1764494136071169E-2</v>
      </c>
      <c r="F130" s="10">
        <f t="shared" si="16"/>
        <v>-6.2580818167202845E-2</v>
      </c>
      <c r="H130" s="5">
        <f t="shared" si="29"/>
        <v>0</v>
      </c>
      <c r="I130" s="5">
        <f t="shared" si="17"/>
        <v>1</v>
      </c>
      <c r="J130" s="5">
        <f t="shared" si="18"/>
        <v>0</v>
      </c>
      <c r="L130" s="5">
        <f t="shared" si="27"/>
        <v>1</v>
      </c>
      <c r="M130" s="5">
        <f t="shared" si="19"/>
        <v>1</v>
      </c>
      <c r="N130" s="5">
        <f t="shared" si="20"/>
        <v>0</v>
      </c>
      <c r="P130" s="11">
        <f t="shared" si="28"/>
        <v>2.2400664358560404E-2</v>
      </c>
      <c r="Q130" s="5">
        <f t="shared" si="21"/>
        <v>1</v>
      </c>
      <c r="R130" s="5">
        <f t="shared" si="22"/>
        <v>0</v>
      </c>
      <c r="U130" s="16">
        <f t="shared" si="23"/>
        <v>0.617163200846506</v>
      </c>
      <c r="V130" s="17">
        <f t="shared" si="24"/>
        <v>-0.9601464924837253</v>
      </c>
      <c r="W130" s="5">
        <f t="shared" si="25"/>
        <v>1</v>
      </c>
      <c r="X130" s="3">
        <f t="shared" si="26"/>
        <v>0</v>
      </c>
      <c r="Z130" s="18"/>
    </row>
    <row r="131" spans="1:26">
      <c r="A131" s="4">
        <v>42248</v>
      </c>
      <c r="B131" s="9">
        <v>608.419983</v>
      </c>
      <c r="C131" s="9">
        <v>1920.030029</v>
      </c>
      <c r="E131" s="10">
        <f t="shared" si="16"/>
        <v>-1.5899744439951458E-2</v>
      </c>
      <c r="F131" s="10">
        <f t="shared" si="16"/>
        <v>-2.6442831573227132E-2</v>
      </c>
      <c r="H131" s="5">
        <f t="shared" si="29"/>
        <v>0</v>
      </c>
      <c r="I131" s="5">
        <f t="shared" si="17"/>
        <v>1</v>
      </c>
      <c r="J131" s="5">
        <f t="shared" si="18"/>
        <v>0</v>
      </c>
      <c r="L131" s="5">
        <f t="shared" si="27"/>
        <v>0</v>
      </c>
      <c r="M131" s="5">
        <f t="shared" si="19"/>
        <v>0</v>
      </c>
      <c r="N131" s="5">
        <f t="shared" si="20"/>
        <v>1</v>
      </c>
      <c r="P131" s="11">
        <f t="shared" si="28"/>
        <v>1.7380017881705213E-3</v>
      </c>
      <c r="Q131" s="5">
        <f t="shared" si="21"/>
        <v>1</v>
      </c>
      <c r="R131" s="5">
        <f t="shared" si="22"/>
        <v>0</v>
      </c>
      <c r="U131" s="16">
        <f t="shared" si="23"/>
        <v>0.42913318304814174</v>
      </c>
      <c r="V131" s="17">
        <f t="shared" si="24"/>
        <v>-0.56059934180023407</v>
      </c>
      <c r="W131" s="5">
        <f t="shared" si="25"/>
        <v>0</v>
      </c>
      <c r="X131" s="3">
        <f t="shared" si="26"/>
        <v>1</v>
      </c>
      <c r="Z131" s="18"/>
    </row>
    <row r="132" spans="1:26">
      <c r="A132" s="4">
        <v>42278</v>
      </c>
      <c r="B132" s="9">
        <v>710.80999799999995</v>
      </c>
      <c r="C132" s="9">
        <v>2079.360107</v>
      </c>
      <c r="E132" s="10">
        <f t="shared" si="16"/>
        <v>0.16828838279626313</v>
      </c>
      <c r="F132" s="10">
        <f t="shared" si="16"/>
        <v>8.2983117760394132E-2</v>
      </c>
      <c r="H132" s="5">
        <f t="shared" si="29"/>
        <v>1</v>
      </c>
      <c r="I132" s="5">
        <f t="shared" si="17"/>
        <v>0</v>
      </c>
      <c r="J132" s="5" t="e">
        <f t="shared" si="18"/>
        <v>#DIV/0!</v>
      </c>
      <c r="L132" s="5">
        <f t="shared" si="27"/>
        <v>0</v>
      </c>
      <c r="M132" s="5">
        <f t="shared" si="19"/>
        <v>0</v>
      </c>
      <c r="N132" s="5">
        <f t="shared" si="20"/>
        <v>0</v>
      </c>
      <c r="P132" s="11">
        <f t="shared" si="28"/>
        <v>1.0808473016265838E-2</v>
      </c>
      <c r="Q132" s="5">
        <f t="shared" si="21"/>
        <v>1</v>
      </c>
      <c r="R132" s="5">
        <f t="shared" si="22"/>
        <v>1</v>
      </c>
      <c r="U132" s="16">
        <f t="shared" si="23"/>
        <v>0.51237601536447419</v>
      </c>
      <c r="V132" s="17">
        <f t="shared" si="24"/>
        <v>-0.66869651847728773</v>
      </c>
      <c r="W132" s="5">
        <f t="shared" si="25"/>
        <v>1</v>
      </c>
      <c r="X132" s="3">
        <f t="shared" si="26"/>
        <v>1</v>
      </c>
      <c r="Z132" s="18"/>
    </row>
    <row r="133" spans="1:26">
      <c r="A133" s="4">
        <v>42310</v>
      </c>
      <c r="B133" s="9">
        <v>742.59997599999997</v>
      </c>
      <c r="C133" s="9">
        <v>2080.4099120000001</v>
      </c>
      <c r="E133" s="10">
        <f t="shared" ref="E133:F148" si="30">B133/B132-1</f>
        <v>4.4723594335261518E-2</v>
      </c>
      <c r="F133" s="10">
        <f t="shared" si="30"/>
        <v>5.0486926072412786E-4</v>
      </c>
      <c r="H133" s="5">
        <f t="shared" si="29"/>
        <v>1</v>
      </c>
      <c r="I133" s="5">
        <f t="shared" ref="I133:I148" si="31">1-H133</f>
        <v>0</v>
      </c>
      <c r="J133" s="5" t="e">
        <f t="shared" ref="J133:J148" si="32">H133/I133</f>
        <v>#DIV/0!</v>
      </c>
      <c r="L133" s="5">
        <f t="shared" si="27"/>
        <v>1</v>
      </c>
      <c r="M133" s="5">
        <f t="shared" ref="M133:M148" si="33">L133</f>
        <v>1</v>
      </c>
      <c r="N133" s="5">
        <f t="shared" ref="N133:N148" si="34">IF(M133=H133,1,0)</f>
        <v>1</v>
      </c>
      <c r="P133" s="11">
        <f t="shared" si="28"/>
        <v>3.8273891502061813E-2</v>
      </c>
      <c r="Q133" s="5">
        <f t="shared" ref="Q133:Q148" si="35">IF(P133&gt;0,1,0)</f>
        <v>1</v>
      </c>
      <c r="R133" s="5">
        <f t="shared" ref="R133:R148" si="36">IF(Q133=H133,1,0)</f>
        <v>1</v>
      </c>
      <c r="U133" s="16">
        <f t="shared" ref="U133:U134" si="37">1/(1+EXP(-$Z$1-$AB$1*F132-$AD$1*E132))</f>
        <v>0.74337809837015645</v>
      </c>
      <c r="V133" s="17">
        <f t="shared" ref="V133:V148" si="38">(H133*LN(U133)+I133*LN(1-U133))*(H133+I133)</f>
        <v>-0.29655048298672354</v>
      </c>
      <c r="W133" s="5">
        <f t="shared" ref="W133:W148" si="39">IF(U133&gt;0.5,1,0)</f>
        <v>1</v>
      </c>
      <c r="X133" s="3">
        <f t="shared" ref="X133:X148" si="40">IF(W133=H133,1,0)</f>
        <v>1</v>
      </c>
      <c r="Z133" s="18"/>
    </row>
    <row r="134" spans="1:26">
      <c r="A134" s="4">
        <v>42339</v>
      </c>
      <c r="B134" s="9">
        <v>758.88000499999998</v>
      </c>
      <c r="C134" s="9">
        <v>2043.9399410000001</v>
      </c>
      <c r="E134" s="10">
        <f t="shared" si="30"/>
        <v>2.1923013097431054E-2</v>
      </c>
      <c r="F134" s="10">
        <f t="shared" si="30"/>
        <v>-1.7530185176314439E-2</v>
      </c>
      <c r="H134" s="5">
        <f t="shared" si="29"/>
        <v>1</v>
      </c>
      <c r="I134" s="5">
        <f t="shared" si="31"/>
        <v>0</v>
      </c>
      <c r="J134" s="5" t="e">
        <f t="shared" si="32"/>
        <v>#DIV/0!</v>
      </c>
      <c r="L134" s="5">
        <f t="shared" ref="L134:L148" si="41">IF(F133&gt;0,1,0)</f>
        <v>1</v>
      </c>
      <c r="M134" s="5">
        <f t="shared" si="33"/>
        <v>1</v>
      </c>
      <c r="N134" s="5">
        <f t="shared" si="34"/>
        <v>1</v>
      </c>
      <c r="P134" s="11">
        <f t="shared" ref="P134:P148" si="42">FORECAST(F133,$E$5:$E$148,$F$4:$F$147)</f>
        <v>1.7572224074782802E-2</v>
      </c>
      <c r="Q134" s="5">
        <f t="shared" si="35"/>
        <v>1</v>
      </c>
      <c r="R134" s="5">
        <f t="shared" si="36"/>
        <v>1</v>
      </c>
      <c r="U134" s="16">
        <f t="shared" si="37"/>
        <v>0.57425855622061572</v>
      </c>
      <c r="V134" s="17">
        <f t="shared" si="38"/>
        <v>-0.55467553770570555</v>
      </c>
      <c r="W134" s="5">
        <f t="shared" si="39"/>
        <v>1</v>
      </c>
      <c r="X134" s="3">
        <f t="shared" si="40"/>
        <v>1</v>
      </c>
      <c r="Z134" s="18"/>
    </row>
    <row r="135" spans="1:26">
      <c r="A135" s="4">
        <v>42373</v>
      </c>
      <c r="B135" s="9">
        <v>742.95001200000002</v>
      </c>
      <c r="C135" s="9">
        <v>1940.23999</v>
      </c>
      <c r="E135" s="10">
        <f t="shared" si="30"/>
        <v>-2.0991451738143985E-2</v>
      </c>
      <c r="F135" s="10">
        <f t="shared" si="30"/>
        <v>-5.073532197294639E-2</v>
      </c>
      <c r="H135" s="5">
        <f t="shared" si="29"/>
        <v>0</v>
      </c>
      <c r="I135" s="5">
        <f t="shared" si="31"/>
        <v>1</v>
      </c>
      <c r="J135" s="5">
        <f t="shared" si="32"/>
        <v>0</v>
      </c>
      <c r="L135" s="5">
        <f t="shared" si="41"/>
        <v>0</v>
      </c>
      <c r="M135" s="5">
        <f t="shared" si="33"/>
        <v>0</v>
      </c>
      <c r="N135" s="5">
        <f t="shared" si="34"/>
        <v>1</v>
      </c>
      <c r="P135" s="11">
        <f t="shared" si="42"/>
        <v>1.3045506961119327E-2</v>
      </c>
      <c r="Q135" s="5">
        <f t="shared" si="35"/>
        <v>1</v>
      </c>
      <c r="R135" s="5">
        <f t="shared" si="36"/>
        <v>0</v>
      </c>
      <c r="U135" s="16">
        <f>1/(1+EXP(-$Z$1-$AB$1*F134-$AD$1*E134))</f>
        <v>0.53297970855050314</v>
      </c>
      <c r="V135" s="17">
        <f t="shared" si="38"/>
        <v>-0.76138257161587064</v>
      </c>
      <c r="W135" s="5">
        <f t="shared" si="39"/>
        <v>1</v>
      </c>
      <c r="X135" s="3">
        <f t="shared" si="40"/>
        <v>0</v>
      </c>
      <c r="Z135" s="18"/>
    </row>
    <row r="136" spans="1:26">
      <c r="A136" s="4">
        <v>42401</v>
      </c>
      <c r="B136" s="9">
        <v>697.77002000000005</v>
      </c>
      <c r="C136" s="9">
        <v>1932.2299800000001</v>
      </c>
      <c r="E136" s="10">
        <f t="shared" si="30"/>
        <v>-6.0811617565462717E-2</v>
      </c>
      <c r="F136" s="10">
        <f t="shared" si="30"/>
        <v>-4.1283604302990717E-3</v>
      </c>
      <c r="H136" s="5">
        <f t="shared" si="29"/>
        <v>0</v>
      </c>
      <c r="I136" s="5">
        <f t="shared" si="31"/>
        <v>1</v>
      </c>
      <c r="J136" s="5">
        <f t="shared" si="32"/>
        <v>0</v>
      </c>
      <c r="L136" s="5">
        <f t="shared" si="41"/>
        <v>0</v>
      </c>
      <c r="M136" s="5">
        <f t="shared" si="33"/>
        <v>0</v>
      </c>
      <c r="N136" s="5">
        <f t="shared" si="34"/>
        <v>1</v>
      </c>
      <c r="P136" s="11">
        <f t="shared" si="42"/>
        <v>4.7111677705395268E-3</v>
      </c>
      <c r="Q136" s="5">
        <f t="shared" si="35"/>
        <v>1</v>
      </c>
      <c r="R136" s="5">
        <f t="shared" si="36"/>
        <v>0</v>
      </c>
      <c r="U136" s="16">
        <f t="shared" ref="U136:U148" si="43">1/(1+EXP(-$Z$1-$AB$1*F135-$AD$1*E135))</f>
        <v>0.45620937139164808</v>
      </c>
      <c r="V136" s="17">
        <f t="shared" si="38"/>
        <v>-0.60919098009086192</v>
      </c>
      <c r="W136" s="5">
        <f t="shared" si="39"/>
        <v>0</v>
      </c>
      <c r="X136" s="3">
        <f t="shared" si="40"/>
        <v>1</v>
      </c>
      <c r="Z136" s="18"/>
    </row>
    <row r="137" spans="1:26">
      <c r="A137" s="4">
        <v>42430</v>
      </c>
      <c r="B137" s="9">
        <v>744.95001200000002</v>
      </c>
      <c r="C137" s="9">
        <v>2059.73999</v>
      </c>
      <c r="E137" s="10">
        <f t="shared" si="30"/>
        <v>6.7615389953268545E-2</v>
      </c>
      <c r="F137" s="10">
        <f t="shared" si="30"/>
        <v>6.5991114577365062E-2</v>
      </c>
      <c r="H137" s="5">
        <f t="shared" si="29"/>
        <v>1</v>
      </c>
      <c r="I137" s="5">
        <f t="shared" si="31"/>
        <v>0</v>
      </c>
      <c r="J137" s="5" t="e">
        <f t="shared" si="32"/>
        <v>#DIV/0!</v>
      </c>
      <c r="L137" s="5">
        <f t="shared" si="41"/>
        <v>0</v>
      </c>
      <c r="M137" s="5">
        <f t="shared" si="33"/>
        <v>0</v>
      </c>
      <c r="N137" s="5">
        <f t="shared" si="34"/>
        <v>0</v>
      </c>
      <c r="P137" s="11">
        <f t="shared" si="42"/>
        <v>1.6409304372648963E-2</v>
      </c>
      <c r="Q137" s="5">
        <f t="shared" si="35"/>
        <v>1</v>
      </c>
      <c r="R137" s="5">
        <f t="shared" si="36"/>
        <v>1</v>
      </c>
      <c r="U137" s="16">
        <f t="shared" si="43"/>
        <v>0.56372895132738932</v>
      </c>
      <c r="V137" s="17">
        <f t="shared" si="38"/>
        <v>-0.57318172575383697</v>
      </c>
      <c r="W137" s="5">
        <f t="shared" si="39"/>
        <v>1</v>
      </c>
      <c r="X137" s="3">
        <f t="shared" si="40"/>
        <v>1</v>
      </c>
      <c r="Z137" s="18"/>
    </row>
    <row r="138" spans="1:26">
      <c r="A138" s="4">
        <v>42461</v>
      </c>
      <c r="B138" s="9">
        <v>693.01000999999997</v>
      </c>
      <c r="C138" s="9">
        <v>2065.3000489999999</v>
      </c>
      <c r="E138" s="10">
        <f t="shared" si="30"/>
        <v>-6.9722801749548813E-2</v>
      </c>
      <c r="F138" s="10">
        <f t="shared" si="30"/>
        <v>2.6993984808731941E-3</v>
      </c>
      <c r="H138" s="5">
        <f t="shared" si="29"/>
        <v>0</v>
      </c>
      <c r="I138" s="5">
        <f t="shared" si="31"/>
        <v>1</v>
      </c>
      <c r="J138" s="5">
        <f t="shared" si="32"/>
        <v>0</v>
      </c>
      <c r="L138" s="5">
        <f t="shared" si="41"/>
        <v>1</v>
      </c>
      <c r="M138" s="5">
        <f t="shared" si="33"/>
        <v>1</v>
      </c>
      <c r="N138" s="5">
        <f t="shared" si="34"/>
        <v>0</v>
      </c>
      <c r="P138" s="11">
        <f t="shared" si="42"/>
        <v>3.4008975536736222E-2</v>
      </c>
      <c r="Q138" s="5">
        <f t="shared" si="35"/>
        <v>1</v>
      </c>
      <c r="R138" s="5">
        <f t="shared" si="36"/>
        <v>0</v>
      </c>
      <c r="U138" s="16">
        <f t="shared" si="43"/>
        <v>0.71220767595849677</v>
      </c>
      <c r="V138" s="17">
        <f t="shared" si="38"/>
        <v>-1.2455161560398562</v>
      </c>
      <c r="W138" s="5">
        <f t="shared" si="39"/>
        <v>1</v>
      </c>
      <c r="X138" s="3">
        <f t="shared" si="40"/>
        <v>0</v>
      </c>
      <c r="Z138" s="18"/>
    </row>
    <row r="139" spans="1:26">
      <c r="A139" s="4">
        <v>42492</v>
      </c>
      <c r="B139" s="9">
        <v>735.71997099999999</v>
      </c>
      <c r="C139" s="9">
        <v>2096.9499510000001</v>
      </c>
      <c r="E139" s="10">
        <f t="shared" si="30"/>
        <v>6.1629645147549983E-2</v>
      </c>
      <c r="F139" s="10">
        <f t="shared" si="30"/>
        <v>1.5324602357572603E-2</v>
      </c>
      <c r="H139" s="5">
        <f t="shared" si="29"/>
        <v>1</v>
      </c>
      <c r="I139" s="5">
        <f t="shared" si="31"/>
        <v>0</v>
      </c>
      <c r="J139" s="5" t="e">
        <f t="shared" si="32"/>
        <v>#DIV/0!</v>
      </c>
      <c r="L139" s="5">
        <f t="shared" si="41"/>
        <v>1</v>
      </c>
      <c r="M139" s="5">
        <f t="shared" si="33"/>
        <v>1</v>
      </c>
      <c r="N139" s="5">
        <f t="shared" si="34"/>
        <v>1</v>
      </c>
      <c r="P139" s="11">
        <f t="shared" si="42"/>
        <v>1.8123040985924575E-2</v>
      </c>
      <c r="Q139" s="5">
        <f t="shared" si="35"/>
        <v>1</v>
      </c>
      <c r="R139" s="5">
        <f t="shared" si="36"/>
        <v>1</v>
      </c>
      <c r="U139" s="16">
        <f t="shared" si="43"/>
        <v>0.57922309892474444</v>
      </c>
      <c r="V139" s="17">
        <f t="shared" si="38"/>
        <v>-0.54606755796561046</v>
      </c>
      <c r="W139" s="5">
        <f t="shared" si="39"/>
        <v>1</v>
      </c>
      <c r="X139" s="3">
        <f t="shared" si="40"/>
        <v>1</v>
      </c>
      <c r="Z139" s="18"/>
    </row>
    <row r="140" spans="1:26">
      <c r="A140" s="4">
        <v>42522</v>
      </c>
      <c r="B140" s="9">
        <v>692.09997599999997</v>
      </c>
      <c r="C140" s="9">
        <v>2098.860107</v>
      </c>
      <c r="E140" s="10">
        <f t="shared" si="30"/>
        <v>-5.9288855433285548E-2</v>
      </c>
      <c r="F140" s="10">
        <f t="shared" si="30"/>
        <v>9.1092112097812539E-4</v>
      </c>
      <c r="H140" s="5">
        <f t="shared" si="29"/>
        <v>0</v>
      </c>
      <c r="I140" s="5">
        <f t="shared" si="31"/>
        <v>1</v>
      </c>
      <c r="J140" s="5">
        <f t="shared" si="32"/>
        <v>0</v>
      </c>
      <c r="L140" s="5">
        <f t="shared" si="41"/>
        <v>1</v>
      </c>
      <c r="M140" s="5">
        <f t="shared" si="33"/>
        <v>1</v>
      </c>
      <c r="N140" s="5">
        <f t="shared" si="34"/>
        <v>0</v>
      </c>
      <c r="P140" s="11">
        <f t="shared" si="42"/>
        <v>2.1291910070942433E-2</v>
      </c>
      <c r="Q140" s="5">
        <f t="shared" si="35"/>
        <v>1</v>
      </c>
      <c r="R140" s="5">
        <f t="shared" si="36"/>
        <v>0</v>
      </c>
      <c r="U140" s="16">
        <f t="shared" si="43"/>
        <v>0.60744546585099934</v>
      </c>
      <c r="V140" s="17">
        <f t="shared" si="38"/>
        <v>-0.93507981090400416</v>
      </c>
      <c r="W140" s="5">
        <f t="shared" si="39"/>
        <v>1</v>
      </c>
      <c r="X140" s="3">
        <f t="shared" si="40"/>
        <v>0</v>
      </c>
      <c r="Z140" s="18"/>
    </row>
    <row r="141" spans="1:26">
      <c r="A141" s="4">
        <v>42552</v>
      </c>
      <c r="B141" s="9">
        <v>768.78997800000002</v>
      </c>
      <c r="C141" s="9">
        <v>2173.6000979999999</v>
      </c>
      <c r="E141" s="10">
        <f t="shared" si="30"/>
        <v>0.11080769348271158</v>
      </c>
      <c r="F141" s="10">
        <f t="shared" si="30"/>
        <v>3.5609801125254359E-2</v>
      </c>
      <c r="H141" s="5">
        <f t="shared" si="29"/>
        <v>1</v>
      </c>
      <c r="I141" s="5">
        <f t="shared" si="31"/>
        <v>0</v>
      </c>
      <c r="J141" s="5" t="e">
        <f t="shared" si="32"/>
        <v>#DIV/0!</v>
      </c>
      <c r="L141" s="5">
        <f t="shared" si="41"/>
        <v>1</v>
      </c>
      <c r="M141" s="5">
        <f t="shared" si="33"/>
        <v>1</v>
      </c>
      <c r="N141" s="5">
        <f t="shared" si="34"/>
        <v>1</v>
      </c>
      <c r="P141" s="11">
        <f t="shared" si="42"/>
        <v>1.7674141255640975E-2</v>
      </c>
      <c r="Q141" s="5">
        <f t="shared" si="35"/>
        <v>1</v>
      </c>
      <c r="R141" s="5">
        <f t="shared" si="36"/>
        <v>1</v>
      </c>
      <c r="U141" s="16">
        <f t="shared" si="43"/>
        <v>0.57517830214003329</v>
      </c>
      <c r="V141" s="17">
        <f t="shared" si="38"/>
        <v>-0.55307519557464546</v>
      </c>
      <c r="W141" s="5">
        <f t="shared" si="39"/>
        <v>1</v>
      </c>
      <c r="X141" s="3">
        <f t="shared" si="40"/>
        <v>1</v>
      </c>
      <c r="Z141" s="18"/>
    </row>
    <row r="142" spans="1:26">
      <c r="A142" s="4">
        <v>42583</v>
      </c>
      <c r="B142" s="9">
        <v>767.04998799999998</v>
      </c>
      <c r="C142" s="9">
        <v>2170.9499510000001</v>
      </c>
      <c r="E142" s="10">
        <f t="shared" si="30"/>
        <v>-2.2632839264198346E-3</v>
      </c>
      <c r="F142" s="10">
        <f t="shared" si="30"/>
        <v>-1.2192431360480427E-3</v>
      </c>
      <c r="H142" s="5">
        <f t="shared" si="29"/>
        <v>0</v>
      </c>
      <c r="I142" s="5">
        <f t="shared" si="31"/>
        <v>1</v>
      </c>
      <c r="J142" s="5">
        <f t="shared" si="32"/>
        <v>0</v>
      </c>
      <c r="L142" s="5">
        <f t="shared" si="41"/>
        <v>1</v>
      </c>
      <c r="M142" s="5">
        <f t="shared" si="33"/>
        <v>1</v>
      </c>
      <c r="N142" s="5">
        <f t="shared" si="34"/>
        <v>0</v>
      </c>
      <c r="P142" s="11">
        <f t="shared" si="42"/>
        <v>2.6383403237004003E-2</v>
      </c>
      <c r="Q142" s="5">
        <f t="shared" si="35"/>
        <v>1</v>
      </c>
      <c r="R142" s="5">
        <f t="shared" si="36"/>
        <v>0</v>
      </c>
      <c r="U142" s="16">
        <f t="shared" si="43"/>
        <v>0.65125871853697004</v>
      </c>
      <c r="V142" s="17">
        <f t="shared" si="38"/>
        <v>-1.053424945548213</v>
      </c>
      <c r="W142" s="5">
        <f t="shared" si="39"/>
        <v>1</v>
      </c>
      <c r="X142" s="3">
        <f t="shared" si="40"/>
        <v>0</v>
      </c>
      <c r="Z142" s="18"/>
    </row>
    <row r="143" spans="1:26">
      <c r="A143" s="4">
        <v>42614</v>
      </c>
      <c r="B143" s="9">
        <v>777.28997800000002</v>
      </c>
      <c r="C143" s="9">
        <v>2168.2700199999999</v>
      </c>
      <c r="E143" s="10">
        <f t="shared" si="30"/>
        <v>1.3349833987612358E-2</v>
      </c>
      <c r="F143" s="10">
        <f t="shared" si="30"/>
        <v>-1.2344508443253854E-3</v>
      </c>
      <c r="H143" s="5">
        <f t="shared" si="29"/>
        <v>1</v>
      </c>
      <c r="I143" s="5">
        <f t="shared" si="31"/>
        <v>0</v>
      </c>
      <c r="J143" s="5" t="e">
        <f t="shared" si="32"/>
        <v>#DIV/0!</v>
      </c>
      <c r="L143" s="5">
        <f t="shared" si="41"/>
        <v>0</v>
      </c>
      <c r="M143" s="5">
        <f t="shared" si="33"/>
        <v>0</v>
      </c>
      <c r="N143" s="5">
        <f t="shared" si="34"/>
        <v>0</v>
      </c>
      <c r="P143" s="11">
        <f t="shared" si="42"/>
        <v>1.7139479659200683E-2</v>
      </c>
      <c r="Q143" s="5">
        <f t="shared" si="35"/>
        <v>1</v>
      </c>
      <c r="R143" s="5">
        <f t="shared" si="36"/>
        <v>1</v>
      </c>
      <c r="U143" s="16">
        <f t="shared" si="43"/>
        <v>0.57034762536416184</v>
      </c>
      <c r="V143" s="17">
        <f t="shared" si="38"/>
        <v>-0.56150923498816629</v>
      </c>
      <c r="W143" s="5">
        <f t="shared" si="39"/>
        <v>1</v>
      </c>
      <c r="X143" s="3">
        <f t="shared" si="40"/>
        <v>1</v>
      </c>
      <c r="Z143" s="18"/>
    </row>
    <row r="144" spans="1:26">
      <c r="A144" s="4">
        <v>42646</v>
      </c>
      <c r="B144" s="9">
        <v>784.53997800000002</v>
      </c>
      <c r="C144" s="9">
        <v>2126.1499020000001</v>
      </c>
      <c r="E144" s="10">
        <f t="shared" si="30"/>
        <v>9.327278371264347E-3</v>
      </c>
      <c r="F144" s="10">
        <f t="shared" si="30"/>
        <v>-1.9425679279557517E-2</v>
      </c>
      <c r="H144" s="5">
        <f t="shared" si="29"/>
        <v>1</v>
      </c>
      <c r="I144" s="5">
        <f t="shared" si="31"/>
        <v>0</v>
      </c>
      <c r="J144" s="5" t="e">
        <f t="shared" si="32"/>
        <v>#DIV/0!</v>
      </c>
      <c r="L144" s="5">
        <f t="shared" si="41"/>
        <v>0</v>
      </c>
      <c r="M144" s="5">
        <f t="shared" si="33"/>
        <v>0</v>
      </c>
      <c r="N144" s="5">
        <f t="shared" si="34"/>
        <v>0</v>
      </c>
      <c r="P144" s="11">
        <f t="shared" si="42"/>
        <v>1.7135662593188546E-2</v>
      </c>
      <c r="Q144" s="5">
        <f t="shared" si="35"/>
        <v>1</v>
      </c>
      <c r="R144" s="5">
        <f t="shared" si="36"/>
        <v>1</v>
      </c>
      <c r="U144" s="16">
        <f t="shared" si="43"/>
        <v>0.57031308875091802</v>
      </c>
      <c r="V144" s="17">
        <f t="shared" si="38"/>
        <v>-0.56156979044138211</v>
      </c>
      <c r="W144" s="5">
        <f t="shared" si="39"/>
        <v>1</v>
      </c>
      <c r="X144" s="3">
        <f t="shared" si="40"/>
        <v>1</v>
      </c>
      <c r="Z144" s="18"/>
    </row>
    <row r="145" spans="1:26">
      <c r="A145" s="4">
        <v>42675</v>
      </c>
      <c r="B145" s="9">
        <v>758.03997800000002</v>
      </c>
      <c r="C145" s="9">
        <v>2198.8100589999999</v>
      </c>
      <c r="E145" s="10">
        <f t="shared" si="30"/>
        <v>-3.3777756064841347E-2</v>
      </c>
      <c r="F145" s="10">
        <f t="shared" si="30"/>
        <v>3.4174522187570444E-2</v>
      </c>
      <c r="H145" s="5">
        <f t="shared" si="29"/>
        <v>0</v>
      </c>
      <c r="I145" s="5">
        <f t="shared" si="31"/>
        <v>1</v>
      </c>
      <c r="J145" s="5">
        <f t="shared" si="32"/>
        <v>0</v>
      </c>
      <c r="L145" s="5">
        <f t="shared" si="41"/>
        <v>0</v>
      </c>
      <c r="M145" s="5">
        <f t="shared" si="33"/>
        <v>0</v>
      </c>
      <c r="N145" s="5">
        <f t="shared" si="34"/>
        <v>1</v>
      </c>
      <c r="P145" s="11">
        <f t="shared" si="42"/>
        <v>1.2569746512158487E-2</v>
      </c>
      <c r="Q145" s="5">
        <f t="shared" si="35"/>
        <v>1</v>
      </c>
      <c r="R145" s="5">
        <f t="shared" si="36"/>
        <v>0</v>
      </c>
      <c r="U145" s="16">
        <f t="shared" si="43"/>
        <v>0.52860484838705457</v>
      </c>
      <c r="V145" s="17">
        <f t="shared" si="38"/>
        <v>-0.75205857361372486</v>
      </c>
      <c r="W145" s="5">
        <f t="shared" si="39"/>
        <v>1</v>
      </c>
      <c r="X145" s="3">
        <f t="shared" si="40"/>
        <v>0</v>
      </c>
      <c r="Z145" s="18"/>
    </row>
    <row r="146" spans="1:26">
      <c r="A146" s="4">
        <v>42705</v>
      </c>
      <c r="B146" s="9">
        <v>771.82000700000003</v>
      </c>
      <c r="C146" s="9">
        <v>2238.830078</v>
      </c>
      <c r="E146" s="10">
        <f t="shared" si="30"/>
        <v>1.8178499023701944E-2</v>
      </c>
      <c r="F146" s="10">
        <f t="shared" si="30"/>
        <v>1.8200762196895148E-2</v>
      </c>
      <c r="H146" s="5">
        <f t="shared" si="29"/>
        <v>1</v>
      </c>
      <c r="I146" s="5">
        <f t="shared" si="31"/>
        <v>0</v>
      </c>
      <c r="J146" s="5" t="e">
        <f t="shared" si="32"/>
        <v>#DIV/0!</v>
      </c>
      <c r="L146" s="5">
        <f t="shared" si="41"/>
        <v>1</v>
      </c>
      <c r="M146" s="5">
        <f t="shared" si="33"/>
        <v>1</v>
      </c>
      <c r="N146" s="5">
        <f t="shared" si="34"/>
        <v>1</v>
      </c>
      <c r="P146" s="11">
        <f t="shared" si="42"/>
        <v>2.602315471361993E-2</v>
      </c>
      <c r="Q146" s="5">
        <f t="shared" si="35"/>
        <v>1</v>
      </c>
      <c r="R146" s="5">
        <f t="shared" si="36"/>
        <v>1</v>
      </c>
      <c r="U146" s="16">
        <f t="shared" si="43"/>
        <v>0.64823169172482797</v>
      </c>
      <c r="V146" s="17">
        <f t="shared" si="38"/>
        <v>-0.4335070975771908</v>
      </c>
      <c r="W146" s="5">
        <f t="shared" si="39"/>
        <v>1</v>
      </c>
      <c r="X146" s="3">
        <f t="shared" si="40"/>
        <v>1</v>
      </c>
      <c r="Z146" s="18"/>
    </row>
    <row r="147" spans="1:26">
      <c r="A147" s="4">
        <v>42738</v>
      </c>
      <c r="B147" s="9">
        <v>796.78997800000002</v>
      </c>
      <c r="C147" s="9">
        <v>2278.8701169999999</v>
      </c>
      <c r="E147" s="10">
        <f t="shared" si="30"/>
        <v>3.2352064954957793E-2</v>
      </c>
      <c r="F147" s="10">
        <f t="shared" si="30"/>
        <v>1.7884358171464498E-2</v>
      </c>
      <c r="H147" s="5">
        <f t="shared" si="29"/>
        <v>1</v>
      </c>
      <c r="I147" s="5">
        <f t="shared" si="31"/>
        <v>0</v>
      </c>
      <c r="J147" s="5" t="e">
        <f t="shared" si="32"/>
        <v>#DIV/0!</v>
      </c>
      <c r="L147" s="5">
        <f t="shared" si="41"/>
        <v>1</v>
      </c>
      <c r="M147" s="5">
        <f t="shared" si="33"/>
        <v>1</v>
      </c>
      <c r="N147" s="5">
        <f t="shared" si="34"/>
        <v>1</v>
      </c>
      <c r="P147" s="11">
        <f t="shared" si="42"/>
        <v>2.2013813185332524E-2</v>
      </c>
      <c r="Q147" s="5">
        <f t="shared" si="35"/>
        <v>1</v>
      </c>
      <c r="R147" s="5">
        <f t="shared" si="36"/>
        <v>1</v>
      </c>
      <c r="U147" s="16">
        <f t="shared" si="43"/>
        <v>0.61378281295921588</v>
      </c>
      <c r="V147" s="17">
        <f t="shared" si="38"/>
        <v>-0.48811413823250022</v>
      </c>
      <c r="W147" s="5">
        <f t="shared" si="39"/>
        <v>1</v>
      </c>
      <c r="X147" s="3">
        <f t="shared" si="40"/>
        <v>1</v>
      </c>
      <c r="Z147" s="18"/>
    </row>
    <row r="148" spans="1:26">
      <c r="A148" s="4">
        <v>42767</v>
      </c>
      <c r="B148" s="9">
        <v>813.669983</v>
      </c>
      <c r="C148" s="9">
        <v>2316.1000979999999</v>
      </c>
      <c r="E148" s="10">
        <f t="shared" si="30"/>
        <v>2.1185011692002043E-2</v>
      </c>
      <c r="F148" s="10">
        <f t="shared" si="30"/>
        <v>1.6337035060607574E-2</v>
      </c>
      <c r="H148" s="5">
        <f t="shared" si="29"/>
        <v>1</v>
      </c>
      <c r="I148" s="5">
        <f t="shared" si="31"/>
        <v>0</v>
      </c>
      <c r="J148" s="5" t="e">
        <f t="shared" si="32"/>
        <v>#DIV/0!</v>
      </c>
      <c r="L148" s="5">
        <f t="shared" si="41"/>
        <v>1</v>
      </c>
      <c r="M148" s="5">
        <f t="shared" si="33"/>
        <v>1</v>
      </c>
      <c r="N148" s="5">
        <f t="shared" si="34"/>
        <v>1</v>
      </c>
      <c r="P148" s="11">
        <f t="shared" si="42"/>
        <v>2.1934397205649787E-2</v>
      </c>
      <c r="Q148" s="5">
        <f t="shared" si="35"/>
        <v>1</v>
      </c>
      <c r="R148" s="5">
        <f t="shared" si="36"/>
        <v>1</v>
      </c>
      <c r="U148" s="16">
        <f t="shared" si="43"/>
        <v>0.61308748811998071</v>
      </c>
      <c r="V148" s="17">
        <f t="shared" si="38"/>
        <v>-0.4892476319898601</v>
      </c>
      <c r="W148" s="5">
        <f t="shared" si="39"/>
        <v>1</v>
      </c>
      <c r="X148" s="3">
        <f t="shared" si="40"/>
        <v>1</v>
      </c>
      <c r="Z148" s="18"/>
    </row>
    <row r="150" spans="1:26">
      <c r="L150" s="2" t="s">
        <v>22</v>
      </c>
      <c r="N150" s="7">
        <f>SUM(N4:N148)/COUNT(N4:N148)</f>
        <v>0.54861111111111116</v>
      </c>
      <c r="P150" s="2" t="s">
        <v>22</v>
      </c>
      <c r="R150" s="7">
        <f>SUM(R4:R148)/COUNT(R4:R148)</f>
        <v>0.59722222222222221</v>
      </c>
      <c r="U150" s="2" t="s">
        <v>28</v>
      </c>
      <c r="V150" s="15">
        <f>SUM(V4:V148)</f>
        <v>-95.426916883213906</v>
      </c>
      <c r="W150" s="2" t="s">
        <v>22</v>
      </c>
      <c r="X150" s="7">
        <f>SUM(X4:X148)/COUNT(X4:X148)</f>
        <v>0.625</v>
      </c>
    </row>
  </sheetData>
  <mergeCells count="7">
    <mergeCell ref="U1:X1"/>
    <mergeCell ref="A1:A2"/>
    <mergeCell ref="B1:C1"/>
    <mergeCell ref="E1:F1"/>
    <mergeCell ref="H1:J1"/>
    <mergeCell ref="L1:N1"/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GOOG</vt:lpstr>
      <vt:lpstr>S&amp;P500</vt:lpstr>
      <vt:lpstr>SamePeriod</vt:lpstr>
      <vt:lpstr>NextPeriod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2017-02-14T03:32:53Z</dcterms:created>
  <dcterms:modified xsi:type="dcterms:W3CDTF">2017-02-14T05:35:05Z</dcterms:modified>
</cp:coreProperties>
</file>