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1FF63E4-5D44-4B4B-AB8F-FA1DA7E052F7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J3" i="2"/>
  <c r="P3" i="2" s="1"/>
  <c r="J4" i="2"/>
  <c r="P4" i="2" s="1"/>
  <c r="J5" i="2"/>
  <c r="P5" i="2" s="1"/>
  <c r="J6" i="2"/>
  <c r="P6" i="2" s="1"/>
  <c r="K2" i="2"/>
  <c r="J2" i="2"/>
  <c r="P2" i="2" s="1"/>
  <c r="N3" i="2"/>
  <c r="O3" i="2" s="1"/>
  <c r="N4" i="2"/>
  <c r="O4" i="2" s="1"/>
  <c r="N5" i="2"/>
  <c r="O5" i="2" s="1"/>
  <c r="N6" i="2"/>
  <c r="O6" i="2" s="1"/>
  <c r="N2" i="2"/>
  <c r="O2" i="2" s="1"/>
  <c r="L6" i="2" l="1"/>
  <c r="L5" i="2"/>
  <c r="L4" i="2"/>
  <c r="L3" i="2"/>
  <c r="L2" i="2"/>
  <c r="H35" i="1"/>
  <c r="G35" i="1"/>
  <c r="I32" i="1"/>
  <c r="I33" i="1"/>
  <c r="H32" i="1"/>
  <c r="H33" i="1"/>
  <c r="H34" i="1"/>
  <c r="G32" i="1"/>
  <c r="G33" i="1"/>
  <c r="G34" i="1"/>
  <c r="G43" i="1"/>
  <c r="H43" i="1"/>
  <c r="H42" i="1"/>
  <c r="G42" i="1"/>
  <c r="I42" i="1" s="1"/>
  <c r="H41" i="1"/>
  <c r="G41" i="1"/>
  <c r="H40" i="1"/>
  <c r="H39" i="1"/>
  <c r="I39" i="1" s="1"/>
  <c r="H38" i="1"/>
  <c r="I38" i="1" s="1"/>
  <c r="G38" i="1"/>
  <c r="H37" i="1"/>
  <c r="G40" i="1"/>
  <c r="G39" i="1"/>
  <c r="G37" i="1"/>
  <c r="H31" i="1"/>
  <c r="G31" i="1"/>
  <c r="G22" i="1"/>
  <c r="G21" i="1"/>
  <c r="H23" i="1"/>
  <c r="G23" i="1"/>
  <c r="H22" i="1"/>
  <c r="H24" i="1"/>
  <c r="H25" i="1"/>
  <c r="H21" i="1"/>
  <c r="G24" i="1"/>
  <c r="G25" i="1"/>
  <c r="I37" i="1" l="1"/>
  <c r="I35" i="1"/>
  <c r="I21" i="1"/>
  <c r="I34" i="1"/>
  <c r="I43" i="1"/>
  <c r="I40" i="1"/>
  <c r="I41" i="1"/>
  <c r="I31" i="1"/>
  <c r="I25" i="1"/>
  <c r="I24" i="1"/>
  <c r="I22" i="1"/>
  <c r="I23" i="1"/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<sst xmlns="http://schemas.openxmlformats.org/spreadsheetml/2006/main" count="45" uniqueCount="25">
  <si>
    <t>dispatch-seat-for-others  256</t>
    <phoneticPr fontId="1" type="noConversion"/>
  </si>
  <si>
    <t>get-route-by-tripid  512</t>
    <phoneticPr fontId="1" type="noConversion"/>
  </si>
  <si>
    <t>get-route-by-tripid-2  512</t>
    <phoneticPr fontId="1" type="noConversion"/>
  </si>
  <si>
    <t>get-sold-tickets  512</t>
    <phoneticPr fontId="1" type="noConversion"/>
  </si>
  <si>
    <t>get-sold-tickets-2   512</t>
    <phoneticPr fontId="1" type="noConversion"/>
  </si>
  <si>
    <t>get-traintype-by-tripid   512</t>
    <phoneticPr fontId="1" type="noConversion"/>
  </si>
  <si>
    <t>get-traintype-by-tripid-2   512</t>
    <phoneticPr fontId="1" type="noConversion"/>
  </si>
  <si>
    <t>Cost-after</t>
    <phoneticPr fontId="1" type="noConversion"/>
  </si>
  <si>
    <t>RT-after</t>
    <phoneticPr fontId="1" type="noConversion"/>
  </si>
  <si>
    <t>dispatch-seat-for-GD  512</t>
    <phoneticPr fontId="1" type="noConversion"/>
  </si>
  <si>
    <t>MoneyAfter</t>
    <phoneticPr fontId="1" type="noConversion"/>
  </si>
  <si>
    <t>MoneyBefore</t>
    <phoneticPr fontId="1" type="noConversion"/>
  </si>
  <si>
    <t>GD Memory</t>
    <phoneticPr fontId="1" type="noConversion"/>
  </si>
  <si>
    <t>未拆分函数Memory</t>
    <phoneticPr fontId="1" type="noConversion"/>
  </si>
  <si>
    <t>数据量</t>
    <phoneticPr fontId="1" type="noConversion"/>
  </si>
  <si>
    <t>dispatch-seat-for-GD   RT</t>
    <phoneticPr fontId="1" type="noConversion"/>
  </si>
  <si>
    <t>dispatch-seat-for-others  RT</t>
    <phoneticPr fontId="1" type="noConversion"/>
  </si>
  <si>
    <t>dispatch-seat   RT</t>
    <phoneticPr fontId="1" type="noConversion"/>
  </si>
  <si>
    <t>Diff</t>
    <phoneticPr fontId="1" type="noConversion"/>
  </si>
  <si>
    <t>319 259</t>
    <phoneticPr fontId="1" type="noConversion"/>
  </si>
  <si>
    <t>RT-after</t>
    <phoneticPr fontId="1" type="noConversion"/>
  </si>
  <si>
    <t>RT-gap</t>
    <phoneticPr fontId="1" type="noConversion"/>
  </si>
  <si>
    <t>Cost-gap</t>
    <phoneticPr fontId="1" type="noConversion"/>
  </si>
  <si>
    <t>Corse-grained function Memory</t>
    <phoneticPr fontId="1" type="noConversion"/>
  </si>
  <si>
    <t>Load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</si>
</sst>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opLeftCell="A2" zoomScale="87" zoomScaleNormal="92" workbookViewId="0">
      <selection activeCell="D9" sqref="D9"/>
    </sheetView>
  </sheetViews>
  <sheetFormatPr defaultColWidth="8.75" defaultRowHeight="14.25" x14ac:dyDescent="0.2"/>
  <cols>
    <col min="1" max="1" width="23.625" customWidth="1"/>
    <col min="2" max="2" width="26.375" customWidth="1"/>
    <col min="3" max="3" width="23.625" customWidth="1"/>
    <col min="4" max="4" width="27.5" customWidth="1"/>
    <col min="5" max="5" width="26.625" customWidth="1"/>
    <col min="6" max="7" width="25.375" customWidth="1"/>
    <col min="8" max="8" width="22.625" customWidth="1"/>
    <col min="9" max="10" width="15.125" customWidth="1"/>
    <col min="11" max="11" width="16.125" customWidth="1"/>
  </cols>
  <sheetData>
    <row r="1" spans="1:11" x14ac:dyDescent="0.2">
      <c r="A1" t="s">
        <v>9</v>
      </c>
      <c r="B1" t="s">
        <v>1</v>
      </c>
      <c r="C1" t="s">
        <v>3</v>
      </c>
      <c r="D1" t="s">
        <v>5</v>
      </c>
      <c r="E1" t="s">
        <v>0</v>
      </c>
      <c r="F1" t="s">
        <v>2</v>
      </c>
      <c r="G1" t="s">
        <v>4</v>
      </c>
      <c r="H1" t="s">
        <v>6</v>
      </c>
      <c r="J1" t="s">
        <v>8</v>
      </c>
      <c r="K1" t="s">
        <v>7</v>
      </c>
    </row>
    <row r="2" spans="1:11" x14ac:dyDescent="0.2">
      <c r="J2">
        <f t="shared" ref="J2:J15" si="0">A2*0.5+E2*0.5</f>
        <v>0</v>
      </c>
      <c r="K2">
        <f t="shared" ref="K2:K15" si="1">(A2*128+B2*256+C2*256+D2*256+E2*128+F2*256+G2*256+H2*256)/1000</f>
        <v>0</v>
      </c>
    </row>
    <row r="3" spans="1:11" x14ac:dyDescent="0.2">
      <c r="J3">
        <f t="shared" si="0"/>
        <v>0</v>
      </c>
      <c r="K3">
        <f t="shared" si="1"/>
        <v>0</v>
      </c>
    </row>
    <row r="4" spans="1:11" x14ac:dyDescent="0.2">
      <c r="J4">
        <f t="shared" si="0"/>
        <v>0</v>
      </c>
      <c r="K4">
        <f t="shared" si="1"/>
        <v>0</v>
      </c>
    </row>
    <row r="5" spans="1:11" x14ac:dyDescent="0.2">
      <c r="J5">
        <f t="shared" si="0"/>
        <v>0</v>
      </c>
      <c r="K5">
        <f t="shared" si="1"/>
        <v>0</v>
      </c>
    </row>
    <row r="6" spans="1:11" x14ac:dyDescent="0.2">
      <c r="J6">
        <f t="shared" si="0"/>
        <v>0</v>
      </c>
      <c r="K6">
        <f t="shared" si="1"/>
        <v>0</v>
      </c>
    </row>
    <row r="7" spans="1:11" x14ac:dyDescent="0.2">
      <c r="J7">
        <f t="shared" si="0"/>
        <v>0</v>
      </c>
      <c r="K7">
        <f t="shared" si="1"/>
        <v>0</v>
      </c>
    </row>
    <row r="8" spans="1:11" x14ac:dyDescent="0.2">
      <c r="J8">
        <f t="shared" si="0"/>
        <v>0</v>
      </c>
      <c r="K8">
        <f t="shared" si="1"/>
        <v>0</v>
      </c>
    </row>
    <row r="9" spans="1:11" x14ac:dyDescent="0.2">
      <c r="J9">
        <f t="shared" si="0"/>
        <v>0</v>
      </c>
      <c r="K9">
        <f t="shared" si="1"/>
        <v>0</v>
      </c>
    </row>
    <row r="10" spans="1:11" x14ac:dyDescent="0.2">
      <c r="J10">
        <f t="shared" si="0"/>
        <v>0</v>
      </c>
      <c r="K10">
        <f t="shared" si="1"/>
        <v>0</v>
      </c>
    </row>
    <row r="11" spans="1:11" x14ac:dyDescent="0.2">
      <c r="J11">
        <f t="shared" si="0"/>
        <v>0</v>
      </c>
      <c r="K11">
        <f t="shared" si="1"/>
        <v>0</v>
      </c>
    </row>
    <row r="12" spans="1:11" x14ac:dyDescent="0.2">
      <c r="J12">
        <f t="shared" si="0"/>
        <v>0</v>
      </c>
      <c r="K12">
        <f t="shared" si="1"/>
        <v>0</v>
      </c>
    </row>
    <row r="13" spans="1:11" x14ac:dyDescent="0.2">
      <c r="J13">
        <f t="shared" si="0"/>
        <v>0</v>
      </c>
      <c r="K13">
        <f t="shared" si="1"/>
        <v>0</v>
      </c>
    </row>
    <row r="14" spans="1:11" x14ac:dyDescent="0.2">
      <c r="J14">
        <f t="shared" si="0"/>
        <v>0</v>
      </c>
      <c r="K14">
        <f t="shared" si="1"/>
        <v>0</v>
      </c>
    </row>
    <row r="15" spans="1:11" x14ac:dyDescent="0.2">
      <c r="J15">
        <f t="shared" si="0"/>
        <v>0</v>
      </c>
      <c r="K15">
        <f t="shared" si="1"/>
        <v>0</v>
      </c>
    </row>
    <row r="20" spans="1:9" x14ac:dyDescent="0.2">
      <c r="A20" t="s">
        <v>12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10</v>
      </c>
      <c r="H20" t="s">
        <v>11</v>
      </c>
      <c r="I20" t="s">
        <v>18</v>
      </c>
    </row>
    <row r="21" spans="1:9" x14ac:dyDescent="0.2">
      <c r="A21">
        <v>512</v>
      </c>
      <c r="B21">
        <v>512</v>
      </c>
      <c r="C21">
        <v>1</v>
      </c>
      <c r="D21">
        <v>3145</v>
      </c>
      <c r="E21">
        <v>289</v>
      </c>
      <c r="F21">
        <v>2335</v>
      </c>
      <c r="G21">
        <f>(D21*A21+E21*256)/2</f>
        <v>842112</v>
      </c>
      <c r="H21">
        <f>F21*B21</f>
        <v>1195520</v>
      </c>
      <c r="I21">
        <f>H21-G21</f>
        <v>353408</v>
      </c>
    </row>
    <row r="22" spans="1:9" x14ac:dyDescent="0.2">
      <c r="A22">
        <v>640</v>
      </c>
      <c r="B22">
        <v>640</v>
      </c>
      <c r="C22">
        <v>2</v>
      </c>
      <c r="D22">
        <v>3458</v>
      </c>
      <c r="E22">
        <v>289</v>
      </c>
      <c r="F22">
        <v>2474</v>
      </c>
      <c r="G22">
        <f>(D22*A22+E22*256)/2</f>
        <v>1143552</v>
      </c>
      <c r="H22">
        <f t="shared" ref="H22:H25" si="2">F22*B22</f>
        <v>1583360</v>
      </c>
      <c r="I22">
        <f t="shared" ref="I22:I25" si="3">H22-G22</f>
        <v>439808</v>
      </c>
    </row>
    <row r="23" spans="1:9" x14ac:dyDescent="0.2">
      <c r="A23">
        <v>768</v>
      </c>
      <c r="B23">
        <v>768</v>
      </c>
      <c r="C23">
        <v>4</v>
      </c>
      <c r="D23">
        <v>4031</v>
      </c>
      <c r="E23">
        <v>289</v>
      </c>
      <c r="F23">
        <v>2505</v>
      </c>
      <c r="G23">
        <f>(D23*A23+E23*256)/2</f>
        <v>1584896</v>
      </c>
      <c r="H23">
        <f>F23*B23</f>
        <v>1923840</v>
      </c>
      <c r="I23">
        <f t="shared" si="3"/>
        <v>338944</v>
      </c>
    </row>
    <row r="24" spans="1:9" x14ac:dyDescent="0.2">
      <c r="A24">
        <v>896</v>
      </c>
      <c r="B24">
        <v>896</v>
      </c>
      <c r="C24">
        <v>8</v>
      </c>
      <c r="E24">
        <v>289</v>
      </c>
      <c r="G24">
        <f>(D24*A24+E24*256)/2</f>
        <v>36992</v>
      </c>
      <c r="H24">
        <f t="shared" si="2"/>
        <v>0</v>
      </c>
      <c r="I24">
        <f t="shared" si="3"/>
        <v>-36992</v>
      </c>
    </row>
    <row r="25" spans="1:9" x14ac:dyDescent="0.2">
      <c r="A25">
        <v>768</v>
      </c>
      <c r="B25">
        <v>768</v>
      </c>
      <c r="C25">
        <v>16</v>
      </c>
      <c r="E25">
        <v>289</v>
      </c>
      <c r="G25">
        <f t="shared" ref="G25" si="4">(D25*A25+E25*256)/2</f>
        <v>36992</v>
      </c>
      <c r="H25">
        <f t="shared" si="2"/>
        <v>0</v>
      </c>
      <c r="I25">
        <f t="shared" si="3"/>
        <v>-36992</v>
      </c>
    </row>
    <row r="29" spans="1:9" x14ac:dyDescent="0.2">
      <c r="E29" t="s">
        <v>19</v>
      </c>
    </row>
    <row r="30" spans="1:9" x14ac:dyDescent="0.2">
      <c r="A30" t="s">
        <v>12</v>
      </c>
      <c r="B30" t="s">
        <v>13</v>
      </c>
      <c r="C30" t="s">
        <v>14</v>
      </c>
      <c r="D30" t="s">
        <v>15</v>
      </c>
      <c r="E30" t="s">
        <v>16</v>
      </c>
      <c r="F30" t="s">
        <v>17</v>
      </c>
      <c r="G30" t="s">
        <v>10</v>
      </c>
      <c r="H30" t="s">
        <v>11</v>
      </c>
      <c r="I30" t="s">
        <v>18</v>
      </c>
    </row>
    <row r="31" spans="1:9" x14ac:dyDescent="0.2">
      <c r="A31">
        <v>512</v>
      </c>
      <c r="B31">
        <v>512</v>
      </c>
      <c r="C31">
        <v>1</v>
      </c>
      <c r="D31">
        <v>469</v>
      </c>
      <c r="E31">
        <v>289</v>
      </c>
      <c r="F31">
        <v>432</v>
      </c>
      <c r="G31">
        <f>(D31*A31+E31*256)/2</f>
        <v>157056</v>
      </c>
      <c r="H31">
        <f>F31*B31</f>
        <v>221184</v>
      </c>
      <c r="I31">
        <f>H31-G31</f>
        <v>64128</v>
      </c>
    </row>
    <row r="32" spans="1:9" x14ac:dyDescent="0.2">
      <c r="A32">
        <v>576</v>
      </c>
      <c r="B32" s="1">
        <v>576</v>
      </c>
      <c r="C32">
        <v>2</v>
      </c>
      <c r="D32">
        <v>641</v>
      </c>
      <c r="E32">
        <v>289</v>
      </c>
      <c r="F32">
        <v>450</v>
      </c>
      <c r="G32">
        <f t="shared" ref="G32:G35" si="5">(D32*A32+E32*256)/2</f>
        <v>221600</v>
      </c>
      <c r="H32">
        <f t="shared" ref="H32:H35" si="6">F32*B32</f>
        <v>259200</v>
      </c>
      <c r="I32">
        <f t="shared" ref="I32:I35" si="7">H32-G32</f>
        <v>37600</v>
      </c>
    </row>
    <row r="33" spans="1:9" x14ac:dyDescent="0.2">
      <c r="A33">
        <v>640</v>
      </c>
      <c r="B33" s="1">
        <v>640</v>
      </c>
      <c r="C33">
        <v>3</v>
      </c>
      <c r="D33">
        <v>761</v>
      </c>
      <c r="E33">
        <v>289</v>
      </c>
      <c r="F33">
        <v>494</v>
      </c>
      <c r="G33">
        <f t="shared" si="5"/>
        <v>280512</v>
      </c>
      <c r="H33">
        <f t="shared" si="6"/>
        <v>316160</v>
      </c>
      <c r="I33">
        <f t="shared" si="7"/>
        <v>35648</v>
      </c>
    </row>
    <row r="34" spans="1:9" x14ac:dyDescent="0.2">
      <c r="A34">
        <v>704</v>
      </c>
      <c r="B34" s="1">
        <v>704</v>
      </c>
      <c r="C34">
        <v>4</v>
      </c>
      <c r="D34">
        <v>797</v>
      </c>
      <c r="E34">
        <v>289</v>
      </c>
      <c r="F34">
        <v>511</v>
      </c>
      <c r="G34">
        <f t="shared" si="5"/>
        <v>317536</v>
      </c>
      <c r="H34">
        <f t="shared" si="6"/>
        <v>359744</v>
      </c>
      <c r="I34">
        <f t="shared" si="7"/>
        <v>42208</v>
      </c>
    </row>
    <row r="35" spans="1:9" x14ac:dyDescent="0.2">
      <c r="A35">
        <v>768</v>
      </c>
      <c r="B35" s="1">
        <v>768</v>
      </c>
      <c r="C35">
        <v>5</v>
      </c>
      <c r="D35">
        <v>822</v>
      </c>
      <c r="E35">
        <v>289</v>
      </c>
      <c r="F35">
        <v>539</v>
      </c>
      <c r="G35">
        <f t="shared" si="5"/>
        <v>352640</v>
      </c>
      <c r="H35">
        <f t="shared" si="6"/>
        <v>413952</v>
      </c>
      <c r="I35">
        <f t="shared" si="7"/>
        <v>61312</v>
      </c>
    </row>
    <row r="36" spans="1:9" x14ac:dyDescent="0.2">
      <c r="B36" s="2"/>
    </row>
    <row r="37" spans="1:9" x14ac:dyDescent="0.2">
      <c r="A37">
        <v>512</v>
      </c>
      <c r="B37">
        <v>512</v>
      </c>
      <c r="C37">
        <v>5</v>
      </c>
      <c r="D37">
        <v>1218</v>
      </c>
      <c r="E37">
        <v>289</v>
      </c>
      <c r="F37">
        <v>784</v>
      </c>
      <c r="G37">
        <f>(D37*A37+E37*256)/2</f>
        <v>348800</v>
      </c>
      <c r="H37">
        <f>F37*B37</f>
        <v>401408</v>
      </c>
      <c r="I37">
        <f>H37-G37</f>
        <v>52608</v>
      </c>
    </row>
    <row r="38" spans="1:9" x14ac:dyDescent="0.2">
      <c r="A38">
        <v>576</v>
      </c>
      <c r="B38">
        <v>576</v>
      </c>
      <c r="C38">
        <v>10</v>
      </c>
      <c r="D38">
        <v>1897</v>
      </c>
      <c r="E38">
        <v>289</v>
      </c>
      <c r="F38">
        <v>1096</v>
      </c>
      <c r="G38">
        <f>(D38*A38+E38*256)/2</f>
        <v>583328</v>
      </c>
      <c r="H38">
        <f>F38*B38</f>
        <v>631296</v>
      </c>
      <c r="I38">
        <f>H38-G38</f>
        <v>47968</v>
      </c>
    </row>
    <row r="39" spans="1:9" x14ac:dyDescent="0.2">
      <c r="A39">
        <v>576</v>
      </c>
      <c r="B39">
        <v>576</v>
      </c>
      <c r="C39">
        <v>15</v>
      </c>
      <c r="D39">
        <v>2756</v>
      </c>
      <c r="E39">
        <v>289</v>
      </c>
      <c r="F39">
        <v>1554</v>
      </c>
      <c r="G39">
        <f>(D39*A39+E39*256)/2</f>
        <v>830720</v>
      </c>
      <c r="H39">
        <f>F39*B39</f>
        <v>895104</v>
      </c>
      <c r="I39">
        <f t="shared" ref="I39:I43" si="8">H39-G39</f>
        <v>64384</v>
      </c>
    </row>
    <row r="40" spans="1:9" x14ac:dyDescent="0.2">
      <c r="A40">
        <v>512</v>
      </c>
      <c r="B40">
        <v>512</v>
      </c>
      <c r="C40">
        <v>10</v>
      </c>
      <c r="E40">
        <v>289</v>
      </c>
      <c r="G40">
        <f t="shared" ref="G40" si="9">(D40*A40+E40*256)/2</f>
        <v>36992</v>
      </c>
      <c r="H40">
        <f t="shared" ref="H40" si="10">F40*B40</f>
        <v>0</v>
      </c>
      <c r="I40">
        <f t="shared" si="8"/>
        <v>-36992</v>
      </c>
    </row>
    <row r="41" spans="1:9" x14ac:dyDescent="0.2">
      <c r="A41">
        <v>640</v>
      </c>
      <c r="B41">
        <v>640</v>
      </c>
      <c r="C41">
        <v>25</v>
      </c>
      <c r="D41">
        <v>3548</v>
      </c>
      <c r="E41">
        <v>289</v>
      </c>
      <c r="F41">
        <v>1889</v>
      </c>
      <c r="G41">
        <f>(D41*A41+E41*256)/2</f>
        <v>1172352</v>
      </c>
      <c r="H41">
        <f>F41*B41</f>
        <v>1208960</v>
      </c>
      <c r="I41">
        <f t="shared" si="8"/>
        <v>36608</v>
      </c>
    </row>
    <row r="42" spans="1:9" x14ac:dyDescent="0.2">
      <c r="A42">
        <v>704</v>
      </c>
      <c r="B42">
        <v>704</v>
      </c>
      <c r="C42">
        <v>35</v>
      </c>
      <c r="D42">
        <v>4499</v>
      </c>
      <c r="E42">
        <v>289</v>
      </c>
      <c r="F42">
        <v>2559</v>
      </c>
      <c r="G42">
        <f>(D42*A42+F42*256)/2</f>
        <v>1911200</v>
      </c>
      <c r="H42">
        <f>F42*B42</f>
        <v>1801536</v>
      </c>
      <c r="I42">
        <f t="shared" si="8"/>
        <v>-109664</v>
      </c>
    </row>
    <row r="43" spans="1:9" x14ac:dyDescent="0.2">
      <c r="A43">
        <v>704</v>
      </c>
      <c r="B43">
        <v>704</v>
      </c>
      <c r="C43">
        <v>45</v>
      </c>
      <c r="D43">
        <v>7119</v>
      </c>
      <c r="E43">
        <v>289</v>
      </c>
      <c r="F43">
        <v>3617</v>
      </c>
      <c r="G43">
        <f>(D43*A43+F43*256)/2</f>
        <v>2968864</v>
      </c>
      <c r="H43">
        <f>F43*B43</f>
        <v>2546368</v>
      </c>
      <c r="I43">
        <f t="shared" si="8"/>
        <v>-422496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B9EF-1E03-D54C-8409-18F072A6B139}">
  <dimension ref="A1:P6"/>
  <sheetViews>
    <sheetView tabSelected="1" topLeftCell="C1" workbookViewId="0">
      <selection activeCell="I22" sqref="I22"/>
    </sheetView>
  </sheetViews>
  <sheetFormatPr defaultColWidth="10.625" defaultRowHeight="14.25" x14ac:dyDescent="0.2"/>
  <cols>
    <col min="2" max="2" width="29.875" customWidth="1"/>
    <col min="4" max="4" width="20.875" customWidth="1"/>
    <col min="5" max="5" width="30.25" customWidth="1"/>
    <col min="6" max="6" width="24.125" customWidth="1"/>
    <col min="7" max="9" width="21.125" customWidth="1"/>
    <col min="10" max="10" width="14.375" customWidth="1"/>
    <col min="11" max="11" width="13.75" customWidth="1"/>
  </cols>
  <sheetData>
    <row r="1" spans="1:16" x14ac:dyDescent="0.2">
      <c r="A1" t="s">
        <v>12</v>
      </c>
      <c r="B1" t="s">
        <v>23</v>
      </c>
      <c r="C1" t="s">
        <v>24</v>
      </c>
      <c r="D1" t="s">
        <v>15</v>
      </c>
      <c r="E1" t="s">
        <v>16</v>
      </c>
      <c r="F1" t="s">
        <v>17</v>
      </c>
      <c r="G1" t="s">
        <v>1</v>
      </c>
      <c r="H1" t="s">
        <v>3</v>
      </c>
      <c r="I1" t="s">
        <v>5</v>
      </c>
      <c r="J1" t="s">
        <v>10</v>
      </c>
      <c r="K1" t="s">
        <v>11</v>
      </c>
      <c r="L1" t="s">
        <v>18</v>
      </c>
      <c r="M1" t="s">
        <v>17</v>
      </c>
      <c r="N1" t="s">
        <v>20</v>
      </c>
      <c r="O1" t="s">
        <v>21</v>
      </c>
      <c r="P1" t="s">
        <v>22</v>
      </c>
    </row>
    <row r="2" spans="1:16" x14ac:dyDescent="0.2">
      <c r="A2">
        <v>512</v>
      </c>
      <c r="B2">
        <v>512</v>
      </c>
      <c r="C2">
        <v>1</v>
      </c>
      <c r="D2">
        <v>469</v>
      </c>
      <c r="E2">
        <v>289</v>
      </c>
      <c r="F2">
        <v>432</v>
      </c>
      <c r="G2">
        <v>70</v>
      </c>
      <c r="H2">
        <v>21</v>
      </c>
      <c r="I2">
        <v>80</v>
      </c>
      <c r="J2">
        <f>((D2*A2+E2*256)/2+512*G2+512*H2+512*I2)/1000</f>
        <v>244.608</v>
      </c>
      <c r="K2">
        <f>(F2*B2+512*G2+512*H2+512*I2)/1000</f>
        <v>308.73599999999999</v>
      </c>
      <c r="L2">
        <f>K2-J2</f>
        <v>64.127999999999986</v>
      </c>
      <c r="M2">
        <v>432</v>
      </c>
      <c r="N2">
        <f>(D2+E2)/2</f>
        <v>379</v>
      </c>
      <c r="O2">
        <f>N2/M2</f>
        <v>0.87731481481481477</v>
      </c>
      <c r="P2">
        <f>J2/K2</f>
        <v>0.79228855721393043</v>
      </c>
    </row>
    <row r="3" spans="1:16" x14ac:dyDescent="0.2">
      <c r="A3">
        <v>576</v>
      </c>
      <c r="B3" s="1">
        <v>576</v>
      </c>
      <c r="C3">
        <v>2</v>
      </c>
      <c r="D3">
        <v>641</v>
      </c>
      <c r="E3">
        <v>233</v>
      </c>
      <c r="F3">
        <v>450</v>
      </c>
      <c r="G3">
        <v>60</v>
      </c>
      <c r="H3">
        <v>19</v>
      </c>
      <c r="I3">
        <v>81</v>
      </c>
      <c r="J3">
        <f t="shared" ref="J3:J6" si="0">((D3*A3+E3*256)/2+512*G3+512*H3+512*I3)/1000</f>
        <v>296.35199999999998</v>
      </c>
      <c r="K3">
        <f t="shared" ref="K3:K6" si="1">(F3*B3+512*G3+512*H3+512*I3)/1000</f>
        <v>341.12</v>
      </c>
      <c r="L3">
        <f t="shared" ref="L3:L6" si="2">K3-J3</f>
        <v>44.768000000000029</v>
      </c>
      <c r="M3">
        <v>450</v>
      </c>
      <c r="N3">
        <f t="shared" ref="N3:N6" si="3">(D3+E3)/2</f>
        <v>437</v>
      </c>
      <c r="O3">
        <f t="shared" ref="O3:O6" si="4">N3/M3</f>
        <v>0.97111111111111115</v>
      </c>
      <c r="P3">
        <f t="shared" ref="P3:P6" si="5">J3/K3</f>
        <v>0.8687617260787992</v>
      </c>
    </row>
    <row r="4" spans="1:16" x14ac:dyDescent="0.2">
      <c r="A4">
        <v>640</v>
      </c>
      <c r="B4" s="1">
        <v>640</v>
      </c>
      <c r="C4">
        <v>3</v>
      </c>
      <c r="D4">
        <v>761</v>
      </c>
      <c r="E4">
        <v>270</v>
      </c>
      <c r="F4">
        <v>494</v>
      </c>
      <c r="G4">
        <v>61</v>
      </c>
      <c r="H4">
        <v>22</v>
      </c>
      <c r="I4">
        <v>85</v>
      </c>
      <c r="J4">
        <f t="shared" si="0"/>
        <v>364.096</v>
      </c>
      <c r="K4">
        <f t="shared" si="1"/>
        <v>402.17599999999999</v>
      </c>
      <c r="L4">
        <f t="shared" si="2"/>
        <v>38.079999999999984</v>
      </c>
      <c r="M4">
        <v>494</v>
      </c>
      <c r="N4">
        <f t="shared" si="3"/>
        <v>515.5</v>
      </c>
      <c r="O4">
        <f t="shared" si="4"/>
        <v>1.0435222672064777</v>
      </c>
      <c r="P4">
        <f t="shared" si="5"/>
        <v>0.90531508593252707</v>
      </c>
    </row>
    <row r="5" spans="1:16" x14ac:dyDescent="0.2">
      <c r="A5">
        <v>704</v>
      </c>
      <c r="B5" s="1">
        <v>704</v>
      </c>
      <c r="C5">
        <v>4</v>
      </c>
      <c r="D5">
        <v>797</v>
      </c>
      <c r="E5">
        <v>249</v>
      </c>
      <c r="F5">
        <v>511</v>
      </c>
      <c r="G5">
        <v>73</v>
      </c>
      <c r="H5">
        <v>20</v>
      </c>
      <c r="I5">
        <v>77</v>
      </c>
      <c r="J5">
        <f t="shared" si="0"/>
        <v>399.45600000000002</v>
      </c>
      <c r="K5">
        <f t="shared" si="1"/>
        <v>446.78399999999999</v>
      </c>
      <c r="L5">
        <f t="shared" si="2"/>
        <v>47.327999999999975</v>
      </c>
      <c r="M5">
        <v>511</v>
      </c>
      <c r="N5">
        <f t="shared" si="3"/>
        <v>523</v>
      </c>
      <c r="O5">
        <f t="shared" si="4"/>
        <v>1.0234833659491194</v>
      </c>
      <c r="P5">
        <f t="shared" si="5"/>
        <v>0.89406961753330472</v>
      </c>
    </row>
    <row r="6" spans="1:16" x14ac:dyDescent="0.2">
      <c r="A6">
        <v>768</v>
      </c>
      <c r="B6" s="1">
        <v>768</v>
      </c>
      <c r="C6">
        <v>5</v>
      </c>
      <c r="D6">
        <v>822</v>
      </c>
      <c r="E6">
        <v>289</v>
      </c>
      <c r="F6">
        <v>539</v>
      </c>
      <c r="G6">
        <v>65</v>
      </c>
      <c r="H6">
        <v>21</v>
      </c>
      <c r="I6">
        <v>83</v>
      </c>
      <c r="J6">
        <f t="shared" si="0"/>
        <v>439.16800000000001</v>
      </c>
      <c r="K6">
        <f t="shared" si="1"/>
        <v>500.48</v>
      </c>
      <c r="L6">
        <f t="shared" si="2"/>
        <v>61.312000000000012</v>
      </c>
      <c r="M6">
        <v>539</v>
      </c>
      <c r="N6">
        <f t="shared" si="3"/>
        <v>555.5</v>
      </c>
      <c r="O6">
        <f t="shared" si="4"/>
        <v>1.0306122448979591</v>
      </c>
      <c r="P6">
        <f t="shared" si="5"/>
        <v>0.87749360613810745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2021-04-26T10:48:40Z</dcterms:modified>
</cp:coreProperties>
</file>