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<sst xmlns="http://schemas.openxmlformats.org/spreadsheetml/2006/main" count="120" uniqueCount="71">
  <si>
    <t>Student-ID</t>
  </si>
  <si>
    <t>Name</t>
  </si>
  <si>
    <t>Age</t>
  </si>
  <si>
    <t>Gender</t>
  </si>
  <si>
    <t>Mathematics</t>
  </si>
  <si>
    <t>Science</t>
  </si>
  <si>
    <t>English</t>
  </si>
  <si>
    <t>Total</t>
  </si>
  <si>
    <t>avg</t>
  </si>
  <si>
    <t>Rohan Patel</t>
  </si>
  <si>
    <t>Male</t>
  </si>
  <si>
    <t>Priya Sharma</t>
  </si>
  <si>
    <t>Female</t>
  </si>
  <si>
    <t>Aarav Singh</t>
  </si>
  <si>
    <t>Answers [Run your cells here corresponding to Question numbers]</t>
  </si>
  <si>
    <t>Nisha Gupta</t>
  </si>
  <si>
    <t>Q1</t>
  </si>
  <si>
    <t>Vikram Mehta</t>
  </si>
  <si>
    <t>Q2</t>
  </si>
  <si>
    <t>Kavita Reddy</t>
  </si>
  <si>
    <t>Q3</t>
  </si>
  <si>
    <t>Arjun Desai</t>
  </si>
  <si>
    <t>Q4</t>
  </si>
  <si>
    <t>Deepika Khanna</t>
  </si>
  <si>
    <t>Q5</t>
  </si>
  <si>
    <t>Rahul Verma</t>
  </si>
  <si>
    <t>Q6</t>
  </si>
  <si>
    <t>Ananya Joshi</t>
  </si>
  <si>
    <t>Q7</t>
  </si>
  <si>
    <t>Anushka Kumar</t>
  </si>
  <si>
    <t>Q8</t>
  </si>
  <si>
    <t>Aryan Sharma</t>
  </si>
  <si>
    <t>Q9</t>
  </si>
  <si>
    <t>Riya Singh</t>
  </si>
  <si>
    <t>Q10</t>
  </si>
  <si>
    <t>Yash Gupta</t>
  </si>
  <si>
    <t>Ishita Patel</t>
  </si>
  <si>
    <t>Aditya Verma</t>
  </si>
  <si>
    <t>Pooja Sharma</t>
  </si>
  <si>
    <t>Virat Singh</t>
  </si>
  <si>
    <t>Kritika Reddy</t>
  </si>
  <si>
    <t>Mohan Desai</t>
  </si>
  <si>
    <t>Natasha Iyer</t>
  </si>
  <si>
    <t>Karan Gupta</t>
  </si>
  <si>
    <t>Neha Patel</t>
  </si>
  <si>
    <t>Raghav Kumar</t>
  </si>
  <si>
    <t>Anjali Sharma</t>
  </si>
  <si>
    <t>Rajat Singh</t>
  </si>
  <si>
    <t>Preeti Reddy</t>
  </si>
  <si>
    <t>Shivam Desai</t>
  </si>
  <si>
    <t>Tanvi Iyer</t>
  </si>
  <si>
    <t>Siddharth Gupta</t>
  </si>
  <si>
    <t>Nandini Patel</t>
  </si>
  <si>
    <t>Arnav Kumar</t>
  </si>
  <si>
    <t>Ananya Singh</t>
  </si>
  <si>
    <t>Akash Sharma</t>
  </si>
  <si>
    <t>Divya Reddy</t>
  </si>
  <si>
    <t>Rohit Desai</t>
  </si>
  <si>
    <t>Riya Iyer</t>
  </si>
  <si>
    <t>Kartik Patel</t>
  </si>
  <si>
    <t>Ritu Sharma</t>
  </si>
  <si>
    <t>Dev Gupta</t>
  </si>
  <si>
    <t>Sanya Singh</t>
  </si>
  <si>
    <t>Vivek Reddy</t>
  </si>
  <si>
    <t>Pooja Iyer</t>
  </si>
  <si>
    <t>Rohan Desai</t>
  </si>
  <si>
    <t>Sania Patel</t>
  </si>
  <si>
    <t>Ankit Kumar</t>
  </si>
  <si>
    <t>Aisha Sharma</t>
  </si>
  <si>
    <t>Sumit Singh</t>
  </si>
  <si>
    <t>Meera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</si>
</sst>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00"/>
    <numFmt numFmtId="165" formatCode="0.00000000000000"/>
  </numFmts>
  <fonts count="2">
    <font>
      <sz val="10.0"/>
      <color rgb="FF000000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3" fontId="1" numFmtId="4" xfId="0" applyAlignment="1" applyFont="1" applyNumberForma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5" fontId="1" numFmtId="4" xfId="0" applyAlignment="1" applyFill="1" applyFont="1" applyNumberFormat="1">
      <alignment vertical="bottom"/>
    </xf>
    <xf borderId="0" fillId="5" fontId="1" numFmtId="164" xfId="0" applyAlignment="1" applyFont="1" applyNumberFormat="1">
      <alignment vertical="bottom"/>
    </xf>
    <xf borderId="0" fillId="3" fontId="1" numFmtId="165" xfId="0" applyAlignment="1" applyFont="1" applyNumberFormat="1">
      <alignment readingOrder="0" vertical="bottom"/>
    </xf>
    <xf borderId="0" fillId="6" fontId="1" numFmtId="4" xfId="0" applyAlignment="1" applyFill="1" applyFont="1" applyNumberFormat="1">
      <alignment vertical="bottom"/>
    </xf>
    <xf borderId="0" fillId="6" fontId="1" numFmtId="1" xfId="0" applyAlignment="1" applyFont="1" applyNumberFormat="1">
      <alignment vertical="bottom"/>
    </xf>
    <xf borderId="0" fillId="3" fontId="1" numFmtId="1" xfId="0" applyAlignment="1" applyFont="1" applyNumberFormat="1">
      <alignment vertical="bottom"/>
    </xf>
    <xf borderId="0" fillId="6" fontId="1" numFmtId="1" xfId="0" applyAlignment="1" applyFont="1" applyNumberFormat="1">
      <alignment readingOrder="0" vertical="bottom"/>
    </xf>
    <xf borderId="0" fillId="3" fontId="1" numFmtId="164" xfId="0" applyAlignment="1" applyFont="1" applyNumberFormat="1">
      <alignment vertical="bottom"/>
    </xf>
    <xf borderId="0" fillId="3" fontId="1" numFmtId="1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5.75"/>
    <col customWidth="1" min="11" max="11" width="5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101.0</v>
      </c>
      <c r="B2" s="6" t="s">
        <v>9</v>
      </c>
      <c r="C2" s="5">
        <v>16.0</v>
      </c>
      <c r="D2" s="6" t="s">
        <v>10</v>
      </c>
      <c r="E2" s="5">
        <v>85.0</v>
      </c>
      <c r="F2" s="5">
        <v>90.0</v>
      </c>
      <c r="G2" s="5">
        <v>88.0</v>
      </c>
      <c r="H2" s="7">
        <f t="shared" ref="H2:H51" si="1">Sum(E2:G2)</f>
        <v>263</v>
      </c>
      <c r="I2" s="3">
        <f t="shared" ref="I2:I51" si="2">H2/3</f>
        <v>87.66666667</v>
      </c>
      <c r="J2" s="8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>
        <v>102.0</v>
      </c>
      <c r="B3" s="10" t="s">
        <v>11</v>
      </c>
      <c r="C3" s="9">
        <v>17.0</v>
      </c>
      <c r="D3" s="10" t="s">
        <v>12</v>
      </c>
      <c r="E3" s="9">
        <v>92.0</v>
      </c>
      <c r="F3" s="9">
        <v>88.0</v>
      </c>
      <c r="G3" s="9">
        <v>91.0</v>
      </c>
      <c r="H3" s="7">
        <f t="shared" si="1"/>
        <v>271</v>
      </c>
      <c r="I3" s="3">
        <f t="shared" si="2"/>
        <v>90.33333333</v>
      </c>
      <c r="J3" s="8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103.0</v>
      </c>
      <c r="B4" s="6" t="s">
        <v>13</v>
      </c>
      <c r="C4" s="5">
        <v>15.0</v>
      </c>
      <c r="D4" s="6" t="s">
        <v>10</v>
      </c>
      <c r="E4" s="5">
        <v>78.0</v>
      </c>
      <c r="F4" s="5">
        <v>85.0</v>
      </c>
      <c r="G4" s="5">
        <v>80.0</v>
      </c>
      <c r="H4" s="7">
        <f t="shared" si="1"/>
        <v>243</v>
      </c>
      <c r="I4" s="3">
        <f t="shared" si="2"/>
        <v>81</v>
      </c>
      <c r="J4" s="11"/>
      <c r="K4" s="12" t="s">
        <v>14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104.0</v>
      </c>
      <c r="B5" s="10" t="s">
        <v>15</v>
      </c>
      <c r="C5" s="9">
        <v>16.0</v>
      </c>
      <c r="D5" s="10" t="s">
        <v>12</v>
      </c>
      <c r="E5" s="9">
        <v>80.0</v>
      </c>
      <c r="F5" s="9">
        <v>92.0</v>
      </c>
      <c r="G5" s="9">
        <v>86.0</v>
      </c>
      <c r="H5" s="7">
        <f t="shared" si="1"/>
        <v>258</v>
      </c>
      <c r="I5" s="3">
        <f t="shared" si="2"/>
        <v>86</v>
      </c>
      <c r="J5" s="8" t="s">
        <v>16</v>
      </c>
      <c r="K5" s="13">
        <f>(AVERAGEIF(D2:D51, "Female", E2:E51) + AVERAGEIF(D2:D51, "Female", F2:F51) + AVERAGEIF(D2:D51, "Female", G2:G51)) / 3
</f>
        <v>85.86666667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105.0</v>
      </c>
      <c r="B6" s="6" t="s">
        <v>17</v>
      </c>
      <c r="C6" s="5">
        <v>17.0</v>
      </c>
      <c r="D6" s="6" t="s">
        <v>10</v>
      </c>
      <c r="E6" s="5">
        <v>95.0</v>
      </c>
      <c r="F6" s="5">
        <v>89.0</v>
      </c>
      <c r="G6" s="5">
        <v>90.0</v>
      </c>
      <c r="H6" s="7">
        <f t="shared" si="1"/>
        <v>274</v>
      </c>
      <c r="I6" s="3">
        <f t="shared" si="2"/>
        <v>91.33333333</v>
      </c>
      <c r="J6" s="14" t="s">
        <v>18</v>
      </c>
      <c r="K6" s="15">
        <f>COUNTIF(E2:E151, "&gt;" &amp; MEDIAN(E2:E151))
</f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>
        <v>106.0</v>
      </c>
      <c r="B7" s="10" t="s">
        <v>19</v>
      </c>
      <c r="C7" s="9">
        <v>15.0</v>
      </c>
      <c r="D7" s="10" t="s">
        <v>12</v>
      </c>
      <c r="E7" s="9">
        <v>87.0</v>
      </c>
      <c r="F7" s="9">
        <v>84.0</v>
      </c>
      <c r="G7" s="9">
        <v>82.0</v>
      </c>
      <c r="H7" s="7">
        <f t="shared" si="1"/>
        <v>253</v>
      </c>
      <c r="I7" s="3">
        <f t="shared" si="2"/>
        <v>84.33333333</v>
      </c>
      <c r="J7" s="8" t="s">
        <v>20</v>
      </c>
      <c r="K7" s="16">
        <f>MODE(F2:F51)</f>
        <v>90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>
        <v>107.0</v>
      </c>
      <c r="B8" s="6" t="s">
        <v>21</v>
      </c>
      <c r="C8" s="5">
        <v>16.0</v>
      </c>
      <c r="D8" s="6" t="s">
        <v>10</v>
      </c>
      <c r="E8" s="5">
        <v>83.0</v>
      </c>
      <c r="F8" s="5">
        <v>87.0</v>
      </c>
      <c r="G8" s="5">
        <v>85.0</v>
      </c>
      <c r="H8" s="7">
        <f t="shared" si="1"/>
        <v>255</v>
      </c>
      <c r="I8" s="3">
        <f t="shared" si="2"/>
        <v>85</v>
      </c>
      <c r="J8" s="14" t="s">
        <v>22</v>
      </c>
      <c r="K8" s="15">
        <f>COUNTIFS(D2:D151, "Male", G2:G151, "&lt;" &amp; AVERAGE(G2:G151) )</f>
        <v>14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>
        <v>108.0</v>
      </c>
      <c r="B9" s="10" t="s">
        <v>23</v>
      </c>
      <c r="C9" s="9">
        <v>17.0</v>
      </c>
      <c r="D9" s="10" t="s">
        <v>12</v>
      </c>
      <c r="E9" s="9">
        <v>89.0</v>
      </c>
      <c r="F9" s="9">
        <v>93.0</v>
      </c>
      <c r="G9" s="9">
        <v>88.0</v>
      </c>
      <c r="H9" s="7">
        <f t="shared" si="1"/>
        <v>270</v>
      </c>
      <c r="I9" s="3">
        <f t="shared" si="2"/>
        <v>90</v>
      </c>
      <c r="J9" s="8" t="s">
        <v>24</v>
      </c>
      <c r="K9" s="16">
        <f>SUMIF(C2:C51,15,H2:H62)</f>
        <v>3937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>
        <v>109.0</v>
      </c>
      <c r="B10" s="6" t="s">
        <v>25</v>
      </c>
      <c r="C10" s="5">
        <v>15.0</v>
      </c>
      <c r="D10" s="6" t="s">
        <v>10</v>
      </c>
      <c r="E10" s="5">
        <v>79.0</v>
      </c>
      <c r="F10" s="5">
        <v>82.0</v>
      </c>
      <c r="G10" s="5">
        <v>81.0</v>
      </c>
      <c r="H10" s="7">
        <f t="shared" si="1"/>
        <v>242</v>
      </c>
      <c r="I10" s="3">
        <f t="shared" si="2"/>
        <v>80.66666667</v>
      </c>
      <c r="J10" s="14" t="s">
        <v>26</v>
      </c>
      <c r="K10" s="17">
        <f>COUNTIFS(D2:D151,"Female",E2:E151,"&gt;=85", E2:E151, "&lt;=90")+COUNTIFS(D2:D151,"Female",F2:F151,"&gt;=85", F2:F151, "&lt;=90")+COUNTIFS(D2:D151,"Female",G2:G151,"&gt;=85", G2:G151, "&lt;=90") +COUNTIFS(D2:D151,"Female",E2:E151,"&gt;=85", E2:E151, "&lt;=90",F2:F151,"&gt;=85", F2:F151, "&lt;=90",G2:G151,"&gt;=85", G2:G151, "&lt;=90")-COUNTIFS(D2:D151,"Female",E2:E151,"&gt;=85", E2:E151, "&lt;=90",F2:F151,"&gt;=85", F2:F151, "&lt;=90")-COUNTIFS(D2:D151,"Female",E2:E151,"&gt;=85", E2:E151, "&lt;=90",G2:G151,"&gt;=85", G2:G151, "&lt;=90")-COUNTIFS(D2:D151,"Female",F2:F151,"&gt;=85", F2:F151, "&lt;=90",G2:G151,"&gt;=85", G2:G151, "&lt;=90")</f>
        <v>21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>
        <v>110.0</v>
      </c>
      <c r="B11" s="10" t="s">
        <v>27</v>
      </c>
      <c r="C11" s="9">
        <v>16.0</v>
      </c>
      <c r="D11" s="10" t="s">
        <v>12</v>
      </c>
      <c r="E11" s="9">
        <v>91.0</v>
      </c>
      <c r="F11" s="9">
        <v>87.0</v>
      </c>
      <c r="G11" s="9">
        <v>89.0</v>
      </c>
      <c r="H11" s="7">
        <f t="shared" si="1"/>
        <v>267</v>
      </c>
      <c r="I11" s="3">
        <f t="shared" si="2"/>
        <v>89</v>
      </c>
      <c r="J11" s="8" t="s">
        <v>28</v>
      </c>
      <c r="K11" s="18">
        <f>AVERAGEIF(B2:B51, "A*", I2:I51)
</f>
        <v>84.8974359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>
        <v>111.0</v>
      </c>
      <c r="B12" s="6" t="s">
        <v>29</v>
      </c>
      <c r="C12" s="5">
        <v>16.0</v>
      </c>
      <c r="D12" s="6" t="s">
        <v>12</v>
      </c>
      <c r="E12" s="5">
        <v>88.0</v>
      </c>
      <c r="F12" s="5">
        <v>92.0</v>
      </c>
      <c r="G12" s="5">
        <v>90.0</v>
      </c>
      <c r="H12" s="7">
        <f t="shared" si="1"/>
        <v>270</v>
      </c>
      <c r="I12" s="3">
        <f t="shared" si="2"/>
        <v>90</v>
      </c>
      <c r="J12" s="14" t="s">
        <v>30</v>
      </c>
      <c r="K12" s="15">
        <f>COUNTIF(E2:E51,"88")+COUNTIF(F2:F51,"88")+COUNTIF(G2:G51,"88")+COUNTIFS(E2:E51,"88",F2:F51,"88",G2:G51,"88")-COUNTIFS(E2:E51,"88",F2:F51,"88")-COUNTIFS(F2:F51,"88",G2:G51,"88")-COUNTIFS(E2:E51,"88",G2:G51,"88")</f>
        <v>21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>
        <v>112.0</v>
      </c>
      <c r="B13" s="10" t="s">
        <v>31</v>
      </c>
      <c r="C13" s="9">
        <v>17.0</v>
      </c>
      <c r="D13" s="10" t="s">
        <v>10</v>
      </c>
      <c r="E13" s="9">
        <v>94.0</v>
      </c>
      <c r="F13" s="9">
        <v>89.0</v>
      </c>
      <c r="G13" s="9">
        <v>91.0</v>
      </c>
      <c r="H13" s="7">
        <f t="shared" si="1"/>
        <v>274</v>
      </c>
      <c r="I13" s="3">
        <f t="shared" si="2"/>
        <v>91.33333333</v>
      </c>
      <c r="J13" s="8" t="s">
        <v>32</v>
      </c>
      <c r="K13" s="19">
        <f>MEDIAN(IF(D2:D51="Male",E2:G51))</f>
        <v>85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>
        <v>113.0</v>
      </c>
      <c r="B14" s="6" t="s">
        <v>33</v>
      </c>
      <c r="C14" s="5">
        <v>15.0</v>
      </c>
      <c r="D14" s="6" t="s">
        <v>12</v>
      </c>
      <c r="E14" s="5">
        <v>79.0</v>
      </c>
      <c r="F14" s="5">
        <v>86.0</v>
      </c>
      <c r="G14" s="5">
        <v>82.0</v>
      </c>
      <c r="H14" s="7">
        <f t="shared" si="1"/>
        <v>247</v>
      </c>
      <c r="I14" s="3">
        <f t="shared" si="2"/>
        <v>82.33333333</v>
      </c>
      <c r="J14" s="14" t="s">
        <v>34</v>
      </c>
      <c r="K14" s="15">
        <f>COUNTIFS(D2:D151, "Female", E2:E151, "&gt;" &amp; AVERAGE(E2:E151))
</f>
        <v>13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>
        <v>114.0</v>
      </c>
      <c r="B15" s="10" t="s">
        <v>35</v>
      </c>
      <c r="C15" s="9">
        <v>16.0</v>
      </c>
      <c r="D15" s="10" t="s">
        <v>10</v>
      </c>
      <c r="E15" s="9">
        <v>82.0</v>
      </c>
      <c r="F15" s="9">
        <v>88.0</v>
      </c>
      <c r="G15" s="9">
        <v>84.0</v>
      </c>
      <c r="H15" s="7">
        <f t="shared" si="1"/>
        <v>254</v>
      </c>
      <c r="I15" s="3">
        <f t="shared" si="2"/>
        <v>84.66666667</v>
      </c>
      <c r="J15" s="8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>
        <v>115.0</v>
      </c>
      <c r="B16" s="6" t="s">
        <v>36</v>
      </c>
      <c r="C16" s="5">
        <v>17.0</v>
      </c>
      <c r="D16" s="6" t="s">
        <v>12</v>
      </c>
      <c r="E16" s="5">
        <v>90.0</v>
      </c>
      <c r="F16" s="5">
        <v>85.0</v>
      </c>
      <c r="G16" s="5">
        <v>88.0</v>
      </c>
      <c r="H16" s="7">
        <f t="shared" si="1"/>
        <v>263</v>
      </c>
      <c r="I16" s="3">
        <f t="shared" si="2"/>
        <v>87.66666667</v>
      </c>
      <c r="J16" s="8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>
        <v>116.0</v>
      </c>
      <c r="B17" s="10" t="s">
        <v>37</v>
      </c>
      <c r="C17" s="9">
        <v>15.0</v>
      </c>
      <c r="D17" s="10" t="s">
        <v>10</v>
      </c>
      <c r="E17" s="9">
        <v>77.0</v>
      </c>
      <c r="F17" s="9">
        <v>80.0</v>
      </c>
      <c r="G17" s="9">
        <v>78.0</v>
      </c>
      <c r="H17" s="7">
        <f t="shared" si="1"/>
        <v>235</v>
      </c>
      <c r="I17" s="3">
        <f t="shared" si="2"/>
        <v>78.33333333</v>
      </c>
      <c r="J17" s="8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>
        <v>117.0</v>
      </c>
      <c r="B18" s="6" t="s">
        <v>38</v>
      </c>
      <c r="C18" s="5">
        <v>16.0</v>
      </c>
      <c r="D18" s="6" t="s">
        <v>12</v>
      </c>
      <c r="E18" s="5">
        <v>85.0</v>
      </c>
      <c r="F18" s="5">
        <v>82.0</v>
      </c>
      <c r="G18" s="5">
        <v>83.0</v>
      </c>
      <c r="H18" s="7">
        <f t="shared" si="1"/>
        <v>250</v>
      </c>
      <c r="I18" s="3">
        <f t="shared" si="2"/>
        <v>83.33333333</v>
      </c>
      <c r="J18" s="8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>
        <v>118.0</v>
      </c>
      <c r="B19" s="10" t="s">
        <v>39</v>
      </c>
      <c r="C19" s="9">
        <v>17.0</v>
      </c>
      <c r="D19" s="10" t="s">
        <v>10</v>
      </c>
      <c r="E19" s="9">
        <v>88.0</v>
      </c>
      <c r="F19" s="9">
        <v>90.0</v>
      </c>
      <c r="G19" s="9">
        <v>89.0</v>
      </c>
      <c r="H19" s="7">
        <f t="shared" si="1"/>
        <v>267</v>
      </c>
      <c r="I19" s="3">
        <f t="shared" si="2"/>
        <v>89</v>
      </c>
      <c r="J19" s="8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119.0</v>
      </c>
      <c r="B20" s="6" t="s">
        <v>40</v>
      </c>
      <c r="C20" s="5">
        <v>15.0</v>
      </c>
      <c r="D20" s="6" t="s">
        <v>12</v>
      </c>
      <c r="E20" s="5">
        <v>83.0</v>
      </c>
      <c r="F20" s="5">
        <v>86.0</v>
      </c>
      <c r="G20" s="5">
        <v>84.0</v>
      </c>
      <c r="H20" s="7">
        <f t="shared" si="1"/>
        <v>253</v>
      </c>
      <c r="I20" s="3">
        <f t="shared" si="2"/>
        <v>84.33333333</v>
      </c>
      <c r="J20" s="8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>
        <v>120.0</v>
      </c>
      <c r="B21" s="10" t="s">
        <v>41</v>
      </c>
      <c r="C21" s="9">
        <v>16.0</v>
      </c>
      <c r="D21" s="10" t="s">
        <v>10</v>
      </c>
      <c r="E21" s="9">
        <v>81.0</v>
      </c>
      <c r="F21" s="9">
        <v>84.0</v>
      </c>
      <c r="G21" s="9">
        <v>82.0</v>
      </c>
      <c r="H21" s="7">
        <f t="shared" si="1"/>
        <v>247</v>
      </c>
      <c r="I21" s="3">
        <f t="shared" si="2"/>
        <v>82.33333333</v>
      </c>
      <c r="J21" s="8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>
        <v>121.0</v>
      </c>
      <c r="B22" s="6" t="s">
        <v>42</v>
      </c>
      <c r="C22" s="5">
        <v>17.0</v>
      </c>
      <c r="D22" s="6" t="s">
        <v>12</v>
      </c>
      <c r="E22" s="5">
        <v>92.0</v>
      </c>
      <c r="F22" s="5">
        <v>88.0</v>
      </c>
      <c r="G22" s="5">
        <v>90.0</v>
      </c>
      <c r="H22" s="7">
        <f t="shared" si="1"/>
        <v>270</v>
      </c>
      <c r="I22" s="3">
        <f t="shared" si="2"/>
        <v>90</v>
      </c>
      <c r="J22" s="8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>
        <v>122.0</v>
      </c>
      <c r="B23" s="10" t="s">
        <v>43</v>
      </c>
      <c r="C23" s="9">
        <v>15.0</v>
      </c>
      <c r="D23" s="10" t="s">
        <v>10</v>
      </c>
      <c r="E23" s="9">
        <v>85.0</v>
      </c>
      <c r="F23" s="9">
        <v>82.0</v>
      </c>
      <c r="G23" s="9">
        <v>83.0</v>
      </c>
      <c r="H23" s="7">
        <f t="shared" si="1"/>
        <v>250</v>
      </c>
      <c r="I23" s="3">
        <f t="shared" si="2"/>
        <v>83.33333333</v>
      </c>
      <c r="J23" s="8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>
        <v>123.0</v>
      </c>
      <c r="B24" s="6" t="s">
        <v>44</v>
      </c>
      <c r="C24" s="5">
        <v>16.0</v>
      </c>
      <c r="D24" s="6" t="s">
        <v>12</v>
      </c>
      <c r="E24" s="5">
        <v>88.0</v>
      </c>
      <c r="F24" s="5">
        <v>90.0</v>
      </c>
      <c r="G24" s="5">
        <v>89.0</v>
      </c>
      <c r="H24" s="7">
        <f t="shared" si="1"/>
        <v>267</v>
      </c>
      <c r="I24" s="3">
        <f t="shared" si="2"/>
        <v>89</v>
      </c>
      <c r="J24" s="8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>
        <v>124.0</v>
      </c>
      <c r="B25" s="10" t="s">
        <v>45</v>
      </c>
      <c r="C25" s="9">
        <v>17.0</v>
      </c>
      <c r="D25" s="10" t="s">
        <v>10</v>
      </c>
      <c r="E25" s="9">
        <v>90.0</v>
      </c>
      <c r="F25" s="9">
        <v>85.0</v>
      </c>
      <c r="G25" s="9">
        <v>88.0</v>
      </c>
      <c r="H25" s="7">
        <f t="shared" si="1"/>
        <v>263</v>
      </c>
      <c r="I25" s="3">
        <f t="shared" si="2"/>
        <v>87.66666667</v>
      </c>
      <c r="J25" s="8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>
        <v>125.0</v>
      </c>
      <c r="B26" s="6" t="s">
        <v>46</v>
      </c>
      <c r="C26" s="5">
        <v>15.0</v>
      </c>
      <c r="D26" s="6" t="s">
        <v>12</v>
      </c>
      <c r="E26" s="5">
        <v>77.0</v>
      </c>
      <c r="F26" s="5">
        <v>80.0</v>
      </c>
      <c r="G26" s="5">
        <v>78.0</v>
      </c>
      <c r="H26" s="7">
        <f t="shared" si="1"/>
        <v>235</v>
      </c>
      <c r="I26" s="3">
        <f t="shared" si="2"/>
        <v>78.33333333</v>
      </c>
      <c r="J26" s="8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>
        <v>126.0</v>
      </c>
      <c r="B27" s="10" t="s">
        <v>47</v>
      </c>
      <c r="C27" s="9">
        <v>16.0</v>
      </c>
      <c r="D27" s="10" t="s">
        <v>10</v>
      </c>
      <c r="E27" s="9">
        <v>85.0</v>
      </c>
      <c r="F27" s="9">
        <v>82.0</v>
      </c>
      <c r="G27" s="9">
        <v>83.0</v>
      </c>
      <c r="H27" s="7">
        <f t="shared" si="1"/>
        <v>250</v>
      </c>
      <c r="I27" s="3">
        <f t="shared" si="2"/>
        <v>83.33333333</v>
      </c>
      <c r="J27" s="8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>
        <v>127.0</v>
      </c>
      <c r="B28" s="6" t="s">
        <v>48</v>
      </c>
      <c r="C28" s="5">
        <v>17.0</v>
      </c>
      <c r="D28" s="6" t="s">
        <v>12</v>
      </c>
      <c r="E28" s="5">
        <v>88.0</v>
      </c>
      <c r="F28" s="5">
        <v>90.0</v>
      </c>
      <c r="G28" s="5">
        <v>89.0</v>
      </c>
      <c r="H28" s="7">
        <f t="shared" si="1"/>
        <v>267</v>
      </c>
      <c r="I28" s="3">
        <f t="shared" si="2"/>
        <v>89</v>
      </c>
      <c r="J28" s="8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>
        <v>128.0</v>
      </c>
      <c r="B29" s="10" t="s">
        <v>49</v>
      </c>
      <c r="C29" s="9">
        <v>15.0</v>
      </c>
      <c r="D29" s="10" t="s">
        <v>10</v>
      </c>
      <c r="E29" s="9">
        <v>83.0</v>
      </c>
      <c r="F29" s="9">
        <v>86.0</v>
      </c>
      <c r="G29" s="9">
        <v>84.0</v>
      </c>
      <c r="H29" s="7">
        <f t="shared" si="1"/>
        <v>253</v>
      </c>
      <c r="I29" s="3">
        <f t="shared" si="2"/>
        <v>84.33333333</v>
      </c>
      <c r="J29" s="8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>
        <v>129.0</v>
      </c>
      <c r="B30" s="6" t="s">
        <v>50</v>
      </c>
      <c r="C30" s="5">
        <v>16.0</v>
      </c>
      <c r="D30" s="6" t="s">
        <v>12</v>
      </c>
      <c r="E30" s="5">
        <v>81.0</v>
      </c>
      <c r="F30" s="5">
        <v>84.0</v>
      </c>
      <c r="G30" s="5">
        <v>82.0</v>
      </c>
      <c r="H30" s="7">
        <f t="shared" si="1"/>
        <v>247</v>
      </c>
      <c r="I30" s="3">
        <f t="shared" si="2"/>
        <v>82.33333333</v>
      </c>
      <c r="J30" s="8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>
        <v>130.0</v>
      </c>
      <c r="B31" s="10" t="s">
        <v>51</v>
      </c>
      <c r="C31" s="9">
        <v>17.0</v>
      </c>
      <c r="D31" s="10" t="s">
        <v>10</v>
      </c>
      <c r="E31" s="9">
        <v>92.0</v>
      </c>
      <c r="F31" s="9">
        <v>88.0</v>
      </c>
      <c r="G31" s="9">
        <v>90.0</v>
      </c>
      <c r="H31" s="7">
        <f t="shared" si="1"/>
        <v>270</v>
      </c>
      <c r="I31" s="3">
        <f t="shared" si="2"/>
        <v>90</v>
      </c>
      <c r="J31" s="8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>
        <v>131.0</v>
      </c>
      <c r="B32" s="6" t="s">
        <v>52</v>
      </c>
      <c r="C32" s="5">
        <v>15.0</v>
      </c>
      <c r="D32" s="6" t="s">
        <v>12</v>
      </c>
      <c r="E32" s="5">
        <v>85.0</v>
      </c>
      <c r="F32" s="5">
        <v>82.0</v>
      </c>
      <c r="G32" s="5">
        <v>83.0</v>
      </c>
      <c r="H32" s="7">
        <f t="shared" si="1"/>
        <v>250</v>
      </c>
      <c r="I32" s="3">
        <f t="shared" si="2"/>
        <v>83.33333333</v>
      </c>
      <c r="J32" s="8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">
        <v>132.0</v>
      </c>
      <c r="B33" s="10" t="s">
        <v>53</v>
      </c>
      <c r="C33" s="9">
        <v>16.0</v>
      </c>
      <c r="D33" s="10" t="s">
        <v>10</v>
      </c>
      <c r="E33" s="9">
        <v>88.0</v>
      </c>
      <c r="F33" s="9">
        <v>90.0</v>
      </c>
      <c r="G33" s="9">
        <v>89.0</v>
      </c>
      <c r="H33" s="7">
        <f t="shared" si="1"/>
        <v>267</v>
      </c>
      <c r="I33" s="3">
        <f t="shared" si="2"/>
        <v>89</v>
      </c>
      <c r="J33" s="8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>
        <v>133.0</v>
      </c>
      <c r="B34" s="6" t="s">
        <v>54</v>
      </c>
      <c r="C34" s="5">
        <v>17.0</v>
      </c>
      <c r="D34" s="6" t="s">
        <v>12</v>
      </c>
      <c r="E34" s="5">
        <v>90.0</v>
      </c>
      <c r="F34" s="5">
        <v>85.0</v>
      </c>
      <c r="G34" s="5">
        <v>88.0</v>
      </c>
      <c r="H34" s="7">
        <f t="shared" si="1"/>
        <v>263</v>
      </c>
      <c r="I34" s="3">
        <f t="shared" si="2"/>
        <v>87.66666667</v>
      </c>
      <c r="J34" s="8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>
        <v>134.0</v>
      </c>
      <c r="B35" s="10" t="s">
        <v>55</v>
      </c>
      <c r="C35" s="9">
        <v>15.0</v>
      </c>
      <c r="D35" s="10" t="s">
        <v>10</v>
      </c>
      <c r="E35" s="9">
        <v>77.0</v>
      </c>
      <c r="F35" s="9">
        <v>80.0</v>
      </c>
      <c r="G35" s="9">
        <v>78.0</v>
      </c>
      <c r="H35" s="7">
        <f t="shared" si="1"/>
        <v>235</v>
      </c>
      <c r="I35" s="3">
        <f t="shared" si="2"/>
        <v>78.33333333</v>
      </c>
      <c r="J35" s="8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>
        <v>135.0</v>
      </c>
      <c r="B36" s="6" t="s">
        <v>56</v>
      </c>
      <c r="C36" s="5">
        <v>16.0</v>
      </c>
      <c r="D36" s="6" t="s">
        <v>12</v>
      </c>
      <c r="E36" s="5">
        <v>85.0</v>
      </c>
      <c r="F36" s="5">
        <v>82.0</v>
      </c>
      <c r="G36" s="5">
        <v>83.0</v>
      </c>
      <c r="H36" s="7">
        <f t="shared" si="1"/>
        <v>250</v>
      </c>
      <c r="I36" s="3">
        <f t="shared" si="2"/>
        <v>83.33333333</v>
      </c>
      <c r="J36" s="8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9">
        <v>136.0</v>
      </c>
      <c r="B37" s="10" t="s">
        <v>57</v>
      </c>
      <c r="C37" s="9">
        <v>17.0</v>
      </c>
      <c r="D37" s="10" t="s">
        <v>10</v>
      </c>
      <c r="E37" s="9">
        <v>88.0</v>
      </c>
      <c r="F37" s="9">
        <v>90.0</v>
      </c>
      <c r="G37" s="9">
        <v>89.0</v>
      </c>
      <c r="H37" s="7">
        <f t="shared" si="1"/>
        <v>267</v>
      </c>
      <c r="I37" s="3">
        <f t="shared" si="2"/>
        <v>89</v>
      </c>
      <c r="J37" s="8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>
        <v>137.0</v>
      </c>
      <c r="B38" s="6" t="s">
        <v>58</v>
      </c>
      <c r="C38" s="5">
        <v>15.0</v>
      </c>
      <c r="D38" s="6" t="s">
        <v>12</v>
      </c>
      <c r="E38" s="5">
        <v>83.0</v>
      </c>
      <c r="F38" s="5">
        <v>86.0</v>
      </c>
      <c r="G38" s="5">
        <v>84.0</v>
      </c>
      <c r="H38" s="7">
        <f t="shared" si="1"/>
        <v>253</v>
      </c>
      <c r="I38" s="3">
        <f t="shared" si="2"/>
        <v>84.33333333</v>
      </c>
      <c r="J38" s="8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9">
        <v>138.0</v>
      </c>
      <c r="B39" s="10" t="s">
        <v>59</v>
      </c>
      <c r="C39" s="9">
        <v>16.0</v>
      </c>
      <c r="D39" s="10" t="s">
        <v>10</v>
      </c>
      <c r="E39" s="9">
        <v>81.0</v>
      </c>
      <c r="F39" s="9">
        <v>84.0</v>
      </c>
      <c r="G39" s="9">
        <v>82.0</v>
      </c>
      <c r="H39" s="7">
        <f t="shared" si="1"/>
        <v>247</v>
      </c>
      <c r="I39" s="3">
        <f t="shared" si="2"/>
        <v>82.33333333</v>
      </c>
      <c r="J39" s="8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>
        <v>139.0</v>
      </c>
      <c r="B40" s="6" t="s">
        <v>60</v>
      </c>
      <c r="C40" s="5">
        <v>17.0</v>
      </c>
      <c r="D40" s="6" t="s">
        <v>12</v>
      </c>
      <c r="E40" s="5">
        <v>92.0</v>
      </c>
      <c r="F40" s="5">
        <v>88.0</v>
      </c>
      <c r="G40" s="5">
        <v>90.0</v>
      </c>
      <c r="H40" s="7">
        <f t="shared" si="1"/>
        <v>270</v>
      </c>
      <c r="I40" s="3">
        <f t="shared" si="2"/>
        <v>90</v>
      </c>
      <c r="J40" s="8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>
        <v>140.0</v>
      </c>
      <c r="B41" s="10" t="s">
        <v>61</v>
      </c>
      <c r="C41" s="9">
        <v>15.0</v>
      </c>
      <c r="D41" s="10" t="s">
        <v>10</v>
      </c>
      <c r="E41" s="9">
        <v>85.0</v>
      </c>
      <c r="F41" s="9">
        <v>82.0</v>
      </c>
      <c r="G41" s="9">
        <v>83.0</v>
      </c>
      <c r="H41" s="7">
        <f t="shared" si="1"/>
        <v>250</v>
      </c>
      <c r="I41" s="3">
        <f t="shared" si="2"/>
        <v>83.33333333</v>
      </c>
      <c r="J41" s="8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>
        <v>141.0</v>
      </c>
      <c r="B42" s="6" t="s">
        <v>62</v>
      </c>
      <c r="C42" s="5">
        <v>16.0</v>
      </c>
      <c r="D42" s="6" t="s">
        <v>12</v>
      </c>
      <c r="E42" s="5">
        <v>88.0</v>
      </c>
      <c r="F42" s="5">
        <v>90.0</v>
      </c>
      <c r="G42" s="5">
        <v>89.0</v>
      </c>
      <c r="H42" s="7">
        <f t="shared" si="1"/>
        <v>267</v>
      </c>
      <c r="I42" s="3">
        <f t="shared" si="2"/>
        <v>89</v>
      </c>
      <c r="J42" s="8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>
        <v>142.0</v>
      </c>
      <c r="B43" s="10" t="s">
        <v>63</v>
      </c>
      <c r="C43" s="9">
        <v>17.0</v>
      </c>
      <c r="D43" s="10" t="s">
        <v>10</v>
      </c>
      <c r="E43" s="9">
        <v>90.0</v>
      </c>
      <c r="F43" s="9">
        <v>85.0</v>
      </c>
      <c r="G43" s="9">
        <v>88.0</v>
      </c>
      <c r="H43" s="7">
        <f t="shared" si="1"/>
        <v>263</v>
      </c>
      <c r="I43" s="3">
        <f t="shared" si="2"/>
        <v>87.66666667</v>
      </c>
      <c r="J43" s="8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>
        <v>143.0</v>
      </c>
      <c r="B44" s="6" t="s">
        <v>64</v>
      </c>
      <c r="C44" s="5">
        <v>15.0</v>
      </c>
      <c r="D44" s="6" t="s">
        <v>12</v>
      </c>
      <c r="E44" s="5">
        <v>77.0</v>
      </c>
      <c r="F44" s="5">
        <v>80.0</v>
      </c>
      <c r="G44" s="5">
        <v>78.0</v>
      </c>
      <c r="H44" s="7">
        <f t="shared" si="1"/>
        <v>235</v>
      </c>
      <c r="I44" s="3">
        <f t="shared" si="2"/>
        <v>78.33333333</v>
      </c>
      <c r="J44" s="8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>
        <v>144.0</v>
      </c>
      <c r="B45" s="10" t="s">
        <v>65</v>
      </c>
      <c r="C45" s="9">
        <v>16.0</v>
      </c>
      <c r="D45" s="10" t="s">
        <v>10</v>
      </c>
      <c r="E45" s="9">
        <v>85.0</v>
      </c>
      <c r="F45" s="9">
        <v>82.0</v>
      </c>
      <c r="G45" s="9">
        <v>83.0</v>
      </c>
      <c r="H45" s="7">
        <f t="shared" si="1"/>
        <v>250</v>
      </c>
      <c r="I45" s="3">
        <f t="shared" si="2"/>
        <v>83.33333333</v>
      </c>
      <c r="J45" s="8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>
        <v>145.0</v>
      </c>
      <c r="B46" s="6" t="s">
        <v>66</v>
      </c>
      <c r="C46" s="5">
        <v>17.0</v>
      </c>
      <c r="D46" s="6" t="s">
        <v>12</v>
      </c>
      <c r="E46" s="5">
        <v>88.0</v>
      </c>
      <c r="F46" s="5">
        <v>90.0</v>
      </c>
      <c r="G46" s="5">
        <v>89.0</v>
      </c>
      <c r="H46" s="7">
        <f t="shared" si="1"/>
        <v>267</v>
      </c>
      <c r="I46" s="3">
        <f t="shared" si="2"/>
        <v>89</v>
      </c>
      <c r="J46" s="8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9">
        <v>146.0</v>
      </c>
      <c r="B47" s="10" t="s">
        <v>67</v>
      </c>
      <c r="C47" s="9">
        <v>15.0</v>
      </c>
      <c r="D47" s="10" t="s">
        <v>10</v>
      </c>
      <c r="E47" s="9">
        <v>83.0</v>
      </c>
      <c r="F47" s="9">
        <v>86.0</v>
      </c>
      <c r="G47" s="9">
        <v>84.0</v>
      </c>
      <c r="H47" s="7">
        <f t="shared" si="1"/>
        <v>253</v>
      </c>
      <c r="I47" s="3">
        <f t="shared" si="2"/>
        <v>84.33333333</v>
      </c>
      <c r="J47" s="8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>
        <v>147.0</v>
      </c>
      <c r="B48" s="6" t="s">
        <v>68</v>
      </c>
      <c r="C48" s="5">
        <v>16.0</v>
      </c>
      <c r="D48" s="6" t="s">
        <v>12</v>
      </c>
      <c r="E48" s="5">
        <v>81.0</v>
      </c>
      <c r="F48" s="5">
        <v>84.0</v>
      </c>
      <c r="G48" s="5">
        <v>82.0</v>
      </c>
      <c r="H48" s="7">
        <f t="shared" si="1"/>
        <v>247</v>
      </c>
      <c r="I48" s="3">
        <f t="shared" si="2"/>
        <v>82.33333333</v>
      </c>
      <c r="J48" s="8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9">
        <v>148.0</v>
      </c>
      <c r="B49" s="10" t="s">
        <v>69</v>
      </c>
      <c r="C49" s="9">
        <v>17.0</v>
      </c>
      <c r="D49" s="10" t="s">
        <v>10</v>
      </c>
      <c r="E49" s="9">
        <v>92.0</v>
      </c>
      <c r="F49" s="9">
        <v>88.0</v>
      </c>
      <c r="G49" s="9">
        <v>90.0</v>
      </c>
      <c r="H49" s="7">
        <f t="shared" si="1"/>
        <v>270</v>
      </c>
      <c r="I49" s="3">
        <f t="shared" si="2"/>
        <v>90</v>
      </c>
      <c r="J49" s="8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>
        <v>149.0</v>
      </c>
      <c r="B50" s="6" t="s">
        <v>70</v>
      </c>
      <c r="C50" s="5">
        <v>15.0</v>
      </c>
      <c r="D50" s="6" t="s">
        <v>12</v>
      </c>
      <c r="E50" s="5">
        <v>85.0</v>
      </c>
      <c r="F50" s="5">
        <v>82.0</v>
      </c>
      <c r="G50" s="5">
        <v>83.0</v>
      </c>
      <c r="H50" s="7">
        <f t="shared" si="1"/>
        <v>250</v>
      </c>
      <c r="I50" s="3">
        <f t="shared" si="2"/>
        <v>83.33333333</v>
      </c>
      <c r="J50" s="8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">
        <v>150.0</v>
      </c>
      <c r="B51" s="10" t="s">
        <v>21</v>
      </c>
      <c r="C51" s="9">
        <v>16.0</v>
      </c>
      <c r="D51" s="10" t="s">
        <v>10</v>
      </c>
      <c r="E51" s="9">
        <v>88.0</v>
      </c>
      <c r="F51" s="9">
        <v>90.0</v>
      </c>
      <c r="G51" s="9">
        <v>89.0</v>
      </c>
      <c r="H51" s="7">
        <f t="shared" si="1"/>
        <v>267</v>
      </c>
      <c r="I51" s="3">
        <f t="shared" si="2"/>
        <v>89</v>
      </c>
      <c r="J51" s="8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