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FabioCruz/Documents/01-Projects/ENSGSI/CI3/admin/"/>
    </mc:Choice>
  </mc:AlternateContent>
  <xr:revisionPtr revIDLastSave="0" documentId="13_ncr:1_{2B096D00-6A4C-E245-8CA9-B2C533CE53B1}" xr6:coauthVersionLast="47" xr6:coauthVersionMax="47" xr10:uidLastSave="{00000000-0000-0000-0000-000000000000}"/>
  <bookViews>
    <workbookView xWindow="0" yWindow="760" windowWidth="34560" windowHeight="21580" tabRatio="778" activeTab="8" xr2:uid="{00000000-000D-0000-FFFF-FFFF00000000}"/>
  </bookViews>
  <sheets>
    <sheet name="Evaluations S6" sheetId="33" r:id="rId1"/>
    <sheet name="MMI3" sheetId="3" r:id="rId2"/>
    <sheet name="MMI2" sheetId="17" r:id="rId3"/>
    <sheet name="GME3" sheetId="5" r:id="rId4"/>
    <sheet name="GP3" sheetId="8" r:id="rId5"/>
    <sheet name="GME4" sheetId="31" r:id="rId6"/>
    <sheet name="GP2" sheetId="29" r:id="rId7"/>
    <sheet name="CI2" sheetId="9" r:id="rId8"/>
    <sheet name="CI3" sheetId="10" r:id="rId9"/>
    <sheet name="GE1" sheetId="11" r:id="rId10"/>
    <sheet name="GE2" sheetId="30" r:id="rId11"/>
    <sheet name="Isys 2" sheetId="32" r:id="rId12"/>
    <sheet name="IS5" sheetId="36" r:id="rId13"/>
    <sheet name="GE3" sheetId="12" r:id="rId14"/>
    <sheet name="PCST2" sheetId="13" r:id="rId15"/>
    <sheet name="MP3-4" sheetId="14" r:id="rId16"/>
    <sheet name="MP3-5" sheetId="15" r:id="rId17"/>
    <sheet name="MP3-5 (CG)" sheetId="21" r:id="rId18"/>
    <sheet name="PI" sheetId="26" r:id="rId19"/>
    <sheet name="langues" sheetId="25" r:id="rId20"/>
    <sheet name="Global" sheetId="24" r:id="rId21"/>
    <sheet name="Feuil1" sheetId="35" r:id="rId22"/>
    <sheet name="Changements" sheetId="23" r:id="rId23"/>
    <sheet name="1AI - S6 &quot;tétris&quot;" sheetId="34" r:id="rId24"/>
    <sheet name="Feuil3" sheetId="38" r:id="rId25"/>
  </sheets>
  <definedNames>
    <definedName name="_xlnm._FilterDatabase" localSheetId="9" hidden="1">'GE1'!$A$9:$H$36</definedName>
    <definedName name="_xlnm._FilterDatabase" localSheetId="20" hidden="1">Global!$A$1:$I$394</definedName>
    <definedName name="_xlnm._FilterDatabase" localSheetId="12" hidden="1">'IS5'!$A$9:$H$34</definedName>
    <definedName name="_xlnm._FilterDatabase" localSheetId="2" hidden="1">'MMI2'!$A$9:$I$40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9" l="1"/>
  <c r="F40" i="29"/>
  <c r="F41" i="29"/>
  <c r="F42" i="29"/>
  <c r="F43" i="29"/>
  <c r="F44" i="29"/>
  <c r="F45" i="29"/>
  <c r="F39" i="29"/>
  <c r="F38" i="29"/>
  <c r="F37" i="29"/>
  <c r="F29" i="29"/>
  <c r="F28" i="29"/>
  <c r="F27" i="29"/>
  <c r="F23" i="29"/>
  <c r="F22" i="29"/>
  <c r="F21" i="29"/>
  <c r="F40" i="3"/>
  <c r="F37" i="3"/>
  <c r="F38" i="3"/>
  <c r="F39" i="3"/>
  <c r="F36" i="3"/>
  <c r="F35" i="3"/>
  <c r="F34" i="3"/>
  <c r="F33" i="3"/>
  <c r="F29" i="3"/>
  <c r="F32" i="3"/>
  <c r="F31" i="3"/>
  <c r="F30" i="3"/>
  <c r="F28" i="3"/>
  <c r="F27" i="3"/>
  <c r="F26" i="3"/>
  <c r="F25" i="3"/>
  <c r="F18" i="3"/>
  <c r="F23" i="3"/>
  <c r="F24" i="3"/>
  <c r="F22" i="3"/>
  <c r="F12" i="3"/>
  <c r="F13" i="3"/>
  <c r="F14" i="3"/>
  <c r="F15" i="3"/>
  <c r="F16" i="3"/>
  <c r="F17" i="3"/>
  <c r="F19" i="3"/>
  <c r="F20" i="3"/>
  <c r="F21" i="3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17" i="5"/>
  <c r="F18" i="5"/>
  <c r="F15" i="5"/>
  <c r="F14" i="5"/>
  <c r="F44" i="10"/>
  <c r="F45" i="10"/>
  <c r="F46" i="10"/>
  <c r="F47" i="10"/>
  <c r="F48" i="10"/>
  <c r="F49" i="10"/>
  <c r="F52" i="10"/>
  <c r="F53" i="10"/>
  <c r="F50" i="10"/>
  <c r="F51" i="10"/>
  <c r="F55" i="10"/>
  <c r="F56" i="10"/>
  <c r="F58" i="10"/>
  <c r="F19" i="10"/>
  <c r="F18" i="10"/>
  <c r="F13" i="14"/>
  <c r="F14" i="14"/>
  <c r="F15" i="14"/>
  <c r="F191" i="24" s="1"/>
  <c r="F11" i="14"/>
  <c r="F12" i="14"/>
  <c r="F17" i="14"/>
  <c r="F252" i="24" s="1"/>
  <c r="F16" i="14"/>
  <c r="F18" i="14"/>
  <c r="F21" i="14"/>
  <c r="F299" i="24" s="1"/>
  <c r="F19" i="14"/>
  <c r="F20" i="14"/>
  <c r="F10" i="14"/>
  <c r="F11" i="15"/>
  <c r="F12" i="15"/>
  <c r="F13" i="15"/>
  <c r="F14" i="15"/>
  <c r="F15" i="15"/>
  <c r="F10" i="15"/>
  <c r="F28" i="32"/>
  <c r="F27" i="32"/>
  <c r="F26" i="32"/>
  <c r="F25" i="32"/>
  <c r="F14" i="32"/>
  <c r="F15" i="30"/>
  <c r="F35" i="11"/>
  <c r="F34" i="11"/>
  <c r="F33" i="11"/>
  <c r="F32" i="11"/>
  <c r="F31" i="11"/>
  <c r="F27" i="11"/>
  <c r="F26" i="11"/>
  <c r="F25" i="11"/>
  <c r="F23" i="11"/>
  <c r="F22" i="11"/>
  <c r="F16" i="11"/>
  <c r="F17" i="11"/>
  <c r="F15" i="11"/>
  <c r="H190" i="24"/>
  <c r="H191" i="24"/>
  <c r="H226" i="24"/>
  <c r="H252" i="24"/>
  <c r="H278" i="24"/>
  <c r="H288" i="24"/>
  <c r="H291" i="24"/>
  <c r="H299" i="24"/>
  <c r="A190" i="24"/>
  <c r="B190" i="24"/>
  <c r="C190" i="24"/>
  <c r="D190" i="24"/>
  <c r="E190" i="24"/>
  <c r="G190" i="24"/>
  <c r="A191" i="24"/>
  <c r="B191" i="24"/>
  <c r="C191" i="24"/>
  <c r="D191" i="24"/>
  <c r="E191" i="24"/>
  <c r="G191" i="24"/>
  <c r="A226" i="24"/>
  <c r="B226" i="24"/>
  <c r="C226" i="24"/>
  <c r="D226" i="24"/>
  <c r="E226" i="24"/>
  <c r="G226" i="24"/>
  <c r="A252" i="24"/>
  <c r="B252" i="24"/>
  <c r="C252" i="24"/>
  <c r="D252" i="24"/>
  <c r="E252" i="24"/>
  <c r="G252" i="24"/>
  <c r="A278" i="24"/>
  <c r="B278" i="24"/>
  <c r="C278" i="24"/>
  <c r="D278" i="24"/>
  <c r="E278" i="24"/>
  <c r="G278" i="24"/>
  <c r="A288" i="24"/>
  <c r="B288" i="24"/>
  <c r="C288" i="24"/>
  <c r="D288" i="24"/>
  <c r="E288" i="24"/>
  <c r="G288" i="24"/>
  <c r="A291" i="24"/>
  <c r="B291" i="24"/>
  <c r="C291" i="24"/>
  <c r="D291" i="24"/>
  <c r="E291" i="24"/>
  <c r="G291" i="24"/>
  <c r="A299" i="24"/>
  <c r="B299" i="24"/>
  <c r="C299" i="24"/>
  <c r="D299" i="24"/>
  <c r="E299" i="24"/>
  <c r="G299" i="24"/>
  <c r="F278" i="24"/>
  <c r="F288" i="24"/>
  <c r="F291" i="24"/>
  <c r="F190" i="24"/>
  <c r="F226" i="24"/>
  <c r="D5" i="14"/>
  <c r="A326" i="24"/>
  <c r="B326" i="24"/>
  <c r="C326" i="24"/>
  <c r="D326" i="24"/>
  <c r="E326" i="24"/>
  <c r="G326" i="24"/>
  <c r="H326" i="24"/>
  <c r="A328" i="24"/>
  <c r="B328" i="24"/>
  <c r="C328" i="24"/>
  <c r="D328" i="24"/>
  <c r="E328" i="24"/>
  <c r="G328" i="24"/>
  <c r="H328" i="24"/>
  <c r="A217" i="24"/>
  <c r="B217" i="24"/>
  <c r="C217" i="24"/>
  <c r="D217" i="24"/>
  <c r="E217" i="24"/>
  <c r="G217" i="24"/>
  <c r="H217" i="24"/>
  <c r="A131" i="24"/>
  <c r="B131" i="24"/>
  <c r="C131" i="24"/>
  <c r="D131" i="24"/>
  <c r="E131" i="24"/>
  <c r="G131" i="24"/>
  <c r="H131" i="24"/>
  <c r="A132" i="24"/>
  <c r="B132" i="24"/>
  <c r="C132" i="24"/>
  <c r="D132" i="24"/>
  <c r="E132" i="24"/>
  <c r="G132" i="24"/>
  <c r="H132" i="24"/>
  <c r="A349" i="24"/>
  <c r="B349" i="24"/>
  <c r="C349" i="24"/>
  <c r="D349" i="24"/>
  <c r="E349" i="24"/>
  <c r="G349" i="24"/>
  <c r="H349" i="24"/>
  <c r="A138" i="24"/>
  <c r="B138" i="24"/>
  <c r="C138" i="24"/>
  <c r="D138" i="24"/>
  <c r="E138" i="24"/>
  <c r="G138" i="24"/>
  <c r="H138" i="24"/>
  <c r="A139" i="24"/>
  <c r="B139" i="24"/>
  <c r="C139" i="24"/>
  <c r="D139" i="24"/>
  <c r="E139" i="24"/>
  <c r="G139" i="24"/>
  <c r="H139" i="24"/>
  <c r="A140" i="24"/>
  <c r="B140" i="24"/>
  <c r="C140" i="24"/>
  <c r="D140" i="24"/>
  <c r="E140" i="24"/>
  <c r="G140" i="24"/>
  <c r="H140" i="24"/>
  <c r="A141" i="24"/>
  <c r="B141" i="24"/>
  <c r="C141" i="24"/>
  <c r="D141" i="24"/>
  <c r="E141" i="24"/>
  <c r="G141" i="24"/>
  <c r="H141" i="24"/>
  <c r="A145" i="24"/>
  <c r="B145" i="24"/>
  <c r="C145" i="24"/>
  <c r="D145" i="24"/>
  <c r="E145" i="24"/>
  <c r="G145" i="24"/>
  <c r="H145" i="24"/>
  <c r="A152" i="24"/>
  <c r="B152" i="24"/>
  <c r="C152" i="24"/>
  <c r="D152" i="24"/>
  <c r="E152" i="24"/>
  <c r="G152" i="24"/>
  <c r="H152" i="24"/>
  <c r="A159" i="24"/>
  <c r="B159" i="24"/>
  <c r="C159" i="24"/>
  <c r="D159" i="24"/>
  <c r="E159" i="24"/>
  <c r="G159" i="24"/>
  <c r="H159" i="24"/>
  <c r="A381" i="24"/>
  <c r="B381" i="24"/>
  <c r="C381" i="24"/>
  <c r="D381" i="24"/>
  <c r="E381" i="24"/>
  <c r="G381" i="24"/>
  <c r="H381" i="24"/>
  <c r="A382" i="24"/>
  <c r="B382" i="24"/>
  <c r="C382" i="24"/>
  <c r="D382" i="24"/>
  <c r="E382" i="24"/>
  <c r="G382" i="24"/>
  <c r="H382" i="24"/>
  <c r="A383" i="24"/>
  <c r="B383" i="24"/>
  <c r="C383" i="24"/>
  <c r="D383" i="24"/>
  <c r="E383" i="24"/>
  <c r="G383" i="24"/>
  <c r="H383" i="24"/>
  <c r="A384" i="24"/>
  <c r="B384" i="24"/>
  <c r="C384" i="24"/>
  <c r="D384" i="24"/>
  <c r="E384" i="24"/>
  <c r="G384" i="24"/>
  <c r="H384" i="24"/>
  <c r="A386" i="24"/>
  <c r="B386" i="24"/>
  <c r="C386" i="24"/>
  <c r="D386" i="24"/>
  <c r="E386" i="24"/>
  <c r="G386" i="24"/>
  <c r="H386" i="24"/>
  <c r="A387" i="24"/>
  <c r="B387" i="24"/>
  <c r="C387" i="24"/>
  <c r="D387" i="24"/>
  <c r="E387" i="24"/>
  <c r="G387" i="24"/>
  <c r="H387" i="24"/>
  <c r="A391" i="24"/>
  <c r="B391" i="24"/>
  <c r="C391" i="24"/>
  <c r="D391" i="24"/>
  <c r="E391" i="24"/>
  <c r="G391" i="24"/>
  <c r="H391" i="24"/>
  <c r="F24" i="13"/>
  <c r="F27" i="13"/>
  <c r="A374" i="24"/>
  <c r="B374" i="24"/>
  <c r="C374" i="24"/>
  <c r="D374" i="24"/>
  <c r="E374" i="24"/>
  <c r="G374" i="24"/>
  <c r="H374" i="24"/>
  <c r="F382" i="24"/>
  <c r="F384" i="24"/>
  <c r="F381" i="24"/>
  <c r="F35" i="29"/>
  <c r="F36" i="29"/>
  <c r="F33" i="29"/>
  <c r="F141" i="24" s="1"/>
  <c r="F34" i="29"/>
  <c r="F386" i="24"/>
  <c r="F387" i="24"/>
  <c r="F36" i="11"/>
  <c r="F349" i="24"/>
  <c r="F32" i="29"/>
  <c r="F31" i="29"/>
  <c r="F30" i="29"/>
  <c r="F145" i="24"/>
  <c r="F140" i="24"/>
  <c r="F383" i="24"/>
  <c r="A183" i="24"/>
  <c r="B183" i="24"/>
  <c r="C183" i="24"/>
  <c r="D183" i="24"/>
  <c r="E183" i="24"/>
  <c r="G183" i="24"/>
  <c r="H183" i="24"/>
  <c r="F24" i="29"/>
  <c r="F26" i="29"/>
  <c r="F25" i="29"/>
  <c r="F16" i="29"/>
  <c r="A263" i="24"/>
  <c r="B263" i="24"/>
  <c r="C263" i="24"/>
  <c r="D263" i="24"/>
  <c r="E263" i="24"/>
  <c r="G263" i="24"/>
  <c r="H263" i="24"/>
  <c r="I263" i="24"/>
  <c r="F38" i="17"/>
  <c r="F39" i="17"/>
  <c r="F36" i="17"/>
  <c r="F37" i="17"/>
  <c r="F20" i="17"/>
  <c r="F27" i="17"/>
  <c r="F28" i="17"/>
  <c r="F21" i="17"/>
  <c r="F29" i="17"/>
  <c r="F30" i="17"/>
  <c r="F35" i="17"/>
  <c r="F32" i="17"/>
  <c r="F33" i="17"/>
  <c r="F31" i="17"/>
  <c r="F34" i="17"/>
  <c r="F18" i="17"/>
  <c r="F19" i="17"/>
  <c r="F16" i="17"/>
  <c r="F17" i="17"/>
  <c r="F26" i="17"/>
  <c r="F23" i="17"/>
  <c r="F24" i="17"/>
  <c r="F22" i="17"/>
  <c r="F25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A57" i="24"/>
  <c r="B57" i="24"/>
  <c r="C57" i="24"/>
  <c r="D57" i="24"/>
  <c r="E57" i="24"/>
  <c r="G57" i="24"/>
  <c r="H57" i="24"/>
  <c r="F20" i="25"/>
  <c r="F57" i="24"/>
  <c r="F6" i="25"/>
  <c r="F7" i="25"/>
  <c r="F8" i="25"/>
  <c r="F10" i="25"/>
  <c r="F11" i="25"/>
  <c r="F12" i="25"/>
  <c r="F13" i="25"/>
  <c r="F14" i="25"/>
  <c r="F15" i="25"/>
  <c r="F16" i="25"/>
  <c r="F17" i="25"/>
  <c r="F18" i="25"/>
  <c r="F19" i="25"/>
  <c r="F9" i="25"/>
  <c r="F5" i="25"/>
  <c r="F4" i="25"/>
  <c r="C96" i="24"/>
  <c r="F33" i="36"/>
  <c r="F22" i="36"/>
  <c r="F27" i="36"/>
  <c r="F21" i="36"/>
  <c r="A250" i="24"/>
  <c r="B250" i="24"/>
  <c r="C250" i="24"/>
  <c r="D250" i="24"/>
  <c r="E250" i="24"/>
  <c r="G250" i="24"/>
  <c r="H250" i="24"/>
  <c r="I250" i="24"/>
  <c r="A254" i="24"/>
  <c r="B254" i="24"/>
  <c r="C254" i="24"/>
  <c r="D254" i="24"/>
  <c r="E254" i="24"/>
  <c r="G254" i="24"/>
  <c r="H254" i="24"/>
  <c r="I254" i="24"/>
  <c r="A221" i="24"/>
  <c r="B221" i="24"/>
  <c r="C221" i="24"/>
  <c r="D221" i="24"/>
  <c r="E221" i="24"/>
  <c r="G221" i="24"/>
  <c r="H221" i="24"/>
  <c r="I221" i="24"/>
  <c r="A227" i="24"/>
  <c r="B227" i="24"/>
  <c r="C227" i="24"/>
  <c r="D227" i="24"/>
  <c r="E227" i="24"/>
  <c r="G227" i="24"/>
  <c r="H227" i="24"/>
  <c r="I227" i="24"/>
  <c r="A304" i="24"/>
  <c r="B304" i="24"/>
  <c r="C304" i="24"/>
  <c r="D304" i="24"/>
  <c r="E304" i="24"/>
  <c r="G304" i="24"/>
  <c r="H304" i="24"/>
  <c r="I304" i="24"/>
  <c r="A292" i="24"/>
  <c r="B292" i="24"/>
  <c r="C292" i="24"/>
  <c r="D292" i="24"/>
  <c r="E292" i="24"/>
  <c r="G292" i="24"/>
  <c r="H292" i="24"/>
  <c r="I292" i="24"/>
  <c r="A268" i="24"/>
  <c r="B268" i="24"/>
  <c r="C268" i="24"/>
  <c r="D268" i="24"/>
  <c r="E268" i="24"/>
  <c r="G268" i="24"/>
  <c r="H268" i="24"/>
  <c r="I268" i="24"/>
  <c r="A12" i="24"/>
  <c r="B12" i="24"/>
  <c r="C12" i="24"/>
  <c r="D12" i="24"/>
  <c r="E12" i="24"/>
  <c r="G12" i="24"/>
  <c r="H12" i="24"/>
  <c r="I12" i="24"/>
  <c r="A313" i="24"/>
  <c r="B313" i="24"/>
  <c r="C313" i="24"/>
  <c r="D313" i="24"/>
  <c r="E313" i="24"/>
  <c r="G313" i="24"/>
  <c r="H313" i="24"/>
  <c r="I313" i="24"/>
  <c r="A294" i="24"/>
  <c r="B294" i="24"/>
  <c r="C294" i="24"/>
  <c r="D294" i="24"/>
  <c r="E294" i="24"/>
  <c r="G294" i="24"/>
  <c r="H294" i="24"/>
  <c r="I294" i="24"/>
  <c r="A314" i="24"/>
  <c r="B314" i="24"/>
  <c r="C314" i="24"/>
  <c r="D314" i="24"/>
  <c r="E314" i="24"/>
  <c r="G314" i="24"/>
  <c r="H314" i="24"/>
  <c r="I314" i="24"/>
  <c r="I57" i="24"/>
  <c r="A307" i="24"/>
  <c r="B307" i="24"/>
  <c r="C307" i="24"/>
  <c r="D307" i="24"/>
  <c r="E307" i="24"/>
  <c r="F307" i="24"/>
  <c r="G307" i="24"/>
  <c r="H307" i="24"/>
  <c r="I307" i="24"/>
  <c r="A308" i="24"/>
  <c r="B308" i="24"/>
  <c r="C308" i="24"/>
  <c r="D308" i="24"/>
  <c r="E308" i="24"/>
  <c r="G308" i="24"/>
  <c r="H308" i="24"/>
  <c r="I308" i="24"/>
  <c r="A319" i="24"/>
  <c r="B319" i="24"/>
  <c r="C319" i="24"/>
  <c r="D319" i="24"/>
  <c r="E319" i="24"/>
  <c r="G319" i="24"/>
  <c r="H319" i="24"/>
  <c r="I319" i="24"/>
  <c r="A315" i="24"/>
  <c r="B315" i="24"/>
  <c r="C315" i="24"/>
  <c r="D315" i="24"/>
  <c r="E315" i="24"/>
  <c r="G315" i="24"/>
  <c r="H315" i="24"/>
  <c r="I315" i="24"/>
  <c r="A316" i="24"/>
  <c r="B316" i="24"/>
  <c r="C316" i="24"/>
  <c r="D316" i="24"/>
  <c r="E316" i="24"/>
  <c r="G316" i="24"/>
  <c r="H316" i="24"/>
  <c r="I316" i="24"/>
  <c r="A318" i="24"/>
  <c r="B318" i="24"/>
  <c r="C318" i="24"/>
  <c r="D318" i="24"/>
  <c r="E318" i="24"/>
  <c r="G318" i="24"/>
  <c r="H318" i="24"/>
  <c r="I318" i="24"/>
  <c r="A317" i="24"/>
  <c r="B317" i="24"/>
  <c r="C317" i="24"/>
  <c r="D317" i="24"/>
  <c r="E317" i="24"/>
  <c r="G317" i="24"/>
  <c r="H317" i="24"/>
  <c r="I317" i="24"/>
  <c r="A320" i="24"/>
  <c r="B320" i="24"/>
  <c r="C320" i="24"/>
  <c r="D320" i="24"/>
  <c r="E320" i="24"/>
  <c r="G320" i="24"/>
  <c r="H320" i="24"/>
  <c r="I320" i="24"/>
  <c r="A324" i="24"/>
  <c r="B324" i="24"/>
  <c r="C324" i="24"/>
  <c r="D324" i="24"/>
  <c r="E324" i="24"/>
  <c r="G324" i="24"/>
  <c r="H324" i="24"/>
  <c r="I324" i="24"/>
  <c r="A325" i="24"/>
  <c r="B325" i="24"/>
  <c r="C325" i="24"/>
  <c r="D325" i="24"/>
  <c r="E325" i="24"/>
  <c r="G325" i="24"/>
  <c r="H325" i="24"/>
  <c r="I325" i="24"/>
  <c r="A321" i="24"/>
  <c r="B321" i="24"/>
  <c r="C321" i="24"/>
  <c r="D321" i="24"/>
  <c r="E321" i="24"/>
  <c r="G321" i="24"/>
  <c r="H321" i="24"/>
  <c r="I321" i="24"/>
  <c r="A322" i="24"/>
  <c r="B322" i="24"/>
  <c r="C322" i="24"/>
  <c r="D322" i="24"/>
  <c r="E322" i="24"/>
  <c r="G322" i="24"/>
  <c r="H322" i="24"/>
  <c r="I322" i="24"/>
  <c r="F40" i="17"/>
  <c r="F15" i="17"/>
  <c r="F14" i="17"/>
  <c r="F12" i="17"/>
  <c r="F83" i="24" s="1"/>
  <c r="F13" i="17"/>
  <c r="F11" i="17"/>
  <c r="F10" i="17"/>
  <c r="A335" i="24"/>
  <c r="B335" i="24"/>
  <c r="C335" i="24"/>
  <c r="D335" i="24"/>
  <c r="E335" i="24"/>
  <c r="F335" i="24"/>
  <c r="G335" i="24"/>
  <c r="H335" i="24"/>
  <c r="I335" i="24"/>
  <c r="A336" i="24"/>
  <c r="B336" i="24"/>
  <c r="C336" i="24"/>
  <c r="D336" i="24"/>
  <c r="E336" i="24"/>
  <c r="F336" i="24"/>
  <c r="G336" i="24"/>
  <c r="H336" i="24"/>
  <c r="I336" i="24"/>
  <c r="C8" i="15"/>
  <c r="I3" i="24"/>
  <c r="I84" i="24"/>
  <c r="I167" i="24"/>
  <c r="I105" i="24"/>
  <c r="I163" i="24"/>
  <c r="I90" i="24"/>
  <c r="I73" i="24"/>
  <c r="I72" i="24"/>
  <c r="I92" i="24"/>
  <c r="I106" i="24"/>
  <c r="I111" i="24"/>
  <c r="I4" i="24"/>
  <c r="I6" i="24"/>
  <c r="I5" i="24"/>
  <c r="I181" i="24"/>
  <c r="I107" i="24"/>
  <c r="I108" i="24"/>
  <c r="I77" i="24"/>
  <c r="I78" i="24"/>
  <c r="I207" i="24"/>
  <c r="I119" i="24"/>
  <c r="I130" i="24"/>
  <c r="I208" i="24"/>
  <c r="I135" i="24"/>
  <c r="I156" i="24"/>
  <c r="I85" i="24"/>
  <c r="I86" i="24"/>
  <c r="I339" i="24"/>
  <c r="I136" i="24"/>
  <c r="I236" i="24"/>
  <c r="I8" i="24"/>
  <c r="I10" i="24"/>
  <c r="I7" i="24"/>
  <c r="I238" i="24"/>
  <c r="I162" i="24"/>
  <c r="I168" i="24"/>
  <c r="I13" i="24"/>
  <c r="I70" i="24"/>
  <c r="I71" i="24"/>
  <c r="I91" i="24"/>
  <c r="I76" i="24"/>
  <c r="I87" i="24"/>
  <c r="I239" i="24"/>
  <c r="I264" i="24"/>
  <c r="I82" i="24"/>
  <c r="I81" i="24"/>
  <c r="I121" i="24"/>
  <c r="I137" i="24"/>
  <c r="I237" i="24"/>
  <c r="I276" i="24"/>
  <c r="I277" i="24"/>
  <c r="I88" i="24"/>
  <c r="I15" i="24"/>
  <c r="I16" i="24"/>
  <c r="I9" i="24"/>
  <c r="I113" i="24"/>
  <c r="I114" i="24"/>
  <c r="I93" i="24"/>
  <c r="I392" i="24"/>
  <c r="I393" i="24"/>
  <c r="I176" i="24"/>
  <c r="I282" i="24"/>
  <c r="I283" i="24"/>
  <c r="I79" i="24"/>
  <c r="I284" i="24"/>
  <c r="I285" i="24"/>
  <c r="I188" i="24"/>
  <c r="I74" i="24"/>
  <c r="I164" i="24"/>
  <c r="I195" i="24"/>
  <c r="I180" i="24"/>
  <c r="I20" i="24"/>
  <c r="I341" i="24"/>
  <c r="I21" i="24"/>
  <c r="I186" i="24"/>
  <c r="I18" i="24"/>
  <c r="I143" i="24"/>
  <c r="I11" i="24"/>
  <c r="I286" i="24"/>
  <c r="I347" i="24"/>
  <c r="I122" i="24"/>
  <c r="I287" i="24"/>
  <c r="I334" i="24"/>
  <c r="I340" i="24"/>
  <c r="I30" i="24"/>
  <c r="I123" i="24"/>
  <c r="I83" i="24"/>
  <c r="I31" i="24"/>
  <c r="I158" i="24"/>
  <c r="I32" i="24"/>
  <c r="I187" i="24"/>
  <c r="I89" i="24"/>
  <c r="I33" i="24"/>
  <c r="I80" i="24"/>
  <c r="I22" i="24"/>
  <c r="I24" i="24"/>
  <c r="I144" i="24"/>
  <c r="I14" i="24"/>
  <c r="I348" i="24"/>
  <c r="I97" i="24"/>
  <c r="I94" i="24"/>
  <c r="I109" i="24"/>
  <c r="I192" i="24"/>
  <c r="I289" i="24"/>
  <c r="I290" i="24"/>
  <c r="I182" i="24"/>
  <c r="I295" i="24"/>
  <c r="I296" i="24"/>
  <c r="I194" i="24"/>
  <c r="I26" i="24"/>
  <c r="I394" i="24"/>
  <c r="I209" i="24"/>
  <c r="I210" i="24"/>
  <c r="I219" i="24"/>
  <c r="I346" i="24"/>
  <c r="I28" i="24"/>
  <c r="I115" i="24"/>
  <c r="I230" i="24"/>
  <c r="I34" i="24"/>
  <c r="I193" i="24"/>
  <c r="I17" i="24"/>
  <c r="I37" i="24"/>
  <c r="I297" i="24"/>
  <c r="I298" i="24"/>
  <c r="I189" i="24"/>
  <c r="I98" i="24"/>
  <c r="I146" i="24"/>
  <c r="I147" i="24"/>
  <c r="I300" i="24"/>
  <c r="I301" i="24"/>
  <c r="I342" i="24"/>
  <c r="I41" i="24"/>
  <c r="I213" i="24"/>
  <c r="I214" i="24"/>
  <c r="I343" i="24"/>
  <c r="I51" i="24"/>
  <c r="I148" i="24"/>
  <c r="I112" i="24"/>
  <c r="I120" i="24"/>
  <c r="I75" i="24"/>
  <c r="I99" i="24"/>
  <c r="I133" i="24"/>
  <c r="I157" i="24"/>
  <c r="I196" i="24"/>
  <c r="I149" i="24"/>
  <c r="I19" i="24"/>
  <c r="I302" i="24"/>
  <c r="I303" i="24"/>
  <c r="I344" i="24"/>
  <c r="I255" i="24"/>
  <c r="I305" i="24"/>
  <c r="I306" i="24"/>
  <c r="I345" i="24"/>
  <c r="I228" i="24"/>
  <c r="I45" i="24"/>
  <c r="I309" i="24"/>
  <c r="I310" i="24"/>
  <c r="I46" i="24"/>
  <c r="I265" i="24"/>
  <c r="I223" i="24"/>
  <c r="I224" i="24"/>
  <c r="I199" i="24"/>
  <c r="I231" i="24"/>
  <c r="I150" i="24"/>
  <c r="I206" i="24"/>
  <c r="I249" i="24"/>
  <c r="I274" i="24"/>
  <c r="I155" i="24"/>
  <c r="I177" i="24"/>
  <c r="I23" i="24"/>
  <c r="I311" i="24"/>
  <c r="I312" i="24"/>
  <c r="I151" i="24"/>
  <c r="I241" i="24"/>
  <c r="I266" i="24"/>
  <c r="I267" i="24"/>
  <c r="I215" i="24"/>
  <c r="I269" i="24"/>
  <c r="I270" i="24"/>
  <c r="I102" i="24"/>
  <c r="I103" i="24"/>
  <c r="I225" i="24"/>
  <c r="I233" i="24"/>
  <c r="I234" i="24"/>
  <c r="I235" i="24"/>
  <c r="I160" i="24"/>
  <c r="I165" i="24"/>
  <c r="I243" i="24"/>
  <c r="I25" i="24"/>
  <c r="I116" i="24"/>
  <c r="I104" i="24"/>
  <c r="I110" i="24"/>
  <c r="I275" i="24"/>
  <c r="I350" i="24"/>
  <c r="I357" i="24"/>
  <c r="I355" i="24"/>
  <c r="I323" i="24"/>
  <c r="I169" i="24"/>
  <c r="I197" i="24"/>
  <c r="I351" i="24"/>
  <c r="I352" i="24"/>
  <c r="I358" i="24"/>
  <c r="I366" i="24"/>
  <c r="I367" i="24"/>
  <c r="I244" i="24"/>
  <c r="I171" i="24"/>
  <c r="I245" i="24"/>
  <c r="I246" i="24"/>
  <c r="I173" i="24"/>
  <c r="I27" i="24"/>
  <c r="I327" i="24"/>
  <c r="I368" i="24"/>
  <c r="I369" i="24"/>
  <c r="I124" i="24"/>
  <c r="I125" i="24"/>
  <c r="I127" i="24"/>
  <c r="I198" i="24"/>
  <c r="I134" i="24"/>
  <c r="I372" i="24"/>
  <c r="I373" i="24"/>
  <c r="I359" i="24"/>
  <c r="I360" i="24"/>
  <c r="I362" i="24"/>
  <c r="I247" i="24"/>
  <c r="I248" i="24"/>
  <c r="I200" i="24"/>
  <c r="I201" i="24"/>
  <c r="I257" i="24"/>
  <c r="I258" i="24"/>
  <c r="I202" i="24"/>
  <c r="I259" i="24"/>
  <c r="I262" i="24"/>
  <c r="I211" i="24"/>
  <c r="I29" i="24"/>
  <c r="I212" i="24"/>
  <c r="I178" i="24"/>
  <c r="I179" i="24"/>
  <c r="I363" i="24"/>
  <c r="I364" i="24"/>
  <c r="I353" i="24"/>
  <c r="I375" i="24"/>
  <c r="I376" i="24"/>
  <c r="I354" i="24"/>
  <c r="I96" i="24"/>
  <c r="I40" i="24"/>
  <c r="I43" i="24"/>
  <c r="I44" i="24"/>
  <c r="I95" i="24"/>
  <c r="I35" i="24"/>
  <c r="I100" i="24"/>
  <c r="I101" i="24"/>
  <c r="I117" i="24"/>
  <c r="I356" i="24"/>
  <c r="I260" i="24"/>
  <c r="I261" i="24"/>
  <c r="I216" i="24"/>
  <c r="I222" i="24"/>
  <c r="I281" i="24"/>
  <c r="I49" i="24"/>
  <c r="I118" i="24"/>
  <c r="I126" i="24"/>
  <c r="I50" i="24"/>
  <c r="I128" i="24"/>
  <c r="I365" i="24"/>
  <c r="I370" i="24"/>
  <c r="I378" i="24"/>
  <c r="I377" i="24"/>
  <c r="I53" i="24"/>
  <c r="I129" i="24"/>
  <c r="I153" i="24"/>
  <c r="I272" i="24"/>
  <c r="I273" i="24"/>
  <c r="I379" i="24"/>
  <c r="I380" i="24"/>
  <c r="I54" i="24"/>
  <c r="I38" i="24"/>
  <c r="I371" i="24"/>
  <c r="I385" i="24"/>
  <c r="I388" i="24"/>
  <c r="I229" i="24"/>
  <c r="I63" i="24"/>
  <c r="I232" i="24"/>
  <c r="I240" i="24"/>
  <c r="I65" i="24"/>
  <c r="I42" i="24"/>
  <c r="I66" i="24"/>
  <c r="I203" i="24"/>
  <c r="I161" i="24"/>
  <c r="I166" i="24"/>
  <c r="I361" i="24"/>
  <c r="I242" i="24"/>
  <c r="I68" i="24"/>
  <c r="I170" i="24"/>
  <c r="I251" i="24"/>
  <c r="I218" i="24"/>
  <c r="I256" i="24"/>
  <c r="I69" i="24"/>
  <c r="I253" i="24"/>
  <c r="I271" i="24"/>
  <c r="I280" i="24"/>
  <c r="I337" i="24"/>
  <c r="I174" i="24"/>
  <c r="I52" i="24"/>
  <c r="I67" i="24"/>
  <c r="I175" i="24"/>
  <c r="I204" i="24"/>
  <c r="I338" i="24"/>
  <c r="I279" i="24"/>
  <c r="I389" i="24"/>
  <c r="I154" i="24"/>
  <c r="I390" i="24"/>
  <c r="I185" i="24"/>
  <c r="I293" i="24"/>
  <c r="I184" i="24"/>
  <c r="I142" i="24"/>
  <c r="I58" i="24"/>
  <c r="I59" i="24"/>
  <c r="I60" i="24"/>
  <c r="I61" i="24"/>
  <c r="I205" i="24"/>
  <c r="I220" i="24"/>
  <c r="I329" i="24"/>
  <c r="I330" i="24"/>
  <c r="I331" i="24"/>
  <c r="I332" i="24"/>
  <c r="I333" i="24"/>
  <c r="I39" i="24"/>
  <c r="I36" i="24"/>
  <c r="I172" i="24"/>
  <c r="I2" i="24"/>
  <c r="A47" i="24"/>
  <c r="B47" i="24"/>
  <c r="C47" i="24"/>
  <c r="D47" i="24"/>
  <c r="E47" i="24"/>
  <c r="G47" i="24"/>
  <c r="H47" i="24"/>
  <c r="I47" i="24"/>
  <c r="A48" i="24"/>
  <c r="B48" i="24"/>
  <c r="C48" i="24"/>
  <c r="D48" i="24"/>
  <c r="E48" i="24"/>
  <c r="G48" i="24"/>
  <c r="H48" i="24"/>
  <c r="I48" i="24"/>
  <c r="A55" i="24"/>
  <c r="B55" i="24"/>
  <c r="C55" i="24"/>
  <c r="D55" i="24"/>
  <c r="E55" i="24"/>
  <c r="G55" i="24"/>
  <c r="H55" i="24"/>
  <c r="I55" i="24"/>
  <c r="A56" i="24"/>
  <c r="B56" i="24"/>
  <c r="C56" i="24"/>
  <c r="D56" i="24"/>
  <c r="E56" i="24"/>
  <c r="G56" i="24"/>
  <c r="H56" i="24"/>
  <c r="I56" i="24"/>
  <c r="A62" i="24"/>
  <c r="B62" i="24"/>
  <c r="C62" i="24"/>
  <c r="D62" i="24"/>
  <c r="E62" i="24"/>
  <c r="G62" i="24"/>
  <c r="H62" i="24"/>
  <c r="I62" i="24"/>
  <c r="A64" i="24"/>
  <c r="B64" i="24"/>
  <c r="C64" i="24"/>
  <c r="D64" i="24"/>
  <c r="E64" i="24"/>
  <c r="G64" i="24"/>
  <c r="H64" i="24"/>
  <c r="I64" i="24"/>
  <c r="F27" i="15"/>
  <c r="F26" i="15"/>
  <c r="F55" i="24" s="1"/>
  <c r="F23" i="15"/>
  <c r="F22" i="15"/>
  <c r="F24" i="15"/>
  <c r="F25" i="15"/>
  <c r="F20" i="15"/>
  <c r="F21" i="15"/>
  <c r="F18" i="15"/>
  <c r="F19" i="15"/>
  <c r="F16" i="15"/>
  <c r="F17" i="15"/>
  <c r="F29" i="15"/>
  <c r="F28" i="15"/>
  <c r="F64" i="24"/>
  <c r="F48" i="24"/>
  <c r="F47" i="24"/>
  <c r="F56" i="24"/>
  <c r="F62" i="24"/>
  <c r="D3" i="36"/>
  <c r="D4" i="36"/>
  <c r="D5" i="36"/>
  <c r="F5" i="36"/>
  <c r="D6" i="36"/>
  <c r="D7" i="36"/>
  <c r="F10" i="36"/>
  <c r="F250" i="24" s="1"/>
  <c r="F16" i="36"/>
  <c r="F15" i="36"/>
  <c r="F292" i="24" s="1"/>
  <c r="F18" i="36"/>
  <c r="F313" i="24" s="1"/>
  <c r="F26" i="36"/>
  <c r="F318" i="24" s="1"/>
  <c r="F30" i="36"/>
  <c r="F13" i="36"/>
  <c r="F227" i="24" s="1"/>
  <c r="F17" i="36"/>
  <c r="F12" i="24" s="1"/>
  <c r="F25" i="36"/>
  <c r="F316" i="24" s="1"/>
  <c r="F19" i="36"/>
  <c r="F12" i="36"/>
  <c r="F221" i="24" s="1"/>
  <c r="F23" i="36"/>
  <c r="F319" i="24" s="1"/>
  <c r="F28" i="36"/>
  <c r="F320" i="24" s="1"/>
  <c r="F32" i="36"/>
  <c r="F11" i="36"/>
  <c r="F14" i="36"/>
  <c r="F20" i="36"/>
  <c r="F308" i="24"/>
  <c r="F24" i="36"/>
  <c r="F315" i="24" s="1"/>
  <c r="F29" i="36"/>
  <c r="F31" i="36"/>
  <c r="F321" i="24" s="1"/>
  <c r="F34" i="36"/>
  <c r="F328" i="24" s="1"/>
  <c r="F322" i="24"/>
  <c r="F326" i="24"/>
  <c r="F325" i="24"/>
  <c r="F317" i="24"/>
  <c r="F314" i="24"/>
  <c r="F304" i="24"/>
  <c r="F254" i="24"/>
  <c r="F268" i="24"/>
  <c r="F324" i="24"/>
  <c r="F294" i="24"/>
  <c r="A323" i="24"/>
  <c r="G329" i="24"/>
  <c r="G79" i="24"/>
  <c r="G71" i="24"/>
  <c r="G87" i="24"/>
  <c r="G81" i="24"/>
  <c r="G144" i="24"/>
  <c r="G164" i="24"/>
  <c r="G158" i="24"/>
  <c r="G143" i="24"/>
  <c r="G182" i="24"/>
  <c r="G189" i="24"/>
  <c r="G255" i="24"/>
  <c r="G193" i="24"/>
  <c r="G196" i="24"/>
  <c r="G228" i="24"/>
  <c r="G231" i="24"/>
  <c r="G241" i="24"/>
  <c r="F51" i="24"/>
  <c r="F37" i="24"/>
  <c r="F20" i="30"/>
  <c r="F22" i="32"/>
  <c r="F24" i="32"/>
  <c r="A128" i="24"/>
  <c r="B128" i="24"/>
  <c r="C128" i="24"/>
  <c r="D128" i="24"/>
  <c r="E128" i="24"/>
  <c r="G128" i="24"/>
  <c r="H128" i="24"/>
  <c r="A129" i="24"/>
  <c r="B129" i="24"/>
  <c r="C129" i="24"/>
  <c r="D129" i="24"/>
  <c r="E129" i="24"/>
  <c r="G129" i="24"/>
  <c r="H129" i="24"/>
  <c r="A153" i="24"/>
  <c r="B153" i="24"/>
  <c r="C153" i="24"/>
  <c r="D153" i="24"/>
  <c r="E153" i="24"/>
  <c r="G153" i="24"/>
  <c r="H153" i="24"/>
  <c r="A161" i="24"/>
  <c r="B161" i="24"/>
  <c r="C161" i="24"/>
  <c r="D161" i="24"/>
  <c r="E161" i="24"/>
  <c r="G161" i="24"/>
  <c r="H161" i="24"/>
  <c r="A166" i="24"/>
  <c r="B166" i="24"/>
  <c r="C166" i="24"/>
  <c r="D166" i="24"/>
  <c r="E166" i="24"/>
  <c r="G166" i="24"/>
  <c r="H166" i="24"/>
  <c r="A174" i="24"/>
  <c r="B174" i="24"/>
  <c r="C174" i="24"/>
  <c r="D174" i="24"/>
  <c r="E174" i="24"/>
  <c r="G174" i="24"/>
  <c r="H174" i="24"/>
  <c r="A175" i="24"/>
  <c r="B175" i="24"/>
  <c r="C175" i="24"/>
  <c r="D175" i="24"/>
  <c r="E175" i="24"/>
  <c r="G175" i="24"/>
  <c r="H175" i="24"/>
  <c r="A154" i="24"/>
  <c r="B154" i="24"/>
  <c r="C154" i="24"/>
  <c r="D154" i="24"/>
  <c r="E154" i="24"/>
  <c r="G154" i="24"/>
  <c r="H154" i="24"/>
  <c r="A185" i="24"/>
  <c r="B185" i="24"/>
  <c r="C185" i="24"/>
  <c r="D185" i="24"/>
  <c r="E185" i="24"/>
  <c r="G185" i="24"/>
  <c r="H185" i="24"/>
  <c r="A184" i="24"/>
  <c r="B184" i="24"/>
  <c r="C184" i="24"/>
  <c r="D184" i="24"/>
  <c r="E184" i="24"/>
  <c r="G184" i="24"/>
  <c r="H184" i="24"/>
  <c r="A142" i="24"/>
  <c r="B142" i="24"/>
  <c r="C142" i="24"/>
  <c r="D142" i="24"/>
  <c r="E142" i="24"/>
  <c r="G142" i="24"/>
  <c r="H142" i="24"/>
  <c r="A220" i="24"/>
  <c r="B220" i="24"/>
  <c r="C220" i="24"/>
  <c r="D220" i="24"/>
  <c r="E220" i="24"/>
  <c r="G220" i="24"/>
  <c r="H220" i="24"/>
  <c r="A88" i="24"/>
  <c r="B88" i="24"/>
  <c r="C88" i="24"/>
  <c r="D88" i="24"/>
  <c r="E88" i="24"/>
  <c r="G88" i="24"/>
  <c r="H88" i="24"/>
  <c r="A73" i="24"/>
  <c r="B73" i="24"/>
  <c r="C73" i="24"/>
  <c r="D73" i="24"/>
  <c r="E73" i="24"/>
  <c r="G73" i="24"/>
  <c r="H73" i="24"/>
  <c r="A72" i="24"/>
  <c r="B72" i="24"/>
  <c r="C72" i="24"/>
  <c r="D72" i="24"/>
  <c r="E72" i="24"/>
  <c r="G72" i="24"/>
  <c r="H72" i="24"/>
  <c r="A107" i="24"/>
  <c r="B107" i="24"/>
  <c r="C107" i="24"/>
  <c r="D107" i="24"/>
  <c r="E107" i="24"/>
  <c r="G107" i="24"/>
  <c r="H107" i="24"/>
  <c r="A108" i="24"/>
  <c r="B108" i="24"/>
  <c r="C108" i="24"/>
  <c r="D108" i="24"/>
  <c r="E108" i="24"/>
  <c r="G108" i="24"/>
  <c r="H108" i="24"/>
  <c r="A135" i="24"/>
  <c r="B135" i="24"/>
  <c r="C135" i="24"/>
  <c r="D135" i="24"/>
  <c r="E135" i="24"/>
  <c r="G135" i="24"/>
  <c r="H135" i="24"/>
  <c r="A156" i="24"/>
  <c r="B156" i="24"/>
  <c r="C156" i="24"/>
  <c r="D156" i="24"/>
  <c r="E156" i="24"/>
  <c r="G156" i="24"/>
  <c r="H156" i="24"/>
  <c r="A162" i="24"/>
  <c r="B162" i="24"/>
  <c r="C162" i="24"/>
  <c r="D162" i="24"/>
  <c r="E162" i="24"/>
  <c r="G162" i="24"/>
  <c r="H162" i="24"/>
  <c r="A168" i="24"/>
  <c r="B168" i="24"/>
  <c r="C168" i="24"/>
  <c r="D168" i="24"/>
  <c r="E168" i="24"/>
  <c r="G168" i="24"/>
  <c r="H168" i="24"/>
  <c r="A172" i="24"/>
  <c r="B172" i="24"/>
  <c r="C172" i="24"/>
  <c r="D172" i="24"/>
  <c r="E172" i="24"/>
  <c r="G172" i="24"/>
  <c r="H172" i="24"/>
  <c r="A176" i="24"/>
  <c r="B176" i="24"/>
  <c r="C176" i="24"/>
  <c r="D176" i="24"/>
  <c r="E176" i="24"/>
  <c r="G176" i="24"/>
  <c r="H176" i="24"/>
  <c r="A180" i="24"/>
  <c r="B180" i="24"/>
  <c r="C180" i="24"/>
  <c r="D180" i="24"/>
  <c r="E180" i="24"/>
  <c r="G180" i="24"/>
  <c r="H180" i="24"/>
  <c r="A186" i="24"/>
  <c r="B186" i="24"/>
  <c r="C186" i="24"/>
  <c r="D186" i="24"/>
  <c r="E186" i="24"/>
  <c r="G186" i="24"/>
  <c r="H186" i="24"/>
  <c r="A187" i="24"/>
  <c r="B187" i="24"/>
  <c r="C187" i="24"/>
  <c r="D187" i="24"/>
  <c r="E187" i="24"/>
  <c r="G187" i="24"/>
  <c r="H187" i="24"/>
  <c r="A192" i="24"/>
  <c r="B192" i="24"/>
  <c r="C192" i="24"/>
  <c r="D192" i="24"/>
  <c r="E192" i="24"/>
  <c r="G192" i="24"/>
  <c r="H192" i="24"/>
  <c r="B194" i="24"/>
  <c r="C194" i="24"/>
  <c r="D194" i="24"/>
  <c r="E194" i="24"/>
  <c r="G194" i="24"/>
  <c r="H194" i="24"/>
  <c r="A219" i="24"/>
  <c r="B219" i="24"/>
  <c r="C219" i="24"/>
  <c r="D219" i="24"/>
  <c r="E219" i="24"/>
  <c r="G219" i="24"/>
  <c r="H219" i="24"/>
  <c r="A230" i="24"/>
  <c r="B230" i="24"/>
  <c r="C230" i="24"/>
  <c r="D230" i="24"/>
  <c r="E230" i="24"/>
  <c r="G230" i="24"/>
  <c r="H230" i="24"/>
  <c r="A249" i="24"/>
  <c r="B249" i="24"/>
  <c r="C249" i="24"/>
  <c r="D249" i="24"/>
  <c r="E249" i="24"/>
  <c r="G249" i="24"/>
  <c r="H249" i="24"/>
  <c r="F11" i="26"/>
  <c r="F3" i="24"/>
  <c r="F10" i="26"/>
  <c r="F2" i="24"/>
  <c r="F18" i="30"/>
  <c r="F19" i="30"/>
  <c r="F21" i="30"/>
  <c r="F22" i="30"/>
  <c r="F206" i="24" s="1"/>
  <c r="F11" i="11"/>
  <c r="F12" i="11"/>
  <c r="F244" i="24"/>
  <c r="F18" i="11"/>
  <c r="F21" i="11"/>
  <c r="F257" i="24"/>
  <c r="F24" i="11"/>
  <c r="F259" i="24" s="1"/>
  <c r="F28" i="11"/>
  <c r="F13" i="11"/>
  <c r="F14" i="11"/>
  <c r="F243" i="24"/>
  <c r="F20" i="11"/>
  <c r="F19" i="11"/>
  <c r="F262" i="24"/>
  <c r="F29" i="11"/>
  <c r="F272" i="24"/>
  <c r="F30" i="11"/>
  <c r="F273" i="24"/>
  <c r="F12" i="5"/>
  <c r="F213" i="24" s="1"/>
  <c r="F13" i="5"/>
  <c r="F214" i="24"/>
  <c r="F16" i="5"/>
  <c r="F265" i="24"/>
  <c r="F20" i="5"/>
  <c r="F22" i="5"/>
  <c r="F19" i="5"/>
  <c r="F21" i="5"/>
  <c r="F358" i="24"/>
  <c r="F363" i="24"/>
  <c r="F360" i="24"/>
  <c r="F10" i="11"/>
  <c r="A306" i="24"/>
  <c r="B306" i="24"/>
  <c r="C306" i="24"/>
  <c r="D306" i="24"/>
  <c r="E306" i="24"/>
  <c r="G306" i="24"/>
  <c r="H306" i="24"/>
  <c r="A309" i="24"/>
  <c r="B309" i="24"/>
  <c r="C309" i="24"/>
  <c r="D309" i="24"/>
  <c r="E309" i="24"/>
  <c r="F34" i="10"/>
  <c r="G309" i="24"/>
  <c r="H309" i="24"/>
  <c r="A310" i="24"/>
  <c r="B310" i="24"/>
  <c r="C310" i="24"/>
  <c r="D310" i="24"/>
  <c r="E310" i="24"/>
  <c r="G310" i="24"/>
  <c r="H310" i="24"/>
  <c r="A311" i="24"/>
  <c r="B311" i="24"/>
  <c r="C311" i="24"/>
  <c r="D311" i="24"/>
  <c r="E311" i="24"/>
  <c r="G311" i="24"/>
  <c r="H311" i="24"/>
  <c r="A312" i="24"/>
  <c r="B312" i="24"/>
  <c r="C312" i="24"/>
  <c r="D312" i="24"/>
  <c r="E312" i="24"/>
  <c r="G312" i="24"/>
  <c r="H312" i="24"/>
  <c r="B323" i="24"/>
  <c r="C323" i="24"/>
  <c r="D323" i="24"/>
  <c r="E323" i="24"/>
  <c r="G323" i="24"/>
  <c r="H323" i="24"/>
  <c r="A327" i="24"/>
  <c r="B327" i="24"/>
  <c r="C327" i="24"/>
  <c r="D327" i="24"/>
  <c r="E327" i="24"/>
  <c r="G327" i="24"/>
  <c r="H327" i="24"/>
  <c r="F57" i="10"/>
  <c r="F35" i="10"/>
  <c r="F38" i="10"/>
  <c r="F39" i="10"/>
  <c r="F43" i="10"/>
  <c r="F42" i="10"/>
  <c r="F54" i="10"/>
  <c r="F13" i="9"/>
  <c r="F17" i="9"/>
  <c r="F14" i="9"/>
  <c r="F18" i="9"/>
  <c r="F15" i="9"/>
  <c r="F19" i="9"/>
  <c r="F16" i="9"/>
  <c r="F20" i="9"/>
  <c r="F22" i="9"/>
  <c r="F21" i="9"/>
  <c r="F24" i="9"/>
  <c r="F23" i="9"/>
  <c r="F26" i="9"/>
  <c r="F25" i="9"/>
  <c r="F12" i="31"/>
  <c r="F87" i="24"/>
  <c r="F13" i="31"/>
  <c r="F16" i="31"/>
  <c r="F17" i="31"/>
  <c r="F15" i="31"/>
  <c r="F18" i="31"/>
  <c r="F21" i="31"/>
  <c r="F19" i="31"/>
  <c r="F23" i="31"/>
  <c r="F255" i="24" s="1"/>
  <c r="F22" i="31"/>
  <c r="F25" i="31"/>
  <c r="F196" i="24"/>
  <c r="F24" i="31"/>
  <c r="F20" i="31"/>
  <c r="F26" i="31"/>
  <c r="F14" i="31"/>
  <c r="F79" i="24" s="1"/>
  <c r="F11" i="31"/>
  <c r="A256" i="24"/>
  <c r="B256" i="24"/>
  <c r="C256" i="24"/>
  <c r="D256" i="24"/>
  <c r="E256" i="24"/>
  <c r="G256" i="24"/>
  <c r="H256" i="24"/>
  <c r="A271" i="24"/>
  <c r="B271" i="24"/>
  <c r="C271" i="24"/>
  <c r="D271" i="24"/>
  <c r="E271" i="24"/>
  <c r="G271" i="24"/>
  <c r="H271" i="24"/>
  <c r="A279" i="24"/>
  <c r="B279" i="24"/>
  <c r="C279" i="24"/>
  <c r="D279" i="24"/>
  <c r="E279" i="24"/>
  <c r="G279" i="24"/>
  <c r="H279" i="24"/>
  <c r="F251" i="24"/>
  <c r="C77" i="34"/>
  <c r="D77" i="34"/>
  <c r="E77" i="34"/>
  <c r="F77" i="34"/>
  <c r="B77" i="34"/>
  <c r="C42" i="34"/>
  <c r="D42" i="34"/>
  <c r="E42" i="34"/>
  <c r="F42" i="34"/>
  <c r="B42" i="34"/>
  <c r="C7" i="34"/>
  <c r="D7" i="34"/>
  <c r="E7" i="34"/>
  <c r="F7" i="34"/>
  <c r="B7" i="34"/>
  <c r="D5" i="29"/>
  <c r="D7" i="29"/>
  <c r="D6" i="29"/>
  <c r="D4" i="29"/>
  <c r="D3" i="29"/>
  <c r="D5" i="31"/>
  <c r="F112" i="34"/>
  <c r="E112" i="34"/>
  <c r="D112" i="34"/>
  <c r="C112" i="34"/>
  <c r="B112" i="34"/>
  <c r="C8" i="21"/>
  <c r="C8" i="14"/>
  <c r="C8" i="13"/>
  <c r="C8" i="12"/>
  <c r="C8" i="32"/>
  <c r="C8" i="30"/>
  <c r="C8" i="11"/>
  <c r="C8" i="10"/>
  <c r="C8" i="9"/>
  <c r="C8" i="29"/>
  <c r="C8" i="31"/>
  <c r="C8" i="8"/>
  <c r="C8" i="17"/>
  <c r="C8" i="3"/>
  <c r="A77" i="24"/>
  <c r="B77" i="24"/>
  <c r="C77" i="24"/>
  <c r="D77" i="24"/>
  <c r="E77" i="24"/>
  <c r="G77" i="24"/>
  <c r="H77" i="24"/>
  <c r="A78" i="24"/>
  <c r="B78" i="24"/>
  <c r="C78" i="24"/>
  <c r="D78" i="24"/>
  <c r="E78" i="24"/>
  <c r="G78" i="24"/>
  <c r="H78" i="24"/>
  <c r="A85" i="24"/>
  <c r="B85" i="24"/>
  <c r="C85" i="24"/>
  <c r="D85" i="24"/>
  <c r="E85" i="24"/>
  <c r="G85" i="24"/>
  <c r="H85" i="24"/>
  <c r="A86" i="24"/>
  <c r="B86" i="24"/>
  <c r="C86" i="24"/>
  <c r="D86" i="24"/>
  <c r="E86" i="24"/>
  <c r="G86" i="24"/>
  <c r="H86" i="24"/>
  <c r="A91" i="24"/>
  <c r="B91" i="24"/>
  <c r="C91" i="24"/>
  <c r="D91" i="24"/>
  <c r="E91" i="24"/>
  <c r="G91" i="24"/>
  <c r="H91" i="24"/>
  <c r="A93" i="24"/>
  <c r="B93" i="24"/>
  <c r="C93" i="24"/>
  <c r="D93" i="24"/>
  <c r="E93" i="24"/>
  <c r="G93" i="24"/>
  <c r="H93" i="24"/>
  <c r="A340" i="24"/>
  <c r="B340" i="24"/>
  <c r="C340" i="24"/>
  <c r="D340" i="24"/>
  <c r="E340" i="24"/>
  <c r="G340" i="24"/>
  <c r="H340" i="24"/>
  <c r="A97" i="24"/>
  <c r="B97" i="24"/>
  <c r="C97" i="24"/>
  <c r="D97" i="24"/>
  <c r="E97" i="24"/>
  <c r="G97" i="24"/>
  <c r="H97" i="24"/>
  <c r="A98" i="24"/>
  <c r="B98" i="24"/>
  <c r="C98" i="24"/>
  <c r="D98" i="24"/>
  <c r="E98" i="24"/>
  <c r="G98" i="24"/>
  <c r="H98" i="24"/>
  <c r="A112" i="24"/>
  <c r="B112" i="24"/>
  <c r="C112" i="24"/>
  <c r="D112" i="24"/>
  <c r="E112" i="24"/>
  <c r="G112" i="24"/>
  <c r="H112" i="24"/>
  <c r="A120" i="24"/>
  <c r="B120" i="24"/>
  <c r="C120" i="24"/>
  <c r="D120" i="24"/>
  <c r="E120" i="24"/>
  <c r="G120" i="24"/>
  <c r="H120" i="24"/>
  <c r="A157" i="24"/>
  <c r="B157" i="24"/>
  <c r="C157" i="24"/>
  <c r="D157" i="24"/>
  <c r="E157" i="24"/>
  <c r="G157" i="24"/>
  <c r="H157" i="24"/>
  <c r="A199" i="24"/>
  <c r="B199" i="24"/>
  <c r="C199" i="24"/>
  <c r="D199" i="24"/>
  <c r="E199" i="24"/>
  <c r="G199" i="24"/>
  <c r="H199" i="24"/>
  <c r="A206" i="24"/>
  <c r="B206" i="24"/>
  <c r="C206" i="24"/>
  <c r="D206" i="24"/>
  <c r="E206" i="24"/>
  <c r="G206" i="24"/>
  <c r="H206" i="24"/>
  <c r="A155" i="24"/>
  <c r="B155" i="24"/>
  <c r="C155" i="24"/>
  <c r="D155" i="24"/>
  <c r="E155" i="24"/>
  <c r="G155" i="24"/>
  <c r="H155" i="24"/>
  <c r="A177" i="24"/>
  <c r="B177" i="24"/>
  <c r="C177" i="24"/>
  <c r="D177" i="24"/>
  <c r="E177" i="24"/>
  <c r="G177" i="24"/>
  <c r="H177" i="24"/>
  <c r="A215" i="24"/>
  <c r="B215" i="24"/>
  <c r="C215" i="24"/>
  <c r="D215" i="24"/>
  <c r="E215" i="24"/>
  <c r="G215" i="24"/>
  <c r="H215" i="24"/>
  <c r="A169" i="24"/>
  <c r="B169" i="24"/>
  <c r="C169" i="24"/>
  <c r="D169" i="24"/>
  <c r="E169" i="24"/>
  <c r="G169" i="24"/>
  <c r="H169" i="24"/>
  <c r="A197" i="24"/>
  <c r="B197" i="24"/>
  <c r="C197" i="24"/>
  <c r="D197" i="24"/>
  <c r="E197" i="24"/>
  <c r="G197" i="24"/>
  <c r="H197" i="24"/>
  <c r="A198" i="24"/>
  <c r="B198" i="24"/>
  <c r="C198" i="24"/>
  <c r="D198" i="24"/>
  <c r="E198" i="24"/>
  <c r="G198" i="24"/>
  <c r="H198" i="24"/>
  <c r="C8" i="5"/>
  <c r="A71" i="24"/>
  <c r="B71" i="24"/>
  <c r="C71" i="24"/>
  <c r="D71" i="24"/>
  <c r="E71" i="24"/>
  <c r="H71" i="24"/>
  <c r="A87" i="24"/>
  <c r="B87" i="24"/>
  <c r="C87" i="24"/>
  <c r="D87" i="24"/>
  <c r="E87" i="24"/>
  <c r="H87" i="24"/>
  <c r="A81" i="24"/>
  <c r="B81" i="24"/>
  <c r="C81" i="24"/>
  <c r="D81" i="24"/>
  <c r="E81" i="24"/>
  <c r="H81" i="24"/>
  <c r="A79" i="24"/>
  <c r="B79" i="24"/>
  <c r="C79" i="24"/>
  <c r="D79" i="24"/>
  <c r="E79" i="24"/>
  <c r="H79" i="24"/>
  <c r="A164" i="24"/>
  <c r="B164" i="24"/>
  <c r="C164" i="24"/>
  <c r="D164" i="24"/>
  <c r="E164" i="24"/>
  <c r="H164" i="24"/>
  <c r="A143" i="24"/>
  <c r="B143" i="24"/>
  <c r="C143" i="24"/>
  <c r="D143" i="24"/>
  <c r="E143" i="24"/>
  <c r="H143" i="24"/>
  <c r="A158" i="24"/>
  <c r="B158" i="24"/>
  <c r="C158" i="24"/>
  <c r="D158" i="24"/>
  <c r="E158" i="24"/>
  <c r="H158" i="24"/>
  <c r="A144" i="24"/>
  <c r="B144" i="24"/>
  <c r="C144" i="24"/>
  <c r="D144" i="24"/>
  <c r="E144" i="24"/>
  <c r="H144" i="24"/>
  <c r="A182" i="24"/>
  <c r="B182" i="24"/>
  <c r="C182" i="24"/>
  <c r="D182" i="24"/>
  <c r="E182" i="24"/>
  <c r="H182" i="24"/>
  <c r="A193" i="24"/>
  <c r="B193" i="24"/>
  <c r="C193" i="24"/>
  <c r="D193" i="24"/>
  <c r="E193" i="24"/>
  <c r="H193" i="24"/>
  <c r="A189" i="24"/>
  <c r="B189" i="24"/>
  <c r="C189" i="24"/>
  <c r="D189" i="24"/>
  <c r="E189" i="24"/>
  <c r="H189" i="24"/>
  <c r="A196" i="24"/>
  <c r="B196" i="24"/>
  <c r="C196" i="24"/>
  <c r="D196" i="24"/>
  <c r="E196" i="24"/>
  <c r="H196" i="24"/>
  <c r="A255" i="24"/>
  <c r="B255" i="24"/>
  <c r="C255" i="24"/>
  <c r="D255" i="24"/>
  <c r="E255" i="24"/>
  <c r="H255" i="24"/>
  <c r="A228" i="24"/>
  <c r="B228" i="24"/>
  <c r="C228" i="24"/>
  <c r="D228" i="24"/>
  <c r="E228" i="24"/>
  <c r="H228" i="24"/>
  <c r="A231" i="24"/>
  <c r="B231" i="24"/>
  <c r="C231" i="24"/>
  <c r="D231" i="24"/>
  <c r="E231" i="24"/>
  <c r="H231" i="24"/>
  <c r="A241" i="24"/>
  <c r="B241" i="24"/>
  <c r="C241" i="24"/>
  <c r="D241" i="24"/>
  <c r="E241" i="24"/>
  <c r="H241" i="24"/>
  <c r="A329" i="24"/>
  <c r="B329" i="24"/>
  <c r="C329" i="24"/>
  <c r="D329" i="24"/>
  <c r="E329" i="24"/>
  <c r="F329" i="24"/>
  <c r="H329" i="24"/>
  <c r="J4" i="33"/>
  <c r="G11" i="33"/>
  <c r="I11" i="33"/>
  <c r="J11" i="33"/>
  <c r="E11" i="33"/>
  <c r="F11" i="33"/>
  <c r="D11" i="33"/>
  <c r="J18" i="33"/>
  <c r="E18" i="33"/>
  <c r="F18" i="33"/>
  <c r="G18" i="33"/>
  <c r="I18" i="33"/>
  <c r="D18" i="33"/>
  <c r="I25" i="33"/>
  <c r="G25" i="33"/>
  <c r="F25" i="33"/>
  <c r="E25" i="33"/>
  <c r="D25" i="33"/>
  <c r="K11" i="33"/>
  <c r="K4" i="33"/>
  <c r="I4" i="33"/>
  <c r="G4" i="33"/>
  <c r="G28" i="33" s="1"/>
  <c r="F4" i="33"/>
  <c r="E4" i="33"/>
  <c r="D4" i="33"/>
  <c r="D3" i="32"/>
  <c r="D4" i="32"/>
  <c r="D5" i="32"/>
  <c r="D6" i="32"/>
  <c r="D7" i="32"/>
  <c r="F11" i="32"/>
  <c r="F12" i="32"/>
  <c r="F13" i="32"/>
  <c r="F15" i="32"/>
  <c r="F16" i="32"/>
  <c r="F19" i="32"/>
  <c r="F168" i="24" s="1"/>
  <c r="F18" i="32"/>
  <c r="F162" i="24" s="1"/>
  <c r="F21" i="32"/>
  <c r="F17" i="32"/>
  <c r="F23" i="32"/>
  <c r="F20" i="32"/>
  <c r="F172" i="24" s="1"/>
  <c r="F29" i="32"/>
  <c r="F249" i="24"/>
  <c r="D3" i="31"/>
  <c r="D4" i="31"/>
  <c r="D6" i="31"/>
  <c r="D7" i="31"/>
  <c r="D3" i="30"/>
  <c r="D4" i="30"/>
  <c r="D5" i="30"/>
  <c r="D6" i="30"/>
  <c r="D7" i="30"/>
  <c r="F12" i="30"/>
  <c r="F85" i="24" s="1"/>
  <c r="F13" i="30"/>
  <c r="F86" i="24"/>
  <c r="F10" i="30"/>
  <c r="F77" i="24"/>
  <c r="F11" i="30"/>
  <c r="F78" i="24" s="1"/>
  <c r="F14" i="30"/>
  <c r="F16" i="30"/>
  <c r="F17" i="30"/>
  <c r="F155" i="24"/>
  <c r="F98" i="24"/>
  <c r="F24" i="30"/>
  <c r="F177" i="24" s="1"/>
  <c r="F25" i="30"/>
  <c r="F215" i="24" s="1"/>
  <c r="F26" i="30"/>
  <c r="F27" i="30"/>
  <c r="F28" i="30"/>
  <c r="F29" i="30"/>
  <c r="F142" i="24"/>
  <c r="F380" i="24"/>
  <c r="F385" i="24"/>
  <c r="F355" i="24"/>
  <c r="F367" i="24"/>
  <c r="F377" i="24"/>
  <c r="F389" i="24"/>
  <c r="F390" i="24"/>
  <c r="F357" i="24"/>
  <c r="L42" i="3"/>
  <c r="K42" i="3"/>
  <c r="A133" i="24"/>
  <c r="B133" i="24"/>
  <c r="C133" i="24"/>
  <c r="D133" i="24"/>
  <c r="E133" i="24"/>
  <c r="G133" i="24"/>
  <c r="H133" i="24"/>
  <c r="A204" i="24"/>
  <c r="B204" i="24"/>
  <c r="C204" i="24"/>
  <c r="D204" i="24"/>
  <c r="E204" i="24"/>
  <c r="G204" i="24"/>
  <c r="H204" i="24"/>
  <c r="A205" i="24"/>
  <c r="B205" i="24"/>
  <c r="C205" i="24"/>
  <c r="D205" i="24"/>
  <c r="E205" i="24"/>
  <c r="G205" i="24"/>
  <c r="H205" i="24"/>
  <c r="A346" i="24"/>
  <c r="B346" i="24"/>
  <c r="C346" i="24"/>
  <c r="D346" i="24"/>
  <c r="E346" i="24"/>
  <c r="G346" i="24"/>
  <c r="H346" i="24"/>
  <c r="A123" i="24"/>
  <c r="B123" i="24"/>
  <c r="C123" i="24"/>
  <c r="D123" i="24"/>
  <c r="E123" i="24"/>
  <c r="G123" i="24"/>
  <c r="H123" i="24"/>
  <c r="A365" i="24"/>
  <c r="B365" i="24"/>
  <c r="C365" i="24"/>
  <c r="D365" i="24"/>
  <c r="E365" i="24"/>
  <c r="G365" i="24"/>
  <c r="H365" i="24"/>
  <c r="A370" i="24"/>
  <c r="B370" i="24"/>
  <c r="C370" i="24"/>
  <c r="D370" i="24"/>
  <c r="E370" i="24"/>
  <c r="G370" i="24"/>
  <c r="H370" i="24"/>
  <c r="A371" i="24"/>
  <c r="B371" i="24"/>
  <c r="C371" i="24"/>
  <c r="D371" i="24"/>
  <c r="E371" i="24"/>
  <c r="G371" i="24"/>
  <c r="H371" i="24"/>
  <c r="A121" i="24"/>
  <c r="B121" i="24"/>
  <c r="C121" i="24"/>
  <c r="D121" i="24"/>
  <c r="E121" i="24"/>
  <c r="G121" i="24"/>
  <c r="H121" i="24"/>
  <c r="A122" i="24"/>
  <c r="B122" i="24"/>
  <c r="C122" i="24"/>
  <c r="D122" i="24"/>
  <c r="E122" i="24"/>
  <c r="G122" i="24"/>
  <c r="H122" i="24"/>
  <c r="A84" i="24"/>
  <c r="B84" i="24"/>
  <c r="C84" i="24"/>
  <c r="D84" i="24"/>
  <c r="E84" i="24"/>
  <c r="G84" i="24"/>
  <c r="H84" i="24"/>
  <c r="A167" i="24"/>
  <c r="B167" i="24"/>
  <c r="C167" i="24"/>
  <c r="D167" i="24"/>
  <c r="E167" i="24"/>
  <c r="G167" i="24"/>
  <c r="H167" i="24"/>
  <c r="A90" i="24"/>
  <c r="B90" i="24"/>
  <c r="C90" i="24"/>
  <c r="D90" i="24"/>
  <c r="E90" i="24"/>
  <c r="G90" i="24"/>
  <c r="H90" i="24"/>
  <c r="A92" i="24"/>
  <c r="B92" i="24"/>
  <c r="C92" i="24"/>
  <c r="D92" i="24"/>
  <c r="E92" i="24"/>
  <c r="G92" i="24"/>
  <c r="H92" i="24"/>
  <c r="A106" i="24"/>
  <c r="B106" i="24"/>
  <c r="C106" i="24"/>
  <c r="D106" i="24"/>
  <c r="E106" i="24"/>
  <c r="G106" i="24"/>
  <c r="H106" i="24"/>
  <c r="A111" i="24"/>
  <c r="B111" i="24"/>
  <c r="C111" i="24"/>
  <c r="D111" i="24"/>
  <c r="E111" i="24"/>
  <c r="G111" i="24"/>
  <c r="H111" i="24"/>
  <c r="A119" i="24"/>
  <c r="B119" i="24"/>
  <c r="C119" i="24"/>
  <c r="D119" i="24"/>
  <c r="E119" i="24"/>
  <c r="G119" i="24"/>
  <c r="H119" i="24"/>
  <c r="A130" i="24"/>
  <c r="B130" i="24"/>
  <c r="C130" i="24"/>
  <c r="D130" i="24"/>
  <c r="E130" i="24"/>
  <c r="G130" i="24"/>
  <c r="H130" i="24"/>
  <c r="A339" i="24"/>
  <c r="B339" i="24"/>
  <c r="C339" i="24"/>
  <c r="D339" i="24"/>
  <c r="E339" i="24"/>
  <c r="G339" i="24"/>
  <c r="H339" i="24"/>
  <c r="A136" i="24"/>
  <c r="B136" i="24"/>
  <c r="C136" i="24"/>
  <c r="D136" i="24"/>
  <c r="E136" i="24"/>
  <c r="G136" i="24"/>
  <c r="H136" i="24"/>
  <c r="A137" i="24"/>
  <c r="B137" i="24"/>
  <c r="C137" i="24"/>
  <c r="D137" i="24"/>
  <c r="E137" i="24"/>
  <c r="G137" i="24"/>
  <c r="H137" i="24"/>
  <c r="A237" i="24"/>
  <c r="B237" i="24"/>
  <c r="C237" i="24"/>
  <c r="D237" i="24"/>
  <c r="E237" i="24"/>
  <c r="G237" i="24"/>
  <c r="H237" i="24"/>
  <c r="A113" i="24"/>
  <c r="B113" i="24"/>
  <c r="C113" i="24"/>
  <c r="D113" i="24"/>
  <c r="E113" i="24"/>
  <c r="G113" i="24"/>
  <c r="H113" i="24"/>
  <c r="A114" i="24"/>
  <c r="B114" i="24"/>
  <c r="C114" i="24"/>
  <c r="D114" i="24"/>
  <c r="E114" i="24"/>
  <c r="G114" i="24"/>
  <c r="H114" i="24"/>
  <c r="A341" i="24"/>
  <c r="B341" i="24"/>
  <c r="C341" i="24"/>
  <c r="D341" i="24"/>
  <c r="E341" i="24"/>
  <c r="G341" i="24"/>
  <c r="H341" i="24"/>
  <c r="A115" i="24"/>
  <c r="B115" i="24"/>
  <c r="C115" i="24"/>
  <c r="D115" i="24"/>
  <c r="E115" i="24"/>
  <c r="G115" i="24"/>
  <c r="H115" i="24"/>
  <c r="A126" i="24"/>
  <c r="B126" i="24"/>
  <c r="C126" i="24"/>
  <c r="D126" i="24"/>
  <c r="E126" i="24"/>
  <c r="G126" i="24"/>
  <c r="H126" i="24"/>
  <c r="F21" i="13"/>
  <c r="F166" i="24"/>
  <c r="F20" i="13"/>
  <c r="F161" i="24"/>
  <c r="F19" i="29"/>
  <c r="F11" i="29"/>
  <c r="F167" i="24" s="1"/>
  <c r="F159" i="24"/>
  <c r="F18" i="29"/>
  <c r="F131" i="24"/>
  <c r="F17" i="29"/>
  <c r="F339" i="24"/>
  <c r="F15" i="29"/>
  <c r="F111" i="24" s="1"/>
  <c r="F14" i="29"/>
  <c r="F106" i="24"/>
  <c r="F13" i="29"/>
  <c r="F12" i="29"/>
  <c r="F10" i="29"/>
  <c r="F84" i="24"/>
  <c r="F113" i="24"/>
  <c r="C361" i="24"/>
  <c r="C356" i="24"/>
  <c r="D7" i="14"/>
  <c r="D6" i="14"/>
  <c r="D4" i="14"/>
  <c r="D3" i="14"/>
  <c r="F76" i="24"/>
  <c r="F88" i="24"/>
  <c r="F82" i="24"/>
  <c r="D5" i="13"/>
  <c r="A4" i="24"/>
  <c r="B4" i="24"/>
  <c r="C4" i="24"/>
  <c r="D4" i="24"/>
  <c r="E4" i="24"/>
  <c r="G4" i="24"/>
  <c r="H4" i="24"/>
  <c r="A6" i="24"/>
  <c r="B6" i="24"/>
  <c r="C6" i="24"/>
  <c r="D6" i="24"/>
  <c r="E6" i="24"/>
  <c r="G6" i="24"/>
  <c r="H6" i="24"/>
  <c r="A8" i="24"/>
  <c r="B8" i="24"/>
  <c r="C8" i="24"/>
  <c r="D8" i="24"/>
  <c r="E8" i="24"/>
  <c r="G8" i="24"/>
  <c r="H8" i="24"/>
  <c r="A10" i="24"/>
  <c r="B10" i="24"/>
  <c r="C10" i="24"/>
  <c r="D10" i="24"/>
  <c r="E10" i="24"/>
  <c r="G10" i="24"/>
  <c r="H10" i="24"/>
  <c r="A13" i="24"/>
  <c r="B13" i="24"/>
  <c r="C13" i="24"/>
  <c r="D13" i="24"/>
  <c r="E13" i="24"/>
  <c r="G13" i="24"/>
  <c r="H13" i="24"/>
  <c r="A15" i="24"/>
  <c r="B15" i="24"/>
  <c r="C15" i="24"/>
  <c r="D15" i="24"/>
  <c r="E15" i="24"/>
  <c r="G15" i="24"/>
  <c r="H15" i="24"/>
  <c r="A16" i="24"/>
  <c r="B16" i="24"/>
  <c r="C16" i="24"/>
  <c r="D16" i="24"/>
  <c r="E16" i="24"/>
  <c r="G16" i="24"/>
  <c r="H16" i="24"/>
  <c r="A18" i="24"/>
  <c r="B18" i="24"/>
  <c r="C18" i="24"/>
  <c r="D18" i="24"/>
  <c r="E18" i="24"/>
  <c r="G18" i="24"/>
  <c r="H18" i="24"/>
  <c r="A22" i="24"/>
  <c r="B22" i="24"/>
  <c r="C22" i="24"/>
  <c r="D22" i="24"/>
  <c r="E22" i="24"/>
  <c r="G22" i="24"/>
  <c r="H22" i="24"/>
  <c r="A24" i="24"/>
  <c r="B24" i="24"/>
  <c r="C24" i="24"/>
  <c r="D24" i="24"/>
  <c r="E24" i="24"/>
  <c r="G24" i="24"/>
  <c r="H24" i="24"/>
  <c r="A26" i="24"/>
  <c r="B26" i="24"/>
  <c r="C26" i="24"/>
  <c r="D26" i="24"/>
  <c r="E26" i="24"/>
  <c r="G26" i="24"/>
  <c r="H26" i="24"/>
  <c r="A28" i="24"/>
  <c r="B28" i="24"/>
  <c r="C28" i="24"/>
  <c r="D28" i="24"/>
  <c r="E28" i="24"/>
  <c r="G28" i="24"/>
  <c r="H28" i="24"/>
  <c r="A34" i="24"/>
  <c r="B34" i="24"/>
  <c r="C34" i="24"/>
  <c r="D34" i="24"/>
  <c r="E34" i="24"/>
  <c r="G34" i="24"/>
  <c r="H34" i="24"/>
  <c r="A37" i="24"/>
  <c r="B37" i="24"/>
  <c r="C37" i="24"/>
  <c r="D37" i="24"/>
  <c r="E37" i="24"/>
  <c r="G37" i="24"/>
  <c r="H37" i="24"/>
  <c r="A41" i="24"/>
  <c r="B41" i="24"/>
  <c r="C41" i="24"/>
  <c r="D41" i="24"/>
  <c r="E41" i="24"/>
  <c r="G41" i="24"/>
  <c r="H41" i="24"/>
  <c r="A51" i="24"/>
  <c r="B51" i="24"/>
  <c r="C51" i="24"/>
  <c r="D51" i="24"/>
  <c r="E51" i="24"/>
  <c r="G51" i="24"/>
  <c r="H51" i="24"/>
  <c r="A39" i="24"/>
  <c r="B39" i="24"/>
  <c r="C39" i="24"/>
  <c r="D39" i="24"/>
  <c r="E39" i="24"/>
  <c r="G39" i="24"/>
  <c r="H39" i="24"/>
  <c r="A36" i="24"/>
  <c r="B36" i="24"/>
  <c r="C36" i="24"/>
  <c r="D36" i="24"/>
  <c r="E36" i="24"/>
  <c r="G36" i="24"/>
  <c r="H36" i="24"/>
  <c r="A333" i="24"/>
  <c r="B333" i="24"/>
  <c r="C333" i="24"/>
  <c r="D333" i="24"/>
  <c r="E333" i="24"/>
  <c r="G333" i="24"/>
  <c r="H333" i="24"/>
  <c r="A332" i="24"/>
  <c r="B332" i="24"/>
  <c r="C332" i="24"/>
  <c r="D332" i="24"/>
  <c r="E332" i="24"/>
  <c r="G332" i="24"/>
  <c r="H332" i="24"/>
  <c r="A95" i="24"/>
  <c r="B95" i="24"/>
  <c r="C95" i="24"/>
  <c r="D95" i="24"/>
  <c r="E95" i="24"/>
  <c r="G95" i="24"/>
  <c r="H95" i="24"/>
  <c r="A96" i="24"/>
  <c r="B96" i="24"/>
  <c r="D96" i="24"/>
  <c r="E96" i="24"/>
  <c r="G96" i="24"/>
  <c r="H96" i="24"/>
  <c r="A100" i="24"/>
  <c r="B100" i="24"/>
  <c r="C100" i="24"/>
  <c r="D100" i="24"/>
  <c r="E100" i="24"/>
  <c r="G100" i="24"/>
  <c r="H100" i="24"/>
  <c r="A101" i="24"/>
  <c r="B101" i="24"/>
  <c r="C101" i="24"/>
  <c r="D101" i="24"/>
  <c r="E101" i="24"/>
  <c r="G101" i="24"/>
  <c r="H101" i="24"/>
  <c r="A117" i="24"/>
  <c r="B117" i="24"/>
  <c r="C117" i="24"/>
  <c r="D117" i="24"/>
  <c r="E117" i="24"/>
  <c r="G117" i="24"/>
  <c r="H117" i="24"/>
  <c r="A118" i="24"/>
  <c r="B118" i="24"/>
  <c r="C118" i="24"/>
  <c r="D118" i="24"/>
  <c r="E118" i="24"/>
  <c r="G118" i="24"/>
  <c r="H118" i="24"/>
  <c r="F10" i="13"/>
  <c r="F95" i="24" s="1"/>
  <c r="D4" i="13"/>
  <c r="F14" i="13"/>
  <c r="F117" i="24" s="1"/>
  <c r="F17" i="13"/>
  <c r="F128" i="24"/>
  <c r="F15" i="13"/>
  <c r="F118" i="24"/>
  <c r="F16" i="13"/>
  <c r="F126" i="24"/>
  <c r="F18" i="13"/>
  <c r="F129" i="24" s="1"/>
  <c r="F19" i="13"/>
  <c r="F153" i="24"/>
  <c r="F13" i="13"/>
  <c r="F101" i="24"/>
  <c r="F12" i="13"/>
  <c r="F100" i="24"/>
  <c r="D7" i="13"/>
  <c r="D6" i="13"/>
  <c r="D3" i="13"/>
  <c r="A40" i="24"/>
  <c r="B40" i="24"/>
  <c r="C40" i="24"/>
  <c r="D40" i="24"/>
  <c r="E40" i="24"/>
  <c r="G40" i="24"/>
  <c r="H40" i="24"/>
  <c r="A43" i="24"/>
  <c r="B43" i="24"/>
  <c r="C43" i="24"/>
  <c r="D43" i="24"/>
  <c r="E43" i="24"/>
  <c r="G43" i="24"/>
  <c r="H43" i="24"/>
  <c r="A44" i="24"/>
  <c r="B44" i="24"/>
  <c r="C44" i="24"/>
  <c r="D44" i="24"/>
  <c r="E44" i="24"/>
  <c r="G44" i="24"/>
  <c r="H44" i="24"/>
  <c r="A49" i="24"/>
  <c r="B49" i="24"/>
  <c r="C49" i="24"/>
  <c r="D49" i="24"/>
  <c r="E49" i="24"/>
  <c r="G49" i="24"/>
  <c r="H49" i="24"/>
  <c r="A50" i="24"/>
  <c r="B50" i="24"/>
  <c r="C50" i="24"/>
  <c r="D50" i="24"/>
  <c r="E50" i="24"/>
  <c r="G50" i="24"/>
  <c r="H50" i="24"/>
  <c r="A53" i="24"/>
  <c r="B53" i="24"/>
  <c r="C53" i="24"/>
  <c r="D53" i="24"/>
  <c r="E53" i="24"/>
  <c r="G53" i="24"/>
  <c r="H53" i="24"/>
  <c r="A54" i="24"/>
  <c r="B54" i="24"/>
  <c r="C54" i="24"/>
  <c r="D54" i="24"/>
  <c r="E54" i="24"/>
  <c r="G54" i="24"/>
  <c r="H54" i="24"/>
  <c r="A66" i="24"/>
  <c r="B66" i="24"/>
  <c r="C66" i="24"/>
  <c r="D66" i="24"/>
  <c r="E66" i="24"/>
  <c r="G66" i="24"/>
  <c r="H66" i="24"/>
  <c r="A67" i="24"/>
  <c r="B67" i="24"/>
  <c r="C67" i="24"/>
  <c r="D67" i="24"/>
  <c r="E67" i="24"/>
  <c r="G67" i="24"/>
  <c r="H67" i="24"/>
  <c r="A223" i="24"/>
  <c r="B223" i="24"/>
  <c r="C223" i="24"/>
  <c r="D223" i="24"/>
  <c r="E223" i="24"/>
  <c r="G223" i="24"/>
  <c r="H223" i="24"/>
  <c r="A224" i="24"/>
  <c r="B224" i="24"/>
  <c r="C224" i="24"/>
  <c r="D224" i="24"/>
  <c r="E224" i="24"/>
  <c r="G224" i="24"/>
  <c r="H224" i="24"/>
  <c r="A225" i="24"/>
  <c r="B225" i="24"/>
  <c r="C225" i="24"/>
  <c r="D225" i="24"/>
  <c r="E225" i="24"/>
  <c r="G225" i="24"/>
  <c r="H225" i="24"/>
  <c r="A233" i="24"/>
  <c r="B233" i="24"/>
  <c r="C233" i="24"/>
  <c r="D233" i="24"/>
  <c r="E233" i="24"/>
  <c r="G233" i="24"/>
  <c r="H233" i="24"/>
  <c r="A234" i="24"/>
  <c r="B234" i="24"/>
  <c r="C234" i="24"/>
  <c r="D234" i="24"/>
  <c r="E234" i="24"/>
  <c r="G234" i="24"/>
  <c r="H234" i="24"/>
  <c r="A235" i="24"/>
  <c r="B235" i="24"/>
  <c r="C235" i="24"/>
  <c r="D235" i="24"/>
  <c r="E235" i="24"/>
  <c r="G235" i="24"/>
  <c r="H235" i="24"/>
  <c r="A243" i="24"/>
  <c r="B243" i="24"/>
  <c r="C243" i="24"/>
  <c r="D243" i="24"/>
  <c r="E243" i="24"/>
  <c r="G243" i="24"/>
  <c r="H243" i="24"/>
  <c r="A244" i="24"/>
  <c r="B244" i="24"/>
  <c r="C244" i="24"/>
  <c r="D244" i="24"/>
  <c r="E244" i="24"/>
  <c r="G244" i="24"/>
  <c r="H244" i="24"/>
  <c r="A245" i="24"/>
  <c r="B245" i="24"/>
  <c r="C245" i="24"/>
  <c r="D245" i="24"/>
  <c r="E245" i="24"/>
  <c r="G245" i="24"/>
  <c r="H245" i="24"/>
  <c r="A246" i="24"/>
  <c r="B246" i="24"/>
  <c r="C246" i="24"/>
  <c r="D246" i="24"/>
  <c r="E246" i="24"/>
  <c r="G246" i="24"/>
  <c r="H246" i="24"/>
  <c r="A247" i="24"/>
  <c r="B247" i="24"/>
  <c r="C247" i="24"/>
  <c r="D247" i="24"/>
  <c r="E247" i="24"/>
  <c r="G247" i="24"/>
  <c r="H247" i="24"/>
  <c r="A248" i="24"/>
  <c r="B248" i="24"/>
  <c r="C248" i="24"/>
  <c r="D248" i="24"/>
  <c r="E248" i="24"/>
  <c r="G248" i="24"/>
  <c r="H248" i="24"/>
  <c r="A257" i="24"/>
  <c r="B257" i="24"/>
  <c r="C257" i="24"/>
  <c r="D257" i="24"/>
  <c r="E257" i="24"/>
  <c r="G257" i="24"/>
  <c r="H257" i="24"/>
  <c r="A258" i="24"/>
  <c r="B258" i="24"/>
  <c r="C258" i="24"/>
  <c r="D258" i="24"/>
  <c r="E258" i="24"/>
  <c r="G258" i="24"/>
  <c r="H258" i="24"/>
  <c r="A259" i="24"/>
  <c r="B259" i="24"/>
  <c r="C259" i="24"/>
  <c r="D259" i="24"/>
  <c r="E259" i="24"/>
  <c r="G259" i="24"/>
  <c r="H259" i="24"/>
  <c r="A262" i="24"/>
  <c r="B262" i="24"/>
  <c r="C262" i="24"/>
  <c r="D262" i="24"/>
  <c r="E262" i="24"/>
  <c r="G262" i="24"/>
  <c r="H262" i="24"/>
  <c r="A260" i="24"/>
  <c r="B260" i="24"/>
  <c r="C260" i="24"/>
  <c r="D260" i="24"/>
  <c r="E260" i="24"/>
  <c r="G260" i="24"/>
  <c r="H260" i="24"/>
  <c r="A261" i="24"/>
  <c r="B261" i="24"/>
  <c r="C261" i="24"/>
  <c r="D261" i="24"/>
  <c r="E261" i="24"/>
  <c r="G261" i="24"/>
  <c r="H261" i="24"/>
  <c r="A281" i="24"/>
  <c r="B281" i="24"/>
  <c r="C281" i="24"/>
  <c r="D281" i="24"/>
  <c r="E281" i="24"/>
  <c r="G281" i="24"/>
  <c r="H281" i="24"/>
  <c r="A272" i="24"/>
  <c r="B272" i="24"/>
  <c r="C272" i="24"/>
  <c r="D272" i="24"/>
  <c r="E272" i="24"/>
  <c r="G272" i="24"/>
  <c r="H272" i="24"/>
  <c r="A273" i="24"/>
  <c r="B273" i="24"/>
  <c r="C273" i="24"/>
  <c r="D273" i="24"/>
  <c r="E273" i="24"/>
  <c r="G273" i="24"/>
  <c r="H273" i="24"/>
  <c r="A293" i="24"/>
  <c r="B293" i="24"/>
  <c r="C293" i="24"/>
  <c r="D293" i="24"/>
  <c r="E293" i="24"/>
  <c r="G293" i="24"/>
  <c r="H293" i="24"/>
  <c r="D4" i="11"/>
  <c r="D7" i="11"/>
  <c r="D6" i="11"/>
  <c r="D5" i="11"/>
  <c r="D3" i="11"/>
  <c r="D7" i="10"/>
  <c r="D4" i="10"/>
  <c r="D6" i="10"/>
  <c r="D5" i="10"/>
  <c r="D3" i="10"/>
  <c r="A392" i="24"/>
  <c r="B392" i="24"/>
  <c r="C392" i="24"/>
  <c r="D392" i="24"/>
  <c r="E392" i="24"/>
  <c r="G392" i="24"/>
  <c r="H392" i="24"/>
  <c r="A393" i="24"/>
  <c r="B393" i="24"/>
  <c r="C393" i="24"/>
  <c r="D393" i="24"/>
  <c r="E393" i="24"/>
  <c r="G393" i="24"/>
  <c r="H393" i="24"/>
  <c r="A394" i="24"/>
  <c r="B394" i="24"/>
  <c r="C394" i="24"/>
  <c r="D394" i="24"/>
  <c r="E394" i="24"/>
  <c r="G394" i="24"/>
  <c r="H394" i="24"/>
  <c r="A75" i="24"/>
  <c r="B75" i="24"/>
  <c r="C75" i="24"/>
  <c r="D75" i="24"/>
  <c r="E75" i="24"/>
  <c r="G75" i="24"/>
  <c r="H75" i="24"/>
  <c r="A99" i="24"/>
  <c r="B99" i="24"/>
  <c r="C99" i="24"/>
  <c r="D99" i="24"/>
  <c r="E99" i="24"/>
  <c r="G99" i="24"/>
  <c r="H99" i="24"/>
  <c r="A102" i="24"/>
  <c r="B102" i="24"/>
  <c r="C102" i="24"/>
  <c r="D102" i="24"/>
  <c r="E102" i="24"/>
  <c r="G102" i="24"/>
  <c r="H102" i="24"/>
  <c r="A103" i="24"/>
  <c r="B103" i="24"/>
  <c r="C103" i="24"/>
  <c r="D103" i="24"/>
  <c r="E103" i="24"/>
  <c r="G103" i="24"/>
  <c r="H103" i="24"/>
  <c r="A104" i="24"/>
  <c r="B104" i="24"/>
  <c r="C104" i="24"/>
  <c r="D104" i="24"/>
  <c r="E104" i="24"/>
  <c r="G104" i="24"/>
  <c r="H104" i="24"/>
  <c r="A110" i="24"/>
  <c r="B110" i="24"/>
  <c r="C110" i="24"/>
  <c r="D110" i="24"/>
  <c r="E110" i="24"/>
  <c r="G110" i="24"/>
  <c r="H110" i="24"/>
  <c r="A116" i="24"/>
  <c r="B116" i="24"/>
  <c r="C116" i="24"/>
  <c r="D116" i="24"/>
  <c r="E116" i="24"/>
  <c r="G116" i="24"/>
  <c r="H116" i="24"/>
  <c r="A124" i="24"/>
  <c r="B124" i="24"/>
  <c r="C124" i="24"/>
  <c r="D124" i="24"/>
  <c r="E124" i="24"/>
  <c r="G124" i="24"/>
  <c r="H124" i="24"/>
  <c r="A125" i="24"/>
  <c r="B125" i="24"/>
  <c r="C125" i="24"/>
  <c r="D125" i="24"/>
  <c r="E125" i="24"/>
  <c r="G125" i="24"/>
  <c r="H125" i="24"/>
  <c r="A127" i="24"/>
  <c r="B127" i="24"/>
  <c r="C127" i="24"/>
  <c r="D127" i="24"/>
  <c r="E127" i="24"/>
  <c r="G127" i="24"/>
  <c r="H127" i="24"/>
  <c r="A134" i="24"/>
  <c r="B134" i="24"/>
  <c r="C134" i="24"/>
  <c r="D134" i="24"/>
  <c r="E134" i="24"/>
  <c r="G134" i="24"/>
  <c r="H134" i="24"/>
  <c r="A178" i="24"/>
  <c r="B178" i="24"/>
  <c r="C178" i="24"/>
  <c r="D178" i="24"/>
  <c r="E178" i="24"/>
  <c r="G178" i="24"/>
  <c r="H178" i="24"/>
  <c r="A179" i="24"/>
  <c r="B179" i="24"/>
  <c r="C179" i="24"/>
  <c r="D179" i="24"/>
  <c r="E179" i="24"/>
  <c r="G179" i="24"/>
  <c r="H179" i="24"/>
  <c r="A203" i="24"/>
  <c r="B203" i="24"/>
  <c r="C203" i="24"/>
  <c r="D203" i="24"/>
  <c r="E203" i="24"/>
  <c r="G203" i="24"/>
  <c r="H203" i="24"/>
  <c r="F12" i="9"/>
  <c r="F99" i="24" s="1"/>
  <c r="F393" i="24"/>
  <c r="F11" i="9"/>
  <c r="D7" i="9"/>
  <c r="D6" i="9"/>
  <c r="D5" i="9"/>
  <c r="D4" i="9"/>
  <c r="D3" i="9"/>
  <c r="D5" i="8"/>
  <c r="D7" i="8"/>
  <c r="D6" i="8"/>
  <c r="D4" i="8"/>
  <c r="D3" i="8"/>
  <c r="D7" i="5"/>
  <c r="D6" i="5"/>
  <c r="D5" i="5"/>
  <c r="D4" i="5"/>
  <c r="D3" i="5"/>
  <c r="A74" i="24"/>
  <c r="B74" i="24"/>
  <c r="C74" i="24"/>
  <c r="D74" i="24"/>
  <c r="E74" i="24"/>
  <c r="G74" i="24"/>
  <c r="H74" i="24"/>
  <c r="A80" i="24"/>
  <c r="B80" i="24"/>
  <c r="C80" i="24"/>
  <c r="D80" i="24"/>
  <c r="E80" i="24"/>
  <c r="G80" i="24"/>
  <c r="H80" i="24"/>
  <c r="A83" i="24"/>
  <c r="B83" i="24"/>
  <c r="C83" i="24"/>
  <c r="D83" i="24"/>
  <c r="E83" i="24"/>
  <c r="G83" i="24"/>
  <c r="H83" i="24"/>
  <c r="A89" i="24"/>
  <c r="B89" i="24"/>
  <c r="C89" i="24"/>
  <c r="D89" i="24"/>
  <c r="E89" i="24"/>
  <c r="G89" i="24"/>
  <c r="H89" i="24"/>
  <c r="A94" i="24"/>
  <c r="B94" i="24"/>
  <c r="C94" i="24"/>
  <c r="D94" i="24"/>
  <c r="E94" i="24"/>
  <c r="G94" i="24"/>
  <c r="H94" i="24"/>
  <c r="A109" i="24"/>
  <c r="B109" i="24"/>
  <c r="C109" i="24"/>
  <c r="D109" i="24"/>
  <c r="E109" i="24"/>
  <c r="G109" i="24"/>
  <c r="H109" i="24"/>
  <c r="A146" i="24"/>
  <c r="B146" i="24"/>
  <c r="C146" i="24"/>
  <c r="D146" i="24"/>
  <c r="E146" i="24"/>
  <c r="G146" i="24"/>
  <c r="H146" i="24"/>
  <c r="A147" i="24"/>
  <c r="B147" i="24"/>
  <c r="C147" i="24"/>
  <c r="D147" i="24"/>
  <c r="E147" i="24"/>
  <c r="G147" i="24"/>
  <c r="H147" i="24"/>
  <c r="A148" i="24"/>
  <c r="B148" i="24"/>
  <c r="C148" i="24"/>
  <c r="D148" i="24"/>
  <c r="E148" i="24"/>
  <c r="G148" i="24"/>
  <c r="H148" i="24"/>
  <c r="A149" i="24"/>
  <c r="B149" i="24"/>
  <c r="C149" i="24"/>
  <c r="D149" i="24"/>
  <c r="E149" i="24"/>
  <c r="G149" i="24"/>
  <c r="H149" i="24"/>
  <c r="A150" i="24"/>
  <c r="B150" i="24"/>
  <c r="C150" i="24"/>
  <c r="D150" i="24"/>
  <c r="E150" i="24"/>
  <c r="G150" i="24"/>
  <c r="H150" i="24"/>
  <c r="A151" i="24"/>
  <c r="B151" i="24"/>
  <c r="C151" i="24"/>
  <c r="D151" i="24"/>
  <c r="E151" i="24"/>
  <c r="G151" i="24"/>
  <c r="H151" i="24"/>
  <c r="A160" i="24"/>
  <c r="B160" i="24"/>
  <c r="C160" i="24"/>
  <c r="D160" i="24"/>
  <c r="E160" i="24"/>
  <c r="G160" i="24"/>
  <c r="H160" i="24"/>
  <c r="A165" i="24"/>
  <c r="B165" i="24"/>
  <c r="C165" i="24"/>
  <c r="D165" i="24"/>
  <c r="E165" i="24"/>
  <c r="G165" i="24"/>
  <c r="H165" i="24"/>
  <c r="A171" i="24"/>
  <c r="B171" i="24"/>
  <c r="C171" i="24"/>
  <c r="D171" i="24"/>
  <c r="E171" i="24"/>
  <c r="G171" i="24"/>
  <c r="H171" i="24"/>
  <c r="A173" i="24"/>
  <c r="B173" i="24"/>
  <c r="C173" i="24"/>
  <c r="D173" i="24"/>
  <c r="E173" i="24"/>
  <c r="G173" i="24"/>
  <c r="H173" i="24"/>
  <c r="A200" i="24"/>
  <c r="B200" i="24"/>
  <c r="C200" i="24"/>
  <c r="D200" i="24"/>
  <c r="E200" i="24"/>
  <c r="G200" i="24"/>
  <c r="H200" i="24"/>
  <c r="A201" i="24"/>
  <c r="B201" i="24"/>
  <c r="C201" i="24"/>
  <c r="D201" i="24"/>
  <c r="E201" i="24"/>
  <c r="G201" i="24"/>
  <c r="H201" i="24"/>
  <c r="A202" i="24"/>
  <c r="B202" i="24"/>
  <c r="C202" i="24"/>
  <c r="D202" i="24"/>
  <c r="E202" i="24"/>
  <c r="G202" i="24"/>
  <c r="H202" i="24"/>
  <c r="A211" i="24"/>
  <c r="B211" i="24"/>
  <c r="C211" i="24"/>
  <c r="D211" i="24"/>
  <c r="E211" i="24"/>
  <c r="G211" i="24"/>
  <c r="H211" i="24"/>
  <c r="A212" i="24"/>
  <c r="B212" i="24"/>
  <c r="C212" i="24"/>
  <c r="D212" i="24"/>
  <c r="E212" i="24"/>
  <c r="G212" i="24"/>
  <c r="H212" i="24"/>
  <c r="A216" i="24"/>
  <c r="B216" i="24"/>
  <c r="C216" i="24"/>
  <c r="D216" i="24"/>
  <c r="E216" i="24"/>
  <c r="G216" i="24"/>
  <c r="H216" i="24"/>
  <c r="A222" i="24"/>
  <c r="B222" i="24"/>
  <c r="C222" i="24"/>
  <c r="D222" i="24"/>
  <c r="E222" i="24"/>
  <c r="G222" i="24"/>
  <c r="H222" i="24"/>
  <c r="A229" i="24"/>
  <c r="B229" i="24"/>
  <c r="C229" i="24"/>
  <c r="D229" i="24"/>
  <c r="E229" i="24"/>
  <c r="G229" i="24"/>
  <c r="H229" i="24"/>
  <c r="A232" i="24"/>
  <c r="B232" i="24"/>
  <c r="C232" i="24"/>
  <c r="D232" i="24"/>
  <c r="E232" i="24"/>
  <c r="G232" i="24"/>
  <c r="H232" i="24"/>
  <c r="A240" i="24"/>
  <c r="B240" i="24"/>
  <c r="C240" i="24"/>
  <c r="D240" i="24"/>
  <c r="E240" i="24"/>
  <c r="G240" i="24"/>
  <c r="H240" i="24"/>
  <c r="A242" i="24"/>
  <c r="B242" i="24"/>
  <c r="C242" i="24"/>
  <c r="D242" i="24"/>
  <c r="E242" i="24"/>
  <c r="G242" i="24"/>
  <c r="H242" i="24"/>
  <c r="A251" i="24"/>
  <c r="B251" i="24"/>
  <c r="C251" i="24"/>
  <c r="D251" i="24"/>
  <c r="E251" i="24"/>
  <c r="G251" i="24"/>
  <c r="H251" i="24"/>
  <c r="F279" i="24"/>
  <c r="F147" i="24"/>
  <c r="F146" i="24"/>
  <c r="F165" i="24"/>
  <c r="F160" i="24"/>
  <c r="F171" i="24"/>
  <c r="F200" i="24"/>
  <c r="F202" i="24"/>
  <c r="F211" i="24"/>
  <c r="F222" i="24"/>
  <c r="F216" i="24"/>
  <c r="F109" i="24"/>
  <c r="F94" i="24"/>
  <c r="D5" i="17"/>
  <c r="D7" i="17"/>
  <c r="D6" i="17"/>
  <c r="D4" i="17"/>
  <c r="D3" i="17"/>
  <c r="D7" i="3"/>
  <c r="D6" i="3"/>
  <c r="D5" i="3"/>
  <c r="D4" i="3"/>
  <c r="D3" i="3"/>
  <c r="F258" i="24"/>
  <c r="F235" i="24"/>
  <c r="A2" i="24"/>
  <c r="B2" i="24"/>
  <c r="C2" i="24"/>
  <c r="D2" i="24"/>
  <c r="E2" i="24"/>
  <c r="G2" i="24"/>
  <c r="H2" i="24"/>
  <c r="A3" i="24"/>
  <c r="B3" i="24"/>
  <c r="C3" i="24"/>
  <c r="D3" i="24"/>
  <c r="E3" i="24"/>
  <c r="G3" i="24"/>
  <c r="H3" i="24"/>
  <c r="A5" i="24"/>
  <c r="B5" i="24"/>
  <c r="C5" i="24"/>
  <c r="D5" i="24"/>
  <c r="E5" i="24"/>
  <c r="G5" i="24"/>
  <c r="H5" i="24"/>
  <c r="A7" i="24"/>
  <c r="B7" i="24"/>
  <c r="C7" i="24"/>
  <c r="D7" i="24"/>
  <c r="E7" i="24"/>
  <c r="G7" i="24"/>
  <c r="H7" i="24"/>
  <c r="A9" i="24"/>
  <c r="B9" i="24"/>
  <c r="C9" i="24"/>
  <c r="D9" i="24"/>
  <c r="E9" i="24"/>
  <c r="G9" i="24"/>
  <c r="H9" i="24"/>
  <c r="A11" i="24"/>
  <c r="B11" i="24"/>
  <c r="C11" i="24"/>
  <c r="D11" i="24"/>
  <c r="E11" i="24"/>
  <c r="G11" i="24"/>
  <c r="H11" i="24"/>
  <c r="A14" i="24"/>
  <c r="B14" i="24"/>
  <c r="C14" i="24"/>
  <c r="D14" i="24"/>
  <c r="E14" i="24"/>
  <c r="G14" i="24"/>
  <c r="H14" i="24"/>
  <c r="A17" i="24"/>
  <c r="B17" i="24"/>
  <c r="C17" i="24"/>
  <c r="D17" i="24"/>
  <c r="E17" i="24"/>
  <c r="G17" i="24"/>
  <c r="H17" i="24"/>
  <c r="A19" i="24"/>
  <c r="B19" i="24"/>
  <c r="C19" i="24"/>
  <c r="D19" i="24"/>
  <c r="E19" i="24"/>
  <c r="G19" i="24"/>
  <c r="H19" i="24"/>
  <c r="A23" i="24"/>
  <c r="B23" i="24"/>
  <c r="C23" i="24"/>
  <c r="D23" i="24"/>
  <c r="E23" i="24"/>
  <c r="G23" i="24"/>
  <c r="H23" i="24"/>
  <c r="A25" i="24"/>
  <c r="B25" i="24"/>
  <c r="C25" i="24"/>
  <c r="D25" i="24"/>
  <c r="E25" i="24"/>
  <c r="G25" i="24"/>
  <c r="H25" i="24"/>
  <c r="A27" i="24"/>
  <c r="B27" i="24"/>
  <c r="C27" i="24"/>
  <c r="D27" i="24"/>
  <c r="E27" i="24"/>
  <c r="G27" i="24"/>
  <c r="H27" i="24"/>
  <c r="A29" i="24"/>
  <c r="B29" i="24"/>
  <c r="C29" i="24"/>
  <c r="D29" i="24"/>
  <c r="E29" i="24"/>
  <c r="G29" i="24"/>
  <c r="H29" i="24"/>
  <c r="A35" i="24"/>
  <c r="B35" i="24"/>
  <c r="C35" i="24"/>
  <c r="D35" i="24"/>
  <c r="E35" i="24"/>
  <c r="G35" i="24"/>
  <c r="H35" i="24"/>
  <c r="A38" i="24"/>
  <c r="B38" i="24"/>
  <c r="C38" i="24"/>
  <c r="D38" i="24"/>
  <c r="E38" i="24"/>
  <c r="G38" i="24"/>
  <c r="H38" i="24"/>
  <c r="A42" i="24"/>
  <c r="B42" i="24"/>
  <c r="C42" i="24"/>
  <c r="D42" i="24"/>
  <c r="E42" i="24"/>
  <c r="G42" i="24"/>
  <c r="H42" i="24"/>
  <c r="A52" i="24"/>
  <c r="B52" i="24"/>
  <c r="C52" i="24"/>
  <c r="D52" i="24"/>
  <c r="E52" i="24"/>
  <c r="G52" i="24"/>
  <c r="H52" i="24"/>
  <c r="A58" i="24"/>
  <c r="B58" i="24"/>
  <c r="C58" i="24"/>
  <c r="D58" i="24"/>
  <c r="E58" i="24"/>
  <c r="G58" i="24"/>
  <c r="H58" i="24"/>
  <c r="A59" i="24"/>
  <c r="B59" i="24"/>
  <c r="C59" i="24"/>
  <c r="D59" i="24"/>
  <c r="E59" i="24"/>
  <c r="G59" i="24"/>
  <c r="H59" i="24"/>
  <c r="A60" i="24"/>
  <c r="B60" i="24"/>
  <c r="C60" i="24"/>
  <c r="D60" i="24"/>
  <c r="E60" i="24"/>
  <c r="G60" i="24"/>
  <c r="H60" i="24"/>
  <c r="A61" i="24"/>
  <c r="B61" i="24"/>
  <c r="C61" i="24"/>
  <c r="D61" i="24"/>
  <c r="E61" i="24"/>
  <c r="G61" i="24"/>
  <c r="H61" i="24"/>
  <c r="A330" i="24"/>
  <c r="B330" i="24"/>
  <c r="C330" i="24"/>
  <c r="D330" i="24"/>
  <c r="E330" i="24"/>
  <c r="F31" i="26"/>
  <c r="F330" i="24"/>
  <c r="G330" i="24"/>
  <c r="H330" i="24"/>
  <c r="A331" i="24"/>
  <c r="B331" i="24"/>
  <c r="C331" i="24"/>
  <c r="D331" i="24"/>
  <c r="E331" i="24"/>
  <c r="F32" i="26"/>
  <c r="F331" i="24" s="1"/>
  <c r="G331" i="24"/>
  <c r="H331" i="24"/>
  <c r="F27" i="26"/>
  <c r="F58" i="24" s="1"/>
  <c r="F28" i="26"/>
  <c r="F59" i="24"/>
  <c r="F29" i="26"/>
  <c r="F60" i="24" s="1"/>
  <c r="F30" i="26"/>
  <c r="F61" i="24" s="1"/>
  <c r="F22" i="26"/>
  <c r="F29" i="24" s="1"/>
  <c r="F23" i="26"/>
  <c r="F35" i="24"/>
  <c r="F24" i="26"/>
  <c r="F38" i="24" s="1"/>
  <c r="F25" i="26"/>
  <c r="F42" i="24" s="1"/>
  <c r="F26" i="26"/>
  <c r="F52" i="24" s="1"/>
  <c r="F21" i="26"/>
  <c r="F27" i="24"/>
  <c r="F20" i="26"/>
  <c r="F25" i="24" s="1"/>
  <c r="F19" i="26"/>
  <c r="F23" i="24" s="1"/>
  <c r="F18" i="26"/>
  <c r="F19" i="24" s="1"/>
  <c r="F17" i="26"/>
  <c r="F17" i="24"/>
  <c r="F16" i="26"/>
  <c r="F14" i="24" s="1"/>
  <c r="F15" i="26"/>
  <c r="F11" i="24" s="1"/>
  <c r="F14" i="26"/>
  <c r="F9" i="24" s="1"/>
  <c r="F13" i="26"/>
  <c r="F7" i="24"/>
  <c r="F12" i="26"/>
  <c r="F5" i="24" s="1"/>
  <c r="A209" i="24"/>
  <c r="B209" i="24"/>
  <c r="C209" i="24"/>
  <c r="D209" i="24"/>
  <c r="E209" i="24"/>
  <c r="G209" i="24"/>
  <c r="H209" i="24"/>
  <c r="A210" i="24"/>
  <c r="B210" i="24"/>
  <c r="C210" i="24"/>
  <c r="D210" i="24"/>
  <c r="E210" i="24"/>
  <c r="G210" i="24"/>
  <c r="H210" i="24"/>
  <c r="A213" i="24"/>
  <c r="B213" i="24"/>
  <c r="C213" i="24"/>
  <c r="D213" i="24"/>
  <c r="E213" i="24"/>
  <c r="G213" i="24"/>
  <c r="H213" i="24"/>
  <c r="A214" i="24"/>
  <c r="B214" i="24"/>
  <c r="C214" i="24"/>
  <c r="D214" i="24"/>
  <c r="E214" i="24"/>
  <c r="G214" i="24"/>
  <c r="H214" i="24"/>
  <c r="A265" i="24"/>
  <c r="B265" i="24"/>
  <c r="C265" i="24"/>
  <c r="D265" i="24"/>
  <c r="E265" i="24"/>
  <c r="G265" i="24"/>
  <c r="H265" i="24"/>
  <c r="A274" i="24"/>
  <c r="B274" i="24"/>
  <c r="C274" i="24"/>
  <c r="D274" i="24"/>
  <c r="E274" i="24"/>
  <c r="G274" i="24"/>
  <c r="H274" i="24"/>
  <c r="A269" i="24"/>
  <c r="B269" i="24"/>
  <c r="C269" i="24"/>
  <c r="D269" i="24"/>
  <c r="E269" i="24"/>
  <c r="G269" i="24"/>
  <c r="H269" i="24"/>
  <c r="A270" i="24"/>
  <c r="B270" i="24"/>
  <c r="C270" i="24"/>
  <c r="D270" i="24"/>
  <c r="E270" i="24"/>
  <c r="G270" i="24"/>
  <c r="H270" i="24"/>
  <c r="A275" i="24"/>
  <c r="B275" i="24"/>
  <c r="C275" i="24"/>
  <c r="D275" i="24"/>
  <c r="E275" i="24"/>
  <c r="G275" i="24"/>
  <c r="H275" i="24"/>
  <c r="A350" i="24"/>
  <c r="B350" i="24"/>
  <c r="C350" i="24"/>
  <c r="D350" i="24"/>
  <c r="E350" i="24"/>
  <c r="G350" i="24"/>
  <c r="H350" i="24"/>
  <c r="A351" i="24"/>
  <c r="B351" i="24"/>
  <c r="C351" i="24"/>
  <c r="D351" i="24"/>
  <c r="E351" i="24"/>
  <c r="G351" i="24"/>
  <c r="H351" i="24"/>
  <c r="A352" i="24"/>
  <c r="B352" i="24"/>
  <c r="C352" i="24"/>
  <c r="D352" i="24"/>
  <c r="E352" i="24"/>
  <c r="G352" i="24"/>
  <c r="H352" i="24"/>
  <c r="A358" i="24"/>
  <c r="B358" i="24"/>
  <c r="C358" i="24"/>
  <c r="D358" i="24"/>
  <c r="E358" i="24"/>
  <c r="G358" i="24"/>
  <c r="H358" i="24"/>
  <c r="A359" i="24"/>
  <c r="B359" i="24"/>
  <c r="C359" i="24"/>
  <c r="D359" i="24"/>
  <c r="E359" i="24"/>
  <c r="G359" i="24"/>
  <c r="H359" i="24"/>
  <c r="A360" i="24"/>
  <c r="B360" i="24"/>
  <c r="C360" i="24"/>
  <c r="D360" i="24"/>
  <c r="E360" i="24"/>
  <c r="G360" i="24"/>
  <c r="H360" i="24"/>
  <c r="A362" i="24"/>
  <c r="B362" i="24"/>
  <c r="C362" i="24"/>
  <c r="D362" i="24"/>
  <c r="E362" i="24"/>
  <c r="G362" i="24"/>
  <c r="H362" i="24"/>
  <c r="A363" i="24"/>
  <c r="B363" i="24"/>
  <c r="C363" i="24"/>
  <c r="D363" i="24"/>
  <c r="E363" i="24"/>
  <c r="G363" i="24"/>
  <c r="H363" i="24"/>
  <c r="A364" i="24"/>
  <c r="B364" i="24"/>
  <c r="C364" i="24"/>
  <c r="D364" i="24"/>
  <c r="E364" i="24"/>
  <c r="G364" i="24"/>
  <c r="H364" i="24"/>
  <c r="F11" i="5"/>
  <c r="F210" i="24" s="1"/>
  <c r="F10" i="5"/>
  <c r="F209" i="24" s="1"/>
  <c r="A105" i="24"/>
  <c r="B105" i="24"/>
  <c r="C105" i="24"/>
  <c r="D105" i="24"/>
  <c r="E105" i="24"/>
  <c r="G105" i="24"/>
  <c r="H105" i="24"/>
  <c r="A163" i="24"/>
  <c r="B163" i="24"/>
  <c r="C163" i="24"/>
  <c r="D163" i="24"/>
  <c r="E163" i="24"/>
  <c r="G163" i="24"/>
  <c r="H163" i="24"/>
  <c r="A181" i="24"/>
  <c r="B181" i="24"/>
  <c r="C181" i="24"/>
  <c r="D181" i="24"/>
  <c r="E181" i="24"/>
  <c r="G181" i="24"/>
  <c r="H181" i="24"/>
  <c r="A207" i="24"/>
  <c r="B207" i="24"/>
  <c r="C207" i="24"/>
  <c r="D207" i="24"/>
  <c r="E207" i="24"/>
  <c r="G207" i="24"/>
  <c r="H207" i="24"/>
  <c r="A208" i="24"/>
  <c r="B208" i="24"/>
  <c r="C208" i="24"/>
  <c r="D208" i="24"/>
  <c r="E208" i="24"/>
  <c r="G208" i="24"/>
  <c r="H208" i="24"/>
  <c r="A236" i="24"/>
  <c r="B236" i="24"/>
  <c r="C236" i="24"/>
  <c r="D236" i="24"/>
  <c r="E236" i="24"/>
  <c r="G236" i="24"/>
  <c r="H236" i="24"/>
  <c r="A238" i="24"/>
  <c r="B238" i="24"/>
  <c r="C238" i="24"/>
  <c r="D238" i="24"/>
  <c r="E238" i="24"/>
  <c r="G238" i="24"/>
  <c r="H238" i="24"/>
  <c r="A239" i="24"/>
  <c r="B239" i="24"/>
  <c r="C239" i="24"/>
  <c r="D239" i="24"/>
  <c r="E239" i="24"/>
  <c r="G239" i="24"/>
  <c r="H239" i="24"/>
  <c r="A264" i="24"/>
  <c r="B264" i="24"/>
  <c r="C264" i="24"/>
  <c r="D264" i="24"/>
  <c r="E264" i="24"/>
  <c r="G264" i="24"/>
  <c r="H264" i="24"/>
  <c r="A276" i="24"/>
  <c r="B276" i="24"/>
  <c r="C276" i="24"/>
  <c r="D276" i="24"/>
  <c r="E276" i="24"/>
  <c r="G276" i="24"/>
  <c r="H276" i="24"/>
  <c r="A277" i="24"/>
  <c r="B277" i="24"/>
  <c r="C277" i="24"/>
  <c r="D277" i="24"/>
  <c r="E277" i="24"/>
  <c r="G277" i="24"/>
  <c r="H277" i="24"/>
  <c r="A282" i="24"/>
  <c r="B282" i="24"/>
  <c r="C282" i="24"/>
  <c r="D282" i="24"/>
  <c r="E282" i="24"/>
  <c r="G282" i="24"/>
  <c r="H282" i="24"/>
  <c r="A283" i="24"/>
  <c r="B283" i="24"/>
  <c r="C283" i="24"/>
  <c r="D283" i="24"/>
  <c r="E283" i="24"/>
  <c r="G283" i="24"/>
  <c r="H283" i="24"/>
  <c r="A284" i="24"/>
  <c r="B284" i="24"/>
  <c r="C284" i="24"/>
  <c r="D284" i="24"/>
  <c r="E284" i="24"/>
  <c r="G284" i="24"/>
  <c r="A285" i="24"/>
  <c r="B285" i="24"/>
  <c r="C285" i="24"/>
  <c r="D285" i="24"/>
  <c r="E285" i="24"/>
  <c r="G285" i="24"/>
  <c r="H285" i="24"/>
  <c r="A286" i="24"/>
  <c r="B286" i="24"/>
  <c r="C286" i="24"/>
  <c r="D286" i="24"/>
  <c r="E286" i="24"/>
  <c r="G286" i="24"/>
  <c r="H286" i="24"/>
  <c r="A347" i="24"/>
  <c r="B347" i="24"/>
  <c r="C347" i="24"/>
  <c r="D347" i="24"/>
  <c r="E347" i="24"/>
  <c r="G347" i="24"/>
  <c r="H347" i="24"/>
  <c r="A287" i="24"/>
  <c r="B287" i="24"/>
  <c r="C287" i="24"/>
  <c r="D287" i="24"/>
  <c r="E287" i="24"/>
  <c r="G287" i="24"/>
  <c r="H287" i="24"/>
  <c r="A348" i="24"/>
  <c r="B348" i="24"/>
  <c r="C348" i="24"/>
  <c r="D348" i="24"/>
  <c r="E348" i="24"/>
  <c r="G348" i="24"/>
  <c r="H348" i="24"/>
  <c r="A289" i="24"/>
  <c r="B289" i="24"/>
  <c r="C289" i="24"/>
  <c r="D289" i="24"/>
  <c r="E289" i="24"/>
  <c r="G289" i="24"/>
  <c r="H289" i="24"/>
  <c r="A290" i="24"/>
  <c r="B290" i="24"/>
  <c r="C290" i="24"/>
  <c r="D290" i="24"/>
  <c r="E290" i="24"/>
  <c r="G290" i="24"/>
  <c r="H290" i="24"/>
  <c r="A295" i="24"/>
  <c r="B295" i="24"/>
  <c r="C295" i="24"/>
  <c r="D295" i="24"/>
  <c r="E295" i="24"/>
  <c r="G295" i="24"/>
  <c r="H295" i="24"/>
  <c r="A296" i="24"/>
  <c r="B296" i="24"/>
  <c r="C296" i="24"/>
  <c r="D296" i="24"/>
  <c r="E296" i="24"/>
  <c r="G296" i="24"/>
  <c r="H296" i="24"/>
  <c r="A297" i="24"/>
  <c r="B297" i="24"/>
  <c r="C297" i="24"/>
  <c r="D297" i="24"/>
  <c r="E297" i="24"/>
  <c r="G297" i="24"/>
  <c r="H297" i="24"/>
  <c r="A298" i="24"/>
  <c r="B298" i="24"/>
  <c r="C298" i="24"/>
  <c r="D298" i="24"/>
  <c r="E298" i="24"/>
  <c r="G298" i="24"/>
  <c r="H298" i="24"/>
  <c r="A300" i="24"/>
  <c r="B300" i="24"/>
  <c r="C300" i="24"/>
  <c r="D300" i="24"/>
  <c r="E300" i="24"/>
  <c r="G300" i="24"/>
  <c r="H300" i="24"/>
  <c r="A301" i="24"/>
  <c r="B301" i="24"/>
  <c r="C301" i="24"/>
  <c r="D301" i="24"/>
  <c r="E301" i="24"/>
  <c r="G301" i="24"/>
  <c r="H301" i="24"/>
  <c r="A302" i="24"/>
  <c r="B302" i="24"/>
  <c r="C302" i="24"/>
  <c r="D302" i="24"/>
  <c r="E302" i="24"/>
  <c r="G302" i="24"/>
  <c r="H302" i="24"/>
  <c r="A303" i="24"/>
  <c r="B303" i="24"/>
  <c r="C303" i="24"/>
  <c r="D303" i="24"/>
  <c r="E303" i="24"/>
  <c r="G303" i="24"/>
  <c r="H303" i="24"/>
  <c r="A305" i="24"/>
  <c r="B305" i="24"/>
  <c r="C305" i="24"/>
  <c r="D305" i="24"/>
  <c r="E305" i="24"/>
  <c r="G305" i="24"/>
  <c r="H305" i="24"/>
  <c r="F13" i="10"/>
  <c r="F181" i="24"/>
  <c r="F14" i="10"/>
  <c r="F207" i="24" s="1"/>
  <c r="F15" i="10"/>
  <c r="F16" i="10"/>
  <c r="F17" i="10"/>
  <c r="F12" i="10"/>
  <c r="F163" i="24" s="1"/>
  <c r="F11" i="10"/>
  <c r="F105" i="24"/>
  <c r="A342" i="24"/>
  <c r="B342" i="24"/>
  <c r="C342" i="24"/>
  <c r="D342" i="24"/>
  <c r="E342" i="24"/>
  <c r="G342" i="24"/>
  <c r="H342" i="24"/>
  <c r="A343" i="24"/>
  <c r="B343" i="24"/>
  <c r="C343" i="24"/>
  <c r="D343" i="24"/>
  <c r="E343" i="24"/>
  <c r="G343" i="24"/>
  <c r="H343" i="24"/>
  <c r="A344" i="24"/>
  <c r="B344" i="24"/>
  <c r="C344" i="24"/>
  <c r="D344" i="24"/>
  <c r="E344" i="24"/>
  <c r="G344" i="24"/>
  <c r="H344" i="24"/>
  <c r="A345" i="24"/>
  <c r="B345" i="24"/>
  <c r="C345" i="24"/>
  <c r="D345" i="24"/>
  <c r="E345" i="24"/>
  <c r="G345" i="24"/>
  <c r="H345" i="24"/>
  <c r="A353" i="24"/>
  <c r="B353" i="24"/>
  <c r="C353" i="24"/>
  <c r="D353" i="24"/>
  <c r="E353" i="24"/>
  <c r="G353" i="24"/>
  <c r="H353" i="24"/>
  <c r="A354" i="24"/>
  <c r="B354" i="24"/>
  <c r="C354" i="24"/>
  <c r="D354" i="24"/>
  <c r="E354" i="24"/>
  <c r="G354" i="24"/>
  <c r="H354" i="24"/>
  <c r="A356" i="24"/>
  <c r="B356" i="24"/>
  <c r="D356" i="24"/>
  <c r="E356" i="24"/>
  <c r="G356" i="24"/>
  <c r="H356" i="24"/>
  <c r="A361" i="24"/>
  <c r="B361" i="24"/>
  <c r="D361" i="24"/>
  <c r="E361" i="24"/>
  <c r="G361" i="24"/>
  <c r="H361" i="24"/>
  <c r="A170" i="24"/>
  <c r="B170" i="24"/>
  <c r="C170" i="24"/>
  <c r="D170" i="24"/>
  <c r="E170" i="24"/>
  <c r="G170" i="24"/>
  <c r="H170" i="24"/>
  <c r="A218" i="24"/>
  <c r="B218" i="24"/>
  <c r="C218" i="24"/>
  <c r="D218" i="24"/>
  <c r="E218" i="24"/>
  <c r="G218" i="24"/>
  <c r="H218" i="24"/>
  <c r="A253" i="24"/>
  <c r="B253" i="24"/>
  <c r="C253" i="24"/>
  <c r="D253" i="24"/>
  <c r="E253" i="24"/>
  <c r="G253" i="24"/>
  <c r="H253" i="24"/>
  <c r="A280" i="24"/>
  <c r="B280" i="24"/>
  <c r="C280" i="24"/>
  <c r="D280" i="24"/>
  <c r="E280" i="24"/>
  <c r="G280" i="24"/>
  <c r="H280" i="24"/>
  <c r="F364" i="24"/>
  <c r="F270" i="24"/>
  <c r="A266" i="24"/>
  <c r="B266" i="24"/>
  <c r="C266" i="24"/>
  <c r="D266" i="24"/>
  <c r="E266" i="24"/>
  <c r="G266" i="24"/>
  <c r="H266" i="24"/>
  <c r="A267" i="24"/>
  <c r="B267" i="24"/>
  <c r="C267" i="24"/>
  <c r="D267" i="24"/>
  <c r="E267" i="24"/>
  <c r="G267" i="24"/>
  <c r="H267" i="24"/>
  <c r="A355" i="24"/>
  <c r="B355" i="24"/>
  <c r="C355" i="24"/>
  <c r="D355" i="24"/>
  <c r="E355" i="24"/>
  <c r="G355" i="24"/>
  <c r="H355" i="24"/>
  <c r="A357" i="24"/>
  <c r="B357" i="24"/>
  <c r="C357" i="24"/>
  <c r="D357" i="24"/>
  <c r="E357" i="24"/>
  <c r="G357" i="24"/>
  <c r="H357" i="24"/>
  <c r="A366" i="24"/>
  <c r="B366" i="24"/>
  <c r="C366" i="24"/>
  <c r="D366" i="24"/>
  <c r="E366" i="24"/>
  <c r="G366" i="24"/>
  <c r="H366" i="24"/>
  <c r="A367" i="24"/>
  <c r="B367" i="24"/>
  <c r="C367" i="24"/>
  <c r="D367" i="24"/>
  <c r="E367" i="24"/>
  <c r="G367" i="24"/>
  <c r="H367" i="24"/>
  <c r="A368" i="24"/>
  <c r="B368" i="24"/>
  <c r="C368" i="24"/>
  <c r="D368" i="24"/>
  <c r="E368" i="24"/>
  <c r="G368" i="24"/>
  <c r="H368" i="24"/>
  <c r="A369" i="24"/>
  <c r="B369" i="24"/>
  <c r="C369" i="24"/>
  <c r="D369" i="24"/>
  <c r="E369" i="24"/>
  <c r="G369" i="24"/>
  <c r="H369" i="24"/>
  <c r="A372" i="24"/>
  <c r="B372" i="24"/>
  <c r="C372" i="24"/>
  <c r="D372" i="24"/>
  <c r="E372" i="24"/>
  <c r="G372" i="24"/>
  <c r="H372" i="24"/>
  <c r="A373" i="24"/>
  <c r="B373" i="24"/>
  <c r="C373" i="24"/>
  <c r="D373" i="24"/>
  <c r="E373" i="24"/>
  <c r="G373" i="24"/>
  <c r="H373" i="24"/>
  <c r="A375" i="24"/>
  <c r="B375" i="24"/>
  <c r="C375" i="24"/>
  <c r="D375" i="24"/>
  <c r="E375" i="24"/>
  <c r="G375" i="24"/>
  <c r="H375" i="24"/>
  <c r="A376" i="24"/>
  <c r="B376" i="24"/>
  <c r="C376" i="24"/>
  <c r="D376" i="24"/>
  <c r="E376" i="24"/>
  <c r="G376" i="24"/>
  <c r="H376" i="24"/>
  <c r="A377" i="24"/>
  <c r="B377" i="24"/>
  <c r="C377" i="24"/>
  <c r="D377" i="24"/>
  <c r="E377" i="24"/>
  <c r="G377" i="24"/>
  <c r="H377" i="24"/>
  <c r="A378" i="24"/>
  <c r="B378" i="24"/>
  <c r="C378" i="24"/>
  <c r="D378" i="24"/>
  <c r="E378" i="24"/>
  <c r="G378" i="24"/>
  <c r="H378" i="24"/>
  <c r="A379" i="24"/>
  <c r="B379" i="24"/>
  <c r="C379" i="24"/>
  <c r="D379" i="24"/>
  <c r="E379" i="24"/>
  <c r="G379" i="24"/>
  <c r="H379" i="24"/>
  <c r="A380" i="24"/>
  <c r="B380" i="24"/>
  <c r="C380" i="24"/>
  <c r="D380" i="24"/>
  <c r="E380" i="24"/>
  <c r="G380" i="24"/>
  <c r="H380" i="24"/>
  <c r="A385" i="24"/>
  <c r="B385" i="24"/>
  <c r="C385" i="24"/>
  <c r="D385" i="24"/>
  <c r="E385" i="24"/>
  <c r="G385" i="24"/>
  <c r="H385" i="24"/>
  <c r="A388" i="24"/>
  <c r="B388" i="24"/>
  <c r="C388" i="24"/>
  <c r="D388" i="24"/>
  <c r="E388" i="24"/>
  <c r="G388" i="24"/>
  <c r="H388" i="24"/>
  <c r="A389" i="24"/>
  <c r="B389" i="24"/>
  <c r="C389" i="24"/>
  <c r="D389" i="24"/>
  <c r="E389" i="24"/>
  <c r="G389" i="24"/>
  <c r="H389" i="24"/>
  <c r="A390" i="24"/>
  <c r="B390" i="24"/>
  <c r="C390" i="24"/>
  <c r="D390" i="24"/>
  <c r="E390" i="24"/>
  <c r="G390" i="24"/>
  <c r="H390" i="24"/>
  <c r="F366" i="24"/>
  <c r="F368" i="24"/>
  <c r="F369" i="24"/>
  <c r="F11" i="3"/>
  <c r="F267" i="24"/>
  <c r="F10" i="3"/>
  <c r="F266" i="24" s="1"/>
  <c r="A70" i="24"/>
  <c r="B70" i="24"/>
  <c r="C70" i="24"/>
  <c r="D70" i="24"/>
  <c r="E70" i="24"/>
  <c r="G70" i="24"/>
  <c r="H70" i="24"/>
  <c r="A76" i="24"/>
  <c r="B76" i="24"/>
  <c r="C76" i="24"/>
  <c r="D76" i="24"/>
  <c r="E76" i="24"/>
  <c r="G76" i="24"/>
  <c r="H76" i="24"/>
  <c r="A82" i="24"/>
  <c r="B82" i="24"/>
  <c r="C82" i="24"/>
  <c r="D82" i="24"/>
  <c r="E82" i="24"/>
  <c r="G82" i="24"/>
  <c r="H82" i="24"/>
  <c r="A188" i="24"/>
  <c r="B188" i="24"/>
  <c r="C188" i="24"/>
  <c r="D188" i="24"/>
  <c r="E188" i="24"/>
  <c r="G188" i="24"/>
  <c r="H188" i="24"/>
  <c r="A195" i="24"/>
  <c r="B195" i="24"/>
  <c r="C195" i="24"/>
  <c r="D195" i="24"/>
  <c r="E195" i="24"/>
  <c r="G195" i="24"/>
  <c r="H195" i="24"/>
  <c r="A20" i="24"/>
  <c r="B20" i="24"/>
  <c r="C20" i="24"/>
  <c r="D20" i="24"/>
  <c r="E20" i="24"/>
  <c r="G20" i="24"/>
  <c r="H20" i="24"/>
  <c r="A21" i="24"/>
  <c r="B21" i="24"/>
  <c r="C21" i="24"/>
  <c r="D21" i="24"/>
  <c r="E21" i="24"/>
  <c r="G21" i="24"/>
  <c r="H21" i="24"/>
  <c r="A30" i="24"/>
  <c r="B30" i="24"/>
  <c r="C30" i="24"/>
  <c r="D30" i="24"/>
  <c r="E30" i="24"/>
  <c r="G30" i="24"/>
  <c r="H30" i="24"/>
  <c r="A31" i="24"/>
  <c r="B31" i="24"/>
  <c r="C31" i="24"/>
  <c r="D31" i="24"/>
  <c r="E31" i="24"/>
  <c r="G31" i="24"/>
  <c r="H31" i="24"/>
  <c r="A32" i="24"/>
  <c r="B32" i="24"/>
  <c r="C32" i="24"/>
  <c r="D32" i="24"/>
  <c r="E32" i="24"/>
  <c r="G32" i="24"/>
  <c r="H32" i="24"/>
  <c r="A33" i="24"/>
  <c r="B33" i="24"/>
  <c r="C33" i="24"/>
  <c r="D33" i="24"/>
  <c r="E33" i="24"/>
  <c r="G33" i="24"/>
  <c r="H33" i="24"/>
  <c r="A45" i="24"/>
  <c r="B45" i="24"/>
  <c r="C45" i="24"/>
  <c r="D45" i="24"/>
  <c r="E45" i="24"/>
  <c r="G45" i="24"/>
  <c r="H45" i="24"/>
  <c r="A46" i="24"/>
  <c r="B46" i="24"/>
  <c r="C46" i="24"/>
  <c r="D46" i="24"/>
  <c r="E46" i="24"/>
  <c r="G46" i="24"/>
  <c r="H46" i="24"/>
  <c r="B63" i="24"/>
  <c r="C63" i="24"/>
  <c r="D63" i="24"/>
  <c r="E63" i="24"/>
  <c r="G63" i="24"/>
  <c r="H63" i="24"/>
  <c r="B65" i="24"/>
  <c r="C65" i="24"/>
  <c r="D65" i="24"/>
  <c r="E65" i="24"/>
  <c r="G65" i="24"/>
  <c r="H65" i="24"/>
  <c r="B68" i="24"/>
  <c r="C68" i="24"/>
  <c r="D68" i="24"/>
  <c r="E68" i="24"/>
  <c r="G68" i="24"/>
  <c r="H68" i="24"/>
  <c r="B69" i="24"/>
  <c r="C69" i="24"/>
  <c r="D69" i="24"/>
  <c r="E69" i="24"/>
  <c r="G69" i="24"/>
  <c r="H69" i="24"/>
  <c r="B337" i="24"/>
  <c r="C337" i="24"/>
  <c r="D337" i="24"/>
  <c r="E337" i="24"/>
  <c r="G337" i="24"/>
  <c r="H337" i="24"/>
  <c r="B338" i="24"/>
  <c r="C338" i="24"/>
  <c r="D338" i="24"/>
  <c r="E338" i="24"/>
  <c r="G338" i="24"/>
  <c r="H338" i="24"/>
  <c r="F22" i="24"/>
  <c r="F41" i="24"/>
  <c r="F34" i="24"/>
  <c r="F26" i="24"/>
  <c r="F28" i="24"/>
  <c r="F18" i="24"/>
  <c r="F15" i="24"/>
  <c r="F16" i="24"/>
  <c r="F13" i="24"/>
  <c r="F8" i="24"/>
  <c r="F6" i="24"/>
  <c r="F10" i="24"/>
  <c r="F338" i="24"/>
  <c r="F65" i="24"/>
  <c r="J42" i="3"/>
  <c r="J44" i="3" s="1"/>
  <c r="F388" i="24"/>
  <c r="F24" i="24"/>
  <c r="F45" i="24"/>
  <c r="F188" i="24"/>
  <c r="F70" i="24"/>
  <c r="F46" i="24"/>
  <c r="F21" i="24"/>
  <c r="L1" i="23"/>
  <c r="F20" i="24"/>
  <c r="F11" i="21"/>
  <c r="F36" i="24"/>
  <c r="F13" i="21"/>
  <c r="F332" i="24" s="1"/>
  <c r="F12" i="21"/>
  <c r="F333" i="24"/>
  <c r="F10" i="21"/>
  <c r="F39" i="24" s="1"/>
  <c r="F195" i="24"/>
  <c r="F30" i="24"/>
  <c r="F31" i="24"/>
  <c r="F32" i="24"/>
  <c r="F33" i="24"/>
  <c r="F26" i="13"/>
  <c r="F184" i="24" s="1"/>
  <c r="F23" i="13"/>
  <c r="F154" i="24"/>
  <c r="F25" i="13"/>
  <c r="F185" i="24" s="1"/>
  <c r="F22" i="13"/>
  <c r="F174" i="24" s="1"/>
  <c r="F18" i="12"/>
  <c r="F67" i="24"/>
  <c r="F11" i="12"/>
  <c r="F43" i="24" s="1"/>
  <c r="F12" i="12"/>
  <c r="F44" i="24"/>
  <c r="F13" i="12"/>
  <c r="F49" i="24" s="1"/>
  <c r="F14" i="12"/>
  <c r="F50" i="24" s="1"/>
  <c r="F15" i="12"/>
  <c r="F53" i="24" s="1"/>
  <c r="F16" i="12"/>
  <c r="F54" i="24"/>
  <c r="F17" i="12"/>
  <c r="F66" i="24" s="1"/>
  <c r="F10" i="12"/>
  <c r="F40" i="24"/>
  <c r="F32" i="10"/>
  <c r="F297" i="24" s="1"/>
  <c r="F36" i="10"/>
  <c r="F37" i="10"/>
  <c r="F33" i="10"/>
  <c r="F298" i="24" s="1"/>
  <c r="F40" i="10"/>
  <c r="F309" i="24" s="1"/>
  <c r="F41" i="10"/>
  <c r="F232" i="24"/>
  <c r="F242" i="24"/>
  <c r="F271" i="24"/>
  <c r="F240" i="24"/>
  <c r="F150" i="24"/>
  <c r="F149" i="24"/>
  <c r="F148" i="24"/>
  <c r="F151" i="24"/>
  <c r="F89" i="24"/>
  <c r="F74" i="24"/>
  <c r="F80" i="24"/>
  <c r="F27" i="9"/>
  <c r="F28" i="13"/>
  <c r="F220" i="24"/>
  <c r="F11" i="13"/>
  <c r="F96" i="24" s="1"/>
  <c r="F24" i="10"/>
  <c r="F31" i="10"/>
  <c r="F296" i="24" s="1"/>
  <c r="F23" i="10"/>
  <c r="F21" i="10"/>
  <c r="F25" i="10"/>
  <c r="F285" i="24" s="1"/>
  <c r="F28" i="10"/>
  <c r="F22" i="10"/>
  <c r="F282" i="24" s="1"/>
  <c r="F26" i="10"/>
  <c r="F30" i="10"/>
  <c r="F295" i="24" s="1"/>
  <c r="F29" i="10"/>
  <c r="F27" i="10"/>
  <c r="F20" i="10"/>
  <c r="F68" i="24"/>
  <c r="F69" i="24"/>
  <c r="F63" i="24"/>
  <c r="F361" i="24"/>
  <c r="F345" i="24"/>
  <c r="F353" i="24"/>
  <c r="F344" i="24"/>
  <c r="F342" i="24"/>
  <c r="F347" i="24"/>
  <c r="F343" i="24"/>
  <c r="F256" i="24"/>
  <c r="F337" i="24"/>
  <c r="F218" i="24"/>
  <c r="F354" i="24"/>
  <c r="F280" i="24"/>
  <c r="F356" i="24"/>
  <c r="F293" i="24"/>
  <c r="F173" i="24"/>
  <c r="F212" i="24"/>
  <c r="F170" i="24"/>
  <c r="F253" i="24"/>
  <c r="F229" i="24"/>
  <c r="F201" i="24"/>
  <c r="F90" i="24"/>
  <c r="F114" i="24"/>
  <c r="F138" i="24"/>
  <c r="F132" i="24"/>
  <c r="F92" i="24"/>
  <c r="F119" i="24"/>
  <c r="F139" i="24"/>
  <c r="F152" i="24"/>
  <c r="F130" i="24"/>
  <c r="F286" i="24"/>
  <c r="F301" i="24"/>
  <c r="F238" i="24"/>
  <c r="F158" i="24"/>
  <c r="F72" i="24"/>
  <c r="F73" i="24"/>
  <c r="F156" i="24"/>
  <c r="F135" i="24"/>
  <c r="F187" i="24"/>
  <c r="F108" i="24"/>
  <c r="F107" i="24"/>
  <c r="F175" i="24"/>
  <c r="F247" i="24"/>
  <c r="F224" i="24"/>
  <c r="F97" i="24"/>
  <c r="F186" i="24"/>
  <c r="F372" i="24"/>
  <c r="F379" i="24"/>
  <c r="F180" i="24"/>
  <c r="F183" i="24"/>
  <c r="F391" i="24"/>
  <c r="F375" i="24"/>
  <c r="F352" i="24"/>
  <c r="E127" i="34"/>
  <c r="F169" i="24"/>
  <c r="F219" i="24"/>
  <c r="F231" i="24"/>
  <c r="F112" i="24"/>
  <c r="F351" i="24"/>
  <c r="J28" i="33"/>
  <c r="F248" i="24"/>
  <c r="F233" i="24"/>
  <c r="F376" i="24"/>
  <c r="F178" i="24"/>
  <c r="F239" i="24"/>
  <c r="F305" i="24"/>
  <c r="F327" i="24"/>
  <c r="F179" i="24"/>
  <c r="F205" i="24"/>
  <c r="F217" i="24"/>
  <c r="F378" i="24"/>
  <c r="F373" i="24"/>
  <c r="F370" i="24"/>
  <c r="F365" i="24"/>
  <c r="F371" i="24"/>
  <c r="F374" i="24"/>
  <c r="F359" i="24"/>
  <c r="F274" i="24"/>
  <c r="F269" i="24"/>
  <c r="F362" i="24"/>
  <c r="F350" i="24"/>
  <c r="F275" i="24"/>
  <c r="F223" i="24"/>
  <c r="F281" i="24"/>
  <c r="F261" i="24"/>
  <c r="F245" i="24"/>
  <c r="F225" i="24"/>
  <c r="F234" i="24"/>
  <c r="F246" i="24"/>
  <c r="F260" i="24"/>
  <c r="F121" i="24"/>
  <c r="F137" i="24"/>
  <c r="F230" i="24"/>
  <c r="F122" i="24"/>
  <c r="F133" i="24"/>
  <c r="F115" i="24"/>
  <c r="F123" i="24"/>
  <c r="F237" i="24"/>
  <c r="F346" i="24"/>
  <c r="F136" i="24"/>
  <c r="F341" i="24"/>
  <c r="F91" i="24"/>
  <c r="F120" i="24"/>
  <c r="F198" i="24"/>
  <c r="F263" i="24"/>
  <c r="F197" i="24"/>
  <c r="F93" i="24"/>
  <c r="F208" i="24"/>
  <c r="F310" i="24"/>
  <c r="F283" i="24"/>
  <c r="F300" i="24"/>
  <c r="F236" i="24"/>
  <c r="F306" i="24"/>
  <c r="F348" i="24"/>
  <c r="F264" i="24"/>
  <c r="F303" i="24"/>
  <c r="F199" i="24"/>
  <c r="F340" i="24"/>
  <c r="F157" i="24"/>
  <c r="F302" i="24"/>
  <c r="F312" i="24"/>
  <c r="F323" i="24"/>
  <c r="F284" i="24"/>
  <c r="F287" i="24"/>
  <c r="F277" i="24"/>
  <c r="F276" i="24"/>
  <c r="F290" i="24"/>
  <c r="F289" i="24"/>
  <c r="F311" i="24"/>
  <c r="F104" i="24"/>
  <c r="F203" i="24"/>
  <c r="F102" i="24"/>
  <c r="F394" i="24"/>
  <c r="F189" i="24"/>
  <c r="F144" i="24"/>
  <c r="F228" i="24"/>
  <c r="F164" i="24"/>
  <c r="F71" i="24"/>
  <c r="F182" i="24"/>
  <c r="F241" i="24"/>
  <c r="F193" i="24"/>
  <c r="F143" i="24"/>
  <c r="F81" i="24"/>
  <c r="F176" i="24"/>
  <c r="F192" i="24"/>
  <c r="F194" i="24"/>
  <c r="F127" i="24"/>
  <c r="F124" i="24"/>
  <c r="F116" i="24"/>
  <c r="F125" i="24"/>
  <c r="F103" i="24"/>
  <c r="C127" i="34"/>
  <c r="D127" i="34"/>
  <c r="I28" i="33"/>
  <c r="E28" i="33"/>
  <c r="F134" i="24"/>
  <c r="F75" i="24"/>
  <c r="F28" i="33"/>
  <c r="D28" i="33"/>
  <c r="D29" i="33" s="1"/>
  <c r="B127" i="34"/>
  <c r="F392" i="24"/>
  <c r="F204" i="24"/>
  <c r="F110" i="24"/>
  <c r="B132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Valérie Rault</author>
  </authors>
  <commentList>
    <comment ref="B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Valérie Rault:</t>
        </r>
        <r>
          <rPr>
            <sz val="9"/>
            <color indexed="81"/>
            <rFont val="Tahoma"/>
            <family val="2"/>
          </rPr>
          <t xml:space="preserve">
à programmer en S5, mais heures du module 6h à programmer S5 et 6h en S6. Eval qu'en S5</t>
        </r>
      </text>
    </comment>
  </commentList>
</comments>
</file>

<file path=xl/sharedStrings.xml><?xml version="1.0" encoding="utf-8"?>
<sst xmlns="http://schemas.openxmlformats.org/spreadsheetml/2006/main" count="3111" uniqueCount="670">
  <si>
    <t>MMI3 Modélisation/calc.scientifique</t>
  </si>
  <si>
    <t>hCM</t>
  </si>
  <si>
    <t>hTD</t>
  </si>
  <si>
    <t>hTP</t>
  </si>
  <si>
    <t>auton</t>
  </si>
  <si>
    <t>CM1</t>
  </si>
  <si>
    <t>CM2</t>
  </si>
  <si>
    <t>CM3</t>
  </si>
  <si>
    <t>CM4</t>
  </si>
  <si>
    <t>CM5</t>
  </si>
  <si>
    <t>CM6</t>
  </si>
  <si>
    <t>TD1</t>
  </si>
  <si>
    <t>TD2</t>
  </si>
  <si>
    <t>TD3</t>
  </si>
  <si>
    <t>TD4</t>
  </si>
  <si>
    <t>TD5</t>
  </si>
  <si>
    <t>TD6</t>
  </si>
  <si>
    <t>TP1</t>
  </si>
  <si>
    <t>TP2</t>
  </si>
  <si>
    <t>TP3</t>
  </si>
  <si>
    <t>TP4</t>
  </si>
  <si>
    <t>date</t>
  </si>
  <si>
    <t>horaire début</t>
  </si>
  <si>
    <t>horaire fin</t>
  </si>
  <si>
    <t>TP5</t>
  </si>
  <si>
    <t>évaluation</t>
  </si>
  <si>
    <t>MMI2-B Outils statistiques pour l'ingénieur</t>
  </si>
  <si>
    <t>CM7</t>
  </si>
  <si>
    <t>CM8</t>
  </si>
  <si>
    <t>GE1 Techniques financières</t>
  </si>
  <si>
    <t>MP3-4' Communication non-verbale</t>
  </si>
  <si>
    <t>CI2</t>
  </si>
  <si>
    <t>CI2 Ingénierie de l'innovation</t>
  </si>
  <si>
    <t>TD7</t>
  </si>
  <si>
    <t>TD8</t>
  </si>
  <si>
    <t>GME3 Mécanique des fluides</t>
  </si>
  <si>
    <t>GP3 TP Génie chimique</t>
  </si>
  <si>
    <t>CI3 Conception mécanique/CAO</t>
  </si>
  <si>
    <t>promo</t>
  </si>
  <si>
    <t>Evaluation</t>
  </si>
  <si>
    <t>Barthélémy ZOZ</t>
  </si>
  <si>
    <t>TP6</t>
  </si>
  <si>
    <t>Intervenants</t>
  </si>
  <si>
    <t>salles/localisation</t>
  </si>
  <si>
    <t>Gérard Vinsard</t>
  </si>
  <si>
    <t>Groupe</t>
  </si>
  <si>
    <t>B5 GSI ou AIP</t>
  </si>
  <si>
    <t>B. Zoz</t>
  </si>
  <si>
    <t>O. Potier</t>
  </si>
  <si>
    <t>Dombasle</t>
  </si>
  <si>
    <t>CM9</t>
  </si>
  <si>
    <t>CM10</t>
  </si>
  <si>
    <t>CM11</t>
  </si>
  <si>
    <t>TD9</t>
  </si>
  <si>
    <t>TD10</t>
  </si>
  <si>
    <t>V. Henry</t>
  </si>
  <si>
    <t>GE3 Simulation entrepreneuriale</t>
  </si>
  <si>
    <t>Séance 1</t>
  </si>
  <si>
    <t>Séance 2</t>
  </si>
  <si>
    <t>Séance 3</t>
  </si>
  <si>
    <t>Séance 4</t>
  </si>
  <si>
    <t>Séance 5</t>
  </si>
  <si>
    <t>Séance 6</t>
  </si>
  <si>
    <t>Séance 7</t>
  </si>
  <si>
    <t>Soutenances</t>
  </si>
  <si>
    <t>L. Rollet</t>
  </si>
  <si>
    <t>V. Bretagne</t>
  </si>
  <si>
    <t>MP3-5' Management d'équipe</t>
  </si>
  <si>
    <t>C. Guidat</t>
  </si>
  <si>
    <t>modifié le</t>
  </si>
  <si>
    <t>validé le</t>
  </si>
  <si>
    <t xml:space="preserve">modifié le </t>
  </si>
  <si>
    <t>Amphi</t>
  </si>
  <si>
    <t>B5 GSI ou GM ou AIP</t>
  </si>
  <si>
    <t>MP3-5 Ingénierie de l’intelligence collective (niveau 1)</t>
  </si>
  <si>
    <t>groupe</t>
  </si>
  <si>
    <t>AVANT</t>
  </si>
  <si>
    <t>MODIFIE</t>
  </si>
  <si>
    <t>nombre de changements</t>
  </si>
  <si>
    <t>Type</t>
  </si>
  <si>
    <t>type</t>
  </si>
  <si>
    <t>intervenants</t>
  </si>
  <si>
    <t>salles/ localisation</t>
  </si>
  <si>
    <t>A. Hassan</t>
  </si>
  <si>
    <t>Gr 1</t>
  </si>
  <si>
    <t>Gr 2</t>
  </si>
  <si>
    <t>A replacer</t>
  </si>
  <si>
    <t>module</t>
  </si>
  <si>
    <t>Langues</t>
  </si>
  <si>
    <t>langues</t>
  </si>
  <si>
    <t>Projet 1AI-Méthodologie et bilans</t>
  </si>
  <si>
    <t>vu le :</t>
  </si>
  <si>
    <t>Projet</t>
  </si>
  <si>
    <t>CM3/problématisation</t>
  </si>
  <si>
    <t>V. Rault</t>
  </si>
  <si>
    <t>soutenance</t>
  </si>
  <si>
    <t>nb séances</t>
  </si>
  <si>
    <t>remarque  : TP = 2h</t>
  </si>
  <si>
    <t>à programmer</t>
  </si>
  <si>
    <t>Semestre 6</t>
  </si>
  <si>
    <t>Modules</t>
  </si>
  <si>
    <t>Eval</t>
  </si>
  <si>
    <t>ECTS</t>
  </si>
  <si>
    <t>coeff</t>
  </si>
  <si>
    <t>UE 6.1  Sciences et Modélisations-2</t>
  </si>
  <si>
    <t>MMI2-B Outils statistiques</t>
  </si>
  <si>
    <t>UE 6.2 Ingénieries de spécialité-2</t>
  </si>
  <si>
    <t>UE 6.3  CMDP-2</t>
  </si>
  <si>
    <t>grade</t>
  </si>
  <si>
    <t>V/NV</t>
  </si>
  <si>
    <t>Langues Vivantes -auto-apprentissage</t>
  </si>
  <si>
    <t>Applications managériales au projet</t>
  </si>
  <si>
    <t>Evaluation de l'évolution des CMDP</t>
  </si>
  <si>
    <t>UE 6.4 - Formation expérientielle-2</t>
  </si>
  <si>
    <t>Méthodologie et bilans</t>
  </si>
  <si>
    <t>Autonomie tutorée</t>
  </si>
  <si>
    <t>Totaux généraux</t>
  </si>
  <si>
    <t>GP2-A Génie de la réaction-réacteurs</t>
  </si>
  <si>
    <t>proposé le :</t>
  </si>
  <si>
    <t>Séance</t>
  </si>
  <si>
    <t>Exam</t>
  </si>
  <si>
    <t>à définir</t>
  </si>
  <si>
    <t>??</t>
  </si>
  <si>
    <t>une grande salle</t>
  </si>
  <si>
    <t>total/enseignant</t>
  </si>
  <si>
    <t>Global</t>
  </si>
  <si>
    <t>nombre d'heures équivalent TD à répartir</t>
  </si>
  <si>
    <t>modalités</t>
  </si>
  <si>
    <t>autonomie 1</t>
  </si>
  <si>
    <t>autonomie 2</t>
  </si>
  <si>
    <t>autonomie 3</t>
  </si>
  <si>
    <t>séance</t>
  </si>
  <si>
    <t>salles/localisation/modalités</t>
  </si>
  <si>
    <t>PCTS2 Sciences, Technologies, Sociétés</t>
  </si>
  <si>
    <t>GE2 Economie</t>
  </si>
  <si>
    <t>B. Oldache</t>
  </si>
  <si>
    <t>salles/localisation/distanciel</t>
  </si>
  <si>
    <t>2 TD de 2 h et 2 td de 1h15</t>
  </si>
  <si>
    <t>validé le :</t>
  </si>
  <si>
    <t>contrôle TP</t>
  </si>
  <si>
    <t>GME4 TP Méca/énergétique</t>
  </si>
  <si>
    <t>Gr 1.1</t>
  </si>
  <si>
    <t>Gr 2.2</t>
  </si>
  <si>
    <t>Gr 2.1</t>
  </si>
  <si>
    <t>Gr 1.2</t>
  </si>
  <si>
    <t>IS1 Analyse et modél. fonctionnelle</t>
  </si>
  <si>
    <t>responsables</t>
  </si>
  <si>
    <t>éval</t>
  </si>
  <si>
    <t>MMI3 Modélisation et méthodes numériques</t>
  </si>
  <si>
    <t>G. Vinsard (ens. UL)</t>
  </si>
  <si>
    <t>ATER , DCCE , HB, OF, Stéphane Dufour (ens. UL)</t>
  </si>
  <si>
    <t>BZ</t>
  </si>
  <si>
    <t>LMu</t>
  </si>
  <si>
    <t>OF</t>
  </si>
  <si>
    <t xml:space="preserve">ATER, DCCE </t>
  </si>
  <si>
    <t>OP</t>
  </si>
  <si>
    <t>DCCE</t>
  </si>
  <si>
    <t>HB, 2 DCCE</t>
  </si>
  <si>
    <t>VF, DCCE</t>
  </si>
  <si>
    <t>VB</t>
  </si>
  <si>
    <t>ATER, ATER</t>
  </si>
  <si>
    <t>AH</t>
  </si>
  <si>
    <t>ATER</t>
  </si>
  <si>
    <t>Valérie Henry (ens. UL)</t>
  </si>
  <si>
    <t>Baya Oldache (ext)</t>
  </si>
  <si>
    <t>IS1  Analyse et modélisation fonctionnelle</t>
  </si>
  <si>
    <t>PL</t>
  </si>
  <si>
    <t>VR</t>
  </si>
  <si>
    <t>BZ, VR</t>
  </si>
  <si>
    <t>PCST2 Sciences Technologies et Sociétés</t>
  </si>
  <si>
    <t>LR</t>
  </si>
  <si>
    <t>MT, RB, Mre</t>
  </si>
  <si>
    <t>J. Diguet</t>
  </si>
  <si>
    <t>CG</t>
  </si>
  <si>
    <t>heures élèves présentiel hors éval:</t>
  </si>
  <si>
    <t>La note finale  sera issue d’un contrôle sur table (2h) 
intégrant les  points vus en cours et en AMOQ</t>
  </si>
  <si>
    <t>MCC</t>
  </si>
  <si>
    <t>nombre de groupes</t>
  </si>
  <si>
    <t>CM</t>
  </si>
  <si>
    <t>TD</t>
  </si>
  <si>
    <t>TP</t>
  </si>
  <si>
    <t>1 contrôle final sans documents </t>
  </si>
  <si>
    <t>1 test sans document 
1 contrôle de 2h avec documents</t>
  </si>
  <si>
    <t>Rédaction de rapports de TP (1 par équipe et par TP)</t>
  </si>
  <si>
    <t>Examen sur table  + validation finale de la fiche Wiki rédigée dans le cadre du travail d’investigation</t>
  </si>
  <si>
    <t>Contrôle ‐2h   sans documents</t>
  </si>
  <si>
    <t xml:space="preserve">Note de groupe (fonctionnement durant la simulation + soutenance) 50%  contrôle individuel sur table (sans documents) 50%  </t>
  </si>
  <si>
    <t>Auton</t>
  </si>
  <si>
    <t>fév</t>
  </si>
  <si>
    <t>mars</t>
  </si>
  <si>
    <t>avril</t>
  </si>
  <si>
    <t>mai</t>
  </si>
  <si>
    <t>juin</t>
  </si>
  <si>
    <t>JPO</t>
  </si>
  <si>
    <t>1ère ANNEE INGENIEUR 2021-2022</t>
  </si>
  <si>
    <t>Langues autoapprentissage</t>
  </si>
  <si>
    <t>GP3/TP1/g11</t>
  </si>
  <si>
    <t>GP3/TP1/g12</t>
  </si>
  <si>
    <t>GP3/TP1/g21</t>
  </si>
  <si>
    <t>GP3/TP1/g22</t>
  </si>
  <si>
    <t>GP3/TP2/g11</t>
  </si>
  <si>
    <t>GP3/TP2/g12</t>
  </si>
  <si>
    <t>GP3/TP2/g21</t>
  </si>
  <si>
    <t>GP3/TP2/g22</t>
  </si>
  <si>
    <t>MP3-4'/TP1/g11</t>
  </si>
  <si>
    <t>MP3-4'/TP1/g12</t>
  </si>
  <si>
    <t>MP3-4'/TP1/g21</t>
  </si>
  <si>
    <t>MP3-4'/TP1/g22</t>
  </si>
  <si>
    <t>MP3-4'/TP2/g11</t>
  </si>
  <si>
    <t>MP3-4'/TP2/g12</t>
  </si>
  <si>
    <t>MP3-4'/TP2/g21</t>
  </si>
  <si>
    <t>MP3-4'/TP2/g22</t>
  </si>
  <si>
    <t>MP3-4'/TP3/g11</t>
  </si>
  <si>
    <t>MP3-4'/TP3/g12</t>
  </si>
  <si>
    <t>MP3-4'/TP3/g21</t>
  </si>
  <si>
    <t>MP3-4'/TP3/g22</t>
  </si>
  <si>
    <t>MP3-5
TD3/g1</t>
  </si>
  <si>
    <t>MP3-5
TD3/g2</t>
  </si>
  <si>
    <t>MP3-5
TD4/g1</t>
  </si>
  <si>
    <t>MP3-5
TD4/g2</t>
  </si>
  <si>
    <t>MMI2/TP1/g11</t>
  </si>
  <si>
    <t>MMI2/TP1/g12</t>
  </si>
  <si>
    <t>MMI2/TP1/g21</t>
  </si>
  <si>
    <t>MMI2/TP1/g22</t>
  </si>
  <si>
    <t>MMI2
CM1</t>
  </si>
  <si>
    <t>MMI2
CM3</t>
  </si>
  <si>
    <t>MMI2
TD1
g1</t>
  </si>
  <si>
    <t>MMI2
TD1
g2</t>
  </si>
  <si>
    <t>MMI2/TP2/g11</t>
  </si>
  <si>
    <t>MMI2/TP2/g12</t>
  </si>
  <si>
    <t>MMI2/TP2/g21</t>
  </si>
  <si>
    <t>MMI2/TP2/g22</t>
  </si>
  <si>
    <t>MMI2
TD3
g1</t>
  </si>
  <si>
    <t>MMI2
TD3
g2</t>
  </si>
  <si>
    <t>MMI2
CM5</t>
  </si>
  <si>
    <t>MMI2/TP3/g11</t>
  </si>
  <si>
    <t>MMI2/TP3/g12</t>
  </si>
  <si>
    <t>MMI2/TP3/g21</t>
  </si>
  <si>
    <t>MMI2/TP3/g22</t>
  </si>
  <si>
    <t>MMI2/TP4/g11</t>
  </si>
  <si>
    <t>MMI2/TP4/g12</t>
  </si>
  <si>
    <t>MMI2/TP4/g21</t>
  </si>
  <si>
    <t>MMI2/TP4/g22</t>
  </si>
  <si>
    <t>MMI2
Exam</t>
  </si>
  <si>
    <t>MMI2
CM2</t>
  </si>
  <si>
    <t>MMI2
CM4</t>
  </si>
  <si>
    <t>MMI2
TD2
g1</t>
  </si>
  <si>
    <t>MMI2
TD2
g2</t>
  </si>
  <si>
    <t>MMI2
TD4
g1</t>
  </si>
  <si>
    <t>MMI2
TD4
g2</t>
  </si>
  <si>
    <t>MMI2
TD5
g1</t>
  </si>
  <si>
    <t>MMI2
TD5
g2</t>
  </si>
  <si>
    <t>MMI3
CM1</t>
  </si>
  <si>
    <t>MMI3
CM2</t>
  </si>
  <si>
    <t>GME3
CM1</t>
  </si>
  <si>
    <t>GME3
TD1</t>
  </si>
  <si>
    <t>GME3
CM3</t>
  </si>
  <si>
    <t>GME3
CM4</t>
  </si>
  <si>
    <t>GME3
TD6</t>
  </si>
  <si>
    <t>GME3
CM7</t>
  </si>
  <si>
    <t>GME3
CM9</t>
  </si>
  <si>
    <t>GME3
Exam</t>
  </si>
  <si>
    <t>GME3
CM2</t>
  </si>
  <si>
    <t>GME3
TD2</t>
  </si>
  <si>
    <t>GME3
TD3</t>
  </si>
  <si>
    <t>GME3
TD5</t>
  </si>
  <si>
    <t>GME3
CM6</t>
  </si>
  <si>
    <t>GME3
TD8</t>
  </si>
  <si>
    <t>GME3
TD9</t>
  </si>
  <si>
    <t>GME3
TD4</t>
  </si>
  <si>
    <t>GME3
CM5</t>
  </si>
  <si>
    <t>GME3
TD7</t>
  </si>
  <si>
    <t>GME3
CM8</t>
  </si>
  <si>
    <t>GME3
TD10</t>
  </si>
  <si>
    <t>CI3
CM1</t>
  </si>
  <si>
    <t>CI3
CM3</t>
  </si>
  <si>
    <t>CI3
TD1</t>
  </si>
  <si>
    <t>CI3
CM4</t>
  </si>
  <si>
    <t>CI3
TD2</t>
  </si>
  <si>
    <t>CI3/TP1/g11</t>
  </si>
  <si>
    <t>CI3/TP1/g12</t>
  </si>
  <si>
    <t>CI3/TP1/g21</t>
  </si>
  <si>
    <t>CI3/TP1/g22</t>
  </si>
  <si>
    <t>CI3
CM5</t>
  </si>
  <si>
    <t>CI3
TD3</t>
  </si>
  <si>
    <t>CI3
TD4</t>
  </si>
  <si>
    <t>CI3/TP3/g11</t>
  </si>
  <si>
    <t>CI3/TP3/g12</t>
  </si>
  <si>
    <t>CI3/TP3/g21</t>
  </si>
  <si>
    <t>CI3/TP3/g22</t>
  </si>
  <si>
    <t>CI3/TP5/g11</t>
  </si>
  <si>
    <t>CI3/TP5/g12</t>
  </si>
  <si>
    <t>CI3/TP5/g21</t>
  </si>
  <si>
    <t>CI3/TP5/g22</t>
  </si>
  <si>
    <t>CI3
CM7</t>
  </si>
  <si>
    <t>CI3
exam</t>
  </si>
  <si>
    <t>CI3
CM2</t>
  </si>
  <si>
    <t>CI3
CM6</t>
  </si>
  <si>
    <t>CI3/TP2/g11</t>
  </si>
  <si>
    <t>CI3/TP2/g12</t>
  </si>
  <si>
    <t>CI3/TP2/g21</t>
  </si>
  <si>
    <t>CI3/TP2/g22</t>
  </si>
  <si>
    <t>CI3/TP4/g11</t>
  </si>
  <si>
    <t>CI3/TP4/g12</t>
  </si>
  <si>
    <t>CI3/TP4/g21</t>
  </si>
  <si>
    <t>CI3/TP4/g22</t>
  </si>
  <si>
    <t>CI3/TP6/g11</t>
  </si>
  <si>
    <t>CI3/TP6/g12</t>
  </si>
  <si>
    <t>CI3/TP6/g21</t>
  </si>
  <si>
    <t>CI3/TP6/g22</t>
  </si>
  <si>
    <t>GE3
séance 1</t>
  </si>
  <si>
    <t>GE3
séance 2</t>
  </si>
  <si>
    <t>GE3
séance 3</t>
  </si>
  <si>
    <t>GE3
séance 4</t>
  </si>
  <si>
    <t>GE3
séance 5</t>
  </si>
  <si>
    <t>GE3
séance 6</t>
  </si>
  <si>
    <t>GE3
séance 7</t>
  </si>
  <si>
    <t>GE3
soutenances</t>
  </si>
  <si>
    <t>GE3
Exam</t>
  </si>
  <si>
    <t>CI 2
CM1</t>
  </si>
  <si>
    <t>CI 2
CM3</t>
  </si>
  <si>
    <t>CI 2
CM4</t>
  </si>
  <si>
    <t>CI 2
CM5</t>
  </si>
  <si>
    <t>CI 2
CM6</t>
  </si>
  <si>
    <t>CI 2
CM7</t>
  </si>
  <si>
    <t>CI 2
CM8</t>
  </si>
  <si>
    <t>CI 2
CM9</t>
  </si>
  <si>
    <t>CI 2
CM11</t>
  </si>
  <si>
    <t>CI 2
Exam</t>
  </si>
  <si>
    <t>CI 2
CM2</t>
  </si>
  <si>
    <t>CI 2
TD1</t>
  </si>
  <si>
    <t>CI 2
TD2</t>
  </si>
  <si>
    <t>CI 2
TD3</t>
  </si>
  <si>
    <t>CI 2
TD5</t>
  </si>
  <si>
    <t>CI 2
TD6</t>
  </si>
  <si>
    <t>CI 2
CM10</t>
  </si>
  <si>
    <t>CI 2
TD4</t>
  </si>
  <si>
    <t>CI 2
TD7</t>
  </si>
  <si>
    <t>GE1
CM1</t>
  </si>
  <si>
    <t>GE1
CM3</t>
  </si>
  <si>
    <t>GE1
CM4</t>
  </si>
  <si>
    <t>GE1
CM5</t>
  </si>
  <si>
    <t>GE1
CM6</t>
  </si>
  <si>
    <t>GE1
CM7</t>
  </si>
  <si>
    <t>GE1
CM8</t>
  </si>
  <si>
    <t>GE1
CM9</t>
  </si>
  <si>
    <t>GE1
CM10</t>
  </si>
  <si>
    <t>GE1
CM2</t>
  </si>
  <si>
    <t>GE1
TD1
g1</t>
  </si>
  <si>
    <t>GE1
TD1
g2</t>
  </si>
  <si>
    <t>GE1
TD2
g1</t>
  </si>
  <si>
    <t>GE1
TD2
g2</t>
  </si>
  <si>
    <t>GE1
TD3
g1</t>
  </si>
  <si>
    <t>GE1
TD3
g2</t>
  </si>
  <si>
    <t>GE1
TD4
g1</t>
  </si>
  <si>
    <t>GE1
TD4
g2</t>
  </si>
  <si>
    <t>GE1
TD5
g1</t>
  </si>
  <si>
    <t>GE1
TD5
g2</t>
  </si>
  <si>
    <t>GE1
TD6
g1</t>
  </si>
  <si>
    <t>GE1
TD6
g2</t>
  </si>
  <si>
    <t>GE1
TD7
g1</t>
  </si>
  <si>
    <t>GE1
TD7
g2</t>
  </si>
  <si>
    <t>GE1
TD8
g1</t>
  </si>
  <si>
    <t>GE1
TD8
g2</t>
  </si>
  <si>
    <t>GP2
CM1</t>
  </si>
  <si>
    <t>GP2
CM3</t>
  </si>
  <si>
    <t>GP2
CM5</t>
  </si>
  <si>
    <t>GP2
CM6</t>
  </si>
  <si>
    <t>GP2
CM7</t>
  </si>
  <si>
    <t>GP2
CM8</t>
  </si>
  <si>
    <t>GP2
TD4
g11</t>
  </si>
  <si>
    <t>GP2
TD4
g12</t>
  </si>
  <si>
    <t>GP2
TD4
g21</t>
  </si>
  <si>
    <t>GP2
TD4
g22</t>
  </si>
  <si>
    <t>GP2
CM9</t>
  </si>
  <si>
    <t>GP2
CM10</t>
  </si>
  <si>
    <t>GP2
TD7</t>
  </si>
  <si>
    <t>GP2
exam</t>
  </si>
  <si>
    <t>GP2
CM2</t>
  </si>
  <si>
    <t>GP2
CM4</t>
  </si>
  <si>
    <t>GP2
TD1</t>
  </si>
  <si>
    <t>GP2
TD2</t>
  </si>
  <si>
    <t>GP2
TD3</t>
  </si>
  <si>
    <t>GP2
TD4</t>
  </si>
  <si>
    <t>GP2
TD5</t>
  </si>
  <si>
    <t>GP2
TD6</t>
  </si>
  <si>
    <t>GP2
TD8</t>
  </si>
  <si>
    <t>1/ Travail de groupe : présentation orale du projet et rendu écrit d’un dossier de conception, dimensionnement et  réalisation d’un mécanisme simple 
2/ Travail individuel : Rapport d’étonnement sur un objet technique et dépôt d’un brevet fictif (français et anglais)
3/ Contrôle final sur table</t>
  </si>
  <si>
    <t>MP3-5' /TP/g11</t>
  </si>
  <si>
    <t>MP3-5' /TD5/g1</t>
  </si>
  <si>
    <t>MP3-5' /TP/g12</t>
  </si>
  <si>
    <t>MP3-5' /TD1/g1</t>
  </si>
  <si>
    <t>MP3-5' /TD1/g2</t>
  </si>
  <si>
    <t>MP3-5' /TD5/g2</t>
  </si>
  <si>
    <t>MP3-5' /TP/g21</t>
  </si>
  <si>
    <t>MP3-5' /TD2/g1</t>
  </si>
  <si>
    <t>MP3-5' /TD3/g1</t>
  </si>
  <si>
    <t>MP3-5' /TD3/g2</t>
  </si>
  <si>
    <t>MP3-5' /TP/g22</t>
  </si>
  <si>
    <t>MP3-5' /TD4/g1</t>
  </si>
  <si>
    <t>MP3-5' /TD4/g2</t>
  </si>
  <si>
    <t>GME4/TP1/g11</t>
  </si>
  <si>
    <t>GME4/TP1/g12</t>
  </si>
  <si>
    <t>GME4/TP1/g21</t>
  </si>
  <si>
    <t>GME4/TP1/g22</t>
  </si>
  <si>
    <t>GME4/TP2/g11</t>
  </si>
  <si>
    <t>GME4/TP2/g12</t>
  </si>
  <si>
    <t>GME4/TP2/g21</t>
  </si>
  <si>
    <t>GME4/TP2/g22</t>
  </si>
  <si>
    <t>GME4/TP3/g11</t>
  </si>
  <si>
    <t>GME4/TP3/g12</t>
  </si>
  <si>
    <t>GME4/TP3/g21</t>
  </si>
  <si>
    <t>GME4/TP3/g22</t>
  </si>
  <si>
    <t>GME4/TP4/g11</t>
  </si>
  <si>
    <t>GME4/TP4/g12</t>
  </si>
  <si>
    <t>GME4/TP4/g21</t>
  </si>
  <si>
    <t>GME4/TP4/g22</t>
  </si>
  <si>
    <t>TP de 3h</t>
  </si>
  <si>
    <t>GME3
TD11</t>
  </si>
  <si>
    <t>GE2
CM1</t>
  </si>
  <si>
    <t>GE2
CM2</t>
  </si>
  <si>
    <t>GE2
CM3</t>
  </si>
  <si>
    <t>GE2
TD1
g1</t>
  </si>
  <si>
    <t>GE2
TD1
g2</t>
  </si>
  <si>
    <t>GE2
CM4</t>
  </si>
  <si>
    <t>GE2
CM5</t>
  </si>
  <si>
    <t>GE2
TD2
g2</t>
  </si>
  <si>
    <t>GE2
TD3
g1</t>
  </si>
  <si>
    <t>GE2
TD3
g2</t>
  </si>
  <si>
    <t>GE2
CM6</t>
  </si>
  <si>
    <t>GE2
CM7</t>
  </si>
  <si>
    <t>GE2
CM8</t>
  </si>
  <si>
    <t>GE2
exam</t>
  </si>
  <si>
    <t>PCST2
TD1
g1</t>
  </si>
  <si>
    <t>PCST2
TD1
g2</t>
  </si>
  <si>
    <t>PCST2
CM1</t>
  </si>
  <si>
    <t>PCST2
CM3</t>
  </si>
  <si>
    <t>PCST2
CM5</t>
  </si>
  <si>
    <t>PCST2
CM7</t>
  </si>
  <si>
    <t>PCST2
CM9</t>
  </si>
  <si>
    <t>PCST2
TD2
g1</t>
  </si>
  <si>
    <t>PCST2
TD2
g2</t>
  </si>
  <si>
    <t>PCST2
TD3
g1</t>
  </si>
  <si>
    <t>PCST2
TD3
g2</t>
  </si>
  <si>
    <t>PCST2
TD4
g1</t>
  </si>
  <si>
    <t>PCST2
TD4
g2</t>
  </si>
  <si>
    <t>PCST2
exam</t>
  </si>
  <si>
    <t>PCST2
CM8</t>
  </si>
  <si>
    <t>PCST2
CM2</t>
  </si>
  <si>
    <t>PCST2
CM4</t>
  </si>
  <si>
    <t>PCST2
CM6</t>
  </si>
  <si>
    <t>PCST2
CM10</t>
  </si>
  <si>
    <t>GE1
Exam</t>
  </si>
  <si>
    <t>IS1
CM1</t>
  </si>
  <si>
    <t>IS1
CM3</t>
  </si>
  <si>
    <t>IS1
CM5</t>
  </si>
  <si>
    <t>IS1
CM7</t>
  </si>
  <si>
    <t>IS1
CM9</t>
  </si>
  <si>
    <t>IS1/TP1/g11</t>
  </si>
  <si>
    <t>IS1/TP1/g12</t>
  </si>
  <si>
    <t>IS1/TP1/g21</t>
  </si>
  <si>
    <t>IS1/TP1/g22</t>
  </si>
  <si>
    <t>IS1/TP2/g11</t>
  </si>
  <si>
    <t>IS1/TP2/g12</t>
  </si>
  <si>
    <t>IS1/TP2/g21</t>
  </si>
  <si>
    <t>IS1/TP2/g22</t>
  </si>
  <si>
    <t>IS1
exam</t>
  </si>
  <si>
    <t>IS1
CM2</t>
  </si>
  <si>
    <t>IS1
CM4</t>
  </si>
  <si>
    <t>IS1
CM6</t>
  </si>
  <si>
    <t>IS1
CM8</t>
  </si>
  <si>
    <t>GE2
TD2
g</t>
  </si>
  <si>
    <t>GE2
TD4
g</t>
  </si>
  <si>
    <t>GE2
TD4
g2</t>
  </si>
  <si>
    <t>GE2
CM9</t>
  </si>
  <si>
    <t>GE2
CM10</t>
  </si>
  <si>
    <t>GE2
CM11</t>
  </si>
  <si>
    <t>MMI3
TP 1</t>
  </si>
  <si>
    <t>MMI3
TP 2</t>
  </si>
  <si>
    <t>MMI3
TP 3</t>
  </si>
  <si>
    <r>
      <t xml:space="preserve">MMI3
</t>
    </r>
    <r>
      <rPr>
        <sz val="8"/>
        <rFont val="Calibri"/>
        <family val="2"/>
        <scheme val="minor"/>
      </rPr>
      <t>autonomie 1</t>
    </r>
  </si>
  <si>
    <t>MMI3
TP 4</t>
  </si>
  <si>
    <t>MMI3
TP 5</t>
  </si>
  <si>
    <r>
      <t xml:space="preserve">MMI3
</t>
    </r>
    <r>
      <rPr>
        <sz val="8"/>
        <rFont val="Calibri"/>
        <family val="2"/>
        <scheme val="minor"/>
      </rPr>
      <t>autonomie 2</t>
    </r>
    <r>
      <rPr>
        <sz val="11"/>
        <color theme="1"/>
        <rFont val="Calibri"/>
        <family val="2"/>
        <scheme val="minor"/>
      </rPr>
      <t/>
    </r>
  </si>
  <si>
    <r>
      <t xml:space="preserve">MMI3
</t>
    </r>
    <r>
      <rPr>
        <sz val="8"/>
        <rFont val="Calibri"/>
        <family val="2"/>
        <scheme val="minor"/>
      </rPr>
      <t>autonomie 3</t>
    </r>
    <r>
      <rPr>
        <sz val="11"/>
        <color theme="1"/>
        <rFont val="Calibri"/>
        <family val="2"/>
        <scheme val="minor"/>
      </rPr>
      <t/>
    </r>
  </si>
  <si>
    <t>MMI3
TP 6</t>
  </si>
  <si>
    <t>TD11</t>
  </si>
  <si>
    <t>OK</t>
  </si>
  <si>
    <t>ok</t>
  </si>
  <si>
    <t>Attente infos intervenants</t>
  </si>
  <si>
    <t xml:space="preserve">4  grandes salles </t>
  </si>
  <si>
    <t>Salle B5 et LF2L</t>
  </si>
  <si>
    <t>LF2L</t>
  </si>
  <si>
    <t>à modifier</t>
  </si>
  <si>
    <t>ancienne version</t>
  </si>
  <si>
    <t>test orthodidacte</t>
  </si>
  <si>
    <t>salle B5</t>
  </si>
  <si>
    <t>1h de pause à midi</t>
  </si>
  <si>
    <t>FO : Ferney Osorio</t>
  </si>
  <si>
    <t>OF: Olivier Farges</t>
  </si>
  <si>
    <t>HB : Hakim Boudaoud</t>
  </si>
  <si>
    <t>JN : Justine Noël</t>
  </si>
  <si>
    <t>OP: Olivier Potier</t>
  </si>
  <si>
    <t>IS5 Modèles de systèmes d'information.-1</t>
  </si>
  <si>
    <t>commentaires</t>
  </si>
  <si>
    <t>total HETD allouées au module</t>
  </si>
  <si>
    <t>C. Colin</t>
  </si>
  <si>
    <t>programmer 2h, 15 minutes de pause puis 2h</t>
  </si>
  <si>
    <t>remarque</t>
  </si>
  <si>
    <t>gr2</t>
  </si>
  <si>
    <t>gr 1</t>
  </si>
  <si>
    <t>à placer</t>
  </si>
  <si>
    <t xml:space="preserve">L. Rollet </t>
  </si>
  <si>
    <t>TP Poids du pain</t>
  </si>
  <si>
    <t>3,5h</t>
  </si>
  <si>
    <t>Bilan TP1 - compléments</t>
  </si>
  <si>
    <t>1,25</t>
  </si>
  <si>
    <t>Compléments stat'</t>
  </si>
  <si>
    <t>laisser qqes jours avant TD suivant</t>
  </si>
  <si>
    <t>TD 3,4&amp;5</t>
  </si>
  <si>
    <t>Projet DMAIC</t>
  </si>
  <si>
    <t>rapprochés (même demi-j possible)</t>
  </si>
  <si>
    <t>3,75h</t>
  </si>
  <si>
    <t>2 projets Minitab + R&amp;R</t>
  </si>
  <si>
    <t>Stat explo</t>
  </si>
  <si>
    <t>(par Manon/Alaa?)</t>
  </si>
  <si>
    <t>Merci,</t>
  </si>
  <si>
    <t>Barthélémy</t>
  </si>
  <si>
    <t>--</t>
  </si>
  <si>
    <t>2 projets Minitab, Prog Lin, laisser qqes jours avant TD suivant</t>
  </si>
  <si>
    <t>B5 GSI</t>
  </si>
  <si>
    <t>TD 1 &amp; 2 rapprochés</t>
  </si>
  <si>
    <t>salle B5 ou 20 postes, PL sur Excel (ENSIC?)</t>
  </si>
  <si>
    <t>ensem / LF2L</t>
  </si>
  <si>
    <t>ensem /LF2L</t>
  </si>
  <si>
    <t>soni</t>
  </si>
  <si>
    <t>heure TD</t>
  </si>
  <si>
    <t>heure CM</t>
  </si>
  <si>
    <t>annulé</t>
  </si>
  <si>
    <t>F. Mayer</t>
  </si>
  <si>
    <t>G. Alves</t>
  </si>
  <si>
    <t>IS5 Modèles de systèmes d'information</t>
  </si>
  <si>
    <t>C7</t>
  </si>
  <si>
    <t>GE3</t>
  </si>
  <si>
    <t>VAPALABA 22-23 1AI GSI</t>
  </si>
  <si>
    <t>Mercredi 31 mai</t>
  </si>
  <si>
    <t>8h15-9h30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</si>
  <si>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intro</t>
    </r>
  </si>
  <si>
    <t>9h45-12h15</t>
  </si>
  <si>
    <t>BZ PB MN</t>
  </si>
  <si>
    <t>2 gdes salles + 1 petite</t>
  </si>
  <si>
    <t>Vendredi 2 juin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</si>
  <si>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compta</t>
    </r>
  </si>
  <si>
    <t>Salles TD au même étage (les étudiants sont en 2 groupes et on coanime avec en + une salle animateurs)</t>
  </si>
  <si>
    <t>13h45-15h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</si>
  <si>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anaFi</t>
    </r>
  </si>
  <si>
    <t>15h15-17h30</t>
  </si>
  <si>
    <t>Mardi 6 apmidi</t>
  </si>
  <si>
    <t>13h45-14h45</t>
  </si>
  <si>
    <t>L.Morel</t>
  </si>
  <si>
    <t>15h00-17h30</t>
  </si>
  <si>
    <t>Mercredi 7 juin</t>
  </si>
  <si>
    <t xml:space="preserve">CM </t>
  </si>
  <si>
    <t>Vendredi 9 juin</t>
  </si>
  <si>
    <t>8h45-11h45</t>
  </si>
  <si>
    <t>12h-12h30</t>
  </si>
  <si>
    <t>14h-17h00</t>
  </si>
  <si>
    <t>Mercredi 21 matin</t>
  </si>
  <si>
    <t>8h15-12h15</t>
  </si>
  <si>
    <t>soutenances</t>
  </si>
  <si>
    <t>2 grandes salles (amphis OK)</t>
  </si>
  <si>
    <t>Jeudi 22 juin</t>
  </si>
  <si>
    <t>8h15-10h15</t>
  </si>
  <si>
    <t xml:space="preserve">Amphis + 2 grandes salles </t>
  </si>
  <si>
    <t>ou 23/06</t>
  </si>
  <si>
    <t>Friday, May 5, 2023</t>
  </si>
  <si>
    <t>TV</t>
  </si>
  <si>
    <t>Tuesday, May 9, 2023</t>
  </si>
  <si>
    <t>Monday, May 15, 2023</t>
  </si>
  <si>
    <t>Wednesday, May 24, 2023</t>
  </si>
  <si>
    <t>HB</t>
  </si>
  <si>
    <t>Friday, May 26, 2023</t>
  </si>
  <si>
    <t>Monday, June 5, 2023</t>
  </si>
  <si>
    <t>HB, Fatima</t>
  </si>
  <si>
    <t>Wednesday, June 14, 2023</t>
  </si>
  <si>
    <t>TV, Fatima</t>
  </si>
  <si>
    <t>Monday, June 19, 2023</t>
  </si>
  <si>
    <t>Tuesday, June 20, 2023</t>
  </si>
  <si>
    <t>Friday, June 23, 2023</t>
  </si>
  <si>
    <t>GR 1</t>
  </si>
  <si>
    <t>Colonne1</t>
  </si>
  <si>
    <t>M. Enjolras</t>
  </si>
  <si>
    <t>M. Enjolras / B. Marche</t>
  </si>
  <si>
    <t>M. Enjolras / M. Camargo</t>
  </si>
  <si>
    <t>Fréderique Mayer</t>
  </si>
  <si>
    <t>Gr 1.1 et G 2.1</t>
  </si>
  <si>
    <t>Gr 1.2 et 2.2</t>
  </si>
  <si>
    <t>Raphaël Bary</t>
  </si>
  <si>
    <t>Affaire en cours Ne pas programmer</t>
  </si>
  <si>
    <t>H. Boudaoud et ?</t>
  </si>
  <si>
    <t>Créneau du 11 mars déplacé au 27/3</t>
  </si>
  <si>
    <t>B. Ricci</t>
  </si>
  <si>
    <t>Colonne2</t>
  </si>
  <si>
    <t>Salles info</t>
  </si>
  <si>
    <t>Vérifier…</t>
  </si>
  <si>
    <t>TP7</t>
  </si>
  <si>
    <t>TP8</t>
  </si>
  <si>
    <t>TP9</t>
  </si>
  <si>
    <t>Fabio Cruz</t>
  </si>
  <si>
    <t>B4 / B5</t>
  </si>
  <si>
    <t>A. Hassan Fabio Cruz</t>
  </si>
  <si>
    <t>Gr B, C</t>
  </si>
  <si>
    <t>Gr A</t>
  </si>
  <si>
    <t>Gr C</t>
  </si>
  <si>
    <t>TD 4</t>
  </si>
  <si>
    <t>GR B</t>
  </si>
  <si>
    <t>Examen</t>
  </si>
  <si>
    <t>Fabio Cruz, A. Hassan</t>
  </si>
  <si>
    <t xml:space="preserve">3  grandes salles </t>
  </si>
  <si>
    <t>déplacer à la semaine avant ou après, car Alaa est en déplacement</t>
  </si>
  <si>
    <t>Même jour que TP6, pas possible !</t>
  </si>
  <si>
    <t>A. Hassan, Fabio Cruz</t>
  </si>
  <si>
    <t>Les soutenances devront être après le dernier TP (TP9)</t>
  </si>
  <si>
    <t>Remarques Alaa</t>
  </si>
  <si>
    <t>Groupe A</t>
  </si>
  <si>
    <t>Groupe B</t>
  </si>
  <si>
    <t>Groupe C</t>
  </si>
  <si>
    <t>Autonomie 1</t>
  </si>
  <si>
    <t>Groupes A, B, C</t>
  </si>
  <si>
    <t>Autonomie 2</t>
  </si>
  <si>
    <t>Groupe 1.2</t>
  </si>
  <si>
    <t>Autonomie 3</t>
  </si>
  <si>
    <t>Groupe 1.1</t>
  </si>
  <si>
    <t>Groupe 2.1</t>
  </si>
  <si>
    <t>Groupe 2.2</t>
  </si>
  <si>
    <t>Autonomie 4</t>
  </si>
  <si>
    <t xml:space="preserve">TD </t>
  </si>
  <si>
    <t>David Vauris</t>
  </si>
  <si>
    <t>Falk</t>
  </si>
  <si>
    <t>Potier</t>
  </si>
  <si>
    <t>potier</t>
  </si>
  <si>
    <t>tp info</t>
  </si>
  <si>
    <t>Gr B</t>
  </si>
  <si>
    <t>O. Potier / V. Falk / D. Vauris</t>
  </si>
  <si>
    <t>deplacé</t>
  </si>
  <si>
    <t>eval recalé ici ok</t>
  </si>
  <si>
    <t>saisie ade le  31/01</t>
  </si>
  <si>
    <t>TOUT OK CF PLANNING EVELYNE DANS PRESENCE GROUPES ANGLAIS  S6</t>
  </si>
  <si>
    <t>en attente barth</t>
  </si>
  <si>
    <t>15/02 14-17h30</t>
  </si>
  <si>
    <t>15/02 14h-17h30</t>
  </si>
  <si>
    <t>ok le 08/02</t>
  </si>
  <si>
    <t>ok 08/02</t>
  </si>
  <si>
    <t>ok 08/03</t>
  </si>
  <si>
    <t>OK 08/02</t>
  </si>
  <si>
    <t>creneau à bouger 08/02</t>
  </si>
  <si>
    <t>PB ICI 1/3 DE GROUPE ET LE RESTE DE LA MATINEE ON EST EN 1/4 DE GROUPE</t>
  </si>
  <si>
    <t>ON NE POURRAIT METTRE QUE LE GP 1,1</t>
  </si>
  <si>
    <t>Créneau à placer</t>
  </si>
  <si>
    <t>Dispos B. Ricci</t>
  </si>
  <si>
    <t>22/3 toute la journée</t>
  </si>
  <si>
    <t>21/5 matin</t>
  </si>
  <si>
    <t>09/04/2024 toute la journée</t>
  </si>
  <si>
    <t>28/5 matin</t>
  </si>
  <si>
    <t>7 juin matin</t>
  </si>
  <si>
    <t>10 juin aprem</t>
  </si>
  <si>
    <t>Impodssible de placer les autres créneaux en rouge</t>
  </si>
  <si>
    <t>Isys 2 Modelisation des processus</t>
  </si>
  <si>
    <t>LF2L Initialement le 3/06</t>
  </si>
  <si>
    <t>LF2L Initialement le 11/06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</si>
</sst>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[$-F800]dddd\,\ mmmm\ dd\,\ yyyy"/>
    <numFmt numFmtId="166" formatCode="dddd&quot;, &quot;mmmm\ dd&quot;, &quot;yyyy"/>
    <numFmt numFmtId="167" formatCode="[h]:mm"/>
    <numFmt numFmtId="168" formatCode="dd/mm"/>
    <numFmt numFmtId="169" formatCode="[$-F400]h:mm:ss\ AM/PM"/>
    <numFmt numFmtId="170" formatCode="[$-F800]dddd&quot;, &quot;mmmm\ dd&quot;, &quot;yyyy"/>
  </numFmts>
  <fonts count="9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i/>
      <sz val="10"/>
      <color theme="0" tint="-0.499984740745262"/>
      <name val="Calibri"/>
      <family val="2"/>
      <scheme val="minor"/>
    </font>
    <font>
      <i/>
      <sz val="8"/>
      <color theme="0" tint="-0.499984740745262"/>
      <name val="Arial"/>
      <family val="2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4"/>
      <name val="Arial"/>
      <family val="2"/>
    </font>
    <font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8"/>
      <name val="Arial"/>
      <family val="2"/>
    </font>
    <font>
      <sz val="8"/>
      <color theme="8"/>
      <name val="Arial"/>
      <family val="2"/>
    </font>
    <font>
      <b/>
      <sz val="12"/>
      <color theme="8"/>
      <name val="Calibri"/>
      <family val="2"/>
      <scheme val="minor"/>
    </font>
    <font>
      <sz val="9"/>
      <name val="Arial"/>
      <family val="2"/>
    </font>
    <font>
      <b/>
      <sz val="9"/>
      <color rgb="FFFF000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i/>
      <sz val="10"/>
      <color theme="5" tint="-0.249977111117893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name val="Arial"/>
      <family val="2"/>
    </font>
    <font>
      <sz val="7"/>
      <name val="Arial"/>
      <family val="2"/>
    </font>
    <font>
      <sz val="9"/>
      <name val="Calibri"/>
      <family val="2"/>
    </font>
    <font>
      <sz val="16"/>
      <color indexed="8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</font>
    <font>
      <i/>
      <sz val="9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indexed="8"/>
      <name val="Arial"/>
      <family val="2"/>
    </font>
    <font>
      <sz val="9"/>
      <color indexed="8"/>
      <name val="Arial Black"/>
      <family val="2"/>
    </font>
    <font>
      <sz val="8"/>
      <color indexed="8"/>
      <name val="Arial Narrow"/>
      <family val="2"/>
    </font>
    <font>
      <sz val="8"/>
      <color theme="1"/>
      <name val="Arial Narrow"/>
      <family val="2"/>
    </font>
    <font>
      <sz val="9"/>
      <color rgb="FFEEECE1"/>
      <name val="Calibri"/>
      <family val="2"/>
    </font>
    <font>
      <sz val="10"/>
      <color rgb="FFEEECE1"/>
      <name val="Calibri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i/>
      <sz val="10"/>
      <color theme="0" tint="-0.499984740745262"/>
      <name val="Arial Narrow"/>
      <family val="2"/>
    </font>
    <font>
      <i/>
      <sz val="1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8"/>
      <color rgb="FFFF0000"/>
      <name val="Arial"/>
      <family val="2"/>
    </font>
    <font>
      <b/>
      <sz val="10"/>
      <color theme="9" tint="-0.499984740745262"/>
      <name val="Arial Narrow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 (Corps)"/>
    </font>
    <font>
      <b/>
      <sz val="11"/>
      <color theme="0"/>
      <name val="Calibri (Corps)"/>
    </font>
    <font>
      <sz val="11"/>
      <color rgb="FF7030A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CC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FDE9D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33CCCC"/>
        <bgColor rgb="FFCCCCFF"/>
      </patternFill>
    </fill>
    <fill>
      <patternFill patternType="solid">
        <fgColor rgb="FFFFFF99"/>
        <bgColor indexed="64"/>
      </patternFill>
    </fill>
    <fill>
      <patternFill patternType="solid">
        <fgColor rgb="FF9BBB59"/>
        <bgColor indexed="64"/>
      </patternFill>
    </fill>
    <fill>
      <patternFill patternType="gray125">
        <fgColor theme="4"/>
        <bgColor theme="0"/>
      </patternFill>
    </fill>
    <fill>
      <patternFill patternType="lightGray">
        <fgColor rgb="FFCC66FF"/>
        <bgColor theme="0"/>
      </patternFill>
    </fill>
    <fill>
      <patternFill patternType="solid">
        <fgColor rgb="FF2CB1AE"/>
        <bgColor rgb="FFCCCCFF"/>
      </patternFill>
    </fill>
    <fill>
      <patternFill patternType="solid">
        <fgColor rgb="FF2CB1AE"/>
        <bgColor indexed="64"/>
      </patternFill>
    </fill>
    <fill>
      <patternFill patternType="solid">
        <fgColor rgb="FF6600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7BC6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 diagonalUp="1">
      <left style="thick">
        <color rgb="FFFF0000"/>
      </left>
      <right/>
      <top style="thick">
        <color rgb="FFFF0000"/>
      </top>
      <bottom/>
      <diagonal style="thick">
        <color rgb="FFFF0000"/>
      </diagonal>
    </border>
    <border diagonalUp="1">
      <left/>
      <right/>
      <top style="thick">
        <color rgb="FFFF0000"/>
      </top>
      <bottom/>
      <diagonal style="thick">
        <color rgb="FFFF0000"/>
      </diagonal>
    </border>
    <border diagonalUp="1">
      <left/>
      <right style="thick">
        <color rgb="FFFF0000"/>
      </right>
      <top style="thick">
        <color rgb="FFFF0000"/>
      </top>
      <bottom/>
      <diagonal style="thick">
        <color rgb="FFFF0000"/>
      </diagonal>
    </border>
    <border diagonalUp="1">
      <left style="thick">
        <color rgb="FFFF0000"/>
      </left>
      <right/>
      <top/>
      <bottom/>
      <diagonal style="thick">
        <color rgb="FFFF0000"/>
      </diagonal>
    </border>
    <border diagonalUp="1">
      <left/>
      <right/>
      <top/>
      <bottom/>
      <diagonal style="thick">
        <color rgb="FFFF0000"/>
      </diagonal>
    </border>
    <border diagonalUp="1">
      <left/>
      <right style="thick">
        <color rgb="FFFF0000"/>
      </right>
      <top/>
      <bottom/>
      <diagonal style="thick">
        <color rgb="FFFF0000"/>
      </diagonal>
    </border>
    <border diagonalUp="1">
      <left style="thick">
        <color rgb="FFFF0000"/>
      </left>
      <right/>
      <top/>
      <bottom style="thick">
        <color rgb="FFFF0000"/>
      </bottom>
      <diagonal style="thick">
        <color rgb="FFFF0000"/>
      </diagonal>
    </border>
    <border diagonalUp="1">
      <left/>
      <right/>
      <top/>
      <bottom style="thick">
        <color rgb="FFFF0000"/>
      </bottom>
      <diagonal style="thick">
        <color rgb="FFFF0000"/>
      </diagonal>
    </border>
    <border diagonalUp="1">
      <left/>
      <right style="thick">
        <color rgb="FFFF0000"/>
      </right>
      <top/>
      <bottom style="thick">
        <color rgb="FFFF0000"/>
      </bottom>
      <diagonal style="thick">
        <color rgb="FFFF0000"/>
      </diagonal>
    </border>
    <border diagonalUp="1">
      <left style="thick">
        <color rgb="FF0070C0"/>
      </left>
      <right/>
      <top style="thick">
        <color rgb="FF0070C0"/>
      </top>
      <bottom/>
      <diagonal style="thick">
        <color rgb="FF0070C0"/>
      </diagonal>
    </border>
    <border diagonalUp="1">
      <left/>
      <right/>
      <top style="thick">
        <color rgb="FF0070C0"/>
      </top>
      <bottom/>
      <diagonal style="thick">
        <color rgb="FF0070C0"/>
      </diagonal>
    </border>
    <border diagonalUp="1">
      <left/>
      <right style="thick">
        <color rgb="FF0070C0"/>
      </right>
      <top style="thick">
        <color rgb="FF0070C0"/>
      </top>
      <bottom/>
      <diagonal style="thick">
        <color rgb="FF0070C0"/>
      </diagonal>
    </border>
    <border diagonalUp="1">
      <left style="thick">
        <color rgb="FF0070C0"/>
      </left>
      <right/>
      <top/>
      <bottom/>
      <diagonal style="thick">
        <color rgb="FF0070C0"/>
      </diagonal>
    </border>
    <border diagonalUp="1">
      <left/>
      <right/>
      <top/>
      <bottom/>
      <diagonal style="thick">
        <color rgb="FF0070C0"/>
      </diagonal>
    </border>
    <border diagonalUp="1">
      <left/>
      <right style="thick">
        <color rgb="FF0070C0"/>
      </right>
      <top/>
      <bottom/>
      <diagonal style="thick">
        <color rgb="FF0070C0"/>
      </diagonal>
    </border>
    <border diagonalUp="1">
      <left style="thick">
        <color rgb="FF0070C0"/>
      </left>
      <right/>
      <top/>
      <bottom style="thick">
        <color rgb="FF0070C0"/>
      </bottom>
      <diagonal style="thick">
        <color rgb="FF0070C0"/>
      </diagonal>
    </border>
    <border diagonalUp="1">
      <left/>
      <right/>
      <top/>
      <bottom style="thick">
        <color rgb="FF0070C0"/>
      </bottom>
      <diagonal style="thick">
        <color rgb="FF0070C0"/>
      </diagonal>
    </border>
    <border diagonalUp="1">
      <left/>
      <right style="thick">
        <color rgb="FF0070C0"/>
      </right>
      <top/>
      <bottom style="thick">
        <color rgb="FF0070C0"/>
      </bottom>
      <diagonal style="thick">
        <color rgb="FF0070C0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6E905"/>
      </left>
      <right style="thin">
        <color rgb="FF000000"/>
      </right>
      <top style="medium">
        <color rgb="FFE6E905"/>
      </top>
      <bottom style="medium">
        <color rgb="FFE6E905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1" fillId="0" borderId="0"/>
    <xf numFmtId="0" fontId="2" fillId="0" borderId="0"/>
    <xf numFmtId="0" fontId="10" fillId="0" borderId="0"/>
  </cellStyleXfs>
  <cellXfs count="1175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2" xfId="0" applyNumberFormat="1" applyBorder="1"/>
    <xf numFmtId="164" fontId="0" fillId="0" borderId="2" xfId="0" applyNumberFormat="1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20" fontId="0" fillId="0" borderId="14" xfId="0" applyNumberFormat="1" applyBorder="1"/>
    <xf numFmtId="0" fontId="0" fillId="0" borderId="22" xfId="0" applyBorder="1"/>
    <xf numFmtId="165" fontId="3" fillId="0" borderId="23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10" borderId="6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7" fillId="12" borderId="0" xfId="0" applyFont="1" applyFill="1"/>
    <xf numFmtId="0" fontId="7" fillId="0" borderId="0" xfId="0" applyFont="1"/>
    <xf numFmtId="0" fontId="8" fillId="12" borderId="25" xfId="0" applyFont="1" applyFill="1" applyBorder="1"/>
    <xf numFmtId="0" fontId="1" fillId="3" borderId="1" xfId="0" applyFont="1" applyFill="1" applyBorder="1" applyAlignment="1">
      <alignment vertical="center" wrapText="1"/>
    </xf>
    <xf numFmtId="165" fontId="1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0" fontId="10" fillId="0" borderId="0" xfId="0" applyFont="1" applyAlignment="1">
      <alignment wrapText="1"/>
    </xf>
    <xf numFmtId="164" fontId="1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164" fontId="9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14" fontId="6" fillId="0" borderId="0" xfId="0" applyNumberFormat="1" applyFont="1" applyAlignment="1">
      <alignment horizontal="left" wrapText="1"/>
    </xf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/>
    <xf numFmtId="16" fontId="6" fillId="0" borderId="0" xfId="0" applyNumberFormat="1" applyFont="1"/>
    <xf numFmtId="164" fontId="6" fillId="0" borderId="2" xfId="0" applyNumberFormat="1" applyFont="1" applyBorder="1"/>
    <xf numFmtId="20" fontId="6" fillId="0" borderId="2" xfId="0" applyNumberFormat="1" applyFont="1" applyBorder="1"/>
    <xf numFmtId="165" fontId="6" fillId="0" borderId="2" xfId="0" applyNumberFormat="1" applyFont="1" applyBorder="1"/>
    <xf numFmtId="16" fontId="1" fillId="0" borderId="0" xfId="0" applyNumberFormat="1" applyFont="1" applyAlignment="1">
      <alignment vertical="center"/>
    </xf>
    <xf numFmtId="0" fontId="12" fillId="13" borderId="0" xfId="0" applyFont="1" applyFill="1"/>
    <xf numFmtId="0" fontId="6" fillId="0" borderId="2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5" fontId="13" fillId="0" borderId="17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165" fontId="3" fillId="0" borderId="23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right" vertical="center" wrapText="1"/>
    </xf>
    <xf numFmtId="164" fontId="3" fillId="0" borderId="17" xfId="0" applyNumberFormat="1" applyFont="1" applyBorder="1" applyAlignment="1">
      <alignment horizontal="right" vertical="center" wrapText="1"/>
    </xf>
    <xf numFmtId="0" fontId="17" fillId="0" borderId="12" xfId="0" applyFont="1" applyBorder="1"/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165" fontId="15" fillId="0" borderId="0" xfId="0" applyNumberFormat="1" applyFont="1" applyAlignment="1">
      <alignment horizontal="right" vertical="center" wrapText="1"/>
    </xf>
    <xf numFmtId="164" fontId="15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15" fillId="0" borderId="0" xfId="0" applyFont="1"/>
    <xf numFmtId="165" fontId="15" fillId="0" borderId="0" xfId="0" applyNumberFormat="1" applyFont="1"/>
    <xf numFmtId="164" fontId="15" fillId="0" borderId="0" xfId="0" applyNumberFormat="1" applyFont="1"/>
    <xf numFmtId="0" fontId="15" fillId="0" borderId="0" xfId="0" applyFont="1" applyAlignment="1">
      <alignment horizontal="left" vertical="center"/>
    </xf>
    <xf numFmtId="20" fontId="0" fillId="0" borderId="0" xfId="0" applyNumberFormat="1"/>
    <xf numFmtId="165" fontId="16" fillId="0" borderId="0" xfId="0" applyNumberFormat="1" applyFont="1" applyAlignment="1">
      <alignment horizontal="right" vertical="center" wrapText="1"/>
    </xf>
    <xf numFmtId="20" fontId="16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left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165" fontId="18" fillId="0" borderId="23" xfId="0" applyNumberFormat="1" applyFont="1" applyBorder="1" applyAlignment="1">
      <alignment horizontal="left" vertical="center" wrapText="1"/>
    </xf>
    <xf numFmtId="164" fontId="18" fillId="0" borderId="23" xfId="0" applyNumberFormat="1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65" fontId="19" fillId="0" borderId="9" xfId="0" applyNumberFormat="1" applyFont="1" applyBorder="1"/>
    <xf numFmtId="164" fontId="19" fillId="0" borderId="9" xfId="0" applyNumberFormat="1" applyFont="1" applyBorder="1"/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5" fontId="19" fillId="0" borderId="2" xfId="0" applyNumberFormat="1" applyFont="1" applyBorder="1"/>
    <xf numFmtId="0" fontId="19" fillId="0" borderId="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14" borderId="0" xfId="0" applyFill="1"/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vertical="center"/>
    </xf>
    <xf numFmtId="0" fontId="18" fillId="0" borderId="26" xfId="0" applyFont="1" applyBorder="1" applyAlignment="1">
      <alignment horizontal="center" vertical="center" wrapText="1"/>
    </xf>
    <xf numFmtId="0" fontId="20" fillId="15" borderId="4" xfId="0" applyFont="1" applyFill="1" applyBorder="1"/>
    <xf numFmtId="0" fontId="20" fillId="15" borderId="0" xfId="0" applyFont="1" applyFill="1"/>
    <xf numFmtId="14" fontId="6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21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165" fontId="3" fillId="0" borderId="17" xfId="0" applyNumberFormat="1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21" fillId="0" borderId="0" xfId="0" applyNumberFormat="1" applyFont="1" applyAlignment="1">
      <alignment wrapText="1"/>
    </xf>
    <xf numFmtId="0" fontId="22" fillId="0" borderId="0" xfId="0" applyFont="1" applyAlignment="1">
      <alignment horizontal="left" vertical="center" wrapText="1"/>
    </xf>
    <xf numFmtId="164" fontId="13" fillId="0" borderId="23" xfId="0" applyNumberFormat="1" applyFont="1" applyBorder="1" applyAlignment="1">
      <alignment horizontal="right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right" vertical="center"/>
    </xf>
    <xf numFmtId="164" fontId="24" fillId="0" borderId="0" xfId="0" applyNumberFormat="1" applyFont="1"/>
    <xf numFmtId="14" fontId="24" fillId="0" borderId="0" xfId="0" applyNumberFormat="1" applyFont="1"/>
    <xf numFmtId="165" fontId="23" fillId="0" borderId="14" xfId="0" applyNumberFormat="1" applyFont="1" applyBorder="1"/>
    <xf numFmtId="0" fontId="28" fillId="0" borderId="0" xfId="0" applyFont="1"/>
    <xf numFmtId="0" fontId="0" fillId="0" borderId="0" xfId="0" applyAlignment="1">
      <alignment horizontal="center" vertical="center" wrapText="1"/>
    </xf>
    <xf numFmtId="0" fontId="6" fillId="16" borderId="5" xfId="0" applyFont="1" applyFill="1" applyBorder="1" applyAlignment="1">
      <alignment vertical="center"/>
    </xf>
    <xf numFmtId="0" fontId="0" fillId="17" borderId="0" xfId="0" applyFill="1"/>
    <xf numFmtId="164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vertical="center"/>
    </xf>
    <xf numFmtId="20" fontId="6" fillId="0" borderId="0" xfId="0" applyNumberFormat="1" applyFont="1"/>
    <xf numFmtId="0" fontId="33" fillId="18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3" fillId="18" borderId="3" xfId="0" applyFont="1" applyFill="1" applyBorder="1" applyAlignment="1">
      <alignment horizontal="center"/>
    </xf>
    <xf numFmtId="0" fontId="6" fillId="0" borderId="2" xfId="0" applyFont="1" applyBorder="1"/>
    <xf numFmtId="0" fontId="6" fillId="16" borderId="4" xfId="0" applyFont="1" applyFill="1" applyBorder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left" vertical="center"/>
    </xf>
    <xf numFmtId="0" fontId="30" fillId="0" borderId="0" xfId="0" applyFont="1" applyAlignment="1">
      <alignment vertical="center"/>
    </xf>
    <xf numFmtId="167" fontId="13" fillId="0" borderId="0" xfId="0" applyNumberFormat="1" applyFont="1" applyAlignment="1">
      <alignment horizontal="center"/>
    </xf>
    <xf numFmtId="0" fontId="36" fillId="19" borderId="0" xfId="0" applyFont="1" applyFill="1"/>
    <xf numFmtId="167" fontId="36" fillId="19" borderId="0" xfId="0" applyNumberFormat="1" applyFont="1" applyFill="1"/>
    <xf numFmtId="0" fontId="6" fillId="0" borderId="0" xfId="0" applyFont="1" applyAlignment="1">
      <alignment horizontal="right" indent="1"/>
    </xf>
    <xf numFmtId="167" fontId="35" fillId="19" borderId="2" xfId="0" applyNumberFormat="1" applyFont="1" applyFill="1" applyBorder="1" applyAlignment="1">
      <alignment horizontal="center" vertical="center"/>
    </xf>
    <xf numFmtId="0" fontId="37" fillId="0" borderId="18" xfId="0" applyFont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 indent="1"/>
    </xf>
    <xf numFmtId="0" fontId="7" fillId="0" borderId="28" xfId="0" applyFont="1" applyBorder="1"/>
    <xf numFmtId="0" fontId="10" fillId="0" borderId="0" xfId="3"/>
    <xf numFmtId="0" fontId="10" fillId="0" borderId="0" xfId="3" applyAlignment="1">
      <alignment horizontal="center" vertical="center"/>
    </xf>
    <xf numFmtId="0" fontId="10" fillId="0" borderId="0" xfId="3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6" fillId="0" borderId="0" xfId="3" applyFont="1"/>
    <xf numFmtId="165" fontId="6" fillId="0" borderId="0" xfId="3" applyNumberFormat="1" applyFont="1"/>
    <xf numFmtId="0" fontId="6" fillId="0" borderId="33" xfId="3" applyFont="1" applyBorder="1"/>
    <xf numFmtId="0" fontId="37" fillId="0" borderId="18" xfId="0" applyFont="1" applyBorder="1" applyAlignment="1">
      <alignment horizontal="center"/>
    </xf>
    <xf numFmtId="0" fontId="30" fillId="0" borderId="17" xfId="3" applyFont="1" applyBorder="1" applyAlignment="1">
      <alignment horizontal="left" vertical="center"/>
    </xf>
    <xf numFmtId="164" fontId="39" fillId="0" borderId="17" xfId="3" applyNumberFormat="1" applyFont="1" applyBorder="1" applyAlignment="1">
      <alignment horizontal="right"/>
    </xf>
    <xf numFmtId="166" fontId="39" fillId="0" borderId="17" xfId="3" applyNumberFormat="1" applyFont="1" applyBorder="1" applyAlignment="1">
      <alignment horizontal="right"/>
    </xf>
    <xf numFmtId="0" fontId="30" fillId="0" borderId="17" xfId="3" applyFont="1" applyBorder="1"/>
    <xf numFmtId="0" fontId="30" fillId="0" borderId="16" xfId="3" applyFont="1" applyBorder="1"/>
    <xf numFmtId="0" fontId="30" fillId="0" borderId="0" xfId="3" applyFont="1"/>
    <xf numFmtId="0" fontId="10" fillId="0" borderId="0" xfId="3" applyAlignment="1">
      <alignment horizontal="center"/>
    </xf>
    <xf numFmtId="166" fontId="9" fillId="0" borderId="0" xfId="3" applyNumberFormat="1" applyFont="1" applyAlignment="1">
      <alignment vertical="center"/>
    </xf>
    <xf numFmtId="0" fontId="9" fillId="0" borderId="0" xfId="3" applyFont="1"/>
    <xf numFmtId="2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wrapText="1"/>
    </xf>
    <xf numFmtId="0" fontId="10" fillId="0" borderId="2" xfId="3" applyBorder="1"/>
    <xf numFmtId="0" fontId="9" fillId="0" borderId="2" xfId="3" applyFont="1" applyBorder="1"/>
    <xf numFmtId="164" fontId="9" fillId="0" borderId="2" xfId="3" applyNumberFormat="1" applyFont="1" applyBorder="1"/>
    <xf numFmtId="0" fontId="9" fillId="0" borderId="0" xfId="3" applyFont="1" applyAlignment="1">
      <alignment horizontal="left"/>
    </xf>
    <xf numFmtId="14" fontId="9" fillId="0" borderId="0" xfId="3" applyNumberFormat="1" applyFont="1"/>
    <xf numFmtId="14" fontId="11" fillId="0" borderId="0" xfId="3" applyNumberFormat="1" applyFont="1"/>
    <xf numFmtId="164" fontId="10" fillId="0" borderId="0" xfId="3" applyNumberFormat="1" applyAlignment="1">
      <alignment horizontal="center" vertical="center"/>
    </xf>
    <xf numFmtId="166" fontId="10" fillId="0" borderId="0" xfId="3" applyNumberFormat="1"/>
    <xf numFmtId="0" fontId="6" fillId="20" borderId="25" xfId="0" applyFont="1" applyFill="1" applyBorder="1"/>
    <xf numFmtId="164" fontId="3" fillId="0" borderId="24" xfId="0" applyNumberFormat="1" applyFont="1" applyBorder="1" applyAlignment="1">
      <alignment horizontal="right"/>
    </xf>
    <xf numFmtId="14" fontId="15" fillId="0" borderId="0" xfId="0" applyNumberFormat="1" applyFont="1"/>
    <xf numFmtId="0" fontId="42" fillId="0" borderId="0" xfId="0" applyFont="1" applyAlignment="1">
      <alignment horizontal="left" vertical="center" indent="1"/>
    </xf>
    <xf numFmtId="0" fontId="7" fillId="20" borderId="0" xfId="0" applyFont="1" applyFill="1"/>
    <xf numFmtId="164" fontId="6" fillId="0" borderId="6" xfId="0" applyNumberFormat="1" applyFont="1" applyBorder="1"/>
    <xf numFmtId="165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9" xfId="0" applyFont="1" applyBorder="1"/>
    <xf numFmtId="0" fontId="0" fillId="0" borderId="1" xfId="0" applyBorder="1"/>
    <xf numFmtId="0" fontId="14" fillId="0" borderId="0" xfId="0" applyFont="1"/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65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20" fontId="6" fillId="0" borderId="0" xfId="0" applyNumberFormat="1" applyFont="1" applyAlignment="1">
      <alignment horizontal="right" vertical="center"/>
    </xf>
    <xf numFmtId="20" fontId="15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20" fontId="15" fillId="0" borderId="0" xfId="0" applyNumberFormat="1" applyFont="1"/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21" borderId="29" xfId="0" applyFill="1" applyBorder="1"/>
    <xf numFmtId="0" fontId="25" fillId="21" borderId="29" xfId="0" applyFont="1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29" xfId="0" applyFill="1" applyBorder="1" applyAlignment="1">
      <alignment horizontal="center" wrapText="1"/>
    </xf>
    <xf numFmtId="0" fontId="2" fillId="21" borderId="29" xfId="0" applyFont="1" applyFill="1" applyBorder="1" applyAlignment="1">
      <alignment horizontal="center" wrapText="1"/>
    </xf>
    <xf numFmtId="0" fontId="1" fillId="21" borderId="30" xfId="0" applyFont="1" applyFill="1" applyBorder="1" applyAlignment="1">
      <alignment horizontal="center"/>
    </xf>
    <xf numFmtId="0" fontId="2" fillId="21" borderId="43" xfId="0" applyFont="1" applyFill="1" applyBorder="1" applyAlignment="1">
      <alignment horizontal="center"/>
    </xf>
    <xf numFmtId="0" fontId="1" fillId="21" borderId="9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26" fillId="22" borderId="44" xfId="0" applyFont="1" applyFill="1" applyBorder="1" applyAlignment="1">
      <alignment horizontal="left"/>
    </xf>
    <xf numFmtId="0" fontId="27" fillId="22" borderId="6" xfId="0" applyFont="1" applyFill="1" applyBorder="1" applyAlignment="1">
      <alignment horizontal="center"/>
    </xf>
    <xf numFmtId="0" fontId="26" fillId="22" borderId="22" xfId="0" applyFont="1" applyFill="1" applyBorder="1"/>
    <xf numFmtId="0" fontId="26" fillId="22" borderId="47" xfId="0" applyFont="1" applyFill="1" applyBorder="1"/>
    <xf numFmtId="0" fontId="27" fillId="22" borderId="23" xfId="0" applyFont="1" applyFill="1" applyBorder="1" applyAlignment="1">
      <alignment horizontal="center"/>
    </xf>
    <xf numFmtId="0" fontId="27" fillId="22" borderId="24" xfId="0" applyFont="1" applyFill="1" applyBorder="1" applyAlignment="1">
      <alignment horizontal="center"/>
    </xf>
    <xf numFmtId="0" fontId="26" fillId="22" borderId="48" xfId="0" applyFont="1" applyFill="1" applyBorder="1"/>
    <xf numFmtId="0" fontId="26" fillId="22" borderId="49" xfId="0" applyFont="1" applyFill="1" applyBorder="1"/>
    <xf numFmtId="0" fontId="27" fillId="22" borderId="50" xfId="0" applyFont="1" applyFill="1" applyBorder="1" applyAlignment="1">
      <alignment horizontal="center"/>
    </xf>
    <xf numFmtId="0" fontId="27" fillId="22" borderId="51" xfId="0" applyFont="1" applyFill="1" applyBorder="1" applyAlignment="1">
      <alignment horizontal="center"/>
    </xf>
    <xf numFmtId="0" fontId="26" fillId="22" borderId="52" xfId="0" applyFont="1" applyFill="1" applyBorder="1"/>
    <xf numFmtId="0" fontId="27" fillId="22" borderId="17" xfId="0" applyFont="1" applyFill="1" applyBorder="1" applyAlignment="1">
      <alignment horizontal="center"/>
    </xf>
    <xf numFmtId="0" fontId="27" fillId="22" borderId="18" xfId="0" applyFont="1" applyFill="1" applyBorder="1" applyAlignment="1">
      <alignment horizontal="center"/>
    </xf>
    <xf numFmtId="0" fontId="1" fillId="21" borderId="43" xfId="0" applyFont="1" applyFill="1" applyBorder="1"/>
    <xf numFmtId="0" fontId="29" fillId="21" borderId="9" xfId="0" applyFont="1" applyFill="1" applyBorder="1" applyAlignment="1">
      <alignment horizontal="center"/>
    </xf>
    <xf numFmtId="0" fontId="1" fillId="21" borderId="0" xfId="0" applyFont="1" applyFill="1"/>
    <xf numFmtId="0" fontId="1" fillId="21" borderId="5" xfId="0" applyFont="1" applyFill="1" applyBorder="1" applyAlignment="1">
      <alignment horizontal="center"/>
    </xf>
    <xf numFmtId="0" fontId="29" fillId="21" borderId="5" xfId="0" applyFont="1" applyFill="1" applyBorder="1" applyAlignment="1">
      <alignment horizontal="center"/>
    </xf>
    <xf numFmtId="0" fontId="1" fillId="21" borderId="34" xfId="0" applyFont="1" applyFill="1" applyBorder="1" applyAlignment="1">
      <alignment horizontal="center"/>
    </xf>
    <xf numFmtId="0" fontId="28" fillId="21" borderId="31" xfId="0" applyFont="1" applyFill="1" applyBorder="1"/>
    <xf numFmtId="0" fontId="28" fillId="21" borderId="17" xfId="0" applyFont="1" applyFill="1" applyBorder="1" applyAlignment="1">
      <alignment horizontal="center"/>
    </xf>
    <xf numFmtId="0" fontId="29" fillId="21" borderId="35" xfId="0" applyFont="1" applyFill="1" applyBorder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29" fillId="21" borderId="0" xfId="0" applyFont="1" applyFill="1" applyAlignment="1">
      <alignment horizontal="center"/>
    </xf>
    <xf numFmtId="0" fontId="43" fillId="21" borderId="45" xfId="0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12" xfId="0" applyFont="1" applyFill="1" applyBorder="1" applyAlignment="1">
      <alignment horizontal="center" vertical="center"/>
    </xf>
    <xf numFmtId="0" fontId="43" fillId="21" borderId="46" xfId="0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0" fontId="43" fillId="21" borderId="32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horizontal="center" vertical="center"/>
    </xf>
    <xf numFmtId="0" fontId="43" fillId="21" borderId="9" xfId="0" applyFont="1" applyFill="1" applyBorder="1" applyAlignment="1">
      <alignment vertical="center"/>
    </xf>
    <xf numFmtId="0" fontId="45" fillId="21" borderId="9" xfId="0" applyFont="1" applyFill="1" applyBorder="1" applyAlignment="1">
      <alignment vertical="center"/>
    </xf>
    <xf numFmtId="0" fontId="43" fillId="21" borderId="9" xfId="0" applyFont="1" applyFill="1" applyBorder="1" applyAlignment="1">
      <alignment horizontal="center" vertical="center"/>
    </xf>
    <xf numFmtId="0" fontId="46" fillId="21" borderId="10" xfId="0" applyFont="1" applyFill="1" applyBorder="1" applyAlignment="1">
      <alignment horizontal="center" vertical="center"/>
    </xf>
    <xf numFmtId="0" fontId="43" fillId="21" borderId="28" xfId="0" applyFont="1" applyFill="1" applyBorder="1" applyAlignment="1">
      <alignment vertical="center"/>
    </xf>
    <xf numFmtId="0" fontId="43" fillId="21" borderId="5" xfId="0" applyFont="1" applyFill="1" applyBorder="1" applyAlignment="1">
      <alignment horizontal="center" vertical="center"/>
    </xf>
    <xf numFmtId="0" fontId="44" fillId="21" borderId="5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vertical="center"/>
    </xf>
    <xf numFmtId="0" fontId="43" fillId="21" borderId="10" xfId="0" applyFont="1" applyFill="1" applyBorder="1" applyAlignment="1">
      <alignment horizontal="center" vertical="center"/>
    </xf>
    <xf numFmtId="0" fontId="43" fillId="21" borderId="14" xfId="0" applyFont="1" applyFill="1" applyBorder="1" applyAlignment="1">
      <alignment vertical="center"/>
    </xf>
    <xf numFmtId="0" fontId="43" fillId="21" borderId="14" xfId="0" applyFont="1" applyFill="1" applyBorder="1" applyAlignment="1">
      <alignment horizontal="center" vertical="center"/>
    </xf>
    <xf numFmtId="0" fontId="43" fillId="21" borderId="15" xfId="0" applyFont="1" applyFill="1" applyBorder="1" applyAlignment="1">
      <alignment horizontal="center" vertical="center"/>
    </xf>
    <xf numFmtId="0" fontId="43" fillId="3" borderId="45" xfId="0" applyFont="1" applyFill="1" applyBorder="1" applyAlignment="1">
      <alignment vertical="center"/>
    </xf>
    <xf numFmtId="0" fontId="43" fillId="2" borderId="45" xfId="0" applyFont="1" applyFill="1" applyBorder="1" applyAlignment="1">
      <alignment vertical="center"/>
    </xf>
    <xf numFmtId="0" fontId="1" fillId="23" borderId="5" xfId="0" applyFont="1" applyFill="1" applyBorder="1" applyAlignment="1">
      <alignment vertical="center"/>
    </xf>
    <xf numFmtId="0" fontId="0" fillId="21" borderId="29" xfId="0" applyFill="1" applyBorder="1" applyAlignment="1">
      <alignment horizontal="left" wrapText="1"/>
    </xf>
    <xf numFmtId="0" fontId="1" fillId="21" borderId="9" xfId="0" applyFont="1" applyFill="1" applyBorder="1" applyAlignment="1">
      <alignment horizontal="left"/>
    </xf>
    <xf numFmtId="0" fontId="27" fillId="22" borderId="6" xfId="0" applyFont="1" applyFill="1" applyBorder="1" applyAlignment="1">
      <alignment horizontal="left"/>
    </xf>
    <xf numFmtId="0" fontId="43" fillId="21" borderId="2" xfId="0" applyFont="1" applyFill="1" applyBorder="1" applyAlignment="1">
      <alignment horizontal="left" vertical="center"/>
    </xf>
    <xf numFmtId="0" fontId="43" fillId="21" borderId="1" xfId="0" applyFont="1" applyFill="1" applyBorder="1" applyAlignment="1">
      <alignment horizontal="left" vertical="center"/>
    </xf>
    <xf numFmtId="0" fontId="27" fillId="22" borderId="23" xfId="0" applyFont="1" applyFill="1" applyBorder="1" applyAlignment="1">
      <alignment horizontal="left"/>
    </xf>
    <xf numFmtId="0" fontId="43" fillId="21" borderId="9" xfId="0" applyFont="1" applyFill="1" applyBorder="1" applyAlignment="1">
      <alignment horizontal="left" vertical="center"/>
    </xf>
    <xf numFmtId="0" fontId="27" fillId="22" borderId="50" xfId="0" applyFont="1" applyFill="1" applyBorder="1" applyAlignment="1">
      <alignment horizontal="left"/>
    </xf>
    <xf numFmtId="0" fontId="27" fillId="22" borderId="17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left"/>
    </xf>
    <xf numFmtId="0" fontId="28" fillId="21" borderId="17" xfId="0" applyFont="1" applyFill="1" applyBorder="1" applyAlignment="1">
      <alignment horizontal="left"/>
    </xf>
    <xf numFmtId="0" fontId="0" fillId="21" borderId="0" xfId="0" applyFill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20" fontId="6" fillId="0" borderId="6" xfId="0" applyNumberFormat="1" applyFont="1" applyBorder="1"/>
    <xf numFmtId="0" fontId="48" fillId="0" borderId="53" xfId="0" applyFont="1" applyBorder="1" applyAlignment="1">
      <alignment horizontal="left" vertical="center" wrapText="1"/>
    </xf>
    <xf numFmtId="0" fontId="48" fillId="0" borderId="54" xfId="0" applyFont="1" applyBorder="1" applyAlignment="1">
      <alignment horizontal="left" vertical="center" wrapText="1"/>
    </xf>
    <xf numFmtId="0" fontId="43" fillId="24" borderId="8" xfId="0" applyFont="1" applyFill="1" applyBorder="1" applyAlignment="1">
      <alignment vertical="center"/>
    </xf>
    <xf numFmtId="0" fontId="43" fillId="25" borderId="45" xfId="0" applyFont="1" applyFill="1" applyBorder="1" applyAlignment="1">
      <alignment vertical="center"/>
    </xf>
    <xf numFmtId="0" fontId="43" fillId="8" borderId="46" xfId="0" applyFont="1" applyFill="1" applyBorder="1" applyAlignment="1">
      <alignment vertical="center"/>
    </xf>
    <xf numFmtId="0" fontId="43" fillId="17" borderId="36" xfId="0" applyFont="1" applyFill="1" applyBorder="1" applyAlignment="1">
      <alignment vertical="center"/>
    </xf>
    <xf numFmtId="0" fontId="43" fillId="9" borderId="11" xfId="0" applyFont="1" applyFill="1" applyBorder="1" applyAlignment="1">
      <alignment vertical="center"/>
    </xf>
    <xf numFmtId="0" fontId="43" fillId="4" borderId="11" xfId="0" applyFont="1" applyFill="1" applyBorder="1" applyAlignment="1">
      <alignment vertical="center"/>
    </xf>
    <xf numFmtId="0" fontId="43" fillId="20" borderId="11" xfId="0" applyFont="1" applyFill="1" applyBorder="1" applyAlignment="1">
      <alignment vertical="center"/>
    </xf>
    <xf numFmtId="0" fontId="43" fillId="10" borderId="13" xfId="0" applyFont="1" applyFill="1" applyBorder="1" applyAlignment="1">
      <alignment vertical="center"/>
    </xf>
    <xf numFmtId="0" fontId="43" fillId="27" borderId="11" xfId="0" applyFont="1" applyFill="1" applyBorder="1" applyAlignment="1">
      <alignment vertical="center"/>
    </xf>
    <xf numFmtId="0" fontId="6" fillId="27" borderId="25" xfId="0" applyFont="1" applyFill="1" applyBorder="1"/>
    <xf numFmtId="0" fontId="7" fillId="27" borderId="0" xfId="0" applyFont="1" applyFill="1"/>
    <xf numFmtId="0" fontId="48" fillId="0" borderId="55" xfId="0" applyFont="1" applyBorder="1" applyAlignment="1">
      <alignment horizontal="left" vertical="center" wrapText="1"/>
    </xf>
    <xf numFmtId="0" fontId="50" fillId="18" borderId="8" xfId="0" applyFont="1" applyFill="1" applyBorder="1" applyAlignment="1">
      <alignment vertical="center"/>
    </xf>
    <xf numFmtId="0" fontId="43" fillId="5" borderId="45" xfId="0" applyFont="1" applyFill="1" applyBorder="1" applyAlignment="1">
      <alignment vertical="center"/>
    </xf>
    <xf numFmtId="0" fontId="43" fillId="11" borderId="45" xfId="0" applyFont="1" applyFill="1" applyBorder="1" applyAlignment="1">
      <alignment vertical="center"/>
    </xf>
    <xf numFmtId="0" fontId="43" fillId="14" borderId="45" xfId="0" applyFont="1" applyFill="1" applyBorder="1" applyAlignment="1">
      <alignment vertical="center"/>
    </xf>
    <xf numFmtId="0" fontId="43" fillId="12" borderId="45" xfId="0" applyFont="1" applyFill="1" applyBorder="1" applyAlignment="1">
      <alignment vertical="center"/>
    </xf>
    <xf numFmtId="0" fontId="1" fillId="28" borderId="8" xfId="0" applyFont="1" applyFill="1" applyBorder="1"/>
    <xf numFmtId="0" fontId="1" fillId="28" borderId="0" xfId="0" applyFont="1" applyFill="1"/>
    <xf numFmtId="0" fontId="25" fillId="0" borderId="0" xfId="2" applyFont="1"/>
    <xf numFmtId="0" fontId="2" fillId="0" borderId="0" xfId="2" applyAlignment="1">
      <alignment horizontal="center" vertical="center"/>
    </xf>
    <xf numFmtId="0" fontId="2" fillId="0" borderId="0" xfId="2"/>
    <xf numFmtId="0" fontId="55" fillId="0" borderId="0" xfId="2" applyFont="1"/>
    <xf numFmtId="0" fontId="52" fillId="0" borderId="0" xfId="2" applyFont="1" applyAlignment="1">
      <alignment vertical="center" wrapText="1"/>
    </xf>
    <xf numFmtId="0" fontId="2" fillId="0" borderId="0" xfId="2" applyAlignment="1">
      <alignment horizontal="left" vertical="center"/>
    </xf>
    <xf numFmtId="0" fontId="1" fillId="0" borderId="0" xfId="2" applyFont="1" applyAlignment="1">
      <alignment vertical="center"/>
    </xf>
    <xf numFmtId="0" fontId="43" fillId="0" borderId="0" xfId="2" applyFont="1"/>
    <xf numFmtId="0" fontId="43" fillId="0" borderId="0" xfId="2" applyFont="1" applyAlignment="1">
      <alignment vertical="center"/>
    </xf>
    <xf numFmtId="0" fontId="43" fillId="0" borderId="0" xfId="2" applyFont="1" applyAlignment="1">
      <alignment horizontal="center" vertical="center"/>
    </xf>
    <xf numFmtId="168" fontId="0" fillId="0" borderId="0" xfId="0" applyNumberFormat="1"/>
    <xf numFmtId="0" fontId="26" fillId="0" borderId="0" xfId="2" applyFont="1" applyAlignment="1">
      <alignment vertical="center"/>
    </xf>
    <xf numFmtId="0" fontId="56" fillId="0" borderId="0" xfId="2" applyFont="1" applyAlignment="1">
      <alignment vertical="center"/>
    </xf>
    <xf numFmtId="0" fontId="54" fillId="0" borderId="0" xfId="0" applyFont="1" applyAlignment="1">
      <alignment vertical="center" textRotation="90" wrapText="1"/>
    </xf>
    <xf numFmtId="0" fontId="54" fillId="0" borderId="0" xfId="0" applyFont="1" applyAlignment="1">
      <alignment vertical="center" textRotation="90"/>
    </xf>
    <xf numFmtId="0" fontId="2" fillId="0" borderId="0" xfId="2" applyAlignment="1">
      <alignment vertical="center"/>
    </xf>
    <xf numFmtId="0" fontId="19" fillId="0" borderId="0" xfId="0" applyFont="1"/>
    <xf numFmtId="0" fontId="57" fillId="0" borderId="0" xfId="2" applyFont="1"/>
    <xf numFmtId="0" fontId="50" fillId="0" borderId="0" xfId="2" applyFont="1" applyAlignment="1">
      <alignment vertical="center"/>
    </xf>
    <xf numFmtId="0" fontId="60" fillId="0" borderId="0" xfId="2" applyFont="1" applyAlignment="1">
      <alignment vertical="center" wrapText="1"/>
    </xf>
    <xf numFmtId="0" fontId="55" fillId="0" borderId="0" xfId="2" applyFont="1" applyAlignment="1">
      <alignment vertical="center"/>
    </xf>
    <xf numFmtId="0" fontId="55" fillId="0" borderId="0" xfId="2" applyFont="1" applyAlignment="1">
      <alignment horizontal="center" vertical="center"/>
    </xf>
    <xf numFmtId="0" fontId="55" fillId="0" borderId="0" xfId="2" applyFont="1" applyAlignment="1">
      <alignment horizontal="center"/>
    </xf>
    <xf numFmtId="0" fontId="53" fillId="0" borderId="0" xfId="0" applyFont="1"/>
    <xf numFmtId="0" fontId="58" fillId="0" borderId="0" xfId="0" applyFont="1" applyAlignment="1">
      <alignment horizontal="center" vertical="center"/>
    </xf>
    <xf numFmtId="0" fontId="28" fillId="21" borderId="0" xfId="0" applyFont="1" applyFill="1" applyAlignment="1">
      <alignment horizontal="center"/>
    </xf>
    <xf numFmtId="0" fontId="58" fillId="0" borderId="0" xfId="0" applyFont="1" applyAlignment="1">
      <alignment vertical="center"/>
    </xf>
    <xf numFmtId="0" fontId="26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0" fontId="50" fillId="0" borderId="0" xfId="2" applyFont="1" applyAlignment="1">
      <alignment horizontal="left" vertical="center"/>
    </xf>
    <xf numFmtId="0" fontId="59" fillId="0" borderId="0" xfId="2" applyFont="1" applyAlignment="1">
      <alignment horizontal="left" vertical="center" wrapText="1"/>
    </xf>
    <xf numFmtId="0" fontId="61" fillId="0" borderId="0" xfId="2" applyFont="1" applyAlignment="1">
      <alignment horizontal="left" vertical="center"/>
    </xf>
    <xf numFmtId="0" fontId="54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4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2" fillId="0" borderId="0" xfId="0" applyFont="1" applyAlignment="1">
      <alignment vertical="center" wrapText="1"/>
    </xf>
    <xf numFmtId="0" fontId="62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66" fillId="21" borderId="2" xfId="0" applyFont="1" applyFill="1" applyBorder="1" applyAlignment="1">
      <alignment horizontal="center" vertical="center"/>
    </xf>
    <xf numFmtId="0" fontId="6" fillId="31" borderId="25" xfId="3" applyFont="1" applyFill="1" applyBorder="1"/>
    <xf numFmtId="0" fontId="11" fillId="31" borderId="25" xfId="3" applyFont="1" applyFill="1" applyBorder="1"/>
    <xf numFmtId="0" fontId="9" fillId="31" borderId="0" xfId="3" applyFont="1" applyFill="1"/>
    <xf numFmtId="0" fontId="43" fillId="32" borderId="36" xfId="0" applyFont="1" applyFill="1" applyBorder="1" applyAlignment="1">
      <alignment vertical="center"/>
    </xf>
    <xf numFmtId="0" fontId="67" fillId="0" borderId="0" xfId="0" applyFont="1" applyAlignment="1">
      <alignment vertical="center" wrapText="1"/>
    </xf>
    <xf numFmtId="0" fontId="68" fillId="0" borderId="0" xfId="0" applyFont="1" applyAlignment="1">
      <alignment horizontal="center" vertical="center"/>
    </xf>
    <xf numFmtId="0" fontId="10" fillId="0" borderId="0" xfId="3" applyAlignment="1">
      <alignment horizontal="right"/>
    </xf>
    <xf numFmtId="0" fontId="54" fillId="0" borderId="0" xfId="0" applyFont="1" applyAlignment="1">
      <alignment textRotation="90"/>
    </xf>
    <xf numFmtId="0" fontId="62" fillId="0" borderId="0" xfId="0" applyFont="1" applyAlignment="1">
      <alignment vertical="center" textRotation="90" wrapText="1"/>
    </xf>
    <xf numFmtId="0" fontId="44" fillId="21" borderId="12" xfId="0" applyFont="1" applyFill="1" applyBorder="1" applyAlignment="1">
      <alignment horizontal="center" vertical="center"/>
    </xf>
    <xf numFmtId="0" fontId="6" fillId="0" borderId="33" xfId="0" applyFont="1" applyBorder="1"/>
    <xf numFmtId="0" fontId="73" fillId="14" borderId="25" xfId="0" applyFont="1" applyFill="1" applyBorder="1"/>
    <xf numFmtId="0" fontId="48" fillId="11" borderId="25" xfId="0" applyFont="1" applyFill="1" applyBorder="1" applyAlignment="1">
      <alignment vertical="center"/>
    </xf>
    <xf numFmtId="0" fontId="74" fillId="18" borderId="25" xfId="0" applyFont="1" applyFill="1" applyBorder="1" applyAlignment="1">
      <alignment vertical="center"/>
    </xf>
    <xf numFmtId="0" fontId="48" fillId="15" borderId="25" xfId="0" applyFont="1" applyFill="1" applyBorder="1"/>
    <xf numFmtId="0" fontId="48" fillId="15" borderId="37" xfId="0" applyFont="1" applyFill="1" applyBorder="1"/>
    <xf numFmtId="0" fontId="48" fillId="16" borderId="25" xfId="0" applyFont="1" applyFill="1" applyBorder="1" applyAlignment="1">
      <alignment vertical="center"/>
    </xf>
    <xf numFmtId="0" fontId="48" fillId="9" borderId="25" xfId="0" applyFont="1" applyFill="1" applyBorder="1" applyAlignment="1">
      <alignment vertical="center"/>
    </xf>
    <xf numFmtId="0" fontId="48" fillId="23" borderId="25" xfId="0" applyFont="1" applyFill="1" applyBorder="1" applyAlignment="1">
      <alignment vertical="center"/>
    </xf>
    <xf numFmtId="0" fontId="48" fillId="6" borderId="25" xfId="0" applyFont="1" applyFill="1" applyBorder="1" applyAlignment="1">
      <alignment vertical="center"/>
    </xf>
    <xf numFmtId="0" fontId="73" fillId="0" borderId="28" xfId="0" applyFont="1" applyBorder="1"/>
    <xf numFmtId="0" fontId="48" fillId="27" borderId="25" xfId="0" applyFont="1" applyFill="1" applyBorder="1"/>
    <xf numFmtId="0" fontId="48" fillId="26" borderId="25" xfId="3" applyFont="1" applyFill="1" applyBorder="1"/>
    <xf numFmtId="0" fontId="6" fillId="0" borderId="6" xfId="0" applyFont="1" applyBorder="1" applyAlignment="1">
      <alignment horizontal="left" vertical="center"/>
    </xf>
    <xf numFmtId="0" fontId="6" fillId="0" borderId="5" xfId="0" applyFont="1" applyBorder="1"/>
    <xf numFmtId="164" fontId="6" fillId="0" borderId="5" xfId="0" applyNumberFormat="1" applyFont="1" applyBorder="1"/>
    <xf numFmtId="0" fontId="74" fillId="18" borderId="1" xfId="0" applyFont="1" applyFill="1" applyBorder="1" applyAlignment="1">
      <alignment vertical="center"/>
    </xf>
    <xf numFmtId="0" fontId="74" fillId="18" borderId="5" xfId="0" applyFont="1" applyFill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48" fillId="9" borderId="37" xfId="0" applyFont="1" applyFill="1" applyBorder="1" applyAlignment="1">
      <alignment vertical="center"/>
    </xf>
    <xf numFmtId="0" fontId="48" fillId="0" borderId="29" xfId="0" applyFont="1" applyBorder="1" applyAlignment="1">
      <alignment horizontal="center"/>
    </xf>
    <xf numFmtId="165" fontId="48" fillId="0" borderId="29" xfId="0" applyNumberFormat="1" applyFont="1" applyBorder="1" applyAlignment="1">
      <alignment horizontal="right"/>
    </xf>
    <xf numFmtId="0" fontId="48" fillId="0" borderId="29" xfId="0" applyFont="1" applyBorder="1" applyAlignment="1">
      <alignment horizontal="left"/>
    </xf>
    <xf numFmtId="0" fontId="48" fillId="0" borderId="30" xfId="0" applyFont="1" applyBorder="1" applyAlignment="1">
      <alignment horizontal="left"/>
    </xf>
    <xf numFmtId="0" fontId="48" fillId="0" borderId="0" xfId="0" applyFont="1" applyAlignment="1">
      <alignment horizontal="center"/>
    </xf>
    <xf numFmtId="165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0" fontId="48" fillId="0" borderId="34" xfId="0" applyFont="1" applyBorder="1" applyAlignment="1">
      <alignment horizontal="left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65" fontId="48" fillId="0" borderId="0" xfId="0" applyNumberFormat="1" applyFont="1" applyAlignment="1">
      <alignment horizontal="right" vertical="center"/>
    </xf>
    <xf numFmtId="0" fontId="48" fillId="0" borderId="0" xfId="0" applyFont="1" applyAlignment="1">
      <alignment horizontal="center" vertical="center" wrapText="1"/>
    </xf>
    <xf numFmtId="165" fontId="48" fillId="0" borderId="0" xfId="0" applyNumberFormat="1" applyFont="1" applyAlignment="1">
      <alignment horizontal="right" vertical="center" wrapText="1"/>
    </xf>
    <xf numFmtId="0" fontId="48" fillId="0" borderId="0" xfId="3" applyFont="1" applyAlignment="1">
      <alignment horizontal="center"/>
    </xf>
    <xf numFmtId="164" fontId="48" fillId="0" borderId="29" xfId="0" applyNumberFormat="1" applyFont="1" applyBorder="1" applyAlignment="1">
      <alignment horizontal="center"/>
    </xf>
    <xf numFmtId="164" fontId="48" fillId="0" borderId="0" xfId="0" applyNumberFormat="1" applyFont="1" applyAlignment="1">
      <alignment horizontal="center"/>
    </xf>
    <xf numFmtId="20" fontId="48" fillId="0" borderId="0" xfId="0" applyNumberFormat="1" applyFont="1" applyAlignment="1">
      <alignment horizontal="center"/>
    </xf>
    <xf numFmtId="164" fontId="48" fillId="0" borderId="0" xfId="0" applyNumberFormat="1" applyFont="1" applyAlignment="1">
      <alignment horizontal="center" vertical="center"/>
    </xf>
    <xf numFmtId="20" fontId="48" fillId="0" borderId="0" xfId="3" applyNumberFormat="1" applyFont="1" applyAlignment="1">
      <alignment horizontal="center"/>
    </xf>
    <xf numFmtId="164" fontId="48" fillId="0" borderId="0" xfId="3" applyNumberFormat="1" applyFont="1" applyAlignment="1">
      <alignment horizontal="center"/>
    </xf>
    <xf numFmtId="164" fontId="48" fillId="0" borderId="0" xfId="3" applyNumberFormat="1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 wrapText="1"/>
    </xf>
    <xf numFmtId="0" fontId="48" fillId="0" borderId="29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48" fillId="0" borderId="34" xfId="0" applyFont="1" applyBorder="1" applyAlignment="1">
      <alignment horizontal="left" vertical="center"/>
    </xf>
    <xf numFmtId="0" fontId="48" fillId="20" borderId="25" xfId="0" applyFont="1" applyFill="1" applyBorder="1"/>
    <xf numFmtId="0" fontId="48" fillId="0" borderId="38" xfId="0" applyFont="1" applyBorder="1" applyAlignment="1">
      <alignment horizontal="center"/>
    </xf>
    <xf numFmtId="20" fontId="48" fillId="0" borderId="38" xfId="0" applyNumberFormat="1" applyFont="1" applyBorder="1" applyAlignment="1">
      <alignment horizontal="center"/>
    </xf>
    <xf numFmtId="164" fontId="48" fillId="0" borderId="38" xfId="0" applyNumberFormat="1" applyFont="1" applyBorder="1" applyAlignment="1">
      <alignment horizontal="center"/>
    </xf>
    <xf numFmtId="0" fontId="48" fillId="0" borderId="38" xfId="0" applyFont="1" applyBorder="1" applyAlignment="1">
      <alignment horizontal="left" vertical="center"/>
    </xf>
    <xf numFmtId="0" fontId="48" fillId="0" borderId="38" xfId="0" applyFont="1" applyBorder="1" applyAlignment="1">
      <alignment horizontal="left"/>
    </xf>
    <xf numFmtId="0" fontId="48" fillId="0" borderId="11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165" fontId="48" fillId="0" borderId="2" xfId="0" applyNumberFormat="1" applyFont="1" applyBorder="1" applyAlignment="1">
      <alignment horizontal="right"/>
    </xf>
    <xf numFmtId="164" fontId="48" fillId="0" borderId="2" xfId="0" applyNumberFormat="1" applyFont="1" applyBorder="1" applyAlignment="1">
      <alignment horizontal="center"/>
    </xf>
    <xf numFmtId="165" fontId="48" fillId="0" borderId="38" xfId="0" applyNumberFormat="1" applyFont="1" applyBorder="1" applyAlignment="1">
      <alignment horizontal="right"/>
    </xf>
    <xf numFmtId="0" fontId="48" fillId="0" borderId="40" xfId="0" applyFont="1" applyBorder="1" applyAlignment="1">
      <alignment horizontal="left"/>
    </xf>
    <xf numFmtId="0" fontId="48" fillId="20" borderId="37" xfId="0" applyFont="1" applyFill="1" applyBorder="1"/>
    <xf numFmtId="20" fontId="48" fillId="0" borderId="29" xfId="0" applyNumberFormat="1" applyFont="1" applyBorder="1" applyAlignment="1">
      <alignment horizontal="center"/>
    </xf>
    <xf numFmtId="0" fontId="73" fillId="0" borderId="0" xfId="0" applyFont="1" applyAlignment="1">
      <alignment horizontal="center" vertical="center"/>
    </xf>
    <xf numFmtId="165" fontId="48" fillId="0" borderId="0" xfId="3" applyNumberFormat="1" applyFont="1" applyAlignment="1">
      <alignment horizontal="right"/>
    </xf>
    <xf numFmtId="0" fontId="14" fillId="21" borderId="0" xfId="0" applyFont="1" applyFill="1"/>
    <xf numFmtId="0" fontId="0" fillId="34" borderId="0" xfId="0" applyFill="1"/>
    <xf numFmtId="0" fontId="24" fillId="0" borderId="0" xfId="0" applyFont="1"/>
    <xf numFmtId="0" fontId="6" fillId="35" borderId="0" xfId="0" applyFont="1" applyFill="1"/>
    <xf numFmtId="0" fontId="6" fillId="36" borderId="5" xfId="0" applyFont="1" applyFill="1" applyBorder="1"/>
    <xf numFmtId="0" fontId="0" fillId="11" borderId="0" xfId="0" applyFill="1"/>
    <xf numFmtId="0" fontId="6" fillId="0" borderId="6" xfId="0" applyFont="1" applyBorder="1"/>
    <xf numFmtId="164" fontId="4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164" fontId="0" fillId="0" borderId="0" xfId="0" applyNumberFormat="1" applyAlignment="1">
      <alignment horizontal="left" vertical="center"/>
    </xf>
    <xf numFmtId="0" fontId="7" fillId="10" borderId="25" xfId="0" applyFont="1" applyFill="1" applyBorder="1"/>
    <xf numFmtId="0" fontId="77" fillId="0" borderId="18" xfId="0" applyFont="1" applyBorder="1"/>
    <xf numFmtId="0" fontId="78" fillId="0" borderId="18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0" borderId="0" xfId="0" applyFont="1" applyFill="1"/>
    <xf numFmtId="0" fontId="6" fillId="0" borderId="6" xfId="0" applyFont="1" applyBorder="1" applyAlignment="1">
      <alignment horizontal="left"/>
    </xf>
    <xf numFmtId="0" fontId="19" fillId="0" borderId="8" xfId="0" applyFont="1" applyBorder="1"/>
    <xf numFmtId="0" fontId="19" fillId="0" borderId="11" xfId="0" applyFont="1" applyBorder="1"/>
    <xf numFmtId="0" fontId="19" fillId="0" borderId="13" xfId="0" applyFont="1" applyBorder="1"/>
    <xf numFmtId="20" fontId="0" fillId="0" borderId="2" xfId="0" applyNumberFormat="1" applyBorder="1"/>
    <xf numFmtId="0" fontId="7" fillId="37" borderId="25" xfId="0" applyFont="1" applyFill="1" applyBorder="1"/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48" fillId="11" borderId="37" xfId="0" applyFont="1" applyFill="1" applyBorder="1" applyAlignment="1">
      <alignment vertical="center"/>
    </xf>
    <xf numFmtId="0" fontId="48" fillId="9" borderId="39" xfId="0" applyFont="1" applyFill="1" applyBorder="1" applyAlignment="1">
      <alignment vertical="center"/>
    </xf>
    <xf numFmtId="0" fontId="48" fillId="0" borderId="2" xfId="0" applyFont="1" applyBorder="1" applyAlignment="1">
      <alignment horizontal="left" vertical="center"/>
    </xf>
    <xf numFmtId="0" fontId="0" fillId="0" borderId="6" xfId="0" applyBorder="1"/>
    <xf numFmtId="165" fontId="0" fillId="0" borderId="6" xfId="0" applyNumberFormat="1" applyBorder="1"/>
    <xf numFmtId="164" fontId="0" fillId="0" borderId="6" xfId="0" applyNumberFormat="1" applyBorder="1"/>
    <xf numFmtId="165" fontId="23" fillId="0" borderId="2" xfId="0" applyNumberFormat="1" applyFont="1" applyBorder="1"/>
    <xf numFmtId="0" fontId="48" fillId="15" borderId="39" xfId="0" applyFont="1" applyFill="1" applyBorder="1"/>
    <xf numFmtId="0" fontId="48" fillId="37" borderId="25" xfId="0" applyFont="1" applyFill="1" applyBorder="1"/>
    <xf numFmtId="0" fontId="77" fillId="0" borderId="0" xfId="0" applyFont="1" applyAlignment="1">
      <alignment wrapText="1"/>
    </xf>
    <xf numFmtId="0" fontId="77" fillId="0" borderId="0" xfId="0" applyFont="1"/>
    <xf numFmtId="0" fontId="73" fillId="0" borderId="0" xfId="0" applyFont="1"/>
    <xf numFmtId="165" fontId="48" fillId="0" borderId="0" xfId="0" applyNumberFormat="1" applyFont="1"/>
    <xf numFmtId="165" fontId="78" fillId="0" borderId="0" xfId="0" applyNumberFormat="1" applyFont="1"/>
    <xf numFmtId="0" fontId="48" fillId="0" borderId="0" xfId="0" applyFont="1"/>
    <xf numFmtId="20" fontId="73" fillId="0" borderId="0" xfId="0" applyNumberFormat="1" applyFont="1"/>
    <xf numFmtId="20" fontId="48" fillId="0" borderId="0" xfId="0" applyNumberFormat="1" applyFont="1"/>
    <xf numFmtId="165" fontId="73" fillId="0" borderId="0" xfId="0" applyNumberFormat="1" applyFont="1"/>
    <xf numFmtId="0" fontId="73" fillId="0" borderId="0" xfId="0" applyFont="1" applyAlignment="1">
      <alignment horizontal="center"/>
    </xf>
    <xf numFmtId="164" fontId="78" fillId="0" borderId="0" xfId="0" applyNumberFormat="1" applyFont="1" applyAlignment="1">
      <alignment horizontal="center"/>
    </xf>
    <xf numFmtId="164" fontId="80" fillId="0" borderId="0" xfId="0" applyNumberFormat="1" applyFont="1" applyAlignment="1">
      <alignment horizontal="center"/>
    </xf>
    <xf numFmtId="164" fontId="48" fillId="0" borderId="29" xfId="0" applyNumberFormat="1" applyFont="1" applyBorder="1" applyAlignment="1">
      <alignment horizontal="center" vertical="center"/>
    </xf>
    <xf numFmtId="0" fontId="48" fillId="37" borderId="37" xfId="0" applyFont="1" applyFill="1" applyBorder="1"/>
    <xf numFmtId="165" fontId="48" fillId="0" borderId="29" xfId="0" applyNumberFormat="1" applyFont="1" applyBorder="1"/>
    <xf numFmtId="0" fontId="0" fillId="0" borderId="0" xfId="0" applyAlignment="1">
      <alignment horizontal="right" vertical="center" wrapText="1"/>
    </xf>
    <xf numFmtId="16" fontId="6" fillId="0" borderId="0" xfId="0" applyNumberFormat="1" applyFont="1" applyAlignment="1">
      <alignment horizontal="left" vertical="center"/>
    </xf>
    <xf numFmtId="14" fontId="24" fillId="0" borderId="0" xfId="0" applyNumberFormat="1" applyFont="1" applyAlignment="1">
      <alignment horizontal="left"/>
    </xf>
    <xf numFmtId="0" fontId="6" fillId="0" borderId="18" xfId="0" applyFont="1" applyBorder="1" applyAlignment="1">
      <alignment horizontal="left" vertical="center" wrapText="1"/>
    </xf>
    <xf numFmtId="0" fontId="77" fillId="0" borderId="22" xfId="0" applyFont="1" applyBorder="1" applyAlignment="1">
      <alignment horizontal="center" vertical="center" wrapText="1"/>
    </xf>
    <xf numFmtId="0" fontId="78" fillId="0" borderId="23" xfId="0" applyFont="1" applyBorder="1" applyAlignment="1">
      <alignment horizontal="center" vertical="center" wrapText="1"/>
    </xf>
    <xf numFmtId="165" fontId="78" fillId="0" borderId="23" xfId="0" applyNumberFormat="1" applyFont="1" applyBorder="1" applyAlignment="1">
      <alignment horizontal="right" vertical="center" wrapText="1"/>
    </xf>
    <xf numFmtId="164" fontId="78" fillId="0" borderId="23" xfId="0" applyNumberFormat="1" applyFont="1" applyBorder="1" applyAlignment="1">
      <alignment horizontal="center" vertical="center" wrapText="1"/>
    </xf>
    <xf numFmtId="0" fontId="78" fillId="0" borderId="23" xfId="0" applyFont="1" applyBorder="1" applyAlignment="1">
      <alignment horizontal="left" vertical="center" wrapText="1"/>
    </xf>
    <xf numFmtId="0" fontId="78" fillId="0" borderId="24" xfId="0" applyFont="1" applyBorder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/>
    </xf>
    <xf numFmtId="164" fontId="48" fillId="0" borderId="0" xfId="3" applyNumberFormat="1" applyFont="1" applyAlignment="1">
      <alignment horizontal="left"/>
    </xf>
    <xf numFmtId="0" fontId="73" fillId="0" borderId="34" xfId="0" applyFont="1" applyBorder="1" applyAlignment="1">
      <alignment horizontal="left" vertical="center"/>
    </xf>
    <xf numFmtId="165" fontId="48" fillId="0" borderId="38" xfId="0" applyNumberFormat="1" applyFont="1" applyBorder="1"/>
    <xf numFmtId="0" fontId="48" fillId="0" borderId="2" xfId="0" applyFont="1" applyBorder="1" applyAlignment="1">
      <alignment horizontal="left"/>
    </xf>
    <xf numFmtId="0" fontId="48" fillId="0" borderId="12" xfId="0" applyFont="1" applyBorder="1" applyAlignment="1">
      <alignment horizontal="left"/>
    </xf>
    <xf numFmtId="0" fontId="48" fillId="5" borderId="25" xfId="0" applyFont="1" applyFill="1" applyBorder="1" applyAlignment="1">
      <alignment vertical="center"/>
    </xf>
    <xf numFmtId="0" fontId="48" fillId="7" borderId="25" xfId="0" applyFont="1" applyFill="1" applyBorder="1" applyAlignment="1">
      <alignment vertical="center"/>
    </xf>
    <xf numFmtId="169" fontId="0" fillId="0" borderId="0" xfId="0" applyNumberFormat="1"/>
    <xf numFmtId="0" fontId="77" fillId="0" borderId="0" xfId="0" applyFont="1" applyAlignment="1">
      <alignment horizontal="left" wrapText="1"/>
    </xf>
    <xf numFmtId="0" fontId="73" fillId="0" borderId="34" xfId="0" applyFont="1" applyBorder="1" applyAlignment="1">
      <alignment horizontal="left"/>
    </xf>
    <xf numFmtId="0" fontId="48" fillId="0" borderId="34" xfId="3" applyFont="1" applyBorder="1" applyAlignment="1">
      <alignment horizontal="left" vertical="center"/>
    </xf>
    <xf numFmtId="165" fontId="73" fillId="0" borderId="0" xfId="0" applyNumberFormat="1" applyFont="1" applyAlignment="1">
      <alignment horizontal="right" vertical="center"/>
    </xf>
    <xf numFmtId="164" fontId="73" fillId="0" borderId="0" xfId="0" applyNumberFormat="1" applyFont="1" applyAlignment="1">
      <alignment horizontal="center" vertical="center"/>
    </xf>
    <xf numFmtId="20" fontId="73" fillId="0" borderId="0" xfId="0" applyNumberFormat="1" applyFont="1" applyAlignment="1">
      <alignment horizontal="center"/>
    </xf>
    <xf numFmtId="164" fontId="73" fillId="0" borderId="0" xfId="0" applyNumberFormat="1" applyFont="1" applyAlignment="1">
      <alignment horizontal="center"/>
    </xf>
    <xf numFmtId="0" fontId="48" fillId="0" borderId="34" xfId="0" applyFont="1" applyBorder="1" applyAlignment="1">
      <alignment horizontal="center" vertical="center"/>
    </xf>
    <xf numFmtId="0" fontId="48" fillId="4" borderId="25" xfId="0" applyFont="1" applyFill="1" applyBorder="1" applyAlignment="1">
      <alignment vertical="center"/>
    </xf>
    <xf numFmtId="0" fontId="48" fillId="6" borderId="39" xfId="0" applyFont="1" applyFill="1" applyBorder="1" applyAlignment="1">
      <alignment vertical="center"/>
    </xf>
    <xf numFmtId="0" fontId="48" fillId="3" borderId="25" xfId="0" applyFont="1" applyFill="1" applyBorder="1" applyAlignment="1">
      <alignment vertical="center"/>
    </xf>
    <xf numFmtId="164" fontId="48" fillId="0" borderId="38" xfId="0" applyNumberFormat="1" applyFont="1" applyBorder="1" applyAlignment="1">
      <alignment horizontal="center" vertical="center"/>
    </xf>
    <xf numFmtId="0" fontId="48" fillId="0" borderId="40" xfId="0" applyFont="1" applyBorder="1" applyAlignment="1">
      <alignment horizontal="left"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/>
    <xf numFmtId="0" fontId="48" fillId="6" borderId="37" xfId="0" applyFont="1" applyFill="1" applyBorder="1" applyAlignment="1">
      <alignment vertical="center"/>
    </xf>
    <xf numFmtId="0" fontId="48" fillId="4" borderId="37" xfId="0" applyFont="1" applyFill="1" applyBorder="1" applyAlignment="1">
      <alignment vertical="center"/>
    </xf>
    <xf numFmtId="0" fontId="48" fillId="12" borderId="25" xfId="0" applyFont="1" applyFill="1" applyBorder="1"/>
    <xf numFmtId="0" fontId="48" fillId="0" borderId="34" xfId="0" applyFont="1" applyBorder="1" applyAlignment="1">
      <alignment horizontal="left" vertical="center" wrapText="1"/>
    </xf>
    <xf numFmtId="0" fontId="48" fillId="10" borderId="25" xfId="0" applyFont="1" applyFill="1" applyBorder="1" applyAlignment="1">
      <alignment vertical="center"/>
    </xf>
    <xf numFmtId="0" fontId="48" fillId="8" borderId="25" xfId="0" applyFont="1" applyFill="1" applyBorder="1" applyAlignment="1">
      <alignment vertical="center"/>
    </xf>
    <xf numFmtId="165" fontId="73" fillId="0" borderId="0" xfId="0" applyNumberFormat="1" applyFont="1" applyAlignment="1">
      <alignment horizontal="right"/>
    </xf>
    <xf numFmtId="165" fontId="6" fillId="36" borderId="2" xfId="0" applyNumberFormat="1" applyFont="1" applyFill="1" applyBorder="1"/>
    <xf numFmtId="0" fontId="6" fillId="36" borderId="11" xfId="0" applyFont="1" applyFill="1" applyBorder="1"/>
    <xf numFmtId="0" fontId="6" fillId="36" borderId="2" xfId="0" applyFont="1" applyFill="1" applyBorder="1"/>
    <xf numFmtId="164" fontId="6" fillId="36" borderId="2" xfId="0" applyNumberFormat="1" applyFont="1" applyFill="1" applyBorder="1"/>
    <xf numFmtId="0" fontId="6" fillId="36" borderId="20" xfId="0" applyFont="1" applyFill="1" applyBorder="1"/>
    <xf numFmtId="0" fontId="6" fillId="36" borderId="6" xfId="0" applyFont="1" applyFill="1" applyBorder="1"/>
    <xf numFmtId="165" fontId="6" fillId="36" borderId="6" xfId="0" applyNumberFormat="1" applyFont="1" applyFill="1" applyBorder="1"/>
    <xf numFmtId="20" fontId="6" fillId="36" borderId="6" xfId="0" applyNumberFormat="1" applyFont="1" applyFill="1" applyBorder="1"/>
    <xf numFmtId="164" fontId="6" fillId="36" borderId="6" xfId="0" applyNumberFormat="1" applyFont="1" applyFill="1" applyBorder="1"/>
    <xf numFmtId="0" fontId="6" fillId="36" borderId="6" xfId="0" applyFont="1" applyFill="1" applyBorder="1" applyAlignment="1">
      <alignment horizontal="left"/>
    </xf>
    <xf numFmtId="0" fontId="6" fillId="36" borderId="21" xfId="0" applyFont="1" applyFill="1" applyBorder="1" applyAlignment="1">
      <alignment horizontal="left" vertical="center"/>
    </xf>
    <xf numFmtId="164" fontId="6" fillId="36" borderId="2" xfId="0" applyNumberFormat="1" applyFont="1" applyFill="1" applyBorder="1" applyAlignment="1">
      <alignment vertical="center"/>
    </xf>
    <xf numFmtId="0" fontId="6" fillId="36" borderId="2" xfId="0" applyFont="1" applyFill="1" applyBorder="1" applyAlignment="1">
      <alignment horizontal="left"/>
    </xf>
    <xf numFmtId="0" fontId="6" fillId="36" borderId="12" xfId="0" applyFont="1" applyFill="1" applyBorder="1" applyAlignment="1">
      <alignment horizontal="left" vertical="center"/>
    </xf>
    <xf numFmtId="20" fontId="6" fillId="36" borderId="2" xfId="0" applyNumberFormat="1" applyFont="1" applyFill="1" applyBorder="1"/>
    <xf numFmtId="0" fontId="6" fillId="36" borderId="12" xfId="0" applyFont="1" applyFill="1" applyBorder="1" applyAlignment="1">
      <alignment horizontal="center" vertical="center"/>
    </xf>
    <xf numFmtId="0" fontId="6" fillId="36" borderId="0" xfId="0" applyFont="1" applyFill="1"/>
    <xf numFmtId="0" fontId="6" fillId="36" borderId="11" xfId="3" applyFont="1" applyFill="1" applyBorder="1"/>
    <xf numFmtId="0" fontId="6" fillId="36" borderId="2" xfId="3" applyFont="1" applyFill="1" applyBorder="1"/>
    <xf numFmtId="165" fontId="6" fillId="36" borderId="2" xfId="3" applyNumberFormat="1" applyFont="1" applyFill="1" applyBorder="1"/>
    <xf numFmtId="164" fontId="6" fillId="36" borderId="42" xfId="3" applyNumberFormat="1" applyFont="1" applyFill="1" applyBorder="1" applyAlignment="1">
      <alignment vertical="center"/>
    </xf>
    <xf numFmtId="164" fontId="6" fillId="36" borderId="2" xfId="3" applyNumberFormat="1" applyFont="1" applyFill="1" applyBorder="1"/>
    <xf numFmtId="0" fontId="6" fillId="36" borderId="2" xfId="3" applyFont="1" applyFill="1" applyBorder="1" applyAlignment="1">
      <alignment horizontal="left" vertical="center"/>
    </xf>
    <xf numFmtId="0" fontId="6" fillId="36" borderId="12" xfId="3" applyFont="1" applyFill="1" applyBorder="1" applyAlignment="1">
      <alignment horizontal="center" vertical="center"/>
    </xf>
    <xf numFmtId="20" fontId="6" fillId="36" borderId="2" xfId="3" applyNumberFormat="1" applyFont="1" applyFill="1" applyBorder="1"/>
    <xf numFmtId="0" fontId="6" fillId="36" borderId="20" xfId="3" applyFont="1" applyFill="1" applyBorder="1"/>
    <xf numFmtId="0" fontId="6" fillId="36" borderId="6" xfId="3" applyFont="1" applyFill="1" applyBorder="1"/>
    <xf numFmtId="20" fontId="6" fillId="36" borderId="41" xfId="3" applyNumberFormat="1" applyFont="1" applyFill="1" applyBorder="1"/>
    <xf numFmtId="164" fontId="6" fillId="36" borderId="2" xfId="3" applyNumberFormat="1" applyFont="1" applyFill="1" applyBorder="1" applyAlignment="1">
      <alignment vertical="center"/>
    </xf>
    <xf numFmtId="164" fontId="6" fillId="36" borderId="41" xfId="3" applyNumberFormat="1" applyFont="1" applyFill="1" applyBorder="1"/>
    <xf numFmtId="164" fontId="6" fillId="36" borderId="42" xfId="3" applyNumberFormat="1" applyFont="1" applyFill="1" applyBorder="1"/>
    <xf numFmtId="0" fontId="6" fillId="36" borderId="8" xfId="0" applyFont="1" applyFill="1" applyBorder="1"/>
    <xf numFmtId="0" fontId="6" fillId="36" borderId="9" xfId="0" applyFont="1" applyFill="1" applyBorder="1"/>
    <xf numFmtId="165" fontId="6" fillId="36" borderId="9" xfId="0" applyNumberFormat="1" applyFont="1" applyFill="1" applyBorder="1"/>
    <xf numFmtId="164" fontId="6" fillId="36" borderId="9" xfId="0" applyNumberFormat="1" applyFont="1" applyFill="1" applyBorder="1"/>
    <xf numFmtId="0" fontId="6" fillId="36" borderId="9" xfId="0" applyFont="1" applyFill="1" applyBorder="1" applyAlignment="1">
      <alignment horizontal="left" vertical="center"/>
    </xf>
    <xf numFmtId="0" fontId="6" fillId="36" borderId="2" xfId="0" applyFont="1" applyFill="1" applyBorder="1" applyAlignment="1">
      <alignment horizontal="left" vertical="center"/>
    </xf>
    <xf numFmtId="0" fontId="0" fillId="36" borderId="11" xfId="0" applyFill="1" applyBorder="1"/>
    <xf numFmtId="0" fontId="0" fillId="36" borderId="2" xfId="0" applyFill="1" applyBorder="1"/>
    <xf numFmtId="165" fontId="0" fillId="36" borderId="2" xfId="0" applyNumberFormat="1" applyFill="1" applyBorder="1"/>
    <xf numFmtId="20" fontId="0" fillId="36" borderId="2" xfId="0" applyNumberFormat="1" applyFill="1" applyBorder="1"/>
    <xf numFmtId="164" fontId="0" fillId="36" borderId="2" xfId="0" applyNumberFormat="1" applyFill="1" applyBorder="1"/>
    <xf numFmtId="0" fontId="0" fillId="36" borderId="12" xfId="0" applyFill="1" applyBorder="1" applyAlignment="1">
      <alignment horizontal="center" vertical="center"/>
    </xf>
    <xf numFmtId="0" fontId="6" fillId="36" borderId="13" xfId="0" applyFont="1" applyFill="1" applyBorder="1"/>
    <xf numFmtId="0" fontId="6" fillId="36" borderId="14" xfId="0" applyFont="1" applyFill="1" applyBorder="1"/>
    <xf numFmtId="165" fontId="6" fillId="36" borderId="14" xfId="0" applyNumberFormat="1" applyFont="1" applyFill="1" applyBorder="1"/>
    <xf numFmtId="20" fontId="6" fillId="36" borderId="14" xfId="0" applyNumberFormat="1" applyFont="1" applyFill="1" applyBorder="1"/>
    <xf numFmtId="164" fontId="6" fillId="36" borderId="14" xfId="0" applyNumberFormat="1" applyFont="1" applyFill="1" applyBorder="1"/>
    <xf numFmtId="0" fontId="6" fillId="36" borderId="2" xfId="0" applyFont="1" applyFill="1" applyBorder="1" applyAlignment="1">
      <alignment horizontal="center"/>
    </xf>
    <xf numFmtId="0" fontId="6" fillId="36" borderId="14" xfId="0" applyFont="1" applyFill="1" applyBorder="1" applyAlignment="1">
      <alignment horizontal="center"/>
    </xf>
    <xf numFmtId="0" fontId="6" fillId="36" borderId="9" xfId="0" applyFont="1" applyFill="1" applyBorder="1" applyAlignment="1">
      <alignment horizontal="center"/>
    </xf>
    <xf numFmtId="0" fontId="6" fillId="36" borderId="9" xfId="0" applyFont="1" applyFill="1" applyBorder="1" applyAlignment="1">
      <alignment horizontal="center" vertical="center"/>
    </xf>
    <xf numFmtId="0" fontId="0" fillId="36" borderId="10" xfId="0" applyFill="1" applyBorder="1"/>
    <xf numFmtId="0" fontId="6" fillId="36" borderId="2" xfId="0" applyFont="1" applyFill="1" applyBorder="1" applyAlignment="1">
      <alignment horizontal="center" vertical="center"/>
    </xf>
    <xf numFmtId="0" fontId="0" fillId="36" borderId="12" xfId="0" applyFill="1" applyBorder="1"/>
    <xf numFmtId="20" fontId="6" fillId="36" borderId="0" xfId="0" applyNumberFormat="1" applyFont="1" applyFill="1"/>
    <xf numFmtId="0" fontId="6" fillId="36" borderId="14" xfId="0" applyFont="1" applyFill="1" applyBorder="1" applyAlignment="1">
      <alignment horizontal="center" vertical="center"/>
    </xf>
    <xf numFmtId="0" fontId="0" fillId="36" borderId="15" xfId="0" applyFill="1" applyBorder="1"/>
    <xf numFmtId="0" fontId="0" fillId="36" borderId="8" xfId="0" applyFill="1" applyBorder="1"/>
    <xf numFmtId="0" fontId="0" fillId="36" borderId="9" xfId="0" applyFill="1" applyBorder="1"/>
    <xf numFmtId="165" fontId="0" fillId="36" borderId="9" xfId="0" applyNumberFormat="1" applyFill="1" applyBorder="1"/>
    <xf numFmtId="164" fontId="0" fillId="36" borderId="9" xfId="0" applyNumberFormat="1" applyFill="1" applyBorder="1"/>
    <xf numFmtId="0" fontId="0" fillId="36" borderId="13" xfId="0" applyFill="1" applyBorder="1"/>
    <xf numFmtId="0" fontId="0" fillId="36" borderId="14" xfId="0" applyFill="1" applyBorder="1"/>
    <xf numFmtId="165" fontId="0" fillId="36" borderId="14" xfId="0" applyNumberFormat="1" applyFill="1" applyBorder="1"/>
    <xf numFmtId="20" fontId="0" fillId="36" borderId="14" xfId="0" applyNumberFormat="1" applyFill="1" applyBorder="1"/>
    <xf numFmtId="164" fontId="0" fillId="36" borderId="14" xfId="0" applyNumberFormat="1" applyFill="1" applyBorder="1"/>
    <xf numFmtId="0" fontId="6" fillId="36" borderId="11" xfId="0" applyFont="1" applyFill="1" applyBorder="1" applyAlignment="1">
      <alignment vertical="center"/>
    </xf>
    <xf numFmtId="165" fontId="6" fillId="36" borderId="2" xfId="0" applyNumberFormat="1" applyFont="1" applyFill="1" applyBorder="1" applyAlignment="1">
      <alignment horizontal="right" vertical="center"/>
    </xf>
    <xf numFmtId="0" fontId="6" fillId="36" borderId="6" xfId="0" applyFont="1" applyFill="1" applyBorder="1" applyAlignment="1">
      <alignment horizontal="center" vertical="center"/>
    </xf>
    <xf numFmtId="0" fontId="81" fillId="0" borderId="0" xfId="0" applyFont="1"/>
    <xf numFmtId="0" fontId="82" fillId="0" borderId="0" xfId="0" applyFont="1"/>
    <xf numFmtId="0" fontId="19" fillId="0" borderId="7" xfId="0" applyFont="1" applyBorder="1"/>
    <xf numFmtId="0" fontId="19" fillId="0" borderId="19" xfId="0" applyFont="1" applyBorder="1"/>
    <xf numFmtId="0" fontId="19" fillId="0" borderId="74" xfId="0" applyFont="1" applyBorder="1"/>
    <xf numFmtId="0" fontId="19" fillId="0" borderId="45" xfId="0" applyFont="1" applyBorder="1"/>
    <xf numFmtId="0" fontId="3" fillId="0" borderId="0" xfId="0" applyFont="1"/>
    <xf numFmtId="0" fontId="0" fillId="0" borderId="7" xfId="0" applyBorder="1"/>
    <xf numFmtId="0" fontId="0" fillId="36" borderId="3" xfId="0" applyFill="1" applyBorder="1"/>
    <xf numFmtId="0" fontId="3" fillId="36" borderId="1" xfId="0" applyFont="1" applyFill="1" applyBorder="1"/>
    <xf numFmtId="0" fontId="0" fillId="36" borderId="1" xfId="0" applyFill="1" applyBorder="1"/>
    <xf numFmtId="0" fontId="0" fillId="36" borderId="46" xfId="0" applyFill="1" applyBorder="1"/>
    <xf numFmtId="0" fontId="24" fillId="36" borderId="1" xfId="0" applyFont="1" applyFill="1" applyBorder="1"/>
    <xf numFmtId="0" fontId="0" fillId="38" borderId="3" xfId="0" applyFill="1" applyBorder="1"/>
    <xf numFmtId="0" fontId="0" fillId="38" borderId="1" xfId="0" applyFill="1" applyBorder="1"/>
    <xf numFmtId="0" fontId="0" fillId="28" borderId="11" xfId="0" applyFill="1" applyBorder="1"/>
    <xf numFmtId="0" fontId="0" fillId="28" borderId="2" xfId="0" applyFill="1" applyBorder="1"/>
    <xf numFmtId="165" fontId="0" fillId="28" borderId="2" xfId="0" applyNumberFormat="1" applyFill="1" applyBorder="1"/>
    <xf numFmtId="164" fontId="0" fillId="28" borderId="2" xfId="0" applyNumberFormat="1" applyFill="1" applyBorder="1"/>
    <xf numFmtId="0" fontId="0" fillId="38" borderId="7" xfId="0" applyFill="1" applyBorder="1"/>
    <xf numFmtId="0" fontId="84" fillId="36" borderId="6" xfId="0" applyFont="1" applyFill="1" applyBorder="1"/>
    <xf numFmtId="0" fontId="0" fillId="36" borderId="6" xfId="0" applyFill="1" applyBorder="1"/>
    <xf numFmtId="0" fontId="83" fillId="36" borderId="74" xfId="0" applyFont="1" applyFill="1" applyBorder="1"/>
    <xf numFmtId="0" fontId="85" fillId="0" borderId="76" xfId="0" applyFont="1" applyBorder="1" applyAlignment="1">
      <alignment horizontal="right" wrapText="1"/>
    </xf>
    <xf numFmtId="0" fontId="85" fillId="0" borderId="76" xfId="0" applyFont="1" applyBorder="1" applyAlignment="1">
      <alignment horizontal="left" wrapText="1"/>
    </xf>
    <xf numFmtId="20" fontId="85" fillId="0" borderId="76" xfId="0" applyNumberFormat="1" applyFont="1" applyBorder="1" applyAlignment="1">
      <alignment horizontal="right" wrapText="1"/>
    </xf>
    <xf numFmtId="0" fontId="85" fillId="0" borderId="77" xfId="0" applyFont="1" applyBorder="1" applyAlignment="1">
      <alignment horizontal="left" wrapText="1"/>
    </xf>
    <xf numFmtId="0" fontId="85" fillId="0" borderId="78" xfId="0" applyFont="1" applyBorder="1" applyAlignment="1">
      <alignment horizontal="left" wrapText="1"/>
    </xf>
    <xf numFmtId="0" fontId="85" fillId="0" borderId="78" xfId="0" applyFont="1" applyBorder="1" applyAlignment="1">
      <alignment horizontal="right" wrapText="1"/>
    </xf>
    <xf numFmtId="20" fontId="85" fillId="0" borderId="78" xfId="0" applyNumberFormat="1" applyFont="1" applyBorder="1" applyAlignment="1">
      <alignment horizontal="right" wrapText="1"/>
    </xf>
    <xf numFmtId="0" fontId="85" fillId="0" borderId="79" xfId="0" applyFont="1" applyBorder="1" applyAlignment="1">
      <alignment horizontal="left" wrapText="1"/>
    </xf>
    <xf numFmtId="0" fontId="85" fillId="0" borderId="80" xfId="0" applyFont="1" applyBorder="1" applyAlignment="1">
      <alignment horizontal="left" wrapText="1"/>
    </xf>
    <xf numFmtId="0" fontId="85" fillId="0" borderId="81" xfId="0" applyFont="1" applyBorder="1" applyAlignment="1">
      <alignment horizontal="left" wrapText="1"/>
    </xf>
    <xf numFmtId="0" fontId="0" fillId="0" borderId="81" xfId="0" applyBorder="1" applyAlignment="1">
      <alignment horizontal="left" wrapText="1"/>
    </xf>
    <xf numFmtId="0" fontId="85" fillId="39" borderId="82" xfId="0" applyFont="1" applyFill="1" applyBorder="1" applyAlignment="1">
      <alignment horizontal="left" wrapText="1"/>
    </xf>
    <xf numFmtId="0" fontId="85" fillId="0" borderId="83" xfId="0" applyFont="1" applyBorder="1" applyAlignment="1">
      <alignment horizontal="left" wrapText="1"/>
    </xf>
    <xf numFmtId="0" fontId="85" fillId="0" borderId="84" xfId="0" applyFont="1" applyBorder="1" applyAlignment="1">
      <alignment horizontal="left" wrapText="1"/>
    </xf>
    <xf numFmtId="0" fontId="85" fillId="0" borderId="84" xfId="0" applyFont="1" applyBorder="1" applyAlignment="1">
      <alignment horizontal="right" wrapText="1"/>
    </xf>
    <xf numFmtId="20" fontId="85" fillId="0" borderId="84" xfId="0" applyNumberFormat="1" applyFont="1" applyBorder="1" applyAlignment="1">
      <alignment horizontal="right" wrapText="1"/>
    </xf>
    <xf numFmtId="0" fontId="0" fillId="0" borderId="85" xfId="0" applyBorder="1" applyAlignment="1">
      <alignment horizontal="left" wrapText="1"/>
    </xf>
    <xf numFmtId="0" fontId="6" fillId="36" borderId="36" xfId="0" applyFont="1" applyFill="1" applyBorder="1"/>
    <xf numFmtId="20" fontId="6" fillId="36" borderId="1" xfId="0" applyNumberFormat="1" applyFont="1" applyFill="1" applyBorder="1"/>
    <xf numFmtId="0" fontId="48" fillId="37" borderId="39" xfId="0" applyFont="1" applyFill="1" applyBorder="1"/>
    <xf numFmtId="0" fontId="48" fillId="23" borderId="37" xfId="0" applyFont="1" applyFill="1" applyBorder="1" applyAlignment="1">
      <alignment vertical="center"/>
    </xf>
    <xf numFmtId="0" fontId="48" fillId="0" borderId="29" xfId="3" applyFont="1" applyBorder="1" applyAlignment="1">
      <alignment horizontal="center"/>
    </xf>
    <xf numFmtId="164" fontId="48" fillId="0" borderId="29" xfId="0" applyNumberFormat="1" applyFont="1" applyBorder="1" applyAlignment="1">
      <alignment horizontal="left"/>
    </xf>
    <xf numFmtId="0" fontId="73" fillId="0" borderId="40" xfId="0" applyFont="1" applyBorder="1" applyAlignment="1">
      <alignment horizontal="left" vertical="center"/>
    </xf>
    <xf numFmtId="0" fontId="6" fillId="36" borderId="86" xfId="0" applyFont="1" applyFill="1" applyBorder="1"/>
    <xf numFmtId="0" fontId="6" fillId="36" borderId="19" xfId="0" applyFont="1" applyFill="1" applyBorder="1"/>
    <xf numFmtId="164" fontId="24" fillId="36" borderId="2" xfId="0" applyNumberFormat="1" applyFont="1" applyFill="1" applyBorder="1"/>
    <xf numFmtId="0" fontId="74" fillId="18" borderId="39" xfId="0" applyFont="1" applyFill="1" applyBorder="1" applyAlignment="1">
      <alignment vertical="center"/>
    </xf>
    <xf numFmtId="0" fontId="48" fillId="6" borderId="4" xfId="0" applyFont="1" applyFill="1" applyBorder="1" applyAlignment="1">
      <alignment vertical="center"/>
    </xf>
    <xf numFmtId="0" fontId="48" fillId="10" borderId="39" xfId="0" applyFont="1" applyFill="1" applyBorder="1" applyAlignment="1">
      <alignment vertical="center"/>
    </xf>
    <xf numFmtId="0" fontId="48" fillId="27" borderId="37" xfId="0" applyFont="1" applyFill="1" applyBorder="1"/>
    <xf numFmtId="0" fontId="48" fillId="11" borderId="39" xfId="0" applyFont="1" applyFill="1" applyBorder="1" applyAlignment="1">
      <alignment vertical="center"/>
    </xf>
    <xf numFmtId="0" fontId="75" fillId="15" borderId="25" xfId="0" applyFont="1" applyFill="1" applyBorder="1"/>
    <xf numFmtId="0" fontId="48" fillId="3" borderId="37" xfId="0" applyFont="1" applyFill="1" applyBorder="1" applyAlignment="1">
      <alignment vertical="center"/>
    </xf>
    <xf numFmtId="0" fontId="48" fillId="0" borderId="20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165" fontId="48" fillId="0" borderId="6" xfId="0" applyNumberFormat="1" applyFont="1" applyBorder="1" applyAlignment="1">
      <alignment horizontal="right"/>
    </xf>
    <xf numFmtId="165" fontId="76" fillId="0" borderId="0" xfId="0" applyNumberFormat="1" applyFont="1" applyAlignment="1">
      <alignment horizontal="right"/>
    </xf>
    <xf numFmtId="164" fontId="48" fillId="0" borderId="6" xfId="0" applyNumberFormat="1" applyFont="1" applyBorder="1" applyAlignment="1">
      <alignment horizontal="center"/>
    </xf>
    <xf numFmtId="164" fontId="76" fillId="0" borderId="0" xfId="0" applyNumberFormat="1" applyFont="1" applyAlignment="1">
      <alignment horizontal="center"/>
    </xf>
    <xf numFmtId="0" fontId="48" fillId="0" borderId="0" xfId="3" applyFont="1" applyAlignment="1">
      <alignment horizontal="left"/>
    </xf>
    <xf numFmtId="0" fontId="76" fillId="0" borderId="0" xfId="0" applyFont="1" applyAlignment="1">
      <alignment horizontal="left"/>
    </xf>
    <xf numFmtId="0" fontId="73" fillId="0" borderId="34" xfId="0" applyFont="1" applyBorder="1" applyAlignment="1">
      <alignment horizontal="center"/>
    </xf>
    <xf numFmtId="0" fontId="48" fillId="0" borderId="21" xfId="0" applyFont="1" applyBorder="1" applyAlignment="1">
      <alignment horizontal="left"/>
    </xf>
    <xf numFmtId="0" fontId="73" fillId="0" borderId="30" xfId="0" applyFont="1" applyBorder="1" applyAlignment="1">
      <alignment horizontal="left"/>
    </xf>
    <xf numFmtId="0" fontId="76" fillId="0" borderId="34" xfId="0" applyFont="1" applyBorder="1" applyAlignment="1">
      <alignment horizontal="left"/>
    </xf>
    <xf numFmtId="165" fontId="24" fillId="36" borderId="2" xfId="0" applyNumberFormat="1" applyFont="1" applyFill="1" applyBorder="1"/>
    <xf numFmtId="0" fontId="3" fillId="0" borderId="27" xfId="0" applyFont="1" applyBorder="1" applyAlignment="1">
      <alignment horizontal="center" vertical="center" wrapText="1"/>
    </xf>
    <xf numFmtId="0" fontId="0" fillId="36" borderId="19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37" fillId="0" borderId="27" xfId="0" applyFont="1" applyBorder="1" applyAlignment="1">
      <alignment horizontal="center"/>
    </xf>
    <xf numFmtId="0" fontId="77" fillId="0" borderId="26" xfId="0" applyFont="1" applyBorder="1"/>
    <xf numFmtId="0" fontId="73" fillId="0" borderId="86" xfId="0" applyFont="1" applyBorder="1"/>
    <xf numFmtId="0" fontId="73" fillId="0" borderId="19" xfId="0" applyFont="1" applyBorder="1"/>
    <xf numFmtId="0" fontId="0" fillId="0" borderId="19" xfId="0" applyBorder="1"/>
    <xf numFmtId="0" fontId="73" fillId="0" borderId="87" xfId="0" applyFont="1" applyBorder="1"/>
    <xf numFmtId="0" fontId="87" fillId="11" borderId="4" xfId="0" applyFont="1" applyFill="1" applyBorder="1" applyAlignment="1">
      <alignment vertical="center"/>
    </xf>
    <xf numFmtId="164" fontId="24" fillId="36" borderId="6" xfId="0" applyNumberFormat="1" applyFont="1" applyFill="1" applyBorder="1"/>
    <xf numFmtId="0" fontId="24" fillId="36" borderId="9" xfId="0" applyFont="1" applyFill="1" applyBorder="1"/>
    <xf numFmtId="0" fontId="88" fillId="0" borderId="0" xfId="0" applyFont="1"/>
    <xf numFmtId="0" fontId="88" fillId="0" borderId="22" xfId="0" applyFont="1" applyBorder="1"/>
    <xf numFmtId="0" fontId="86" fillId="0" borderId="23" xfId="0" applyFont="1" applyBorder="1" applyAlignment="1">
      <alignment horizontal="center"/>
    </xf>
    <xf numFmtId="165" fontId="86" fillId="0" borderId="23" xfId="0" applyNumberFormat="1" applyFont="1" applyBorder="1" applyAlignment="1">
      <alignment horizontal="right"/>
    </xf>
    <xf numFmtId="164" fontId="86" fillId="0" borderId="23" xfId="0" applyNumberFormat="1" applyFont="1" applyBorder="1" applyAlignment="1">
      <alignment horizontal="right"/>
    </xf>
    <xf numFmtId="0" fontId="88" fillId="0" borderId="23" xfId="0" applyFont="1" applyBorder="1" applyAlignment="1">
      <alignment horizontal="center"/>
    </xf>
    <xf numFmtId="0" fontId="88" fillId="0" borderId="26" xfId="0" applyFont="1" applyBorder="1" applyAlignment="1">
      <alignment horizontal="center" vertical="center"/>
    </xf>
    <xf numFmtId="0" fontId="6" fillId="36" borderId="1" xfId="0" applyFont="1" applyFill="1" applyBorder="1"/>
    <xf numFmtId="165" fontId="6" fillId="36" borderId="1" xfId="0" applyNumberFormat="1" applyFont="1" applyFill="1" applyBorder="1"/>
    <xf numFmtId="0" fontId="24" fillId="36" borderId="12" xfId="0" applyFont="1" applyFill="1" applyBorder="1" applyAlignment="1">
      <alignment horizontal="center" vertical="center"/>
    </xf>
    <xf numFmtId="0" fontId="86" fillId="0" borderId="0" xfId="0" applyFont="1"/>
    <xf numFmtId="0" fontId="86" fillId="0" borderId="22" xfId="0" applyFont="1" applyBorder="1"/>
    <xf numFmtId="0" fontId="86" fillId="0" borderId="23" xfId="0" applyFont="1" applyBorder="1"/>
    <xf numFmtId="0" fontId="86" fillId="0" borderId="26" xfId="0" applyFont="1" applyBorder="1" applyAlignment="1">
      <alignment horizontal="left"/>
    </xf>
    <xf numFmtId="0" fontId="86" fillId="0" borderId="26" xfId="0" applyFont="1" applyBorder="1" applyAlignment="1">
      <alignment horizontal="center" vertical="center"/>
    </xf>
    <xf numFmtId="0" fontId="88" fillId="0" borderId="0" xfId="0" applyFont="1" applyAlignment="1">
      <alignment wrapText="1"/>
    </xf>
    <xf numFmtId="0" fontId="88" fillId="0" borderId="22" xfId="0" applyFont="1" applyBorder="1" applyAlignment="1">
      <alignment horizontal="left" vertical="center" wrapText="1"/>
    </xf>
    <xf numFmtId="0" fontId="86" fillId="0" borderId="23" xfId="0" applyFont="1" applyBorder="1" applyAlignment="1">
      <alignment horizontal="left" vertical="center" wrapText="1"/>
    </xf>
    <xf numFmtId="165" fontId="86" fillId="0" borderId="23" xfId="0" applyNumberFormat="1" applyFont="1" applyBorder="1" applyAlignment="1">
      <alignment horizontal="right" vertical="center" wrapText="1"/>
    </xf>
    <xf numFmtId="164" fontId="86" fillId="0" borderId="23" xfId="0" applyNumberFormat="1" applyFont="1" applyBorder="1" applyAlignment="1">
      <alignment horizontal="center" vertical="center" wrapText="1"/>
    </xf>
    <xf numFmtId="164" fontId="86" fillId="0" borderId="26" xfId="0" applyNumberFormat="1" applyFont="1" applyBorder="1" applyAlignment="1">
      <alignment horizontal="left" vertical="center" wrapText="1"/>
    </xf>
    <xf numFmtId="0" fontId="86" fillId="0" borderId="26" xfId="0" applyFont="1" applyBorder="1" applyAlignment="1">
      <alignment horizontal="left" vertical="center" wrapText="1"/>
    </xf>
    <xf numFmtId="0" fontId="0" fillId="9" borderId="0" xfId="0" applyFill="1"/>
    <xf numFmtId="0" fontId="89" fillId="0" borderId="0" xfId="0" applyFont="1" applyAlignment="1">
      <alignment wrapText="1"/>
    </xf>
    <xf numFmtId="0" fontId="90" fillId="0" borderId="22" xfId="0" applyFont="1" applyBorder="1" applyAlignment="1">
      <alignment vertical="center" wrapText="1"/>
    </xf>
    <xf numFmtId="0" fontId="90" fillId="0" borderId="23" xfId="0" applyFont="1" applyBorder="1" applyAlignment="1">
      <alignment vertical="center" wrapText="1"/>
    </xf>
    <xf numFmtId="165" fontId="90" fillId="0" borderId="23" xfId="0" applyNumberFormat="1" applyFont="1" applyBorder="1" applyAlignment="1">
      <alignment horizontal="center" vertical="center" wrapText="1"/>
    </xf>
    <xf numFmtId="164" fontId="90" fillId="0" borderId="23" xfId="0" applyNumberFormat="1" applyFont="1" applyBorder="1" applyAlignment="1">
      <alignment horizontal="center" vertical="center" wrapText="1"/>
    </xf>
    <xf numFmtId="0" fontId="90" fillId="0" borderId="27" xfId="0" applyFont="1" applyBorder="1" applyAlignment="1">
      <alignment horizontal="center" vertical="center" wrapText="1"/>
    </xf>
    <xf numFmtId="0" fontId="90" fillId="0" borderId="26" xfId="0" applyFont="1" applyBorder="1" applyAlignment="1">
      <alignment vertical="center" wrapText="1"/>
    </xf>
    <xf numFmtId="0" fontId="90" fillId="0" borderId="0" xfId="0" applyFont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166" fontId="90" fillId="0" borderId="0" xfId="0" applyNumberFormat="1" applyFont="1" applyAlignment="1">
      <alignment horizontal="right" wrapText="1"/>
    </xf>
    <xf numFmtId="164" fontId="90" fillId="0" borderId="0" xfId="0" applyNumberFormat="1" applyFont="1" applyAlignment="1">
      <alignment horizontal="right" wrapText="1"/>
    </xf>
    <xf numFmtId="0" fontId="0" fillId="0" borderId="26" xfId="0" applyBorder="1" applyAlignment="1">
      <alignment horizontal="center"/>
    </xf>
    <xf numFmtId="0" fontId="6" fillId="36" borderId="86" xfId="0" applyFont="1" applyFill="1" applyBorder="1" applyAlignment="1">
      <alignment horizontal="center" vertical="center"/>
    </xf>
    <xf numFmtId="0" fontId="6" fillId="36" borderId="19" xfId="0" applyFont="1" applyFill="1" applyBorder="1" applyAlignment="1">
      <alignment horizontal="center" vertical="center"/>
    </xf>
    <xf numFmtId="0" fontId="0" fillId="36" borderId="19" xfId="0" applyFill="1" applyBorder="1" applyAlignment="1">
      <alignment horizontal="center"/>
    </xf>
    <xf numFmtId="0" fontId="6" fillId="36" borderId="19" xfId="0" applyFont="1" applyFill="1" applyBorder="1" applyAlignment="1">
      <alignment horizontal="center"/>
    </xf>
    <xf numFmtId="0" fontId="0" fillId="36" borderId="19" xfId="0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6" fillId="0" borderId="36" xfId="0" applyFont="1" applyBorder="1"/>
    <xf numFmtId="0" fontId="6" fillId="0" borderId="1" xfId="0" applyFont="1" applyBorder="1"/>
    <xf numFmtId="20" fontId="6" fillId="0" borderId="1" xfId="0" applyNumberFormat="1" applyFont="1" applyBorder="1"/>
    <xf numFmtId="164" fontId="6" fillId="0" borderId="1" xfId="0" applyNumberFormat="1" applyFont="1" applyBorder="1"/>
    <xf numFmtId="164" fontId="24" fillId="0" borderId="1" xfId="0" applyNumberFormat="1" applyFont="1" applyBorder="1"/>
    <xf numFmtId="0" fontId="6" fillId="0" borderId="26" xfId="0" applyFont="1" applyBorder="1"/>
    <xf numFmtId="165" fontId="6" fillId="38" borderId="2" xfId="0" applyNumberFormat="1" applyFont="1" applyFill="1" applyBorder="1"/>
    <xf numFmtId="165" fontId="6" fillId="28" borderId="1" xfId="0" applyNumberFormat="1" applyFont="1" applyFill="1" applyBorder="1"/>
    <xf numFmtId="0" fontId="36" fillId="0" borderId="0" xfId="0" applyFont="1"/>
    <xf numFmtId="164" fontId="3" fillId="0" borderId="23" xfId="0" applyNumberFormat="1" applyFont="1" applyBorder="1" applyAlignment="1">
      <alignment horizontal="right" vertical="center" wrapText="1"/>
    </xf>
    <xf numFmtId="0" fontId="3" fillId="0" borderId="26" xfId="0" applyFont="1" applyBorder="1" applyAlignment="1">
      <alignment horizontal="center" vertical="center" wrapText="1"/>
    </xf>
    <xf numFmtId="164" fontId="24" fillId="0" borderId="2" xfId="0" applyNumberFormat="1" applyFont="1" applyBorder="1"/>
    <xf numFmtId="0" fontId="6" fillId="0" borderId="19" xfId="0" applyFont="1" applyBorder="1"/>
    <xf numFmtId="0" fontId="6" fillId="0" borderId="86" xfId="0" applyFont="1" applyBorder="1"/>
    <xf numFmtId="20" fontId="6" fillId="0" borderId="14" xfId="0" applyNumberFormat="1" applyFont="1" applyBorder="1"/>
    <xf numFmtId="164" fontId="6" fillId="0" borderId="14" xfId="0" applyNumberFormat="1" applyFont="1" applyBorder="1"/>
    <xf numFmtId="0" fontId="73" fillId="14" borderId="37" xfId="0" applyFont="1" applyFill="1" applyBorder="1"/>
    <xf numFmtId="0" fontId="48" fillId="16" borderId="39" xfId="0" applyFont="1" applyFill="1" applyBorder="1" applyAlignment="1">
      <alignment vertical="center"/>
    </xf>
    <xf numFmtId="0" fontId="48" fillId="16" borderId="37" xfId="0" applyFont="1" applyFill="1" applyBorder="1" applyAlignment="1">
      <alignment vertical="center"/>
    </xf>
    <xf numFmtId="0" fontId="73" fillId="0" borderId="25" xfId="0" applyFont="1" applyBorder="1"/>
    <xf numFmtId="0" fontId="48" fillId="16" borderId="4" xfId="0" applyFont="1" applyFill="1" applyBorder="1" applyAlignment="1">
      <alignment vertical="center"/>
    </xf>
    <xf numFmtId="0" fontId="48" fillId="3" borderId="3" xfId="0" applyFont="1" applyFill="1" applyBorder="1" applyAlignment="1">
      <alignment vertical="center"/>
    </xf>
    <xf numFmtId="0" fontId="48" fillId="4" borderId="39" xfId="0" applyFont="1" applyFill="1" applyBorder="1" applyAlignment="1">
      <alignment vertical="center"/>
    </xf>
    <xf numFmtId="0" fontId="48" fillId="10" borderId="37" xfId="0" applyFont="1" applyFill="1" applyBorder="1" applyAlignment="1">
      <alignment vertical="center"/>
    </xf>
    <xf numFmtId="0" fontId="48" fillId="7" borderId="39" xfId="0" applyFont="1" applyFill="1" applyBorder="1" applyAlignment="1">
      <alignment vertical="center"/>
    </xf>
    <xf numFmtId="0" fontId="48" fillId="3" borderId="4" xfId="0" applyFont="1" applyFill="1" applyBorder="1" applyAlignment="1">
      <alignment vertical="center"/>
    </xf>
    <xf numFmtId="0" fontId="73" fillId="14" borderId="39" xfId="0" applyFont="1" applyFill="1" applyBorder="1"/>
    <xf numFmtId="0" fontId="48" fillId="0" borderId="38" xfId="0" applyFont="1" applyBorder="1" applyAlignment="1">
      <alignment horizontal="center" vertical="center"/>
    </xf>
    <xf numFmtId="165" fontId="48" fillId="0" borderId="2" xfId="0" applyNumberFormat="1" applyFont="1" applyBorder="1"/>
    <xf numFmtId="165" fontId="48" fillId="0" borderId="38" xfId="0" applyNumberFormat="1" applyFont="1" applyBorder="1" applyAlignment="1">
      <alignment horizontal="right" vertical="center"/>
    </xf>
    <xf numFmtId="20" fontId="48" fillId="0" borderId="2" xfId="0" applyNumberFormat="1" applyFont="1" applyBorder="1" applyAlignment="1">
      <alignment horizontal="center"/>
    </xf>
    <xf numFmtId="164" fontId="48" fillId="0" borderId="38" xfId="0" applyNumberFormat="1" applyFont="1" applyBorder="1" applyAlignment="1">
      <alignment horizontal="left"/>
    </xf>
    <xf numFmtId="0" fontId="48" fillId="0" borderId="6" xfId="0" applyFont="1" applyBorder="1" applyAlignment="1">
      <alignment horizontal="left"/>
    </xf>
    <xf numFmtId="0" fontId="48" fillId="0" borderId="40" xfId="0" applyFont="1" applyBorder="1" applyAlignment="1">
      <alignment horizontal="center" vertical="center"/>
    </xf>
    <xf numFmtId="0" fontId="48" fillId="0" borderId="34" xfId="0" applyFont="1" applyBorder="1"/>
    <xf numFmtId="0" fontId="48" fillId="0" borderId="12" xfId="0" applyFont="1" applyBorder="1" applyAlignment="1">
      <alignment horizontal="center" vertical="center"/>
    </xf>
    <xf numFmtId="0" fontId="48" fillId="0" borderId="10" xfId="0" applyFont="1" applyBorder="1" applyAlignment="1">
      <alignment horizontal="left"/>
    </xf>
    <xf numFmtId="0" fontId="48" fillId="0" borderId="2" xfId="0" applyFont="1" applyBorder="1" applyAlignment="1">
      <alignment horizontal="center" vertical="center"/>
    </xf>
    <xf numFmtId="0" fontId="73" fillId="0" borderId="30" xfId="0" applyFont="1" applyBorder="1" applyAlignment="1">
      <alignment horizontal="center" vertical="center"/>
    </xf>
    <xf numFmtId="164" fontId="6" fillId="38" borderId="2" xfId="0" applyNumberFormat="1" applyFont="1" applyFill="1" applyBorder="1"/>
    <xf numFmtId="0" fontId="24" fillId="0" borderId="2" xfId="0" applyFont="1" applyBorder="1"/>
    <xf numFmtId="165" fontId="24" fillId="0" borderId="2" xfId="0" applyNumberFormat="1" applyFont="1" applyBorder="1"/>
    <xf numFmtId="20" fontId="24" fillId="0" borderId="2" xfId="0" applyNumberFormat="1" applyFont="1" applyBorder="1"/>
    <xf numFmtId="0" fontId="24" fillId="0" borderId="2" xfId="0" applyFont="1" applyBorder="1" applyAlignment="1">
      <alignment horizontal="center"/>
    </xf>
    <xf numFmtId="0" fontId="6" fillId="28" borderId="8" xfId="0" applyFont="1" applyFill="1" applyBorder="1"/>
    <xf numFmtId="0" fontId="6" fillId="28" borderId="9" xfId="0" applyFont="1" applyFill="1" applyBorder="1" applyAlignment="1">
      <alignment horizontal="center"/>
    </xf>
    <xf numFmtId="165" fontId="6" fillId="28" borderId="9" xfId="0" applyNumberFormat="1" applyFont="1" applyFill="1" applyBorder="1"/>
    <xf numFmtId="164" fontId="6" fillId="28" borderId="2" xfId="0" applyNumberFormat="1" applyFont="1" applyFill="1" applyBorder="1" applyAlignment="1">
      <alignment vertical="center"/>
    </xf>
    <xf numFmtId="164" fontId="6" fillId="28" borderId="9" xfId="0" applyNumberFormat="1" applyFont="1" applyFill="1" applyBorder="1"/>
    <xf numFmtId="0" fontId="6" fillId="28" borderId="11" xfId="0" applyFont="1" applyFill="1" applyBorder="1"/>
    <xf numFmtId="0" fontId="6" fillId="28" borderId="2" xfId="0" applyFont="1" applyFill="1" applyBorder="1" applyAlignment="1">
      <alignment horizontal="center"/>
    </xf>
    <xf numFmtId="165" fontId="6" fillId="28" borderId="2" xfId="0" applyNumberFormat="1" applyFont="1" applyFill="1" applyBorder="1"/>
    <xf numFmtId="164" fontId="6" fillId="28" borderId="2" xfId="0" applyNumberFormat="1" applyFont="1" applyFill="1" applyBorder="1"/>
    <xf numFmtId="0" fontId="6" fillId="9" borderId="11" xfId="0" applyFont="1" applyFill="1" applyBorder="1"/>
    <xf numFmtId="0" fontId="6" fillId="9" borderId="6" xfId="0" applyFont="1" applyFill="1" applyBorder="1"/>
    <xf numFmtId="165" fontId="6" fillId="9" borderId="2" xfId="0" applyNumberFormat="1" applyFont="1" applyFill="1" applyBorder="1"/>
    <xf numFmtId="164" fontId="6" fillId="9" borderId="2" xfId="0" applyNumberFormat="1" applyFont="1" applyFill="1" applyBorder="1" applyAlignment="1">
      <alignment vertical="center"/>
    </xf>
    <xf numFmtId="164" fontId="6" fillId="9" borderId="2" xfId="0" applyNumberFormat="1" applyFont="1" applyFill="1" applyBorder="1"/>
    <xf numFmtId="0" fontId="6" fillId="9" borderId="2" xfId="0" applyFont="1" applyFill="1" applyBorder="1" applyAlignment="1">
      <alignment horizontal="left"/>
    </xf>
    <xf numFmtId="0" fontId="6" fillId="9" borderId="12" xfId="0" applyFont="1" applyFill="1" applyBorder="1" applyAlignment="1">
      <alignment horizontal="left" vertical="center"/>
    </xf>
    <xf numFmtId="0" fontId="6" fillId="9" borderId="2" xfId="0" applyFont="1" applyFill="1" applyBorder="1"/>
    <xf numFmtId="0" fontId="6" fillId="9" borderId="0" xfId="0" applyFont="1" applyFill="1"/>
    <xf numFmtId="0" fontId="0" fillId="9" borderId="0" xfId="0" applyFill="1" applyAlignment="1">
      <alignment vertical="center" wrapText="1"/>
    </xf>
    <xf numFmtId="0" fontId="6" fillId="38" borderId="2" xfId="0" applyFont="1" applyFill="1" applyBorder="1" applyAlignment="1">
      <alignment horizontal="left"/>
    </xf>
    <xf numFmtId="0" fontId="6" fillId="38" borderId="11" xfId="0" applyFont="1" applyFill="1" applyBorder="1"/>
    <xf numFmtId="0" fontId="6" fillId="38" borderId="2" xfId="0" applyFont="1" applyFill="1" applyBorder="1"/>
    <xf numFmtId="0" fontId="6" fillId="38" borderId="1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0" fontId="0" fillId="9" borderId="12" xfId="0" applyFill="1" applyBorder="1"/>
    <xf numFmtId="0" fontId="6" fillId="9" borderId="12" xfId="0" applyFont="1" applyFill="1" applyBorder="1"/>
    <xf numFmtId="0" fontId="6" fillId="0" borderId="9" xfId="0" applyFont="1" applyBorder="1" applyAlignment="1">
      <alignment horizontal="left" vertical="center" wrapText="1"/>
    </xf>
    <xf numFmtId="0" fontId="6" fillId="0" borderId="8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37" borderId="8" xfId="0" applyFont="1" applyFill="1" applyBorder="1" applyAlignment="1">
      <alignment horizontal="left" vertical="center" wrapText="1"/>
    </xf>
    <xf numFmtId="0" fontId="6" fillId="37" borderId="9" xfId="0" applyFont="1" applyFill="1" applyBorder="1" applyAlignment="1">
      <alignment horizontal="left" vertical="center" wrapText="1"/>
    </xf>
    <xf numFmtId="165" fontId="6" fillId="37" borderId="9" xfId="0" applyNumberFormat="1" applyFont="1" applyFill="1" applyBorder="1" applyAlignment="1">
      <alignment horizontal="right" vertical="center" wrapText="1"/>
    </xf>
    <xf numFmtId="164" fontId="6" fillId="37" borderId="9" xfId="0" applyNumberFormat="1" applyFont="1" applyFill="1" applyBorder="1" applyAlignment="1">
      <alignment horizontal="right" vertical="center" wrapText="1"/>
    </xf>
    <xf numFmtId="0" fontId="6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 applyAlignment="1">
      <alignment horizontal="left" vertical="center" wrapText="1"/>
    </xf>
    <xf numFmtId="165" fontId="6" fillId="37" borderId="2" xfId="0" applyNumberFormat="1" applyFont="1" applyFill="1" applyBorder="1" applyAlignment="1">
      <alignment horizontal="right" vertical="center" wrapText="1"/>
    </xf>
    <xf numFmtId="164" fontId="6" fillId="37" borderId="2" xfId="0" applyNumberFormat="1" applyFont="1" applyFill="1" applyBorder="1" applyAlignment="1">
      <alignment horizontal="right" vertical="center" wrapText="1"/>
    </xf>
    <xf numFmtId="20" fontId="6" fillId="9" borderId="2" xfId="0" applyNumberFormat="1" applyFont="1" applyFill="1" applyBorder="1"/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164" fontId="6" fillId="0" borderId="9" xfId="0" applyNumberFormat="1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32" xfId="0" applyFont="1" applyBorder="1"/>
    <xf numFmtId="0" fontId="6" fillId="0" borderId="13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/>
    <xf numFmtId="165" fontId="6" fillId="37" borderId="9" xfId="0" applyNumberFormat="1" applyFont="1" applyFill="1" applyBorder="1"/>
    <xf numFmtId="165" fontId="6" fillId="37" borderId="2" xfId="0" applyNumberFormat="1" applyFont="1" applyFill="1" applyBorder="1"/>
    <xf numFmtId="164" fontId="11" fillId="9" borderId="2" xfId="0" applyNumberFormat="1" applyFont="1" applyFill="1" applyBorder="1" applyAlignment="1">
      <alignment horizontal="right" vertical="center" wrapText="1"/>
    </xf>
    <xf numFmtId="170" fontId="11" fillId="9" borderId="2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20" fontId="6" fillId="37" borderId="2" xfId="0" applyNumberFormat="1" applyFont="1" applyFill="1" applyBorder="1" applyAlignment="1">
      <alignment horizontal="right" vertical="center" wrapText="1"/>
    </xf>
    <xf numFmtId="0" fontId="6" fillId="0" borderId="9" xfId="0" applyFont="1" applyBorder="1" applyAlignment="1">
      <alignment wrapText="1"/>
    </xf>
    <xf numFmtId="164" fontId="6" fillId="0" borderId="9" xfId="0" applyNumberFormat="1" applyFont="1" applyBorder="1" applyAlignment="1">
      <alignment wrapText="1"/>
    </xf>
    <xf numFmtId="0" fontId="6" fillId="0" borderId="86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2" xfId="0" applyFont="1" applyBorder="1" applyAlignment="1">
      <alignment wrapText="1"/>
    </xf>
    <xf numFmtId="164" fontId="6" fillId="0" borderId="2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37" borderId="8" xfId="0" applyFont="1" applyFill="1" applyBorder="1" applyAlignment="1">
      <alignment wrapText="1"/>
    </xf>
    <xf numFmtId="0" fontId="6" fillId="37" borderId="9" xfId="0" applyFont="1" applyFill="1" applyBorder="1" applyAlignment="1">
      <alignment wrapText="1"/>
    </xf>
    <xf numFmtId="0" fontId="6" fillId="37" borderId="11" xfId="0" applyFont="1" applyFill="1" applyBorder="1" applyAlignment="1">
      <alignment wrapText="1"/>
    </xf>
    <xf numFmtId="0" fontId="6" fillId="37" borderId="2" xfId="0" applyFont="1" applyFill="1" applyBorder="1" applyAlignment="1">
      <alignment wrapText="1"/>
    </xf>
    <xf numFmtId="0" fontId="6" fillId="38" borderId="11" xfId="0" applyFont="1" applyFill="1" applyBorder="1" applyAlignment="1">
      <alignment wrapText="1"/>
    </xf>
    <xf numFmtId="0" fontId="6" fillId="38" borderId="2" xfId="0" applyFont="1" applyFill="1" applyBorder="1" applyAlignment="1">
      <alignment wrapText="1"/>
    </xf>
    <xf numFmtId="164" fontId="6" fillId="38" borderId="2" xfId="0" applyNumberFormat="1" applyFont="1" applyFill="1" applyBorder="1" applyAlignment="1">
      <alignment wrapText="1"/>
    </xf>
    <xf numFmtId="0" fontId="6" fillId="38" borderId="19" xfId="0" applyFont="1" applyFill="1" applyBorder="1" applyAlignment="1">
      <alignment wrapText="1"/>
    </xf>
    <xf numFmtId="0" fontId="6" fillId="0" borderId="9" xfId="0" applyFont="1" applyBorder="1" applyAlignment="1">
      <alignment horizontal="center" vertical="center"/>
    </xf>
    <xf numFmtId="0" fontId="0" fillId="0" borderId="8" xfId="0" applyBorder="1"/>
    <xf numFmtId="165" fontId="0" fillId="0" borderId="9" xfId="0" applyNumberFormat="1" applyBorder="1"/>
    <xf numFmtId="164" fontId="0" fillId="0" borderId="9" xfId="0" applyNumberFormat="1" applyBorder="1"/>
    <xf numFmtId="0" fontId="24" fillId="0" borderId="11" xfId="0" applyFont="1" applyBorder="1"/>
    <xf numFmtId="0" fontId="24" fillId="0" borderId="13" xfId="0" applyFont="1" applyBorder="1"/>
    <xf numFmtId="0" fontId="24" fillId="0" borderId="14" xfId="0" applyFont="1" applyBorder="1"/>
    <xf numFmtId="165" fontId="24" fillId="0" borderId="14" xfId="0" applyNumberFormat="1" applyFont="1" applyBorder="1"/>
    <xf numFmtId="164" fontId="24" fillId="0" borderId="14" xfId="0" applyNumberFormat="1" applyFont="1" applyBorder="1"/>
    <xf numFmtId="164" fontId="24" fillId="0" borderId="9" xfId="0" applyNumberFormat="1" applyFont="1" applyBorder="1"/>
    <xf numFmtId="0" fontId="24" fillId="0" borderId="9" xfId="0" applyFont="1" applyBorder="1" applyAlignment="1">
      <alignment horizontal="center" vertical="center"/>
    </xf>
    <xf numFmtId="0" fontId="24" fillId="0" borderId="19" xfId="0" applyFont="1" applyBorder="1"/>
    <xf numFmtId="0" fontId="6" fillId="37" borderId="2" xfId="0" applyFont="1" applyFill="1" applyBorder="1"/>
    <xf numFmtId="0" fontId="48" fillId="20" borderId="39" xfId="0" applyFont="1" applyFill="1" applyBorder="1"/>
    <xf numFmtId="0" fontId="48" fillId="26" borderId="39" xfId="3" applyFont="1" applyFill="1" applyBorder="1"/>
    <xf numFmtId="0" fontId="48" fillId="26" borderId="37" xfId="3" applyFont="1" applyFill="1" applyBorder="1"/>
    <xf numFmtId="0" fontId="48" fillId="0" borderId="38" xfId="3" applyFont="1" applyBorder="1" applyAlignment="1">
      <alignment horizontal="center"/>
    </xf>
    <xf numFmtId="165" fontId="48" fillId="0" borderId="38" xfId="3" applyNumberFormat="1" applyFont="1" applyBorder="1" applyAlignment="1">
      <alignment horizontal="right"/>
    </xf>
    <xf numFmtId="165" fontId="48" fillId="0" borderId="29" xfId="3" applyNumberFormat="1" applyFont="1" applyBorder="1" applyAlignment="1">
      <alignment horizontal="right"/>
    </xf>
    <xf numFmtId="164" fontId="48" fillId="0" borderId="38" xfId="3" applyNumberFormat="1" applyFont="1" applyBorder="1" applyAlignment="1">
      <alignment horizontal="center" vertical="center"/>
    </xf>
    <xf numFmtId="164" fontId="48" fillId="0" borderId="29" xfId="3" applyNumberFormat="1" applyFont="1" applyBorder="1" applyAlignment="1">
      <alignment horizontal="center"/>
    </xf>
    <xf numFmtId="164" fontId="48" fillId="0" borderId="38" xfId="3" applyNumberFormat="1" applyFont="1" applyBorder="1" applyAlignment="1">
      <alignment horizontal="center"/>
    </xf>
    <xf numFmtId="164" fontId="48" fillId="0" borderId="38" xfId="3" applyNumberFormat="1" applyFont="1" applyBorder="1" applyAlignment="1">
      <alignment horizontal="left"/>
    </xf>
    <xf numFmtId="164" fontId="48" fillId="0" borderId="29" xfId="3" applyNumberFormat="1" applyFont="1" applyBorder="1" applyAlignment="1">
      <alignment horizontal="left"/>
    </xf>
    <xf numFmtId="0" fontId="48" fillId="0" borderId="30" xfId="0" applyFont="1" applyBorder="1" applyAlignment="1">
      <alignment horizontal="center" vertical="center"/>
    </xf>
    <xf numFmtId="0" fontId="48" fillId="0" borderId="40" xfId="3" applyFont="1" applyBorder="1" applyAlignment="1">
      <alignment horizontal="left" vertical="center"/>
    </xf>
    <xf numFmtId="0" fontId="48" fillId="0" borderId="30" xfId="3" applyFont="1" applyBorder="1" applyAlignment="1">
      <alignment horizontal="left" vertical="center"/>
    </xf>
    <xf numFmtId="164" fontId="6" fillId="21" borderId="2" xfId="0" applyNumberFormat="1" applyFont="1" applyFill="1" applyBorder="1"/>
    <xf numFmtId="164" fontId="6" fillId="21" borderId="2" xfId="0" applyNumberFormat="1" applyFont="1" applyFill="1" applyBorder="1" applyAlignment="1">
      <alignment horizontal="right" vertical="center" wrapText="1"/>
    </xf>
    <xf numFmtId="0" fontId="6" fillId="21" borderId="2" xfId="0" applyFont="1" applyFill="1" applyBorder="1" applyAlignment="1">
      <alignment horizontal="center"/>
    </xf>
    <xf numFmtId="0" fontId="6" fillId="21" borderId="12" xfId="0" applyFont="1" applyFill="1" applyBorder="1"/>
    <xf numFmtId="20" fontId="6" fillId="21" borderId="2" xfId="0" applyNumberFormat="1" applyFont="1" applyFill="1" applyBorder="1"/>
    <xf numFmtId="20" fontId="6" fillId="21" borderId="1" xfId="0" applyNumberFormat="1" applyFont="1" applyFill="1" applyBorder="1"/>
    <xf numFmtId="0" fontId="24" fillId="36" borderId="2" xfId="3" applyFont="1" applyFill="1" applyBorder="1"/>
    <xf numFmtId="20" fontId="24" fillId="36" borderId="2" xfId="0" applyNumberFormat="1" applyFont="1" applyFill="1" applyBorder="1"/>
    <xf numFmtId="0" fontId="24" fillId="36" borderId="19" xfId="0" applyFont="1" applyFill="1" applyBorder="1"/>
    <xf numFmtId="0" fontId="24" fillId="36" borderId="2" xfId="0" applyFont="1" applyFill="1" applyBorder="1"/>
    <xf numFmtId="0" fontId="24" fillId="36" borderId="11" xfId="0" applyFont="1" applyFill="1" applyBorder="1"/>
    <xf numFmtId="0" fontId="47" fillId="0" borderId="29" xfId="0" applyFont="1" applyBorder="1" applyAlignment="1">
      <alignment horizontal="center"/>
    </xf>
    <xf numFmtId="0" fontId="26" fillId="0" borderId="19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79" fillId="0" borderId="37" xfId="0" applyFont="1" applyBorder="1" applyAlignment="1">
      <alignment horizontal="center" vertical="center" wrapText="1"/>
    </xf>
    <xf numFmtId="0" fontId="79" fillId="0" borderId="25" xfId="0" applyFont="1" applyBorder="1" applyAlignment="1">
      <alignment horizontal="center" vertical="center" wrapText="1"/>
    </xf>
    <xf numFmtId="0" fontId="79" fillId="0" borderId="39" xfId="0" applyFont="1" applyBorder="1" applyAlignment="1">
      <alignment horizontal="center" vertical="center" wrapText="1"/>
    </xf>
    <xf numFmtId="2" fontId="34" fillId="0" borderId="30" xfId="0" applyNumberFormat="1" applyFont="1" applyBorder="1" applyAlignment="1">
      <alignment horizontal="center" vertical="center" wrapText="1"/>
    </xf>
    <xf numFmtId="2" fontId="34" fillId="0" borderId="34" xfId="0" applyNumberFormat="1" applyFont="1" applyBorder="1" applyAlignment="1">
      <alignment horizontal="center" vertical="center" wrapText="1"/>
    </xf>
    <xf numFmtId="2" fontId="34" fillId="0" borderId="40" xfId="0" applyNumberFormat="1" applyFont="1" applyBorder="1" applyAlignment="1">
      <alignment horizontal="center" vertical="center" wrapText="1"/>
    </xf>
    <xf numFmtId="0" fontId="84" fillId="36" borderId="7" xfId="0" applyFont="1" applyFill="1" applyBorder="1" applyAlignment="1">
      <alignment horizontal="center"/>
    </xf>
    <xf numFmtId="0" fontId="84" fillId="36" borderId="75" xfId="0" applyFont="1" applyFill="1" applyBorder="1" applyAlignment="1">
      <alignment horizontal="center"/>
    </xf>
    <xf numFmtId="0" fontId="84" fillId="36" borderId="44" xfId="0" applyFont="1" applyFill="1" applyBorder="1" applyAlignment="1">
      <alignment horizontal="center"/>
    </xf>
    <xf numFmtId="0" fontId="28" fillId="21" borderId="29" xfId="0" applyFont="1" applyFill="1" applyBorder="1" applyAlignment="1">
      <alignment horizontal="center"/>
    </xf>
    <xf numFmtId="0" fontId="28" fillId="21" borderId="0" xfId="0" applyFont="1" applyFill="1" applyAlignment="1">
      <alignment horizontal="center"/>
    </xf>
    <xf numFmtId="0" fontId="28" fillId="21" borderId="38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0" fontId="28" fillId="21" borderId="29" xfId="0" applyFont="1" applyFill="1" applyBorder="1" applyAlignment="1">
      <alignment horizontal="left"/>
    </xf>
    <xf numFmtId="0" fontId="28" fillId="21" borderId="0" xfId="0" applyFont="1" applyFill="1" applyAlignment="1">
      <alignment horizontal="left"/>
    </xf>
    <xf numFmtId="0" fontId="1" fillId="28" borderId="0" xfId="0" applyFont="1" applyFill="1" applyAlignment="1">
      <alignment horizontal="left"/>
    </xf>
    <xf numFmtId="0" fontId="1" fillId="28" borderId="38" xfId="0" applyFont="1" applyFill="1" applyBorder="1" applyAlignment="1">
      <alignment horizontal="left"/>
    </xf>
    <xf numFmtId="0" fontId="1" fillId="21" borderId="23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1" borderId="50" xfId="0" applyFont="1" applyFill="1" applyBorder="1" applyAlignment="1">
      <alignment horizontal="center"/>
    </xf>
    <xf numFmtId="0" fontId="1" fillId="28" borderId="29" xfId="0" applyFont="1" applyFill="1" applyBorder="1" applyAlignment="1">
      <alignment horizontal="left"/>
    </xf>
    <xf numFmtId="0" fontId="27" fillId="22" borderId="23" xfId="0" applyFont="1" applyFill="1" applyBorder="1" applyAlignment="1">
      <alignment horizontal="center" vertical="center"/>
    </xf>
    <xf numFmtId="0" fontId="27" fillId="22" borderId="5" xfId="0" applyFont="1" applyFill="1" applyBorder="1" applyAlignment="1">
      <alignment horizontal="center" vertical="center"/>
    </xf>
    <xf numFmtId="0" fontId="27" fillId="22" borderId="50" xfId="0" applyFont="1" applyFill="1" applyBorder="1" applyAlignment="1">
      <alignment horizontal="center" vertical="center"/>
    </xf>
    <xf numFmtId="0" fontId="50" fillId="18" borderId="47" xfId="0" applyFont="1" applyFill="1" applyBorder="1" applyAlignment="1">
      <alignment horizontal="left" vertical="center"/>
    </xf>
    <xf numFmtId="0" fontId="50" fillId="18" borderId="28" xfId="0" applyFont="1" applyFill="1" applyBorder="1" applyAlignment="1">
      <alignment horizontal="left" vertical="center"/>
    </xf>
    <xf numFmtId="0" fontId="50" fillId="18" borderId="44" xfId="0" applyFont="1" applyFill="1" applyBorder="1" applyAlignment="1">
      <alignment horizontal="left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43" fillId="21" borderId="6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left" vertical="center"/>
    </xf>
    <xf numFmtId="0" fontId="26" fillId="22" borderId="33" xfId="0" applyFont="1" applyFill="1" applyBorder="1" applyAlignment="1">
      <alignment horizontal="left" vertical="center"/>
    </xf>
    <xf numFmtId="0" fontId="26" fillId="22" borderId="48" xfId="0" applyFont="1" applyFill="1" applyBorder="1" applyAlignment="1">
      <alignment horizontal="left" vertical="center"/>
    </xf>
    <xf numFmtId="0" fontId="43" fillId="5" borderId="46" xfId="0" applyFont="1" applyFill="1" applyBorder="1" applyAlignment="1">
      <alignment horizontal="left" vertical="center"/>
    </xf>
    <xf numFmtId="0" fontId="43" fillId="5" borderId="28" xfId="0" applyFont="1" applyFill="1" applyBorder="1" applyAlignment="1">
      <alignment horizontal="left" vertical="center"/>
    </xf>
    <xf numFmtId="0" fontId="43" fillId="5" borderId="44" xfId="0" applyFont="1" applyFill="1" applyBorder="1" applyAlignment="1">
      <alignment horizontal="left" vertical="center"/>
    </xf>
    <xf numFmtId="0" fontId="43" fillId="21" borderId="50" xfId="0" applyFont="1" applyFill="1" applyBorder="1" applyAlignment="1">
      <alignment horizontal="center" vertical="center"/>
    </xf>
    <xf numFmtId="0" fontId="43" fillId="2" borderId="46" xfId="0" applyFont="1" applyFill="1" applyBorder="1" applyAlignment="1">
      <alignment horizontal="left" vertical="center"/>
    </xf>
    <xf numFmtId="0" fontId="43" fillId="2" borderId="28" xfId="0" applyFont="1" applyFill="1" applyBorder="1" applyAlignment="1">
      <alignment horizontal="left" vertical="center"/>
    </xf>
    <xf numFmtId="0" fontId="43" fillId="2" borderId="44" xfId="0" applyFont="1" applyFill="1" applyBorder="1" applyAlignment="1">
      <alignment horizontal="left" vertical="center"/>
    </xf>
    <xf numFmtId="0" fontId="43" fillId="25" borderId="46" xfId="0" applyFont="1" applyFill="1" applyBorder="1" applyAlignment="1">
      <alignment horizontal="left" vertical="center"/>
    </xf>
    <xf numFmtId="0" fontId="43" fillId="25" borderId="28" xfId="0" applyFont="1" applyFill="1" applyBorder="1" applyAlignment="1">
      <alignment horizontal="left" vertical="center"/>
    </xf>
    <xf numFmtId="0" fontId="43" fillId="25" borderId="44" xfId="0" applyFont="1" applyFill="1" applyBorder="1" applyAlignment="1">
      <alignment horizontal="left" vertical="center"/>
    </xf>
    <xf numFmtId="0" fontId="43" fillId="10" borderId="36" xfId="0" applyFont="1" applyFill="1" applyBorder="1" applyAlignment="1">
      <alignment horizontal="left" vertical="center"/>
    </xf>
    <xf numFmtId="0" fontId="43" fillId="10" borderId="33" xfId="0" applyFont="1" applyFill="1" applyBorder="1" applyAlignment="1">
      <alignment horizontal="left" vertical="center"/>
    </xf>
    <xf numFmtId="0" fontId="43" fillId="10" borderId="48" xfId="0" applyFont="1" applyFill="1" applyBorder="1" applyAlignment="1">
      <alignment horizontal="left" vertical="center"/>
    </xf>
    <xf numFmtId="0" fontId="43" fillId="8" borderId="46" xfId="0" applyFont="1" applyFill="1" applyBorder="1" applyAlignment="1">
      <alignment horizontal="left" vertical="center"/>
    </xf>
    <xf numFmtId="0" fontId="43" fillId="8" borderId="28" xfId="0" applyFont="1" applyFill="1" applyBorder="1" applyAlignment="1">
      <alignment horizontal="left" vertical="center"/>
    </xf>
    <xf numFmtId="0" fontId="43" fillId="8" borderId="44" xfId="0" applyFont="1" applyFill="1" applyBorder="1" applyAlignment="1">
      <alignment horizontal="left" vertical="center"/>
    </xf>
    <xf numFmtId="0" fontId="43" fillId="32" borderId="36" xfId="0" applyFont="1" applyFill="1" applyBorder="1" applyAlignment="1">
      <alignment horizontal="left" vertical="center"/>
    </xf>
    <xf numFmtId="0" fontId="43" fillId="32" borderId="33" xfId="0" applyFont="1" applyFill="1" applyBorder="1" applyAlignment="1">
      <alignment horizontal="left" vertical="center"/>
    </xf>
    <xf numFmtId="0" fontId="43" fillId="32" borderId="20" xfId="0" applyFont="1" applyFill="1" applyBorder="1" applyAlignment="1">
      <alignment horizontal="left" vertical="center"/>
    </xf>
    <xf numFmtId="0" fontId="43" fillId="17" borderId="36" xfId="0" applyFont="1" applyFill="1" applyBorder="1" applyAlignment="1">
      <alignment horizontal="left" vertical="center"/>
    </xf>
    <xf numFmtId="0" fontId="43" fillId="17" borderId="33" xfId="0" applyFont="1" applyFill="1" applyBorder="1" applyAlignment="1">
      <alignment horizontal="left" vertical="center"/>
    </xf>
    <xf numFmtId="0" fontId="43" fillId="17" borderId="48" xfId="0" applyFont="1" applyFill="1" applyBorder="1" applyAlignment="1">
      <alignment horizontal="left" vertical="center"/>
    </xf>
    <xf numFmtId="0" fontId="43" fillId="24" borderId="22" xfId="0" applyFont="1" applyFill="1" applyBorder="1" applyAlignment="1">
      <alignment horizontal="left" vertical="center"/>
    </xf>
    <xf numFmtId="0" fontId="43" fillId="24" borderId="33" xfId="0" applyFont="1" applyFill="1" applyBorder="1" applyAlignment="1">
      <alignment horizontal="left" vertical="center"/>
    </xf>
    <xf numFmtId="0" fontId="43" fillId="24" borderId="20" xfId="0" applyFont="1" applyFill="1" applyBorder="1" applyAlignment="1">
      <alignment horizontal="left" vertical="center"/>
    </xf>
    <xf numFmtId="0" fontId="43" fillId="9" borderId="36" xfId="0" applyFont="1" applyFill="1" applyBorder="1" applyAlignment="1">
      <alignment horizontal="left" vertical="center"/>
    </xf>
    <xf numFmtId="0" fontId="43" fillId="9" borderId="33" xfId="0" applyFont="1" applyFill="1" applyBorder="1" applyAlignment="1">
      <alignment horizontal="left" vertical="center"/>
    </xf>
    <xf numFmtId="0" fontId="43" fillId="9" borderId="20" xfId="0" applyFont="1" applyFill="1" applyBorder="1" applyAlignment="1">
      <alignment horizontal="left" vertical="center"/>
    </xf>
    <xf numFmtId="0" fontId="43" fillId="4" borderId="36" xfId="0" applyFont="1" applyFill="1" applyBorder="1" applyAlignment="1">
      <alignment horizontal="left" vertical="center"/>
    </xf>
    <xf numFmtId="0" fontId="43" fillId="4" borderId="33" xfId="0" applyFont="1" applyFill="1" applyBorder="1" applyAlignment="1">
      <alignment horizontal="left" vertical="center"/>
    </xf>
    <xf numFmtId="0" fontId="43" fillId="4" borderId="20" xfId="0" applyFont="1" applyFill="1" applyBorder="1" applyAlignment="1">
      <alignment horizontal="left" vertical="center"/>
    </xf>
    <xf numFmtId="0" fontId="43" fillId="27" borderId="36" xfId="0" applyFont="1" applyFill="1" applyBorder="1" applyAlignment="1">
      <alignment horizontal="left" vertical="center"/>
    </xf>
    <xf numFmtId="0" fontId="43" fillId="27" borderId="33" xfId="0" applyFont="1" applyFill="1" applyBorder="1" applyAlignment="1">
      <alignment horizontal="left" vertical="center"/>
    </xf>
    <xf numFmtId="0" fontId="43" fillId="27" borderId="20" xfId="0" applyFont="1" applyFill="1" applyBorder="1" applyAlignment="1">
      <alignment horizontal="left" vertical="center"/>
    </xf>
    <xf numFmtId="0" fontId="43" fillId="20" borderId="36" xfId="0" applyFont="1" applyFill="1" applyBorder="1" applyAlignment="1">
      <alignment horizontal="left" vertical="center"/>
    </xf>
    <xf numFmtId="0" fontId="43" fillId="20" borderId="33" xfId="0" applyFont="1" applyFill="1" applyBorder="1" applyAlignment="1">
      <alignment horizontal="left" vertical="center"/>
    </xf>
    <xf numFmtId="0" fontId="43" fillId="20" borderId="20" xfId="0" applyFont="1" applyFill="1" applyBorder="1" applyAlignment="1">
      <alignment horizontal="left" vertical="center"/>
    </xf>
    <xf numFmtId="0" fontId="27" fillId="22" borderId="23" xfId="0" applyFont="1" applyFill="1" applyBorder="1" applyAlignment="1">
      <alignment horizontal="center"/>
    </xf>
    <xf numFmtId="0" fontId="27" fillId="22" borderId="5" xfId="0" applyFont="1" applyFill="1" applyBorder="1" applyAlignment="1">
      <alignment horizontal="center"/>
    </xf>
    <xf numFmtId="0" fontId="27" fillId="22" borderId="50" xfId="0" applyFont="1" applyFill="1" applyBorder="1" applyAlignment="1">
      <alignment horizontal="center"/>
    </xf>
    <xf numFmtId="0" fontId="43" fillId="12" borderId="46" xfId="0" applyFont="1" applyFill="1" applyBorder="1" applyAlignment="1">
      <alignment horizontal="left" vertical="center"/>
    </xf>
    <xf numFmtId="0" fontId="43" fillId="12" borderId="28" xfId="0" applyFont="1" applyFill="1" applyBorder="1" applyAlignment="1">
      <alignment horizontal="left" vertical="center"/>
    </xf>
    <xf numFmtId="0" fontId="43" fillId="21" borderId="28" xfId="0" applyFont="1" applyFill="1" applyBorder="1" applyAlignment="1">
      <alignment horizontal="left" vertical="center"/>
    </xf>
    <xf numFmtId="0" fontId="43" fillId="21" borderId="49" xfId="0" applyFont="1" applyFill="1" applyBorder="1" applyAlignment="1">
      <alignment horizontal="left" vertical="center"/>
    </xf>
    <xf numFmtId="0" fontId="43" fillId="14" borderId="46" xfId="0" applyFont="1" applyFill="1" applyBorder="1" applyAlignment="1">
      <alignment horizontal="left" vertical="center"/>
    </xf>
    <xf numFmtId="0" fontId="43" fillId="14" borderId="28" xfId="0" applyFont="1" applyFill="1" applyBorder="1" applyAlignment="1">
      <alignment horizontal="left" vertical="center"/>
    </xf>
    <xf numFmtId="0" fontId="43" fillId="14" borderId="44" xfId="0" applyFont="1" applyFill="1" applyBorder="1" applyAlignment="1">
      <alignment horizontal="left" vertical="center"/>
    </xf>
    <xf numFmtId="0" fontId="44" fillId="21" borderId="5" xfId="0" applyFont="1" applyFill="1" applyBorder="1" applyAlignment="1">
      <alignment horizontal="center" vertical="center"/>
    </xf>
    <xf numFmtId="0" fontId="44" fillId="21" borderId="6" xfId="0" applyFont="1" applyFill="1" applyBorder="1" applyAlignment="1">
      <alignment horizontal="center" vertical="center"/>
    </xf>
    <xf numFmtId="0" fontId="26" fillId="22" borderId="47" xfId="0" applyFont="1" applyFill="1" applyBorder="1" applyAlignment="1">
      <alignment horizontal="left"/>
    </xf>
    <xf numFmtId="0" fontId="26" fillId="22" borderId="28" xfId="0" applyFont="1" applyFill="1" applyBorder="1" applyAlignment="1">
      <alignment horizontal="left"/>
    </xf>
    <xf numFmtId="0" fontId="26" fillId="22" borderId="49" xfId="0" applyFont="1" applyFill="1" applyBorder="1" applyAlignment="1">
      <alignment horizontal="left"/>
    </xf>
    <xf numFmtId="0" fontId="43" fillId="11" borderId="46" xfId="0" applyFont="1" applyFill="1" applyBorder="1" applyAlignment="1">
      <alignment horizontal="left" vertical="center"/>
    </xf>
    <xf numFmtId="0" fontId="43" fillId="11" borderId="28" xfId="0" applyFont="1" applyFill="1" applyBorder="1" applyAlignment="1">
      <alignment horizontal="left" vertical="center"/>
    </xf>
    <xf numFmtId="0" fontId="43" fillId="11" borderId="44" xfId="0" applyFont="1" applyFill="1" applyBorder="1" applyAlignment="1">
      <alignment horizontal="left" vertical="center"/>
    </xf>
    <xf numFmtId="0" fontId="27" fillId="22" borderId="6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horizontal="center" vertical="center"/>
    </xf>
    <xf numFmtId="0" fontId="43" fillId="3" borderId="46" xfId="0" applyFont="1" applyFill="1" applyBorder="1" applyAlignment="1">
      <alignment horizontal="left" vertical="center"/>
    </xf>
    <xf numFmtId="0" fontId="43" fillId="3" borderId="28" xfId="0" applyFont="1" applyFill="1" applyBorder="1" applyAlignment="1">
      <alignment horizontal="left" vertical="center"/>
    </xf>
    <xf numFmtId="0" fontId="43" fillId="3" borderId="44" xfId="0" applyFont="1" applyFill="1" applyBorder="1" applyAlignment="1">
      <alignment horizontal="left" vertical="center"/>
    </xf>
    <xf numFmtId="0" fontId="52" fillId="0" borderId="0" xfId="2" applyFont="1" applyAlignment="1">
      <alignment horizontal="center" vertical="center" wrapText="1"/>
    </xf>
    <xf numFmtId="0" fontId="26" fillId="0" borderId="29" xfId="2" applyFont="1" applyBorder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51" fillId="0" borderId="29" xfId="2" applyFont="1" applyBorder="1" applyAlignment="1">
      <alignment horizontal="center" vertical="center"/>
    </xf>
    <xf numFmtId="0" fontId="51" fillId="0" borderId="0" xfId="2" applyFont="1" applyAlignment="1">
      <alignment horizontal="center" vertical="center"/>
    </xf>
    <xf numFmtId="0" fontId="51" fillId="0" borderId="29" xfId="2" applyFont="1" applyBorder="1" applyAlignment="1">
      <alignment horizontal="center"/>
    </xf>
    <xf numFmtId="0" fontId="51" fillId="0" borderId="0" xfId="2" applyFont="1" applyAlignment="1">
      <alignment horizontal="center"/>
    </xf>
    <xf numFmtId="0" fontId="26" fillId="22" borderId="28" xfId="0" applyFont="1" applyFill="1" applyBorder="1" applyAlignment="1">
      <alignment horizontal="left" vertical="center"/>
    </xf>
    <xf numFmtId="0" fontId="26" fillId="22" borderId="44" xfId="0" applyFont="1" applyFill="1" applyBorder="1" applyAlignment="1">
      <alignment horizontal="lef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54" fillId="28" borderId="0" xfId="0" applyFont="1" applyFill="1" applyAlignment="1">
      <alignment horizontal="center" vertical="center" wrapText="1"/>
    </xf>
    <xf numFmtId="0" fontId="50" fillId="18" borderId="0" xfId="0" applyFont="1" applyFill="1" applyAlignment="1">
      <alignment horizontal="center" vertical="center"/>
    </xf>
    <xf numFmtId="0" fontId="54" fillId="24" borderId="0" xfId="0" applyFont="1" applyFill="1" applyAlignment="1">
      <alignment horizontal="center" vertical="center" wrapText="1"/>
    </xf>
    <xf numFmtId="0" fontId="43" fillId="24" borderId="0" xfId="0" applyFont="1" applyFill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43" fillId="27" borderId="0" xfId="0" applyFont="1" applyFill="1" applyAlignment="1">
      <alignment horizontal="center" vertical="center"/>
    </xf>
    <xf numFmtId="0" fontId="43" fillId="20" borderId="0" xfId="0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/>
    </xf>
    <xf numFmtId="0" fontId="43" fillId="25" borderId="0" xfId="0" applyFont="1" applyFill="1" applyAlignment="1">
      <alignment horizontal="center" vertical="center"/>
    </xf>
    <xf numFmtId="0" fontId="43" fillId="32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8" borderId="0" xfId="0" applyFont="1" applyFill="1" applyAlignment="1">
      <alignment horizontal="center" vertical="center"/>
    </xf>
    <xf numFmtId="0" fontId="4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54" fillId="27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textRotation="90"/>
    </xf>
    <xf numFmtId="0" fontId="62" fillId="2" borderId="0" xfId="0" applyFont="1" applyFill="1" applyAlignment="1">
      <alignment horizontal="center" vertical="center" textRotation="90"/>
    </xf>
    <xf numFmtId="0" fontId="30" fillId="2" borderId="56" xfId="0" applyFont="1" applyFill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0" fillId="2" borderId="59" xfId="0" applyFont="1" applyFill="1" applyBorder="1" applyAlignment="1">
      <alignment horizontal="center" vertical="center" wrapText="1"/>
    </xf>
    <xf numFmtId="0" fontId="30" fillId="2" borderId="60" xfId="0" applyFont="1" applyFill="1" applyBorder="1" applyAlignment="1">
      <alignment horizontal="center" vertical="center" wrapText="1"/>
    </xf>
    <xf numFmtId="0" fontId="30" fillId="2" borderId="61" xfId="0" applyFont="1" applyFill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6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4" fillId="27" borderId="56" xfId="0" applyFont="1" applyFill="1" applyBorder="1" applyAlignment="1">
      <alignment horizontal="center" vertical="center" wrapText="1"/>
    </xf>
    <xf numFmtId="0" fontId="54" fillId="27" borderId="57" xfId="0" applyFont="1" applyFill="1" applyBorder="1" applyAlignment="1">
      <alignment horizontal="center" vertical="center" wrapText="1"/>
    </xf>
    <xf numFmtId="0" fontId="54" fillId="27" borderId="58" xfId="0" applyFont="1" applyFill="1" applyBorder="1" applyAlignment="1">
      <alignment horizontal="center" vertical="center" wrapText="1"/>
    </xf>
    <xf numFmtId="0" fontId="54" fillId="27" borderId="59" xfId="0" applyFont="1" applyFill="1" applyBorder="1" applyAlignment="1">
      <alignment horizontal="center" vertical="center" wrapText="1"/>
    </xf>
    <xf numFmtId="0" fontId="54" fillId="27" borderId="60" xfId="0" applyFont="1" applyFill="1" applyBorder="1" applyAlignment="1">
      <alignment horizontal="center" vertical="center" wrapText="1"/>
    </xf>
    <xf numFmtId="0" fontId="54" fillId="27" borderId="61" xfId="0" applyFont="1" applyFill="1" applyBorder="1" applyAlignment="1">
      <alignment horizontal="center" vertical="center" wrapText="1"/>
    </xf>
    <xf numFmtId="0" fontId="54" fillId="27" borderId="62" xfId="0" applyFont="1" applyFill="1" applyBorder="1" applyAlignment="1">
      <alignment horizontal="center" vertical="center" wrapText="1"/>
    </xf>
    <xf numFmtId="0" fontId="54" fillId="27" borderId="63" xfId="0" applyFont="1" applyFill="1" applyBorder="1" applyAlignment="1">
      <alignment horizontal="center" vertical="center" wrapText="1"/>
    </xf>
    <xf numFmtId="0" fontId="54" fillId="27" borderId="64" xfId="0" applyFont="1" applyFill="1" applyBorder="1" applyAlignment="1">
      <alignment horizontal="center" vertical="center" wrapText="1"/>
    </xf>
    <xf numFmtId="0" fontId="70" fillId="32" borderId="0" xfId="0" applyFont="1" applyFill="1" applyAlignment="1">
      <alignment horizontal="center" vertical="center" textRotation="90" wrapText="1"/>
    </xf>
    <xf numFmtId="0" fontId="30" fillId="25" borderId="0" xfId="0" applyFont="1" applyFill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30" fillId="30" borderId="0" xfId="0" applyFont="1" applyFill="1" applyAlignment="1">
      <alignment horizontal="center" vertical="center" wrapText="1"/>
    </xf>
    <xf numFmtId="0" fontId="62" fillId="5" borderId="0" xfId="0" applyFont="1" applyFill="1" applyAlignment="1">
      <alignment horizontal="center" vertical="center" textRotation="90" wrapText="1"/>
    </xf>
    <xf numFmtId="0" fontId="19" fillId="9" borderId="0" xfId="0" applyFont="1" applyFill="1" applyAlignment="1">
      <alignment horizontal="center" vertical="center" textRotation="90"/>
    </xf>
    <xf numFmtId="0" fontId="19" fillId="10" borderId="65" xfId="0" applyFont="1" applyFill="1" applyBorder="1" applyAlignment="1">
      <alignment horizontal="center" vertical="center" wrapText="1"/>
    </xf>
    <xf numFmtId="0" fontId="19" fillId="10" borderId="66" xfId="0" applyFont="1" applyFill="1" applyBorder="1" applyAlignment="1">
      <alignment horizontal="center" vertical="center"/>
    </xf>
    <xf numFmtId="0" fontId="19" fillId="10" borderId="67" xfId="0" applyFont="1" applyFill="1" applyBorder="1" applyAlignment="1">
      <alignment horizontal="center" vertical="center"/>
    </xf>
    <xf numFmtId="0" fontId="19" fillId="10" borderId="68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9" fillId="10" borderId="70" xfId="0" applyFont="1" applyFill="1" applyBorder="1" applyAlignment="1">
      <alignment horizontal="center" vertical="center"/>
    </xf>
    <xf numFmtId="0" fontId="19" fillId="10" borderId="71" xfId="0" applyFont="1" applyFill="1" applyBorder="1" applyAlignment="1">
      <alignment horizontal="center" vertical="center"/>
    </xf>
    <xf numFmtId="0" fontId="19" fillId="10" borderId="72" xfId="0" applyFont="1" applyFill="1" applyBorder="1" applyAlignment="1">
      <alignment horizontal="center" vertical="center"/>
    </xf>
    <xf numFmtId="0" fontId="19" fillId="10" borderId="73" xfId="0" applyFont="1" applyFill="1" applyBorder="1" applyAlignment="1">
      <alignment horizontal="center" vertical="center"/>
    </xf>
    <xf numFmtId="0" fontId="19" fillId="10" borderId="57" xfId="0" applyFont="1" applyFill="1" applyBorder="1" applyAlignment="1">
      <alignment horizontal="center" vertical="center" wrapText="1"/>
    </xf>
    <xf numFmtId="0" fontId="19" fillId="10" borderId="58" xfId="0" applyFont="1" applyFill="1" applyBorder="1" applyAlignment="1">
      <alignment horizontal="center" vertical="center" wrapText="1"/>
    </xf>
    <xf numFmtId="0" fontId="19" fillId="10" borderId="60" xfId="0" applyFont="1" applyFill="1" applyBorder="1" applyAlignment="1">
      <alignment horizontal="center" vertical="center" wrapText="1"/>
    </xf>
    <xf numFmtId="0" fontId="19" fillId="10" borderId="61" xfId="0" applyFont="1" applyFill="1" applyBorder="1" applyAlignment="1">
      <alignment horizontal="center" vertical="center" wrapText="1"/>
    </xf>
    <xf numFmtId="0" fontId="19" fillId="10" borderId="63" xfId="0" applyFont="1" applyFill="1" applyBorder="1" applyAlignment="1">
      <alignment horizontal="center" vertical="center" wrapText="1"/>
    </xf>
    <xf numFmtId="0" fontId="19" fillId="10" borderId="64" xfId="0" applyFont="1" applyFill="1" applyBorder="1" applyAlignment="1">
      <alignment horizontal="center" vertical="center" wrapText="1"/>
    </xf>
    <xf numFmtId="0" fontId="30" fillId="25" borderId="56" xfId="0" applyFont="1" applyFill="1" applyBorder="1" applyAlignment="1">
      <alignment horizontal="center" vertical="center" wrapText="1"/>
    </xf>
    <xf numFmtId="0" fontId="30" fillId="25" borderId="57" xfId="0" applyFont="1" applyFill="1" applyBorder="1" applyAlignment="1">
      <alignment horizontal="center" vertical="center" wrapText="1"/>
    </xf>
    <xf numFmtId="0" fontId="30" fillId="25" borderId="58" xfId="0" applyFont="1" applyFill="1" applyBorder="1" applyAlignment="1">
      <alignment horizontal="center" vertical="center" wrapText="1"/>
    </xf>
    <xf numFmtId="0" fontId="30" fillId="25" borderId="59" xfId="0" applyFont="1" applyFill="1" applyBorder="1" applyAlignment="1">
      <alignment horizontal="center" vertical="center" wrapText="1"/>
    </xf>
    <xf numFmtId="0" fontId="30" fillId="25" borderId="60" xfId="0" applyFont="1" applyFill="1" applyBorder="1" applyAlignment="1">
      <alignment horizontal="center" vertical="center" wrapText="1"/>
    </xf>
    <xf numFmtId="0" fontId="30" fillId="25" borderId="61" xfId="0" applyFont="1" applyFill="1" applyBorder="1" applyAlignment="1">
      <alignment horizontal="center" vertical="center" wrapText="1"/>
    </xf>
    <xf numFmtId="0" fontId="30" fillId="25" borderId="62" xfId="0" applyFont="1" applyFill="1" applyBorder="1" applyAlignment="1">
      <alignment horizontal="center" vertical="center" wrapText="1"/>
    </xf>
    <xf numFmtId="0" fontId="30" fillId="25" borderId="63" xfId="0" applyFont="1" applyFill="1" applyBorder="1" applyAlignment="1">
      <alignment horizontal="center" vertical="center" wrapText="1"/>
    </xf>
    <xf numFmtId="0" fontId="30" fillId="25" borderId="64" xfId="0" applyFont="1" applyFill="1" applyBorder="1" applyAlignment="1">
      <alignment horizontal="center" vertical="center" wrapText="1"/>
    </xf>
    <xf numFmtId="0" fontId="0" fillId="9" borderId="65" xfId="0" applyFill="1" applyBorder="1" applyAlignment="1">
      <alignment horizontal="center" vertical="center" wrapText="1"/>
    </xf>
    <xf numFmtId="0" fontId="0" fillId="9" borderId="66" xfId="0" applyFill="1" applyBorder="1" applyAlignment="1">
      <alignment horizontal="center" vertical="center" wrapText="1"/>
    </xf>
    <xf numFmtId="0" fontId="0" fillId="9" borderId="67" xfId="0" applyFill="1" applyBorder="1" applyAlignment="1">
      <alignment horizontal="center" vertical="center" wrapText="1"/>
    </xf>
    <xf numFmtId="0" fontId="0" fillId="9" borderId="68" xfId="0" applyFill="1" applyBorder="1" applyAlignment="1">
      <alignment horizontal="center" vertical="center" wrapText="1"/>
    </xf>
    <xf numFmtId="0" fontId="0" fillId="9" borderId="69" xfId="0" applyFill="1" applyBorder="1" applyAlignment="1">
      <alignment horizontal="center" vertical="center" wrapText="1"/>
    </xf>
    <xf numFmtId="0" fontId="0" fillId="9" borderId="70" xfId="0" applyFill="1" applyBorder="1" applyAlignment="1">
      <alignment horizontal="center" vertical="center" wrapText="1"/>
    </xf>
    <xf numFmtId="0" fontId="0" fillId="9" borderId="71" xfId="0" applyFill="1" applyBorder="1" applyAlignment="1">
      <alignment horizontal="center" vertical="center" wrapText="1"/>
    </xf>
    <xf numFmtId="0" fontId="0" fillId="9" borderId="72" xfId="0" applyFill="1" applyBorder="1" applyAlignment="1">
      <alignment horizontal="center" vertical="center" wrapText="1"/>
    </xf>
    <xf numFmtId="0" fontId="0" fillId="9" borderId="73" xfId="0" applyFill="1" applyBorder="1" applyAlignment="1">
      <alignment horizontal="center" vertical="center" wrapText="1"/>
    </xf>
    <xf numFmtId="0" fontId="69" fillId="11" borderId="0" xfId="0" applyFont="1" applyFill="1" applyAlignment="1">
      <alignment horizontal="center" vertical="center" textRotation="90" wrapText="1"/>
    </xf>
    <xf numFmtId="0" fontId="62" fillId="11" borderId="0" xfId="0" applyFont="1" applyFill="1" applyAlignment="1">
      <alignment horizontal="center" vertical="center" textRotation="90"/>
    </xf>
    <xf numFmtId="168" fontId="0" fillId="0" borderId="0" xfId="0" applyNumberFormat="1" applyAlignment="1">
      <alignment horizontal="center"/>
    </xf>
    <xf numFmtId="0" fontId="71" fillId="33" borderId="0" xfId="0" applyFont="1" applyFill="1" applyAlignment="1">
      <alignment horizontal="center" vertical="center" wrapText="1"/>
    </xf>
    <xf numFmtId="0" fontId="72" fillId="33" borderId="0" xfId="0" applyFont="1" applyFill="1" applyAlignment="1">
      <alignment horizontal="center" vertical="center" wrapText="1"/>
    </xf>
    <xf numFmtId="0" fontId="63" fillId="12" borderId="0" xfId="0" applyFont="1" applyFill="1" applyAlignment="1">
      <alignment horizontal="center" vertical="center" textRotation="90" wrapText="1"/>
    </xf>
    <xf numFmtId="0" fontId="54" fillId="4" borderId="0" xfId="0" applyFont="1" applyFill="1" applyAlignment="1">
      <alignment horizontal="center" vertical="center" wrapText="1"/>
    </xf>
    <xf numFmtId="0" fontId="62" fillId="4" borderId="0" xfId="0" applyFont="1" applyFill="1" applyAlignment="1">
      <alignment horizontal="center" vertical="center" wrapText="1"/>
    </xf>
    <xf numFmtId="0" fontId="0" fillId="9" borderId="56" xfId="0" applyFill="1" applyBorder="1" applyAlignment="1">
      <alignment horizontal="center" vertical="center" wrapText="1"/>
    </xf>
    <xf numFmtId="0" fontId="0" fillId="9" borderId="57" xfId="0" applyFill="1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 wrapText="1"/>
    </xf>
    <xf numFmtId="0" fontId="0" fillId="9" borderId="59" xfId="0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 vertical="center" wrapText="1"/>
    </xf>
    <xf numFmtId="0" fontId="0" fillId="9" borderId="61" xfId="0" applyFill="1" applyBorder="1" applyAlignment="1">
      <alignment horizontal="center" vertical="center" wrapText="1"/>
    </xf>
    <xf numFmtId="0" fontId="0" fillId="9" borderId="62" xfId="0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0" fontId="0" fillId="9" borderId="64" xfId="0" applyFill="1" applyBorder="1" applyAlignment="1">
      <alignment horizontal="center" vertical="center" wrapText="1"/>
    </xf>
    <xf numFmtId="0" fontId="65" fillId="17" borderId="0" xfId="0" applyFont="1" applyFill="1" applyAlignment="1">
      <alignment horizontal="center" vertical="center" wrapText="1"/>
    </xf>
    <xf numFmtId="0" fontId="19" fillId="17" borderId="56" xfId="0" applyFont="1" applyFill="1" applyBorder="1" applyAlignment="1">
      <alignment horizontal="center" vertical="center" wrapText="1"/>
    </xf>
    <xf numFmtId="0" fontId="19" fillId="17" borderId="57" xfId="0" applyFont="1" applyFill="1" applyBorder="1" applyAlignment="1">
      <alignment horizontal="center" vertical="center" wrapText="1"/>
    </xf>
    <xf numFmtId="0" fontId="19" fillId="17" borderId="58" xfId="0" applyFont="1" applyFill="1" applyBorder="1" applyAlignment="1">
      <alignment horizontal="center" vertical="center" wrapText="1"/>
    </xf>
    <xf numFmtId="0" fontId="19" fillId="17" borderId="59" xfId="0" applyFont="1" applyFill="1" applyBorder="1" applyAlignment="1">
      <alignment horizontal="center" vertical="center" wrapText="1"/>
    </xf>
    <xf numFmtId="0" fontId="19" fillId="17" borderId="60" xfId="0" applyFont="1" applyFill="1" applyBorder="1" applyAlignment="1">
      <alignment horizontal="center" vertical="center" wrapText="1"/>
    </xf>
    <xf numFmtId="0" fontId="19" fillId="17" borderId="61" xfId="0" applyFont="1" applyFill="1" applyBorder="1" applyAlignment="1">
      <alignment horizontal="center" vertical="center" wrapText="1"/>
    </xf>
    <xf numFmtId="0" fontId="19" fillId="17" borderId="62" xfId="0" applyFont="1" applyFill="1" applyBorder="1" applyAlignment="1">
      <alignment horizontal="center" vertical="center" wrapText="1"/>
    </xf>
    <xf numFmtId="0" fontId="19" fillId="17" borderId="63" xfId="0" applyFont="1" applyFill="1" applyBorder="1" applyAlignment="1">
      <alignment horizontal="center" vertical="center" wrapText="1"/>
    </xf>
    <xf numFmtId="0" fontId="19" fillId="17" borderId="64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54" fillId="14" borderId="0" xfId="0" applyFont="1" applyFill="1" applyAlignment="1">
      <alignment horizontal="center" vertical="center" textRotation="90"/>
    </xf>
    <xf numFmtId="0" fontId="54" fillId="29" borderId="0" xfId="0" applyFont="1" applyFill="1" applyAlignment="1">
      <alignment horizontal="center" vertical="center" textRotation="90" wrapText="1"/>
    </xf>
    <xf numFmtId="0" fontId="0" fillId="24" borderId="56" xfId="0" applyFill="1" applyBorder="1" applyAlignment="1">
      <alignment horizontal="center" vertical="center" wrapText="1"/>
    </xf>
    <xf numFmtId="0" fontId="0" fillId="24" borderId="57" xfId="0" applyFill="1" applyBorder="1" applyAlignment="1">
      <alignment horizontal="center" vertical="center" wrapText="1"/>
    </xf>
    <xf numFmtId="0" fontId="0" fillId="24" borderId="58" xfId="0" applyFill="1" applyBorder="1" applyAlignment="1">
      <alignment horizontal="center" vertical="center" wrapText="1"/>
    </xf>
    <xf numFmtId="0" fontId="0" fillId="24" borderId="59" xfId="0" applyFill="1" applyBorder="1" applyAlignment="1">
      <alignment horizontal="center" vertical="center" wrapText="1"/>
    </xf>
    <xf numFmtId="0" fontId="0" fillId="24" borderId="60" xfId="0" applyFill="1" applyBorder="1" applyAlignment="1">
      <alignment horizontal="center" vertical="center" wrapText="1"/>
    </xf>
    <xf numFmtId="0" fontId="0" fillId="24" borderId="61" xfId="0" applyFill="1" applyBorder="1" applyAlignment="1">
      <alignment horizontal="center" vertical="center" wrapText="1"/>
    </xf>
    <xf numFmtId="0" fontId="0" fillId="24" borderId="62" xfId="0" applyFill="1" applyBorder="1" applyAlignment="1">
      <alignment horizontal="center" vertical="center" wrapText="1"/>
    </xf>
    <xf numFmtId="0" fontId="0" fillId="24" borderId="63" xfId="0" applyFill="1" applyBorder="1" applyAlignment="1">
      <alignment horizontal="center" vertical="center" wrapText="1"/>
    </xf>
    <xf numFmtId="0" fontId="0" fillId="24" borderId="64" xfId="0" applyFill="1" applyBorder="1" applyAlignment="1">
      <alignment horizontal="center" vertical="center" wrapText="1"/>
    </xf>
    <xf numFmtId="0" fontId="72" fillId="33" borderId="56" xfId="0" applyFont="1" applyFill="1" applyBorder="1" applyAlignment="1">
      <alignment horizontal="center" vertical="center" wrapText="1"/>
    </xf>
    <xf numFmtId="0" fontId="72" fillId="33" borderId="57" xfId="0" applyFont="1" applyFill="1" applyBorder="1" applyAlignment="1">
      <alignment horizontal="center" vertical="center" wrapText="1"/>
    </xf>
    <xf numFmtId="0" fontId="72" fillId="33" borderId="58" xfId="0" applyFont="1" applyFill="1" applyBorder="1" applyAlignment="1">
      <alignment horizontal="center" vertical="center" wrapText="1"/>
    </xf>
    <xf numFmtId="0" fontId="72" fillId="33" borderId="59" xfId="0" applyFont="1" applyFill="1" applyBorder="1" applyAlignment="1">
      <alignment horizontal="center" vertical="center" wrapText="1"/>
    </xf>
    <xf numFmtId="0" fontId="72" fillId="33" borderId="60" xfId="0" applyFont="1" applyFill="1" applyBorder="1" applyAlignment="1">
      <alignment horizontal="center" vertical="center" wrapText="1"/>
    </xf>
    <xf numFmtId="0" fontId="72" fillId="33" borderId="61" xfId="0" applyFont="1" applyFill="1" applyBorder="1" applyAlignment="1">
      <alignment horizontal="center" vertical="center" wrapText="1"/>
    </xf>
    <xf numFmtId="0" fontId="72" fillId="33" borderId="62" xfId="0" applyFont="1" applyFill="1" applyBorder="1" applyAlignment="1">
      <alignment horizontal="center" vertical="center" wrapText="1"/>
    </xf>
    <xf numFmtId="0" fontId="72" fillId="33" borderId="63" xfId="0" applyFont="1" applyFill="1" applyBorder="1" applyAlignment="1">
      <alignment horizontal="center" vertical="center" wrapText="1"/>
    </xf>
    <xf numFmtId="0" fontId="72" fillId="33" borderId="64" xfId="0" applyFont="1" applyFill="1" applyBorder="1" applyAlignment="1">
      <alignment horizontal="center" vertical="center" wrapText="1"/>
    </xf>
    <xf numFmtId="0" fontId="54" fillId="20" borderId="0" xfId="0" applyFont="1" applyFill="1" applyAlignment="1">
      <alignment horizontal="center" vertical="center" textRotation="90" wrapText="1"/>
    </xf>
    <xf numFmtId="0" fontId="54" fillId="4" borderId="56" xfId="0" applyFont="1" applyFill="1" applyBorder="1" applyAlignment="1">
      <alignment horizontal="center" vertical="center" wrapText="1"/>
    </xf>
    <xf numFmtId="0" fontId="54" fillId="4" borderId="57" xfId="0" applyFont="1" applyFill="1" applyBorder="1" applyAlignment="1">
      <alignment horizontal="center" vertical="center" wrapText="1"/>
    </xf>
    <xf numFmtId="0" fontId="54" fillId="4" borderId="58" xfId="0" applyFont="1" applyFill="1" applyBorder="1" applyAlignment="1">
      <alignment horizontal="center" vertical="center" wrapText="1"/>
    </xf>
    <xf numFmtId="0" fontId="54" fillId="4" borderId="59" xfId="0" applyFont="1" applyFill="1" applyBorder="1" applyAlignment="1">
      <alignment horizontal="center" vertical="center" wrapText="1"/>
    </xf>
    <xf numFmtId="0" fontId="54" fillId="4" borderId="60" xfId="0" applyFont="1" applyFill="1" applyBorder="1" applyAlignment="1">
      <alignment horizontal="center" vertical="center" wrapText="1"/>
    </xf>
    <xf numFmtId="0" fontId="54" fillId="4" borderId="61" xfId="0" applyFont="1" applyFill="1" applyBorder="1" applyAlignment="1">
      <alignment horizontal="center" vertical="center" wrapText="1"/>
    </xf>
    <xf numFmtId="0" fontId="54" fillId="4" borderId="62" xfId="0" applyFont="1" applyFill="1" applyBorder="1" applyAlignment="1">
      <alignment horizontal="center" vertical="center" wrapText="1"/>
    </xf>
    <xf numFmtId="0" fontId="54" fillId="4" borderId="63" xfId="0" applyFont="1" applyFill="1" applyBorder="1" applyAlignment="1">
      <alignment horizontal="center" vertical="center" wrapText="1"/>
    </xf>
    <xf numFmtId="0" fontId="54" fillId="4" borderId="64" xfId="0" applyFont="1" applyFill="1" applyBorder="1" applyAlignment="1">
      <alignment horizontal="center" vertical="center" wrapText="1"/>
    </xf>
    <xf numFmtId="0" fontId="54" fillId="20" borderId="0" xfId="0" applyFont="1" applyFill="1" applyAlignment="1">
      <alignment horizontal="center" vertical="center" wrapText="1"/>
    </xf>
    <xf numFmtId="0" fontId="54" fillId="20" borderId="56" xfId="0" applyFont="1" applyFill="1" applyBorder="1" applyAlignment="1">
      <alignment horizontal="center" vertical="center" wrapText="1"/>
    </xf>
    <xf numFmtId="0" fontId="54" fillId="20" borderId="57" xfId="0" applyFont="1" applyFill="1" applyBorder="1" applyAlignment="1">
      <alignment horizontal="center" vertical="center" wrapText="1"/>
    </xf>
    <xf numFmtId="0" fontId="54" fillId="20" borderId="58" xfId="0" applyFont="1" applyFill="1" applyBorder="1" applyAlignment="1">
      <alignment horizontal="center" vertical="center" wrapText="1"/>
    </xf>
    <xf numFmtId="0" fontId="54" fillId="20" borderId="59" xfId="0" applyFont="1" applyFill="1" applyBorder="1" applyAlignment="1">
      <alignment horizontal="center" vertical="center" wrapText="1"/>
    </xf>
    <xf numFmtId="0" fontId="54" fillId="20" borderId="60" xfId="0" applyFont="1" applyFill="1" applyBorder="1" applyAlignment="1">
      <alignment horizontal="center" vertical="center" wrapText="1"/>
    </xf>
    <xf numFmtId="0" fontId="54" fillId="20" borderId="61" xfId="0" applyFont="1" applyFill="1" applyBorder="1" applyAlignment="1">
      <alignment horizontal="center" vertical="center" wrapText="1"/>
    </xf>
    <xf numFmtId="0" fontId="54" fillId="20" borderId="62" xfId="0" applyFont="1" applyFill="1" applyBorder="1" applyAlignment="1">
      <alignment horizontal="center" vertical="center" wrapText="1"/>
    </xf>
    <xf numFmtId="0" fontId="54" fillId="20" borderId="63" xfId="0" applyFont="1" applyFill="1" applyBorder="1" applyAlignment="1">
      <alignment horizontal="center" vertical="center" wrapText="1"/>
    </xf>
    <xf numFmtId="0" fontId="54" fillId="20" borderId="64" xfId="0" applyFont="1" applyFill="1" applyBorder="1" applyAlignment="1">
      <alignment horizontal="center" vertical="center" wrapText="1"/>
    </xf>
    <xf numFmtId="0" fontId="91" fillId="36" borderId="2" xfId="3" applyFont="1" applyFill="1" applyBorder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</cellStyles>
  <dxfs count="104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33CC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99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family val="2"/>
        <scheme val="none"/>
      </font>
      <fill>
        <patternFill patternType="solid">
          <fgColor indexed="64"/>
          <bgColor rgb="FF7030A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A7A7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000000"/>
          <bgColor rgb="FFFDE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C4D79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000000"/>
          <bgColor rgb="FFCCC0D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CC66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 (Corps)"/>
      </font>
    </dxf>
  </dxfs>
  <tableStyles count="0" defaultTableStyle="TableStyleMedium2" defaultPivotStyle="PivotStyleLight16"/>
  <colors>
    <mruColors>
      <color rgb="FF00FF00"/>
      <color rgb="FF9BBB59"/>
      <color rgb="FFFF33CC"/>
      <color rgb="FF2CB1AE"/>
      <color rgb="FF00FFFF"/>
      <color rgb="FFFFFF99"/>
      <color rgb="FFC4D79B"/>
      <color rgb="FFFFCCFF"/>
      <color rgb="FFFF99F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CDE3B8-D9FC-B747-9665-C19F023442A8}" name="Tableau9" displayName="Tableau9" ref="A9:H40" totalsRowShown="0" headerRowDxfId="103" tableBorderDxfId="102">
  <autoFilter ref="A9:H40" xr:uid="{F9CDE3B8-D9FC-B747-9665-C19F023442A8}"/>
  <sortState xmlns:xlrd2="http://schemas.microsoft.com/office/spreadsheetml/2017/richdata2" ref="A10:H40">
    <sortCondition ref="D9:D40"/>
  </sortState>
  <tableColumns count="8">
    <tableColumn id="1" xr3:uid="{70CAF903-EEAF-5C4B-B637-B01A03DB1098}" name="Colonne1" dataDxfId="101"/>
    <tableColumn id="2" xr3:uid="{2D145F31-3182-1C40-BB6F-C4C63D48283D}" name="type" dataDxfId="100"/>
    <tableColumn id="3" xr3:uid="{72B66E43-2CFE-7448-8ECA-218F6F874E2B}" name="groupe" dataDxfId="99"/>
    <tableColumn id="4" xr3:uid="{EACCDE70-25E6-6441-BA56-052E17B8E09D}" name="date" dataDxfId="98"/>
    <tableColumn id="5" xr3:uid="{9D80AB61-1428-C34C-B29A-E6852FB2CCE5}" name="horaire début" dataDxfId="97"/>
    <tableColumn id="6" xr3:uid="{91BA9A30-E84D-9C4C-96C2-80873C62CB70}" name="horaire fin" dataDxfId="96">
      <calculatedColumnFormula>E10+"2:00"</calculatedColumnFormula>
    </tableColumn>
    <tableColumn id="7" xr3:uid="{5CD026EA-FFAE-7247-816F-BAA8CAFD95AF}" name="Intervenants" dataDxfId="95"/>
    <tableColumn id="8" xr3:uid="{382A46E8-961C-2F4B-99AC-EEA2E6801261}" name="modalités" dataDxfId="9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9DE57B-D069-AE4C-9D22-D449DFA26EC0}" name="Tableau4" displayName="Tableau4" ref="A9:I29" totalsRowShown="0" tableBorderDxfId="9">
  <autoFilter ref="A9:I29" xr:uid="{489DE57B-D069-AE4C-9D22-D449DFA26EC0}"/>
  <sortState xmlns:xlrd2="http://schemas.microsoft.com/office/spreadsheetml/2017/richdata2" ref="A10:I29">
    <sortCondition ref="D9:D29"/>
  </sortState>
  <tableColumns count="9">
    <tableColumn id="1" xr3:uid="{C3AD9643-6A94-2F4F-810C-7E2D49A36FB9}" name="Colonne1" dataDxfId="8"/>
    <tableColumn id="2" xr3:uid="{2AFABBC7-1D5D-134C-B7A8-379CFC5B0E1D}" name="type" dataDxfId="7"/>
    <tableColumn id="3" xr3:uid="{DA9E115B-D2AA-354B-9615-E36DD83877B0}" name="Groupe" dataDxfId="6"/>
    <tableColumn id="4" xr3:uid="{379A8421-EEE4-454E-83C9-7BC3468BEF40}" name="date" dataDxfId="5"/>
    <tableColumn id="5" xr3:uid="{6E336632-A24D-DD48-8816-378FCFF404DB}" name="horaire début" dataDxfId="4"/>
    <tableColumn id="6" xr3:uid="{7B886E63-7B9A-A140-B153-824AFDB8DE19}" name="horaire fin" dataDxfId="3"/>
    <tableColumn id="7" xr3:uid="{C48BAA83-8C3D-694E-A0FB-BE58CCA0F076}" name="Intervenants" dataDxfId="2"/>
    <tableColumn id="8" xr3:uid="{6B31528E-D255-A944-92F0-E24E623367C0}" name="salles/localisation" dataDxfId="1"/>
    <tableColumn id="9" xr3:uid="{E67B371A-F9FF-5F47-8C39-957A8624BA2C}" name="commentair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0FA717-6D64-AB41-A1FC-0F06EE0B8202}" name="Tableau7" displayName="Tableau7" ref="A9:I50" totalsRowShown="0" headerRowDxfId="93" dataDxfId="92" tableBorderDxfId="91">
  <autoFilter ref="A9:I50" xr:uid="{A40FA717-6D64-AB41-A1FC-0F06EE0B8202}"/>
  <tableColumns count="9">
    <tableColumn id="1" xr3:uid="{D92273A3-2BAF-DC47-9F08-84B35E0E2A8E}" name="Colonne1" dataDxfId="90"/>
    <tableColumn id="2" xr3:uid="{A8A2BD9C-9A04-2B45-BACA-732EEE3D3EC8}" name="Type" dataDxfId="89"/>
    <tableColumn id="3" xr3:uid="{DDF052E8-2389-7B46-9533-1A86FC4E8A7D}" name="Groupe" dataDxfId="88"/>
    <tableColumn id="4" xr3:uid="{4BF9A1E7-E06B-3447-8C0E-F7C24CBABE67}" name="date" dataDxfId="87"/>
    <tableColumn id="5" xr3:uid="{E6FDA94E-776E-5D43-9EF8-354092C9E7A3}" name="horaire début" dataDxfId="86"/>
    <tableColumn id="6" xr3:uid="{BBB94D2E-A30A-9744-8DB3-85C2DDF9D863}" name="horaire fin" dataDxfId="85"/>
    <tableColumn id="7" xr3:uid="{7292EC42-C3C7-554E-AB34-9D788CB2D2B6}" name="intervenants" dataDxfId="84"/>
    <tableColumn id="8" xr3:uid="{AB4A3C99-800E-F445-84BE-36A9D1E1C9FB}" name="salles/localisation" dataDxfId="83"/>
    <tableColumn id="9" xr3:uid="{509328E5-9911-4D98-ACB8-3DC28134DEFB}" name="Colonne2" dataDxfId="8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410B50-8483-0D46-9A02-A9DA2A618EC0}" name="Tableau10" displayName="Tableau10" ref="A9:H45" totalsRowShown="0" dataDxfId="81" tableBorderDxfId="80">
  <autoFilter ref="A9:H45" xr:uid="{84410B50-8483-0D46-9A02-A9DA2A618EC0}"/>
  <sortState xmlns:xlrd2="http://schemas.microsoft.com/office/spreadsheetml/2017/richdata2" ref="A10:H45">
    <sortCondition ref="B9:B45"/>
  </sortState>
  <tableColumns count="8">
    <tableColumn id="1" xr3:uid="{257C73AC-34D1-5345-BCD1-CAD285CCE3E2}" name="Colonne1" dataDxfId="79"/>
    <tableColumn id="2" xr3:uid="{70E6F84A-3722-9F49-9987-97CDE6CB32FF}" name="Séance" dataDxfId="78"/>
    <tableColumn id="3" xr3:uid="{2694B6CD-44E5-6245-921E-FB9E76E8323E}" name="groupe" dataDxfId="77"/>
    <tableColumn id="4" xr3:uid="{CE4AF0A4-5C4D-A64F-92A1-0DBCD57D5055}" name="date" dataDxfId="76"/>
    <tableColumn id="5" xr3:uid="{83987452-4ED7-8B40-9A25-3326A2BA7CBC}" name="horaire début" dataDxfId="75"/>
    <tableColumn id="6" xr3:uid="{F48FDF00-624E-D14C-A887-8F1F1CBA4BFC}" name="horaire fin" dataDxfId="74"/>
    <tableColumn id="7" xr3:uid="{AE112770-F496-B04D-A68A-ABAD4B7E2E69}" name="Intervenants" dataDxfId="73"/>
    <tableColumn id="8" xr3:uid="{BC8BBB51-3CE1-D146-A743-E1E4CB0AD939}" name="salles/localisation" dataDxfId="7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BD0E3-F217-7A40-8EDE-1E2A6035CCEB}" name="Tableau1" displayName="Tableau1" ref="A10:I28" totalsRowShown="0" dataDxfId="71" tableBorderDxfId="70">
  <autoFilter ref="A10:I28" xr:uid="{D5EBD0E3-F217-7A40-8EDE-1E2A6035CCEB}"/>
  <sortState xmlns:xlrd2="http://schemas.microsoft.com/office/spreadsheetml/2017/richdata2" ref="A11:H27">
    <sortCondition ref="D10:D27"/>
  </sortState>
  <tableColumns count="9">
    <tableColumn id="1" xr3:uid="{9082BF3F-64F7-AA49-8DF6-974651FAC51E}" name="Colonne1" dataDxfId="69"/>
    <tableColumn id="2" xr3:uid="{3A8BE6DF-1A61-2E4A-AFB3-D224E5D7AB1E}" name="Type" dataDxfId="68"/>
    <tableColumn id="3" xr3:uid="{46712006-F1E5-B148-810C-6E22C9056352}" name="Groupe" dataDxfId="67"/>
    <tableColumn id="4" xr3:uid="{7611A93C-C116-2348-9D0C-C7E12303F69E}" name="date" dataDxfId="66"/>
    <tableColumn id="5" xr3:uid="{1F1EE2B1-E1C9-4A42-8B80-F29EDA3A6B51}" name="horaire début" dataDxfId="65"/>
    <tableColumn id="6" xr3:uid="{8FD61E27-9305-B841-911A-FBBE28242F0A}" name="horaire fin" dataDxfId="64"/>
    <tableColumn id="7" xr3:uid="{9CF63562-831B-A243-ACEF-9CE35929E046}" name="Intervenants" dataDxfId="63"/>
    <tableColumn id="8" xr3:uid="{D87EC9F7-4EE0-6644-936C-630B6E3EFD17}" name="modalités" dataDxfId="62"/>
    <tableColumn id="9" xr3:uid="{A46E8EAE-1F3B-42C4-B169-1E435442363E}" name="Colonne2" dataDxfId="6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7E2361-4D2C-ED40-B03B-C1CC9622A8BA}" name="Tableau5" displayName="Tableau5" ref="A10:H58" totalsRowShown="0" headerRowDxfId="60" dataDxfId="59" tableBorderDxfId="58">
  <autoFilter ref="A10:H58" xr:uid="{E57E2361-4D2C-ED40-B03B-C1CC9622A8BA}"/>
  <sortState xmlns:xlrd2="http://schemas.microsoft.com/office/spreadsheetml/2017/richdata2" ref="A11:H58">
    <sortCondition ref="D10:D58"/>
  </sortState>
  <tableColumns count="8">
    <tableColumn id="1" xr3:uid="{86248B93-FC30-B647-AECA-C46A32241598}" name="Colonne1" dataDxfId="57"/>
    <tableColumn id="2" xr3:uid="{78305B93-8777-EB4F-958D-139720E4809E}" name="Type" dataDxfId="56"/>
    <tableColumn id="3" xr3:uid="{FABAABAD-E6ED-154F-8860-B25233467392}" name="Groupe" dataDxfId="55"/>
    <tableColumn id="4" xr3:uid="{793FBF9B-FDEB-894D-B59B-5773A8BE2D5A}" name="date" dataDxfId="54"/>
    <tableColumn id="5" xr3:uid="{82B7F6CE-7717-6A43-ABE5-45662384BC6A}" name="horaire début" dataDxfId="53"/>
    <tableColumn id="6" xr3:uid="{FBA10175-8262-1A4E-A4B9-58BBBA490189}" name="horaire fin" dataDxfId="52"/>
    <tableColumn id="7" xr3:uid="{E7664E14-7A88-D04D-B209-3C158D9D2644}" name="Intervenants" dataDxfId="51"/>
    <tableColumn id="8" xr3:uid="{DCAEE181-EDB2-774E-9AC8-D1EB04A79AA0}" name="salles/localisation/modalités" dataDxfId="5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B19DED-3C63-5944-AE26-E97C07A1ABA5}" name="Tableau59" displayName="Tableau59" ref="A67:H115" totalsRowShown="0" headerRowDxfId="49" dataDxfId="48" tableBorderDxfId="47">
  <autoFilter ref="A67:H115" xr:uid="{03B19DED-3C63-5944-AE26-E97C07A1ABA5}"/>
  <sortState xmlns:xlrd2="http://schemas.microsoft.com/office/spreadsheetml/2017/richdata2" ref="A68:H115">
    <sortCondition ref="D10:D58"/>
  </sortState>
  <tableColumns count="8">
    <tableColumn id="1" xr3:uid="{15B1A9F5-1B82-1341-B093-DBB273919BE9}" name="Colonne1" dataDxfId="46"/>
    <tableColumn id="2" xr3:uid="{A5186A3C-5218-9845-AB88-457886BCCDF0}" name="Type" dataDxfId="45"/>
    <tableColumn id="3" xr3:uid="{38E5DEE4-37A1-9A44-8B74-B0B3058FBCCB}" name="Groupe" dataDxfId="44"/>
    <tableColumn id="4" xr3:uid="{A811951D-CB79-5143-AA77-79A4248C5D98}" name="date" dataDxfId="43"/>
    <tableColumn id="5" xr3:uid="{08E5835A-CAEB-5443-8044-CA64808F38F3}" name="horaire début" dataDxfId="42"/>
    <tableColumn id="6" xr3:uid="{16072198-7765-3242-A59D-D0DDA0A8FB4E}" name="horaire fin" dataDxfId="41"/>
    <tableColumn id="7" xr3:uid="{B8131BE9-0A10-7D4B-B1F7-E049958C0277}" name="Intervenants" dataDxfId="40"/>
    <tableColumn id="8" xr3:uid="{D318B7AD-AE00-DC4F-BDC7-6A1B967EC0BA}" name="salles/localisation/modalités" dataDxfId="3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11684-91F8-564F-82F2-AEE99134EBEA}" name="Tableau3" displayName="Tableau3" ref="A10:H29" totalsRowShown="0" dataDxfId="38" tableBorderDxfId="37">
  <autoFilter ref="A10:H29" xr:uid="{BE911684-91F8-564F-82F2-AEE99134EBEA}"/>
  <sortState xmlns:xlrd2="http://schemas.microsoft.com/office/spreadsheetml/2017/richdata2" ref="A11:H29">
    <sortCondition ref="D10:D29"/>
  </sortState>
  <tableColumns count="8">
    <tableColumn id="1" xr3:uid="{3668CFFA-3F16-1A4C-93C9-4DD7A5F025FF}" name="Colonne1" dataDxfId="36"/>
    <tableColumn id="2" xr3:uid="{6F88325A-E755-AC4B-AF16-A4C13FD2CFDB}" name="séance" dataDxfId="35"/>
    <tableColumn id="3" xr3:uid="{3F7F8730-D5A2-A74D-980F-5C30049A0232}" name="groupe" dataDxfId="34"/>
    <tableColumn id="4" xr3:uid="{3DF48905-E631-C442-869E-AEC7824B8928}" name="date" dataDxfId="33"/>
    <tableColumn id="5" xr3:uid="{6558417C-DA79-6547-9FB8-860DB4835864}" name="horaire début" dataDxfId="32"/>
    <tableColumn id="6" xr3:uid="{1C21F38A-CF80-7842-BFFC-1B4FEABE5AFC}" name="horaire fin" dataDxfId="31"/>
    <tableColumn id="7" xr3:uid="{67C6159C-147F-A445-8255-766E038AE87A}" name="Intervenants" dataDxfId="30"/>
    <tableColumn id="8" xr3:uid="{F1ED7C9F-A486-014F-BA19-830E4601702F}" name="salles/localisation/distanciel" dataDxfId="2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D97BE-953E-5A43-AEF4-A48240FEB24A}" name="Tableau2" displayName="Tableau2" ref="A9:H28" totalsRowShown="0" tableBorderDxfId="28">
  <autoFilter ref="A9:H28" xr:uid="{57ED97BE-953E-5A43-AEF4-A48240FEB24A}"/>
  <sortState xmlns:xlrd2="http://schemas.microsoft.com/office/spreadsheetml/2017/richdata2" ref="A10:H28">
    <sortCondition ref="D9:D28"/>
  </sortState>
  <tableColumns count="8">
    <tableColumn id="1" xr3:uid="{3CFF1AA2-081B-E444-B8F2-1F4B97BE2672}" name="Colonne1" dataDxfId="27"/>
    <tableColumn id="2" xr3:uid="{8AD564A9-0BB1-9E4D-8C23-B61310B76CB9}" name="Type" dataDxfId="26"/>
    <tableColumn id="3" xr3:uid="{F0350746-9E10-4A4D-93A0-C360DAD6A0BC}" name="Groupe" dataDxfId="25"/>
    <tableColumn id="4" xr3:uid="{D4BF4BCF-674A-4647-A0D3-A2934BC464D7}" name="date" dataDxfId="24"/>
    <tableColumn id="5" xr3:uid="{F4A43C0A-CB9A-2A4B-A2E3-273E80A2623B}" name="horaire début" dataDxfId="23"/>
    <tableColumn id="6" xr3:uid="{36F7E590-72C5-6143-9373-BDF1CE62F1A5}" name="horaire fin" dataDxfId="22"/>
    <tableColumn id="7" xr3:uid="{2804D17D-B219-A843-8BED-F018D9136256}" name="Intervenants" dataDxfId="21"/>
    <tableColumn id="8" xr3:uid="{D5627277-5C33-184D-9129-0E055B5752EE}" name="modalités" dataDxfId="2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22EC0-DCED-0546-9478-8A87953880A9}" name="Tableau6" displayName="Tableau6" ref="A9:H21" totalsRowShown="0" headerRowDxfId="19" tableBorderDxfId="18">
  <autoFilter ref="A9:H21" xr:uid="{90122EC0-DCED-0546-9478-8A87953880A9}"/>
  <sortState xmlns:xlrd2="http://schemas.microsoft.com/office/spreadsheetml/2017/richdata2" ref="A10:H21">
    <sortCondition ref="H9:H21"/>
  </sortState>
  <tableColumns count="8">
    <tableColumn id="1" xr3:uid="{47579B1E-C81E-D84C-9855-88135B3E86DF}" name="Colonne1" dataDxfId="17"/>
    <tableColumn id="2" xr3:uid="{B2DC2FFC-C7D3-3447-B99E-BFC6471F3BEE}" name="Colonne2" dataDxfId="16"/>
    <tableColumn id="3" xr3:uid="{52B0BB7D-416F-FF46-9BBE-EFA9F09909CA}" name="Groupe" dataDxfId="15"/>
    <tableColumn id="4" xr3:uid="{6F9D2621-C904-CC49-AD7B-886B1F8C9438}" name="date" dataDxfId="14"/>
    <tableColumn id="5" xr3:uid="{E7E75BCE-C6AF-EB43-898D-B7ABEA45FBF0}" name="horaire début" dataDxfId="13"/>
    <tableColumn id="6" xr3:uid="{EAD3CE77-FFE4-274B-B7F1-2EE3CD163DE8}" name="horaire fin" dataDxfId="12">
      <calculatedColumnFormula>E10+"4:00"</calculatedColumnFormula>
    </tableColumn>
    <tableColumn id="7" xr3:uid="{01927851-5D1A-094C-821B-4B90EA0D1613}" name="Intervenants" dataDxfId="11"/>
    <tableColumn id="8" xr3:uid="{185BBBDA-6FFC-B64D-BB32-978AB436608D}" name="salles/localisation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N17" sqref="N17"/>
    </sheetView>
  </sheetViews>
  <sheetFormatPr baseColWidth="10" defaultRowHeight="15" x14ac:dyDescent="0.2"/>
  <cols>
    <col min="1" max="1" width="35" customWidth="1"/>
    <col min="4" max="7" width="6.6640625" customWidth="1"/>
    <col min="8" max="8" width="49.6640625" style="74" customWidth="1"/>
    <col min="9" max="11" width="6.1640625" customWidth="1"/>
  </cols>
  <sheetData>
    <row r="1" spans="1:14" ht="16" thickBot="1" x14ac:dyDescent="0.25"/>
    <row r="2" spans="1:14" ht="17" thickBot="1" x14ac:dyDescent="0.25">
      <c r="A2" s="261"/>
      <c r="B2" s="261"/>
      <c r="C2" s="261"/>
      <c r="D2" s="262" t="s">
        <v>99</v>
      </c>
      <c r="E2" s="263"/>
      <c r="F2" s="263"/>
      <c r="G2" s="264"/>
      <c r="H2" s="317"/>
      <c r="I2" s="265"/>
      <c r="J2" s="263"/>
      <c r="K2" s="266"/>
    </row>
    <row r="3" spans="1:14" x14ac:dyDescent="0.2">
      <c r="A3" s="267" t="s">
        <v>100</v>
      </c>
      <c r="B3" s="267" t="s">
        <v>146</v>
      </c>
      <c r="C3" s="267" t="s">
        <v>81</v>
      </c>
      <c r="D3" s="268" t="s">
        <v>1</v>
      </c>
      <c r="E3" s="268" t="s">
        <v>2</v>
      </c>
      <c r="F3" s="268" t="s">
        <v>3</v>
      </c>
      <c r="G3" s="268" t="s">
        <v>4</v>
      </c>
      <c r="H3" s="318" t="s">
        <v>176</v>
      </c>
      <c r="I3" s="268" t="s">
        <v>147</v>
      </c>
      <c r="J3" s="268" t="s">
        <v>102</v>
      </c>
      <c r="K3" s="269" t="s">
        <v>103</v>
      </c>
    </row>
    <row r="4" spans="1:14" x14ac:dyDescent="0.2">
      <c r="A4" s="270" t="s">
        <v>104</v>
      </c>
      <c r="B4" s="270"/>
      <c r="C4" s="270"/>
      <c r="D4" s="271">
        <f t="shared" ref="D4:K4" si="0">SUM(D5:D10)</f>
        <v>33.25</v>
      </c>
      <c r="E4" s="271">
        <f t="shared" si="0"/>
        <v>31.25</v>
      </c>
      <c r="F4" s="271">
        <f t="shared" si="0"/>
        <v>52.5</v>
      </c>
      <c r="G4" s="271">
        <f t="shared" si="0"/>
        <v>6</v>
      </c>
      <c r="H4" s="319"/>
      <c r="I4" s="271">
        <f t="shared" si="0"/>
        <v>10</v>
      </c>
      <c r="J4" s="271">
        <f>SUM(J5:J10)</f>
        <v>8</v>
      </c>
      <c r="K4" s="271">
        <f t="shared" si="0"/>
        <v>6.5</v>
      </c>
    </row>
    <row r="5" spans="1:14" s="24" customFormat="1" ht="30" customHeight="1" x14ac:dyDescent="0.2">
      <c r="A5" s="314" t="s">
        <v>148</v>
      </c>
      <c r="B5" s="295" t="s">
        <v>149</v>
      </c>
      <c r="C5" s="295" t="s">
        <v>150</v>
      </c>
      <c r="D5" s="296">
        <v>2.5</v>
      </c>
      <c r="E5" s="296"/>
      <c r="F5" s="296">
        <v>12</v>
      </c>
      <c r="G5" s="296">
        <v>6</v>
      </c>
      <c r="H5" s="333" t="s">
        <v>175</v>
      </c>
      <c r="I5" s="296">
        <v>2</v>
      </c>
      <c r="J5" s="296">
        <v>2</v>
      </c>
      <c r="K5" s="406">
        <v>1</v>
      </c>
      <c r="M5" s="907" t="s">
        <v>177</v>
      </c>
      <c r="N5" s="908"/>
    </row>
    <row r="6" spans="1:14" s="24" customFormat="1" ht="30" customHeight="1" x14ac:dyDescent="0.2">
      <c r="A6" s="315" t="s">
        <v>105</v>
      </c>
      <c r="B6" s="295" t="s">
        <v>151</v>
      </c>
      <c r="C6" s="295" t="s">
        <v>152</v>
      </c>
      <c r="D6" s="296">
        <v>7</v>
      </c>
      <c r="E6" s="296">
        <v>8</v>
      </c>
      <c r="F6" s="296">
        <v>10.5</v>
      </c>
      <c r="G6" s="296"/>
      <c r="H6" s="332" t="s">
        <v>181</v>
      </c>
      <c r="I6" s="296">
        <v>2</v>
      </c>
      <c r="J6" s="296">
        <v>2</v>
      </c>
      <c r="K6" s="297">
        <v>2</v>
      </c>
      <c r="M6" s="329" t="s">
        <v>178</v>
      </c>
      <c r="N6" s="329">
        <v>1</v>
      </c>
    </row>
    <row r="7" spans="1:14" s="24" customFormat="1" ht="30" customHeight="1" x14ac:dyDescent="0.2">
      <c r="A7" s="335" t="s">
        <v>35</v>
      </c>
      <c r="B7" s="295" t="s">
        <v>153</v>
      </c>
      <c r="C7" s="295" t="s">
        <v>154</v>
      </c>
      <c r="D7" s="296">
        <v>11.25</v>
      </c>
      <c r="E7" s="296">
        <v>13.25</v>
      </c>
      <c r="F7" s="296"/>
      <c r="G7" s="296"/>
      <c r="H7" s="332" t="s">
        <v>182</v>
      </c>
      <c r="I7" s="296">
        <v>2</v>
      </c>
      <c r="J7" s="296">
        <v>1</v>
      </c>
      <c r="K7" s="297">
        <v>1</v>
      </c>
      <c r="M7" s="329" t="s">
        <v>179</v>
      </c>
      <c r="N7" s="330">
        <v>3</v>
      </c>
    </row>
    <row r="8" spans="1:14" s="24" customFormat="1" ht="30" customHeight="1" x14ac:dyDescent="0.2">
      <c r="A8" s="336" t="s">
        <v>36</v>
      </c>
      <c r="B8" s="298" t="s">
        <v>155</v>
      </c>
      <c r="C8" s="298" t="s">
        <v>156</v>
      </c>
      <c r="D8" s="299"/>
      <c r="E8" s="299"/>
      <c r="F8" s="299">
        <v>16</v>
      </c>
      <c r="G8" s="299"/>
      <c r="H8" s="332" t="s">
        <v>183</v>
      </c>
      <c r="I8" s="299"/>
      <c r="J8" s="299">
        <v>1</v>
      </c>
      <c r="K8" s="300">
        <v>0.5</v>
      </c>
      <c r="M8" s="329" t="s">
        <v>180</v>
      </c>
      <c r="N8" s="330">
        <v>4</v>
      </c>
    </row>
    <row r="9" spans="1:14" s="24" customFormat="1" ht="30" customHeight="1" x14ac:dyDescent="0.2">
      <c r="A9" s="400" t="s">
        <v>140</v>
      </c>
      <c r="B9" s="298" t="s">
        <v>153</v>
      </c>
      <c r="C9" s="298" t="s">
        <v>157</v>
      </c>
      <c r="D9" s="299"/>
      <c r="E9" s="299"/>
      <c r="F9" s="301">
        <v>12</v>
      </c>
      <c r="G9" s="299"/>
      <c r="H9" s="321"/>
      <c r="I9" s="299">
        <v>2</v>
      </c>
      <c r="J9" s="299">
        <v>0.5</v>
      </c>
      <c r="K9" s="300">
        <v>1</v>
      </c>
    </row>
    <row r="10" spans="1:14" s="24" customFormat="1" ht="30" customHeight="1" thickBot="1" x14ac:dyDescent="0.25">
      <c r="A10" s="337" t="s">
        <v>117</v>
      </c>
      <c r="B10" s="298" t="s">
        <v>155</v>
      </c>
      <c r="C10" s="298" t="s">
        <v>158</v>
      </c>
      <c r="D10" s="299">
        <v>12.5</v>
      </c>
      <c r="E10" s="299">
        <v>10</v>
      </c>
      <c r="F10" s="299">
        <v>2</v>
      </c>
      <c r="G10" s="299"/>
      <c r="H10" s="321"/>
      <c r="I10" s="299">
        <v>2</v>
      </c>
      <c r="J10" s="299">
        <v>1.5</v>
      </c>
      <c r="K10" s="300">
        <v>1</v>
      </c>
    </row>
    <row r="11" spans="1:14" ht="16" thickBot="1" x14ac:dyDescent="0.25">
      <c r="A11" s="272" t="s">
        <v>106</v>
      </c>
      <c r="B11" s="273"/>
      <c r="C11" s="273"/>
      <c r="D11" s="274">
        <f>SUM(D12:D17)</f>
        <v>67.25</v>
      </c>
      <c r="E11" s="274">
        <f>SUM(E12:E17)</f>
        <v>62.25</v>
      </c>
      <c r="F11" s="274">
        <f>SUM(F12:F17)</f>
        <v>33</v>
      </c>
      <c r="G11" s="274">
        <f>SUM(G12:G17)</f>
        <v>0</v>
      </c>
      <c r="H11" s="322"/>
      <c r="I11" s="274">
        <f>SUM(I12:I17)</f>
        <v>12</v>
      </c>
      <c r="J11" s="274">
        <f>SUM(J12:J17)</f>
        <v>8</v>
      </c>
      <c r="K11" s="275">
        <f>SUM(K12:K17)</f>
        <v>8</v>
      </c>
    </row>
    <row r="12" spans="1:14" s="24" customFormat="1" ht="30" customHeight="1" x14ac:dyDescent="0.2">
      <c r="A12" s="334" t="s">
        <v>32</v>
      </c>
      <c r="B12" s="302" t="s">
        <v>159</v>
      </c>
      <c r="C12" s="302" t="s">
        <v>160</v>
      </c>
      <c r="D12" s="304">
        <v>14</v>
      </c>
      <c r="E12" s="304">
        <v>8</v>
      </c>
      <c r="F12" s="304"/>
      <c r="G12" s="304"/>
      <c r="H12" s="333" t="s">
        <v>184</v>
      </c>
      <c r="I12" s="304">
        <v>2</v>
      </c>
      <c r="J12" s="304">
        <v>2</v>
      </c>
      <c r="K12" s="310">
        <v>2</v>
      </c>
    </row>
    <row r="13" spans="1:14" s="24" customFormat="1" ht="85.5" customHeight="1" x14ac:dyDescent="0.2">
      <c r="A13" s="338" t="s">
        <v>37</v>
      </c>
      <c r="B13" s="309" t="s">
        <v>161</v>
      </c>
      <c r="C13" s="309" t="s">
        <v>162</v>
      </c>
      <c r="D13" s="296">
        <v>8.75</v>
      </c>
      <c r="E13" s="296">
        <v>16</v>
      </c>
      <c r="F13" s="396">
        <v>25</v>
      </c>
      <c r="G13" s="296"/>
      <c r="H13" s="332" t="s">
        <v>387</v>
      </c>
      <c r="I13" s="296">
        <v>2</v>
      </c>
      <c r="J13" s="296">
        <v>2</v>
      </c>
      <c r="K13" s="297">
        <v>2</v>
      </c>
    </row>
    <row r="14" spans="1:14" s="24" customFormat="1" ht="30" customHeight="1" x14ac:dyDescent="0.2">
      <c r="A14" s="339" t="s">
        <v>29</v>
      </c>
      <c r="B14" s="309" t="s">
        <v>163</v>
      </c>
      <c r="C14" s="309"/>
      <c r="D14" s="296">
        <v>12.5</v>
      </c>
      <c r="E14" s="296">
        <v>10</v>
      </c>
      <c r="F14" s="296"/>
      <c r="G14" s="296"/>
      <c r="H14" s="332" t="s">
        <v>185</v>
      </c>
      <c r="I14" s="296">
        <v>2</v>
      </c>
      <c r="J14" s="296">
        <v>1</v>
      </c>
      <c r="K14" s="297">
        <v>1</v>
      </c>
    </row>
    <row r="15" spans="1:14" s="24" customFormat="1" ht="30" customHeight="1" x14ac:dyDescent="0.2">
      <c r="A15" s="342" t="s">
        <v>134</v>
      </c>
      <c r="B15" s="309" t="s">
        <v>164</v>
      </c>
      <c r="C15" s="309"/>
      <c r="D15" s="296">
        <v>13.75</v>
      </c>
      <c r="E15" s="296">
        <v>6.25</v>
      </c>
      <c r="F15" s="296"/>
      <c r="G15" s="296"/>
      <c r="H15" s="320"/>
      <c r="I15" s="296">
        <v>2</v>
      </c>
      <c r="J15" s="296">
        <v>1</v>
      </c>
      <c r="K15" s="297">
        <v>1</v>
      </c>
    </row>
    <row r="16" spans="1:14" s="24" customFormat="1" ht="30" customHeight="1" x14ac:dyDescent="0.2">
      <c r="A16" s="340" t="s">
        <v>165</v>
      </c>
      <c r="B16" s="309" t="s">
        <v>166</v>
      </c>
      <c r="C16" s="309"/>
      <c r="D16" s="296">
        <v>11.25</v>
      </c>
      <c r="E16" s="296"/>
      <c r="F16" s="296">
        <v>8</v>
      </c>
      <c r="G16" s="296"/>
      <c r="H16" s="320"/>
      <c r="I16" s="296">
        <v>2</v>
      </c>
      <c r="J16" s="296">
        <v>1</v>
      </c>
      <c r="K16" s="297">
        <v>1</v>
      </c>
    </row>
    <row r="17" spans="1:11" s="24" customFormat="1" ht="30" customHeight="1" thickBot="1" x14ac:dyDescent="0.25">
      <c r="A17" s="341" t="s">
        <v>56</v>
      </c>
      <c r="B17" s="311" t="s">
        <v>167</v>
      </c>
      <c r="C17" s="311" t="s">
        <v>168</v>
      </c>
      <c r="D17" s="312">
        <v>7</v>
      </c>
      <c r="E17" s="312">
        <v>22</v>
      </c>
      <c r="F17" s="312"/>
      <c r="G17" s="312"/>
      <c r="H17" s="345" t="s">
        <v>186</v>
      </c>
      <c r="I17" s="312">
        <v>2</v>
      </c>
      <c r="J17" s="312">
        <v>1</v>
      </c>
      <c r="K17" s="313">
        <v>1</v>
      </c>
    </row>
    <row r="18" spans="1:11" ht="16" thickBot="1" x14ac:dyDescent="0.25">
      <c r="A18" s="276" t="s">
        <v>107</v>
      </c>
      <c r="B18" s="277"/>
      <c r="C18" s="277"/>
      <c r="D18" s="278">
        <f>SUM(D19:D24)</f>
        <v>12.5</v>
      </c>
      <c r="E18" s="278">
        <f>SUM(E19:E24)</f>
        <v>33.5</v>
      </c>
      <c r="F18" s="278">
        <f>SUM(F19:F24)</f>
        <v>33.5</v>
      </c>
      <c r="G18" s="278">
        <f>SUM(G19:G24)</f>
        <v>45</v>
      </c>
      <c r="H18" s="324"/>
      <c r="I18" s="278">
        <f>SUM(I19:I24)</f>
        <v>2</v>
      </c>
      <c r="J18" s="278">
        <f>SUM(J19:J24)</f>
        <v>9</v>
      </c>
      <c r="K18" s="279" t="s">
        <v>108</v>
      </c>
    </row>
    <row r="19" spans="1:11" s="24" customFormat="1" ht="30" customHeight="1" x14ac:dyDescent="0.2">
      <c r="A19" s="346" t="s">
        <v>169</v>
      </c>
      <c r="B19" s="302" t="s">
        <v>170</v>
      </c>
      <c r="C19" s="303"/>
      <c r="D19" s="304">
        <v>12.5</v>
      </c>
      <c r="E19" s="304">
        <v>8</v>
      </c>
      <c r="F19" s="304"/>
      <c r="G19" s="304"/>
      <c r="H19" s="323"/>
      <c r="I19" s="304">
        <v>2</v>
      </c>
      <c r="J19" s="304">
        <v>2</v>
      </c>
      <c r="K19" s="305"/>
    </row>
    <row r="20" spans="1:11" s="24" customFormat="1" ht="30" customHeight="1" x14ac:dyDescent="0.2">
      <c r="A20" s="347" t="s">
        <v>30</v>
      </c>
      <c r="B20" s="295" t="s">
        <v>66</v>
      </c>
      <c r="C20" s="295"/>
      <c r="D20" s="296"/>
      <c r="E20" s="296"/>
      <c r="F20" s="296">
        <v>12</v>
      </c>
      <c r="G20" s="296"/>
      <c r="H20" s="320"/>
      <c r="I20" s="296"/>
      <c r="J20" s="296">
        <v>1</v>
      </c>
      <c r="K20" s="297" t="s">
        <v>109</v>
      </c>
    </row>
    <row r="21" spans="1:11" s="24" customFormat="1" ht="30" customHeight="1" x14ac:dyDescent="0.2">
      <c r="A21" s="348" t="s">
        <v>67</v>
      </c>
      <c r="B21" s="295" t="s">
        <v>171</v>
      </c>
      <c r="C21" s="295"/>
      <c r="D21" s="296"/>
      <c r="E21" s="296">
        <v>17.5</v>
      </c>
      <c r="F21" s="296">
        <v>3.5</v>
      </c>
      <c r="G21" s="296"/>
      <c r="H21" s="320"/>
      <c r="I21" s="296"/>
      <c r="J21" s="296">
        <v>1</v>
      </c>
      <c r="K21" s="297" t="s">
        <v>109</v>
      </c>
    </row>
    <row r="22" spans="1:11" s="24" customFormat="1" ht="30" customHeight="1" x14ac:dyDescent="0.2">
      <c r="A22" s="349" t="s">
        <v>110</v>
      </c>
      <c r="B22" s="306" t="s">
        <v>172</v>
      </c>
      <c r="C22" s="306"/>
      <c r="D22" s="307">
        <v>0</v>
      </c>
      <c r="E22" s="307">
        <v>8</v>
      </c>
      <c r="F22" s="308">
        <v>16</v>
      </c>
      <c r="G22" s="299">
        <v>45</v>
      </c>
      <c r="H22" s="321"/>
      <c r="I22" s="299"/>
      <c r="J22" s="299">
        <v>3</v>
      </c>
      <c r="K22" s="300" t="s">
        <v>109</v>
      </c>
    </row>
    <row r="23" spans="1:11" s="24" customFormat="1" ht="30" customHeight="1" x14ac:dyDescent="0.2">
      <c r="A23" s="350" t="s">
        <v>111</v>
      </c>
      <c r="B23" s="309" t="s">
        <v>173</v>
      </c>
      <c r="C23" s="309"/>
      <c r="D23" s="299"/>
      <c r="E23" s="299"/>
      <c r="F23" s="299">
        <v>2</v>
      </c>
      <c r="G23" s="299"/>
      <c r="H23" s="321"/>
      <c r="I23" s="299"/>
      <c r="J23" s="299">
        <v>2</v>
      </c>
      <c r="K23" s="300" t="s">
        <v>109</v>
      </c>
    </row>
    <row r="24" spans="1:11" s="24" customFormat="1" ht="30" customHeight="1" thickBot="1" x14ac:dyDescent="0.25">
      <c r="A24" s="306" t="s">
        <v>112</v>
      </c>
      <c r="B24" s="306"/>
      <c r="C24" s="306"/>
      <c r="D24" s="299"/>
      <c r="E24" s="299"/>
      <c r="F24" s="299"/>
      <c r="G24" s="299"/>
      <c r="H24" s="321"/>
      <c r="I24" s="299"/>
      <c r="J24" s="299"/>
      <c r="K24" s="300" t="s">
        <v>108</v>
      </c>
    </row>
    <row r="25" spans="1:11" ht="16" thickBot="1" x14ac:dyDescent="0.25">
      <c r="A25" s="280" t="s">
        <v>113</v>
      </c>
      <c r="B25" s="280"/>
      <c r="C25" s="280"/>
      <c r="D25" s="281">
        <f>SUM(D26:D27)</f>
        <v>0</v>
      </c>
      <c r="E25" s="281">
        <f>SUM(E26:E27)</f>
        <v>0</v>
      </c>
      <c r="F25" s="281">
        <f>SUM(F26:F27)</f>
        <v>8</v>
      </c>
      <c r="G25" s="281">
        <f>SUM(G26:G27)</f>
        <v>58</v>
      </c>
      <c r="H25" s="325"/>
      <c r="I25" s="281">
        <f>SUM(I26:I27)</f>
        <v>0</v>
      </c>
      <c r="J25" s="281">
        <v>5</v>
      </c>
      <c r="K25" s="282" t="s">
        <v>108</v>
      </c>
    </row>
    <row r="26" spans="1:11" x14ac:dyDescent="0.2">
      <c r="A26" s="351" t="s">
        <v>114</v>
      </c>
      <c r="B26" s="283"/>
      <c r="C26" s="283"/>
      <c r="D26" s="268">
        <v>0</v>
      </c>
      <c r="E26" s="268"/>
      <c r="F26" s="268">
        <v>8</v>
      </c>
      <c r="G26" s="268"/>
      <c r="H26" s="318"/>
      <c r="I26" s="284"/>
      <c r="J26" s="284"/>
      <c r="K26" s="269"/>
    </row>
    <row r="27" spans="1:11" ht="16" thickBot="1" x14ac:dyDescent="0.25">
      <c r="A27" s="352" t="s">
        <v>115</v>
      </c>
      <c r="B27" s="285"/>
      <c r="C27" s="285"/>
      <c r="D27" s="286"/>
      <c r="E27" s="286"/>
      <c r="F27" s="286"/>
      <c r="G27" s="286">
        <v>58</v>
      </c>
      <c r="H27" s="326"/>
      <c r="I27" s="287"/>
      <c r="J27" s="287"/>
      <c r="K27" s="288"/>
    </row>
    <row r="28" spans="1:11" ht="16" thickBot="1" x14ac:dyDescent="0.25">
      <c r="A28" s="289" t="s">
        <v>116</v>
      </c>
      <c r="B28" s="289"/>
      <c r="C28" s="289"/>
      <c r="D28" s="290">
        <f t="shared" ref="D28:J28" si="1">D4+D11+D18+D25</f>
        <v>113</v>
      </c>
      <c r="E28" s="290">
        <f t="shared" si="1"/>
        <v>127</v>
      </c>
      <c r="F28" s="290">
        <f t="shared" si="1"/>
        <v>127</v>
      </c>
      <c r="G28" s="290">
        <f t="shared" si="1"/>
        <v>109</v>
      </c>
      <c r="H28" s="327"/>
      <c r="I28" s="290">
        <f t="shared" si="1"/>
        <v>24</v>
      </c>
      <c r="J28" s="290">
        <f t="shared" si="1"/>
        <v>30</v>
      </c>
      <c r="K28" s="291"/>
    </row>
    <row r="29" spans="1:11" x14ac:dyDescent="0.2">
      <c r="A29" s="179" t="s">
        <v>174</v>
      </c>
      <c r="B29" s="179"/>
      <c r="C29" s="179"/>
      <c r="D29" s="906">
        <f>D28+E28+F28</f>
        <v>367</v>
      </c>
      <c r="E29" s="906"/>
      <c r="F29" s="906"/>
      <c r="G29" s="292"/>
      <c r="H29" s="328"/>
      <c r="I29" s="292"/>
      <c r="J29" s="293"/>
      <c r="K29" s="294"/>
    </row>
  </sheetData>
  <mergeCells count="2">
    <mergeCell ref="D29:F29"/>
    <mergeCell ref="M5:N5"/>
  </mergeCells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  <pageSetUpPr fitToPage="1"/>
  </sheetPr>
  <dimension ref="A1:K44"/>
  <sheetViews>
    <sheetView zoomScale="150" zoomScaleNormal="150" workbookViewId="0">
      <selection activeCell="A9" sqref="A9:F36"/>
    </sheetView>
  </sheetViews>
  <sheetFormatPr baseColWidth="10" defaultColWidth="11.5" defaultRowHeight="15" x14ac:dyDescent="0.2"/>
  <cols>
    <col min="1" max="1" width="16.6640625" style="80" customWidth="1"/>
    <col min="2" max="2" width="13.5" style="80" customWidth="1"/>
    <col min="3" max="3" width="7.5" style="83" customWidth="1"/>
    <col min="4" max="4" width="23.5" style="80" customWidth="1"/>
    <col min="5" max="5" width="9.1640625" style="80" customWidth="1"/>
    <col min="6" max="6" width="12.33203125" style="80" customWidth="1"/>
    <col min="7" max="7" width="19.5" style="80" customWidth="1"/>
    <col min="8" max="8" width="19.6640625" style="80" customWidth="1"/>
    <col min="9" max="16384" width="11.5" style="80"/>
  </cols>
  <sheetData>
    <row r="1" spans="1:11" x14ac:dyDescent="0.2">
      <c r="D1" s="81"/>
      <c r="E1" s="176" t="s">
        <v>70</v>
      </c>
      <c r="F1" s="177"/>
    </row>
    <row r="2" spans="1:11" x14ac:dyDescent="0.2">
      <c r="B2" s="13" t="s">
        <v>29</v>
      </c>
      <c r="C2" s="50"/>
      <c r="D2" s="170" t="s">
        <v>96</v>
      </c>
      <c r="E2" s="2"/>
      <c r="F2" s="2"/>
    </row>
    <row r="3" spans="1:11" x14ac:dyDescent="0.2">
      <c r="B3" s="5" t="s">
        <v>1</v>
      </c>
      <c r="C3" s="51">
        <v>12.5</v>
      </c>
      <c r="D3" s="171">
        <f>C3/1.25</f>
        <v>10</v>
      </c>
      <c r="E3" s="4"/>
      <c r="F3" s="4"/>
    </row>
    <row r="4" spans="1:11" x14ac:dyDescent="0.2">
      <c r="B4" s="6" t="s">
        <v>2</v>
      </c>
      <c r="C4" s="51">
        <v>10</v>
      </c>
      <c r="D4" s="171">
        <f>C4/1.25</f>
        <v>8</v>
      </c>
      <c r="E4" s="4"/>
      <c r="F4" s="4"/>
    </row>
    <row r="5" spans="1:11" x14ac:dyDescent="0.2">
      <c r="B5" s="6" t="s">
        <v>3</v>
      </c>
      <c r="C5" s="51"/>
      <c r="D5" s="171">
        <f>C5/4</f>
        <v>0</v>
      </c>
      <c r="E5" s="4"/>
      <c r="F5" s="4"/>
    </row>
    <row r="6" spans="1:11" x14ac:dyDescent="0.2">
      <c r="B6" s="6" t="s">
        <v>4</v>
      </c>
      <c r="C6" s="51"/>
      <c r="D6" s="171">
        <f>C6/2</f>
        <v>0</v>
      </c>
      <c r="E6" s="4"/>
      <c r="F6" s="4"/>
    </row>
    <row r="7" spans="1:11" x14ac:dyDescent="0.2">
      <c r="B7" s="6" t="s">
        <v>25</v>
      </c>
      <c r="C7" s="51">
        <v>2</v>
      </c>
      <c r="D7" s="171">
        <f>C7/2</f>
        <v>1</v>
      </c>
      <c r="E7" s="4"/>
      <c r="F7" s="4"/>
    </row>
    <row r="8" spans="1:11" ht="39" customHeight="1" thickBot="1" x14ac:dyDescent="0.25">
      <c r="A8" s="909" t="s">
        <v>126</v>
      </c>
      <c r="B8" s="909"/>
      <c r="C8" s="203">
        <f>(C3*1.5+'Evaluations S6'!$N$7*C4+'Evaluations S6'!$N$8*C5)/24</f>
        <v>2.03125</v>
      </c>
      <c r="D8" s="3"/>
      <c r="E8" s="4"/>
      <c r="F8" s="4"/>
      <c r="I8" t="s">
        <v>536</v>
      </c>
      <c r="J8" s="80" t="s">
        <v>537</v>
      </c>
    </row>
    <row r="9" spans="1:11" s="110" customFormat="1" ht="33" thickBot="1" x14ac:dyDescent="0.25">
      <c r="B9" s="173" t="s">
        <v>79</v>
      </c>
      <c r="C9" s="174" t="s">
        <v>45</v>
      </c>
      <c r="D9" s="175" t="s">
        <v>21</v>
      </c>
      <c r="E9" s="172" t="s">
        <v>22</v>
      </c>
      <c r="F9" s="172" t="s">
        <v>23</v>
      </c>
      <c r="G9" s="174" t="s">
        <v>42</v>
      </c>
      <c r="H9" s="115" t="s">
        <v>127</v>
      </c>
      <c r="I9" s="536"/>
      <c r="J9" s="536"/>
    </row>
    <row r="10" spans="1:11" x14ac:dyDescent="0.2">
      <c r="A10" s="13" t="s">
        <v>29</v>
      </c>
      <c r="B10" s="838" t="s">
        <v>5</v>
      </c>
      <c r="C10" s="839" t="s">
        <v>38</v>
      </c>
      <c r="D10" s="847">
        <v>45384</v>
      </c>
      <c r="E10" s="840">
        <v>0.34375</v>
      </c>
      <c r="F10" s="827">
        <f t="shared" ref="F10:F35" si="0">E10+"1:15"</f>
        <v>0.39583333333333331</v>
      </c>
      <c r="G10" s="839" t="s">
        <v>55</v>
      </c>
      <c r="H10" s="841"/>
      <c r="I10"/>
      <c r="J10" s="82"/>
    </row>
    <row r="11" spans="1:11" x14ac:dyDescent="0.2">
      <c r="A11" s="13" t="s">
        <v>29</v>
      </c>
      <c r="B11" s="88" t="s">
        <v>6</v>
      </c>
      <c r="C11" s="155" t="s">
        <v>38</v>
      </c>
      <c r="D11" s="848">
        <v>45384</v>
      </c>
      <c r="E11" s="90">
        <v>0.40625</v>
      </c>
      <c r="F11" s="827">
        <f t="shared" si="0"/>
        <v>0.45833333333333331</v>
      </c>
      <c r="G11" s="155" t="s">
        <v>55</v>
      </c>
      <c r="H11" s="842"/>
      <c r="J11" s="82"/>
    </row>
    <row r="12" spans="1:11" x14ac:dyDescent="0.2">
      <c r="A12" s="13" t="s">
        <v>29</v>
      </c>
      <c r="B12" s="88" t="s">
        <v>7</v>
      </c>
      <c r="C12" s="155" t="s">
        <v>38</v>
      </c>
      <c r="D12" s="848">
        <v>45384</v>
      </c>
      <c r="E12" s="90">
        <v>0.46875</v>
      </c>
      <c r="F12" s="827">
        <f t="shared" si="0"/>
        <v>0.52083333333333337</v>
      </c>
      <c r="G12" s="155" t="s">
        <v>55</v>
      </c>
      <c r="H12" s="842"/>
      <c r="I12" s="82"/>
      <c r="J12" s="82"/>
    </row>
    <row r="13" spans="1:11" x14ac:dyDescent="0.2">
      <c r="A13" s="13" t="s">
        <v>29</v>
      </c>
      <c r="B13" s="88" t="s">
        <v>11</v>
      </c>
      <c r="C13" s="155" t="s">
        <v>84</v>
      </c>
      <c r="D13" s="848">
        <v>45387</v>
      </c>
      <c r="E13" s="90">
        <v>0.57291666666666663</v>
      </c>
      <c r="F13" s="827">
        <f t="shared" si="0"/>
        <v>0.625</v>
      </c>
      <c r="G13" s="155" t="s">
        <v>55</v>
      </c>
      <c r="H13" s="842"/>
      <c r="I13" s="82"/>
      <c r="J13" s="82"/>
    </row>
    <row r="14" spans="1:11" x14ac:dyDescent="0.2">
      <c r="A14" s="13" t="s">
        <v>29</v>
      </c>
      <c r="B14" s="88" t="s">
        <v>11</v>
      </c>
      <c r="C14" s="155" t="s">
        <v>85</v>
      </c>
      <c r="D14" s="848">
        <v>45387</v>
      </c>
      <c r="E14" s="90">
        <v>0.63541666666666663</v>
      </c>
      <c r="F14" s="827">
        <f t="shared" si="0"/>
        <v>0.6875</v>
      </c>
      <c r="G14" s="155" t="s">
        <v>55</v>
      </c>
      <c r="H14" s="842"/>
      <c r="I14" s="82"/>
      <c r="J14" s="82"/>
      <c r="K14" s="82"/>
    </row>
    <row r="15" spans="1:11" x14ac:dyDescent="0.2">
      <c r="A15" s="13" t="s">
        <v>29</v>
      </c>
      <c r="B15" s="88" t="s">
        <v>8</v>
      </c>
      <c r="C15" s="155" t="s">
        <v>38</v>
      </c>
      <c r="D15" s="848">
        <v>45387</v>
      </c>
      <c r="E15" s="90">
        <v>0.69791666666666663</v>
      </c>
      <c r="F15" s="827">
        <f t="shared" si="0"/>
        <v>0.75</v>
      </c>
      <c r="G15" s="155" t="s">
        <v>55</v>
      </c>
      <c r="H15" s="842"/>
      <c r="I15" s="82"/>
      <c r="J15" s="82"/>
    </row>
    <row r="16" spans="1:11" x14ac:dyDescent="0.2">
      <c r="A16" s="13" t="s">
        <v>29</v>
      </c>
      <c r="B16" s="88" t="s">
        <v>12</v>
      </c>
      <c r="C16" s="155" t="s">
        <v>85</v>
      </c>
      <c r="D16" s="848">
        <v>45391</v>
      </c>
      <c r="E16" s="90">
        <v>0.40625</v>
      </c>
      <c r="F16" s="827">
        <f t="shared" si="0"/>
        <v>0.45833333333333331</v>
      </c>
      <c r="G16" s="155" t="s">
        <v>55</v>
      </c>
      <c r="H16" s="842"/>
      <c r="I16" s="82"/>
      <c r="J16" s="82"/>
    </row>
    <row r="17" spans="1:11" x14ac:dyDescent="0.2">
      <c r="A17" s="13" t="s">
        <v>29</v>
      </c>
      <c r="B17" s="88" t="s">
        <v>12</v>
      </c>
      <c r="C17" s="155" t="s">
        <v>84</v>
      </c>
      <c r="D17" s="848">
        <v>45391</v>
      </c>
      <c r="E17" s="90">
        <v>0.34375</v>
      </c>
      <c r="F17" s="827">
        <f t="shared" si="0"/>
        <v>0.39583333333333331</v>
      </c>
      <c r="G17" s="155" t="s">
        <v>55</v>
      </c>
      <c r="H17" s="842"/>
      <c r="I17" s="82"/>
      <c r="J17" s="82"/>
    </row>
    <row r="18" spans="1:11" x14ac:dyDescent="0.2">
      <c r="A18" s="13" t="s">
        <v>29</v>
      </c>
      <c r="B18" s="88" t="s">
        <v>9</v>
      </c>
      <c r="C18" s="155" t="s">
        <v>38</v>
      </c>
      <c r="D18" s="848">
        <v>45391</v>
      </c>
      <c r="E18" s="90">
        <v>0.46875</v>
      </c>
      <c r="F18" s="827">
        <f t="shared" si="0"/>
        <v>0.52083333333333337</v>
      </c>
      <c r="G18" s="155" t="s">
        <v>55</v>
      </c>
      <c r="H18" s="842"/>
      <c r="I18" s="82"/>
      <c r="J18" s="82"/>
    </row>
    <row r="19" spans="1:11" x14ac:dyDescent="0.2">
      <c r="A19" s="13" t="s">
        <v>29</v>
      </c>
      <c r="B19" s="88" t="s">
        <v>13</v>
      </c>
      <c r="C19" s="155" t="s">
        <v>84</v>
      </c>
      <c r="D19" s="848">
        <v>45392</v>
      </c>
      <c r="E19" s="90">
        <v>0.34375</v>
      </c>
      <c r="F19" s="827">
        <f t="shared" si="0"/>
        <v>0.39583333333333331</v>
      </c>
      <c r="G19" s="155" t="s">
        <v>55</v>
      </c>
      <c r="H19" s="842"/>
      <c r="I19" s="82"/>
      <c r="J19" s="82"/>
    </row>
    <row r="20" spans="1:11" x14ac:dyDescent="0.2">
      <c r="A20" s="13" t="s">
        <v>29</v>
      </c>
      <c r="B20" s="88" t="s">
        <v>13</v>
      </c>
      <c r="C20" s="155" t="s">
        <v>85</v>
      </c>
      <c r="D20" s="848">
        <v>45392</v>
      </c>
      <c r="E20" s="90">
        <v>0.40625</v>
      </c>
      <c r="F20" s="827">
        <f t="shared" si="0"/>
        <v>0.45833333333333331</v>
      </c>
      <c r="G20" s="155" t="s">
        <v>55</v>
      </c>
      <c r="H20" s="842"/>
      <c r="I20" s="82"/>
      <c r="J20" s="82"/>
    </row>
    <row r="21" spans="1:11" x14ac:dyDescent="0.2">
      <c r="A21" s="13" t="s">
        <v>29</v>
      </c>
      <c r="B21" s="88" t="s">
        <v>10</v>
      </c>
      <c r="C21" s="155" t="s">
        <v>38</v>
      </c>
      <c r="D21" s="848">
        <v>45392</v>
      </c>
      <c r="E21" s="90">
        <v>0.46875</v>
      </c>
      <c r="F21" s="827">
        <f t="shared" si="0"/>
        <v>0.52083333333333337</v>
      </c>
      <c r="G21" s="155" t="s">
        <v>55</v>
      </c>
      <c r="H21" s="842"/>
      <c r="J21" s="82"/>
    </row>
    <row r="22" spans="1:11" x14ac:dyDescent="0.2">
      <c r="A22" s="13" t="s">
        <v>29</v>
      </c>
      <c r="B22" s="88" t="s">
        <v>14</v>
      </c>
      <c r="C22" s="155" t="s">
        <v>85</v>
      </c>
      <c r="D22" s="848">
        <v>45398</v>
      </c>
      <c r="E22" s="91">
        <v>0.34375</v>
      </c>
      <c r="F22" s="827">
        <f t="shared" si="0"/>
        <v>0.39583333333333331</v>
      </c>
      <c r="G22" s="155" t="s">
        <v>55</v>
      </c>
      <c r="H22" s="842"/>
      <c r="J22" s="82"/>
    </row>
    <row r="23" spans="1:11" x14ac:dyDescent="0.2">
      <c r="A23" s="13" t="s">
        <v>29</v>
      </c>
      <c r="B23" s="88" t="s">
        <v>14</v>
      </c>
      <c r="C23" s="155" t="s">
        <v>84</v>
      </c>
      <c r="D23" s="848">
        <v>45398</v>
      </c>
      <c r="E23" s="91">
        <v>0.40625</v>
      </c>
      <c r="F23" s="827">
        <f t="shared" si="0"/>
        <v>0.45833333333333331</v>
      </c>
      <c r="G23" s="155" t="s">
        <v>55</v>
      </c>
      <c r="H23" s="842"/>
      <c r="I23" s="82"/>
      <c r="J23" s="82"/>
    </row>
    <row r="24" spans="1:11" x14ac:dyDescent="0.2">
      <c r="A24" s="13" t="s">
        <v>29</v>
      </c>
      <c r="B24" s="88" t="s">
        <v>27</v>
      </c>
      <c r="C24" s="155" t="s">
        <v>38</v>
      </c>
      <c r="D24" s="848">
        <v>45398</v>
      </c>
      <c r="E24" s="90">
        <v>0.46875</v>
      </c>
      <c r="F24" s="827">
        <f t="shared" si="0"/>
        <v>0.52083333333333337</v>
      </c>
      <c r="G24" s="155" t="s">
        <v>55</v>
      </c>
      <c r="H24" s="842"/>
      <c r="J24" s="82"/>
      <c r="K24" s="82"/>
    </row>
    <row r="25" spans="1:11" x14ac:dyDescent="0.2">
      <c r="A25" s="13" t="s">
        <v>29</v>
      </c>
      <c r="B25" s="88" t="s">
        <v>28</v>
      </c>
      <c r="C25" s="155" t="s">
        <v>38</v>
      </c>
      <c r="D25" s="848">
        <v>45399</v>
      </c>
      <c r="E25" s="90">
        <v>0.46875</v>
      </c>
      <c r="F25" s="827">
        <f t="shared" si="0"/>
        <v>0.52083333333333337</v>
      </c>
      <c r="G25" s="155" t="s">
        <v>55</v>
      </c>
      <c r="H25" s="842"/>
      <c r="J25" s="82"/>
    </row>
    <row r="26" spans="1:11" x14ac:dyDescent="0.2">
      <c r="A26" s="13" t="s">
        <v>29</v>
      </c>
      <c r="B26" s="88" t="s">
        <v>15</v>
      </c>
      <c r="C26" s="155" t="s">
        <v>85</v>
      </c>
      <c r="D26" s="848">
        <v>45399</v>
      </c>
      <c r="E26" s="895">
        <v>0.40625</v>
      </c>
      <c r="F26" s="896">
        <f t="shared" si="0"/>
        <v>0.45833333333333331</v>
      </c>
      <c r="G26" s="897" t="s">
        <v>55</v>
      </c>
      <c r="H26" s="898"/>
      <c r="J26" s="82"/>
    </row>
    <row r="27" spans="1:11" x14ac:dyDescent="0.2">
      <c r="A27" s="13" t="s">
        <v>29</v>
      </c>
      <c r="B27" s="88" t="s">
        <v>15</v>
      </c>
      <c r="C27" s="155" t="s">
        <v>84</v>
      </c>
      <c r="D27" s="848">
        <v>45399</v>
      </c>
      <c r="E27" s="895">
        <v>0.34375</v>
      </c>
      <c r="F27" s="896">
        <f t="shared" si="0"/>
        <v>0.39583333333333331</v>
      </c>
      <c r="G27" s="897" t="s">
        <v>55</v>
      </c>
      <c r="H27" s="898"/>
      <c r="I27" s="82"/>
      <c r="J27" s="82"/>
    </row>
    <row r="28" spans="1:11" x14ac:dyDescent="0.2">
      <c r="A28" s="13" t="s">
        <v>29</v>
      </c>
      <c r="B28" s="88" t="s">
        <v>50</v>
      </c>
      <c r="C28" s="155" t="s">
        <v>38</v>
      </c>
      <c r="D28" s="848">
        <v>45433</v>
      </c>
      <c r="E28" s="895">
        <v>0.46875</v>
      </c>
      <c r="F28" s="896">
        <f t="shared" si="0"/>
        <v>0.52083333333333337</v>
      </c>
      <c r="G28" s="897" t="s">
        <v>55</v>
      </c>
      <c r="H28" s="898" t="s">
        <v>654</v>
      </c>
      <c r="J28" s="82"/>
    </row>
    <row r="29" spans="1:11" x14ac:dyDescent="0.2">
      <c r="A29" s="13" t="s">
        <v>29</v>
      </c>
      <c r="B29" s="88" t="s">
        <v>16</v>
      </c>
      <c r="C29" s="155" t="s">
        <v>84</v>
      </c>
      <c r="D29" s="848">
        <v>45427</v>
      </c>
      <c r="E29" s="895">
        <v>0.34375</v>
      </c>
      <c r="F29" s="896">
        <f t="shared" si="0"/>
        <v>0.39583333333333331</v>
      </c>
      <c r="G29" s="897" t="s">
        <v>55</v>
      </c>
      <c r="H29" s="898" t="s">
        <v>655</v>
      </c>
      <c r="I29" s="82"/>
      <c r="J29" s="82"/>
    </row>
    <row r="30" spans="1:11" x14ac:dyDescent="0.2">
      <c r="A30" s="13" t="s">
        <v>29</v>
      </c>
      <c r="B30" s="88" t="s">
        <v>16</v>
      </c>
      <c r="C30" s="155" t="s">
        <v>85</v>
      </c>
      <c r="D30" s="848">
        <v>45427</v>
      </c>
      <c r="E30" s="899">
        <v>0.40625</v>
      </c>
      <c r="F30" s="896">
        <f t="shared" si="0"/>
        <v>0.45833333333333331</v>
      </c>
      <c r="G30" s="897" t="s">
        <v>55</v>
      </c>
      <c r="H30" s="898" t="s">
        <v>655</v>
      </c>
      <c r="J30" s="82"/>
    </row>
    <row r="31" spans="1:11" x14ac:dyDescent="0.2">
      <c r="A31" s="13" t="s">
        <v>29</v>
      </c>
      <c r="B31" s="753" t="s">
        <v>33</v>
      </c>
      <c r="C31" s="155" t="s">
        <v>589</v>
      </c>
      <c r="D31" s="848">
        <v>45440</v>
      </c>
      <c r="E31" s="900">
        <v>0.46875</v>
      </c>
      <c r="F31" s="896">
        <f t="shared" si="0"/>
        <v>0.52083333333333337</v>
      </c>
      <c r="G31" s="897" t="s">
        <v>55</v>
      </c>
      <c r="H31" s="898" t="s">
        <v>655</v>
      </c>
      <c r="J31" s="82"/>
    </row>
    <row r="32" spans="1:11" x14ac:dyDescent="0.2">
      <c r="A32" s="13" t="s">
        <v>29</v>
      </c>
      <c r="B32" s="753" t="s">
        <v>33</v>
      </c>
      <c r="C32" s="155" t="s">
        <v>85</v>
      </c>
      <c r="D32" s="848">
        <v>45440</v>
      </c>
      <c r="E32" s="900">
        <v>0.57291666666666663</v>
      </c>
      <c r="F32" s="896">
        <f t="shared" si="0"/>
        <v>0.625</v>
      </c>
      <c r="G32" s="897" t="s">
        <v>55</v>
      </c>
      <c r="H32" s="898" t="s">
        <v>655</v>
      </c>
      <c r="J32" s="82"/>
    </row>
    <row r="33" spans="1:10" x14ac:dyDescent="0.2">
      <c r="A33" s="13" t="s">
        <v>29</v>
      </c>
      <c r="B33" s="753" t="s">
        <v>51</v>
      </c>
      <c r="C33" s="155" t="s">
        <v>38</v>
      </c>
      <c r="D33" s="848">
        <v>45447</v>
      </c>
      <c r="E33" s="755">
        <v>0.46875</v>
      </c>
      <c r="F33" s="827">
        <f t="shared" si="0"/>
        <v>0.52083333333333337</v>
      </c>
      <c r="G33" s="155" t="s">
        <v>55</v>
      </c>
      <c r="H33" s="843" t="s">
        <v>652</v>
      </c>
      <c r="J33" s="82"/>
    </row>
    <row r="34" spans="1:10" x14ac:dyDescent="0.2">
      <c r="A34" s="13" t="s">
        <v>29</v>
      </c>
      <c r="B34" s="753" t="s">
        <v>34</v>
      </c>
      <c r="C34" s="155" t="s">
        <v>84</v>
      </c>
      <c r="D34" s="848">
        <v>45439</v>
      </c>
      <c r="E34" s="755">
        <v>0.46875</v>
      </c>
      <c r="F34" s="827">
        <f t="shared" si="0"/>
        <v>0.52083333333333337</v>
      </c>
      <c r="G34" s="155" t="s">
        <v>55</v>
      </c>
      <c r="H34" s="843"/>
      <c r="J34" s="82"/>
    </row>
    <row r="35" spans="1:10" x14ac:dyDescent="0.2">
      <c r="A35" s="13" t="s">
        <v>29</v>
      </c>
      <c r="B35" s="753" t="s">
        <v>34</v>
      </c>
      <c r="C35" s="155" t="s">
        <v>85</v>
      </c>
      <c r="D35" s="848">
        <v>45439</v>
      </c>
      <c r="E35" s="755">
        <v>0.57291666666666663</v>
      </c>
      <c r="F35" s="827">
        <f t="shared" si="0"/>
        <v>0.625</v>
      </c>
      <c r="G35" s="155" t="s">
        <v>55</v>
      </c>
      <c r="H35" s="843"/>
      <c r="J35" s="82"/>
    </row>
    <row r="36" spans="1:10" ht="16" thickBot="1" x14ac:dyDescent="0.25">
      <c r="A36" s="13" t="s">
        <v>29</v>
      </c>
      <c r="B36" s="844" t="s">
        <v>25</v>
      </c>
      <c r="C36" s="155" t="s">
        <v>38</v>
      </c>
      <c r="D36" s="848">
        <v>45442</v>
      </c>
      <c r="E36" s="768">
        <v>0.57291666666666663</v>
      </c>
      <c r="F36" s="827">
        <f>E36+"2:00"</f>
        <v>0.65625</v>
      </c>
      <c r="G36" s="845" t="s">
        <v>55</v>
      </c>
      <c r="H36" s="846"/>
      <c r="J36" s="82"/>
    </row>
    <row r="37" spans="1:10" x14ac:dyDescent="0.2">
      <c r="J37"/>
    </row>
    <row r="38" spans="1:10" x14ac:dyDescent="0.2">
      <c r="B38" s="246"/>
      <c r="J38"/>
    </row>
    <row r="39" spans="1:10" x14ac:dyDescent="0.2">
      <c r="J39"/>
    </row>
    <row r="40" spans="1:10" x14ac:dyDescent="0.2">
      <c r="J40"/>
    </row>
    <row r="41" spans="1:10" x14ac:dyDescent="0.2">
      <c r="J41"/>
    </row>
    <row r="42" spans="1:10" x14ac:dyDescent="0.2">
      <c r="B42"/>
      <c r="C42" s="32"/>
      <c r="D42" s="11"/>
      <c r="E42" s="10"/>
      <c r="F42" s="127"/>
      <c r="G42" s="83"/>
    </row>
    <row r="43" spans="1:10" x14ac:dyDescent="0.2">
      <c r="B43"/>
      <c r="D43" s="11"/>
      <c r="E43" s="10"/>
      <c r="F43" s="127"/>
      <c r="G43" s="83"/>
    </row>
    <row r="44" spans="1:10" x14ac:dyDescent="0.2">
      <c r="B44"/>
      <c r="D44" s="81"/>
      <c r="E44" s="189"/>
      <c r="F44" s="127"/>
      <c r="G44" s="83"/>
    </row>
  </sheetData>
  <autoFilter ref="A9:H36" xr:uid="{00000000-0001-0000-0900-000000000000}">
    <sortState xmlns:xlrd2="http://schemas.microsoft.com/office/spreadsheetml/2017/richdata2" ref="A10:H36">
      <sortCondition ref="D9:D36"/>
    </sortState>
  </autoFilter>
  <sortState xmlns:xlrd2="http://schemas.microsoft.com/office/spreadsheetml/2017/richdata2" ref="B10:J41">
    <sortCondition ref="D10:D41"/>
    <sortCondition ref="E10:E41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99"/>
  </sheetPr>
  <dimension ref="A1:J47"/>
  <sheetViews>
    <sheetView topLeftCell="A8" zoomScale="140" zoomScaleNormal="140" workbookViewId="0">
      <selection activeCell="F31" sqref="F31"/>
    </sheetView>
  </sheetViews>
  <sheetFormatPr baseColWidth="10" defaultRowHeight="15" x14ac:dyDescent="0.2"/>
  <cols>
    <col min="2" max="2" width="13.5" customWidth="1"/>
    <col min="3" max="3" width="9.5" customWidth="1"/>
    <col min="4" max="4" width="26.5" customWidth="1"/>
    <col min="5" max="5" width="13.33203125" customWidth="1"/>
    <col min="6" max="6" width="12.33203125" customWidth="1"/>
    <col min="7" max="7" width="14.83203125" style="34" customWidth="1"/>
    <col min="8" max="8" width="20" customWidth="1"/>
    <col min="9" max="9" width="15.1640625" customWidth="1"/>
  </cols>
  <sheetData>
    <row r="1" spans="1:8" x14ac:dyDescent="0.2">
      <c r="B1" s="343" t="s">
        <v>134</v>
      </c>
      <c r="C1" s="344"/>
      <c r="D1" s="59"/>
      <c r="E1" s="183" t="s">
        <v>118</v>
      </c>
      <c r="F1" s="160"/>
      <c r="G1" s="59"/>
      <c r="H1" s="208"/>
    </row>
    <row r="2" spans="1:8" ht="16" x14ac:dyDescent="0.2">
      <c r="B2" s="2"/>
      <c r="C2" s="2"/>
      <c r="D2" s="170" t="s">
        <v>96</v>
      </c>
      <c r="E2" s="207" t="s">
        <v>138</v>
      </c>
      <c r="F2" s="160"/>
    </row>
    <row r="3" spans="1:8" x14ac:dyDescent="0.2">
      <c r="B3" s="5" t="s">
        <v>1</v>
      </c>
      <c r="C3" s="9">
        <v>13.75</v>
      </c>
      <c r="D3" s="171">
        <f>C3/1.25</f>
        <v>11</v>
      </c>
      <c r="E3" s="4"/>
      <c r="F3" s="4"/>
    </row>
    <row r="4" spans="1:8" x14ac:dyDescent="0.2">
      <c r="B4" s="6" t="s">
        <v>2</v>
      </c>
      <c r="C4" s="9">
        <v>6.5</v>
      </c>
      <c r="D4" s="171">
        <f>C4/1.25</f>
        <v>5.2</v>
      </c>
      <c r="E4" s="206" t="s">
        <v>137</v>
      </c>
      <c r="F4" s="4"/>
    </row>
    <row r="5" spans="1:8" x14ac:dyDescent="0.2">
      <c r="B5" s="6" t="s">
        <v>3</v>
      </c>
      <c r="C5" s="9"/>
      <c r="D5" s="171">
        <f>C5/4</f>
        <v>0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8" ht="35.25" customHeight="1" thickBot="1" x14ac:dyDescent="0.25">
      <c r="A8" s="909" t="s">
        <v>126</v>
      </c>
      <c r="B8" s="909"/>
      <c r="C8" s="203">
        <f>(C3*1.5+'Evaluations S6'!$N$7*C4+'Evaluations S6'!$N$8*C5)/24</f>
        <v>1.671875</v>
      </c>
      <c r="D8" s="3"/>
      <c r="E8" s="4"/>
      <c r="F8" s="4"/>
    </row>
    <row r="9" spans="1:8" ht="16" thickBot="1" x14ac:dyDescent="0.25">
      <c r="B9" s="164" t="s">
        <v>119</v>
      </c>
      <c r="C9" s="46" t="s">
        <v>75</v>
      </c>
      <c r="D9" s="42" t="s">
        <v>21</v>
      </c>
      <c r="E9" s="43" t="s">
        <v>22</v>
      </c>
      <c r="F9" s="43" t="s">
        <v>23</v>
      </c>
      <c r="G9" s="205" t="s">
        <v>42</v>
      </c>
      <c r="H9" s="204" t="s">
        <v>136</v>
      </c>
    </row>
    <row r="10" spans="1:8" x14ac:dyDescent="0.2">
      <c r="A10" s="343" t="s">
        <v>134</v>
      </c>
      <c r="B10" s="560" t="s">
        <v>5</v>
      </c>
      <c r="C10" s="609" t="s">
        <v>38</v>
      </c>
      <c r="D10" s="592">
        <v>45328</v>
      </c>
      <c r="E10" s="593">
        <v>0.63541666666666663</v>
      </c>
      <c r="F10" s="562">
        <f>E10+"1:15"</f>
        <v>0.6875</v>
      </c>
      <c r="G10" s="610" t="s">
        <v>135</v>
      </c>
      <c r="H10" s="611"/>
    </row>
    <row r="11" spans="1:8" x14ac:dyDescent="0.2">
      <c r="A11" s="343" t="s">
        <v>134</v>
      </c>
      <c r="B11" s="560" t="s">
        <v>6</v>
      </c>
      <c r="C11" s="607" t="s">
        <v>38</v>
      </c>
      <c r="D11" s="559">
        <v>45328</v>
      </c>
      <c r="E11" s="573">
        <v>0.69791666666666663</v>
      </c>
      <c r="F11" s="562">
        <f>E11+"1:15"</f>
        <v>0.75</v>
      </c>
      <c r="G11" s="612" t="s">
        <v>135</v>
      </c>
      <c r="H11" s="613"/>
    </row>
    <row r="12" spans="1:8" x14ac:dyDescent="0.2">
      <c r="A12" s="343" t="s">
        <v>134</v>
      </c>
      <c r="B12" s="560" t="s">
        <v>7</v>
      </c>
      <c r="C12" s="607" t="s">
        <v>38</v>
      </c>
      <c r="D12" s="559">
        <v>45331</v>
      </c>
      <c r="E12" s="562">
        <v>0.63541666666666663</v>
      </c>
      <c r="F12" s="562">
        <f>E12+"1:15"</f>
        <v>0.6875</v>
      </c>
      <c r="G12" s="612" t="s">
        <v>135</v>
      </c>
      <c r="H12" s="613"/>
    </row>
    <row r="13" spans="1:8" x14ac:dyDescent="0.2">
      <c r="A13" s="343" t="s">
        <v>134</v>
      </c>
      <c r="B13" s="560" t="s">
        <v>8</v>
      </c>
      <c r="C13" s="607" t="s">
        <v>38</v>
      </c>
      <c r="D13" s="559">
        <v>45331</v>
      </c>
      <c r="E13" s="614">
        <v>0.69791666666666663</v>
      </c>
      <c r="F13" s="562">
        <f>E13+"1:15"</f>
        <v>0.75</v>
      </c>
      <c r="G13" s="612" t="s">
        <v>135</v>
      </c>
      <c r="H13" s="613"/>
    </row>
    <row r="14" spans="1:8" x14ac:dyDescent="0.2">
      <c r="A14" s="343" t="s">
        <v>134</v>
      </c>
      <c r="B14" s="560" t="s">
        <v>11</v>
      </c>
      <c r="C14" s="607" t="s">
        <v>85</v>
      </c>
      <c r="D14" s="559">
        <v>45334</v>
      </c>
      <c r="E14" s="562">
        <v>0.66666666666666663</v>
      </c>
      <c r="F14" s="562">
        <f>E14+"2:00"</f>
        <v>0.75</v>
      </c>
      <c r="G14" s="612" t="s">
        <v>135</v>
      </c>
      <c r="H14" s="613"/>
    </row>
    <row r="15" spans="1:8" x14ac:dyDescent="0.2">
      <c r="A15" s="343" t="s">
        <v>134</v>
      </c>
      <c r="B15" s="560" t="s">
        <v>11</v>
      </c>
      <c r="C15" s="607" t="s">
        <v>84</v>
      </c>
      <c r="D15" s="559">
        <v>45334</v>
      </c>
      <c r="E15" s="573">
        <v>0.57291666666666663</v>
      </c>
      <c r="F15" s="562">
        <f>E15+"2:00"</f>
        <v>0.65625</v>
      </c>
      <c r="G15" s="612" t="s">
        <v>135</v>
      </c>
      <c r="H15" s="613"/>
    </row>
    <row r="16" spans="1:8" x14ac:dyDescent="0.2">
      <c r="A16" s="343" t="s">
        <v>134</v>
      </c>
      <c r="B16" s="560" t="s">
        <v>9</v>
      </c>
      <c r="C16" s="607" t="s">
        <v>38</v>
      </c>
      <c r="D16" s="559">
        <v>45335</v>
      </c>
      <c r="E16" s="573">
        <v>0.34375</v>
      </c>
      <c r="F16" s="562">
        <f>E16+"1:15"</f>
        <v>0.39583333333333331</v>
      </c>
      <c r="G16" s="612" t="s">
        <v>135</v>
      </c>
      <c r="H16" s="613"/>
    </row>
    <row r="17" spans="1:10" x14ac:dyDescent="0.2">
      <c r="A17" s="343" t="s">
        <v>134</v>
      </c>
      <c r="B17" s="560" t="s">
        <v>10</v>
      </c>
      <c r="C17" s="607" t="s">
        <v>38</v>
      </c>
      <c r="D17" s="559">
        <v>45335</v>
      </c>
      <c r="E17" s="562">
        <v>0.40625</v>
      </c>
      <c r="F17" s="562">
        <f>E17+"1:15"</f>
        <v>0.45833333333333331</v>
      </c>
      <c r="G17" s="612" t="s">
        <v>135</v>
      </c>
      <c r="H17" s="613"/>
    </row>
    <row r="18" spans="1:10" x14ac:dyDescent="0.2">
      <c r="A18" s="343" t="s">
        <v>134</v>
      </c>
      <c r="B18" s="560" t="s">
        <v>12</v>
      </c>
      <c r="C18" s="607" t="s">
        <v>84</v>
      </c>
      <c r="D18" s="559">
        <v>45341</v>
      </c>
      <c r="E18" s="573">
        <v>0.57291666666666663</v>
      </c>
      <c r="F18" s="562">
        <f>E18+"1:15"</f>
        <v>0.625</v>
      </c>
      <c r="G18" s="612" t="s">
        <v>135</v>
      </c>
      <c r="H18" s="613"/>
    </row>
    <row r="19" spans="1:10" x14ac:dyDescent="0.2">
      <c r="A19" s="343" t="s">
        <v>134</v>
      </c>
      <c r="B19" s="560" t="s">
        <v>12</v>
      </c>
      <c r="C19" s="607" t="s">
        <v>85</v>
      </c>
      <c r="D19" s="559">
        <v>45342</v>
      </c>
      <c r="E19" s="573">
        <v>0.57291666666666663</v>
      </c>
      <c r="F19" s="562">
        <f>E19+"1:15"</f>
        <v>0.625</v>
      </c>
      <c r="G19" s="612" t="s">
        <v>135</v>
      </c>
      <c r="H19" s="613"/>
    </row>
    <row r="20" spans="1:10" x14ac:dyDescent="0.2">
      <c r="A20" s="343" t="s">
        <v>134</v>
      </c>
      <c r="B20" s="560" t="s">
        <v>27</v>
      </c>
      <c r="C20" s="607" t="s">
        <v>38</v>
      </c>
      <c r="D20" s="598">
        <v>45359</v>
      </c>
      <c r="E20" s="573">
        <v>0.57291666666666663</v>
      </c>
      <c r="F20" s="562">
        <f>E20+"1:15"</f>
        <v>0.625</v>
      </c>
      <c r="G20" s="612" t="s">
        <v>135</v>
      </c>
      <c r="H20" s="613"/>
    </row>
    <row r="21" spans="1:10" x14ac:dyDescent="0.2">
      <c r="A21" s="343" t="s">
        <v>134</v>
      </c>
      <c r="B21" s="560" t="s">
        <v>13</v>
      </c>
      <c r="C21" s="607" t="s">
        <v>85</v>
      </c>
      <c r="D21" s="808">
        <v>45376</v>
      </c>
      <c r="E21" s="810">
        <v>0.63541666666666663</v>
      </c>
      <c r="F21" s="810">
        <f>E21+"2:00"</f>
        <v>0.71875</v>
      </c>
      <c r="G21" s="820" t="s">
        <v>135</v>
      </c>
      <c r="H21" s="822" t="s">
        <v>652</v>
      </c>
    </row>
    <row r="22" spans="1:10" x14ac:dyDescent="0.2">
      <c r="A22" s="343" t="s">
        <v>134</v>
      </c>
      <c r="B22" s="560" t="s">
        <v>13</v>
      </c>
      <c r="C22" s="607" t="s">
        <v>84</v>
      </c>
      <c r="D22" s="808">
        <v>45377</v>
      </c>
      <c r="E22" s="837">
        <v>0.63541666666666663</v>
      </c>
      <c r="F22" s="810">
        <f>E22+"2:00"</f>
        <v>0.71875</v>
      </c>
      <c r="G22" s="820" t="s">
        <v>135</v>
      </c>
      <c r="H22" s="822" t="s">
        <v>653</v>
      </c>
    </row>
    <row r="23" spans="1:10" x14ac:dyDescent="0.2">
      <c r="A23" s="343" t="s">
        <v>134</v>
      </c>
      <c r="B23" s="560" t="s">
        <v>28</v>
      </c>
      <c r="C23" s="607" t="s">
        <v>38</v>
      </c>
      <c r="D23" s="808">
        <v>45359</v>
      </c>
      <c r="E23" s="810">
        <v>0.63541666666666663</v>
      </c>
      <c r="F23" s="810">
        <v>0.6875</v>
      </c>
      <c r="G23" s="820" t="s">
        <v>135</v>
      </c>
      <c r="H23" s="821" t="s">
        <v>651</v>
      </c>
    </row>
    <row r="24" spans="1:10" x14ac:dyDescent="0.2">
      <c r="A24" s="343" t="s">
        <v>134</v>
      </c>
      <c r="B24" s="560" t="s">
        <v>14</v>
      </c>
      <c r="C24" s="607" t="s">
        <v>84</v>
      </c>
      <c r="D24" s="598">
        <v>45366</v>
      </c>
      <c r="E24" s="573">
        <v>0.34375</v>
      </c>
      <c r="F24" s="562">
        <f t="shared" ref="F24:F28" si="0">E24+"1:15"</f>
        <v>0.39583333333333331</v>
      </c>
      <c r="G24" s="612" t="s">
        <v>135</v>
      </c>
      <c r="H24" s="613"/>
    </row>
    <row r="25" spans="1:10" x14ac:dyDescent="0.2">
      <c r="A25" s="343" t="s">
        <v>134</v>
      </c>
      <c r="B25" s="560" t="s">
        <v>14</v>
      </c>
      <c r="C25" s="607" t="s">
        <v>85</v>
      </c>
      <c r="D25" s="808">
        <v>45378</v>
      </c>
      <c r="E25" s="837">
        <v>0.45833333333333331</v>
      </c>
      <c r="F25" s="810">
        <f t="shared" si="0"/>
        <v>0.51041666666666663</v>
      </c>
      <c r="G25" s="820" t="s">
        <v>135</v>
      </c>
      <c r="H25" s="822" t="s">
        <v>600</v>
      </c>
      <c r="J25" t="s">
        <v>488</v>
      </c>
    </row>
    <row r="26" spans="1:10" x14ac:dyDescent="0.2">
      <c r="A26" s="343" t="s">
        <v>134</v>
      </c>
      <c r="B26" s="560" t="s">
        <v>50</v>
      </c>
      <c r="C26" s="607" t="s">
        <v>38</v>
      </c>
      <c r="D26" s="559">
        <v>45363</v>
      </c>
      <c r="E26" s="573">
        <v>0.46875</v>
      </c>
      <c r="F26" s="562">
        <f t="shared" si="0"/>
        <v>0.52083333333333337</v>
      </c>
      <c r="G26" s="612" t="s">
        <v>135</v>
      </c>
      <c r="H26" s="613"/>
    </row>
    <row r="27" spans="1:10" x14ac:dyDescent="0.2">
      <c r="A27" s="343" t="s">
        <v>134</v>
      </c>
      <c r="B27" s="560" t="s">
        <v>51</v>
      </c>
      <c r="C27" s="607" t="s">
        <v>38</v>
      </c>
      <c r="D27" s="559">
        <v>45373</v>
      </c>
      <c r="E27" s="573">
        <v>0.57291666666666663</v>
      </c>
      <c r="F27" s="562">
        <f t="shared" si="0"/>
        <v>0.625</v>
      </c>
      <c r="G27" s="612" t="s">
        <v>135</v>
      </c>
      <c r="H27" s="613"/>
    </row>
    <row r="28" spans="1:10" ht="16" thickBot="1" x14ac:dyDescent="0.25">
      <c r="A28" s="343" t="s">
        <v>134</v>
      </c>
      <c r="B28" s="602" t="s">
        <v>52</v>
      </c>
      <c r="C28" s="608" t="s">
        <v>38</v>
      </c>
      <c r="D28" s="559">
        <v>45373</v>
      </c>
      <c r="E28" s="573">
        <v>0.63541666666666663</v>
      </c>
      <c r="F28" s="606">
        <f t="shared" si="0"/>
        <v>0.6875</v>
      </c>
      <c r="G28" s="615" t="s">
        <v>135</v>
      </c>
      <c r="H28" s="616"/>
    </row>
    <row r="29" spans="1:10" ht="16" thickBot="1" x14ac:dyDescent="0.25">
      <c r="A29" s="343" t="s">
        <v>134</v>
      </c>
      <c r="B29" s="560" t="s">
        <v>39</v>
      </c>
      <c r="C29" s="607" t="s">
        <v>38</v>
      </c>
      <c r="D29" s="559">
        <v>45422</v>
      </c>
      <c r="E29" s="614">
        <v>0.5625</v>
      </c>
      <c r="F29" s="562">
        <f>E29+"2:00"</f>
        <v>0.64583333333333337</v>
      </c>
      <c r="G29" s="615" t="s">
        <v>135</v>
      </c>
      <c r="H29" s="613"/>
    </row>
    <row r="30" spans="1:10" x14ac:dyDescent="0.2">
      <c r="D30" s="11"/>
      <c r="E30" s="132"/>
      <c r="F30" s="10"/>
    </row>
    <row r="31" spans="1:10" x14ac:dyDescent="0.2">
      <c r="D31" s="11"/>
      <c r="E31" s="10"/>
      <c r="F31" s="10"/>
    </row>
    <row r="32" spans="1:10" x14ac:dyDescent="0.2">
      <c r="D32" s="11"/>
      <c r="E32" s="132"/>
      <c r="F32" s="10"/>
    </row>
    <row r="33" spans="1:6" x14ac:dyDescent="0.2">
      <c r="B33" s="472" t="s">
        <v>488</v>
      </c>
      <c r="D33" s="11"/>
      <c r="E33" s="132"/>
      <c r="F33" s="10"/>
    </row>
    <row r="34" spans="1:6" x14ac:dyDescent="0.2">
      <c r="B34" s="473" t="s">
        <v>493</v>
      </c>
      <c r="D34" s="11"/>
      <c r="E34" s="10"/>
      <c r="F34" s="10"/>
    </row>
    <row r="35" spans="1:6" x14ac:dyDescent="0.2">
      <c r="D35" s="11"/>
      <c r="E35" s="132"/>
      <c r="F35" s="10"/>
    </row>
    <row r="36" spans="1:6" x14ac:dyDescent="0.2">
      <c r="D36" s="11"/>
      <c r="E36" s="10"/>
      <c r="F36" s="10"/>
    </row>
    <row r="37" spans="1:6" x14ac:dyDescent="0.2">
      <c r="D37" s="11"/>
      <c r="E37" s="132"/>
      <c r="F37" s="10"/>
    </row>
    <row r="38" spans="1:6" x14ac:dyDescent="0.2">
      <c r="D38" s="11"/>
      <c r="E38" s="10"/>
      <c r="F38" s="10"/>
    </row>
    <row r="39" spans="1:6" x14ac:dyDescent="0.2">
      <c r="D39" s="11"/>
      <c r="E39" s="132"/>
      <c r="F39" s="10"/>
    </row>
    <row r="40" spans="1:6" x14ac:dyDescent="0.2">
      <c r="D40" s="11"/>
      <c r="E40" s="10"/>
      <c r="F40" s="10"/>
    </row>
    <row r="41" spans="1:6" x14ac:dyDescent="0.2">
      <c r="D41" s="11"/>
      <c r="E41" s="132"/>
      <c r="F41" s="10"/>
    </row>
    <row r="42" spans="1:6" x14ac:dyDescent="0.2">
      <c r="D42" s="11"/>
      <c r="E42" s="10"/>
      <c r="F42" s="10"/>
    </row>
    <row r="43" spans="1:6" x14ac:dyDescent="0.2">
      <c r="D43" s="11"/>
      <c r="E43" s="132"/>
      <c r="F43" s="10"/>
    </row>
    <row r="44" spans="1:6" x14ac:dyDescent="0.2">
      <c r="A44" t="s">
        <v>494</v>
      </c>
      <c r="D44" s="11"/>
      <c r="E44" s="10"/>
      <c r="F44" s="10"/>
    </row>
    <row r="45" spans="1:6" x14ac:dyDescent="0.2">
      <c r="D45" s="11"/>
      <c r="E45" s="132"/>
      <c r="F45" s="132"/>
    </row>
    <row r="46" spans="1:6" x14ac:dyDescent="0.2">
      <c r="D46" s="11"/>
      <c r="E46" s="132"/>
      <c r="F46" s="132"/>
    </row>
    <row r="47" spans="1:6" x14ac:dyDescent="0.2">
      <c r="D47" s="11"/>
      <c r="E47" s="132"/>
      <c r="F47" s="10"/>
    </row>
  </sheetData>
  <sortState xmlns:xlrd2="http://schemas.microsoft.com/office/spreadsheetml/2017/richdata2" ref="B10:H29">
    <sortCondition ref="D10:D29"/>
    <sortCondition ref="E10:E29"/>
  </sortState>
  <mergeCells count="1">
    <mergeCell ref="A8:B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A7A7"/>
  </sheetPr>
  <dimension ref="A1:H39"/>
  <sheetViews>
    <sheetView topLeftCell="A10" zoomScale="140" zoomScaleNormal="140" workbookViewId="0">
      <selection activeCell="C31" sqref="C31"/>
    </sheetView>
  </sheetViews>
  <sheetFormatPr baseColWidth="10" defaultRowHeight="15" x14ac:dyDescent="0.2"/>
  <cols>
    <col min="2" max="2" width="13.5" customWidth="1"/>
    <col min="3" max="3" width="13.6640625" customWidth="1"/>
    <col min="4" max="4" width="28.6640625" customWidth="1"/>
    <col min="5" max="5" width="13.33203125" customWidth="1"/>
    <col min="6" max="6" width="12.33203125" customWidth="1"/>
    <col min="7" max="7" width="13.6640625" customWidth="1"/>
    <col min="8" max="8" width="32.5" customWidth="1"/>
  </cols>
  <sheetData>
    <row r="1" spans="1:8" x14ac:dyDescent="0.2">
      <c r="B1" s="236" t="s">
        <v>145</v>
      </c>
      <c r="C1" s="240"/>
      <c r="D1" s="240"/>
      <c r="E1" s="183" t="s">
        <v>118</v>
      </c>
      <c r="F1" s="160"/>
      <c r="G1" s="59"/>
      <c r="H1" s="208"/>
    </row>
    <row r="2" spans="1:8" ht="16" x14ac:dyDescent="0.2">
      <c r="B2" s="2"/>
      <c r="C2" s="2"/>
      <c r="D2" s="170" t="s">
        <v>96</v>
      </c>
      <c r="E2" s="239"/>
      <c r="F2" s="238"/>
    </row>
    <row r="3" spans="1:8" x14ac:dyDescent="0.2">
      <c r="B3" s="5" t="s">
        <v>1</v>
      </c>
      <c r="C3" s="9">
        <v>11.25</v>
      </c>
      <c r="D3" s="171">
        <f>C3/1.25</f>
        <v>9</v>
      </c>
      <c r="E3" s="4"/>
      <c r="F3" s="4"/>
    </row>
    <row r="4" spans="1:8" x14ac:dyDescent="0.2">
      <c r="B4" s="6" t="s">
        <v>2</v>
      </c>
      <c r="C4" s="9"/>
      <c r="D4" s="171">
        <f>C4/1.25</f>
        <v>0</v>
      </c>
      <c r="E4" s="4"/>
      <c r="F4" s="4"/>
    </row>
    <row r="5" spans="1:8" x14ac:dyDescent="0.2">
      <c r="B5" s="6" t="s">
        <v>3</v>
      </c>
      <c r="C5" s="9">
        <v>8</v>
      </c>
      <c r="D5" s="171">
        <f>C5/4</f>
        <v>2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8" ht="31.5" customHeight="1" x14ac:dyDescent="0.2">
      <c r="A8" s="909" t="s">
        <v>126</v>
      </c>
      <c r="B8" s="909"/>
      <c r="C8" s="203">
        <f>(C3*1.5+'Evaluations S6'!$N$7*C4+'Evaluations S6'!$N$8*C5)/24</f>
        <v>2.0364583333333335</v>
      </c>
      <c r="D8" s="3"/>
      <c r="E8" s="4"/>
      <c r="F8" s="4"/>
    </row>
    <row r="9" spans="1:8" ht="16" thickBot="1" x14ac:dyDescent="0.25">
      <c r="B9" s="227"/>
      <c r="C9" s="226"/>
      <c r="D9" s="3"/>
      <c r="E9" s="4"/>
      <c r="F9" s="4"/>
    </row>
    <row r="10" spans="1:8" ht="16" thickBot="1" x14ac:dyDescent="0.25">
      <c r="A10" t="s">
        <v>590</v>
      </c>
      <c r="B10" s="41" t="s">
        <v>131</v>
      </c>
      <c r="C10" s="196" t="s">
        <v>75</v>
      </c>
      <c r="D10" s="42" t="s">
        <v>21</v>
      </c>
      <c r="E10" s="43" t="s">
        <v>22</v>
      </c>
      <c r="F10" s="237" t="s">
        <v>23</v>
      </c>
      <c r="G10" s="205" t="s">
        <v>42</v>
      </c>
      <c r="H10" s="703" t="s">
        <v>136</v>
      </c>
    </row>
    <row r="11" spans="1:8" ht="16" thickBot="1" x14ac:dyDescent="0.25">
      <c r="A11" s="236" t="s">
        <v>667</v>
      </c>
      <c r="B11" s="590" t="s">
        <v>5</v>
      </c>
      <c r="C11" s="591" t="s">
        <v>38</v>
      </c>
      <c r="D11" s="592">
        <v>45327</v>
      </c>
      <c r="E11" s="593">
        <v>0.34375</v>
      </c>
      <c r="F11" s="593">
        <f t="shared" ref="F11:F16" si="0">E11+"1:15"</f>
        <v>0.39583333333333331</v>
      </c>
      <c r="G11" s="591" t="s">
        <v>594</v>
      </c>
      <c r="H11" s="676"/>
    </row>
    <row r="12" spans="1:8" ht="16" thickBot="1" x14ac:dyDescent="0.25">
      <c r="A12" s="236" t="s">
        <v>667</v>
      </c>
      <c r="B12" s="590" t="s">
        <v>6</v>
      </c>
      <c r="C12" s="561" t="s">
        <v>38</v>
      </c>
      <c r="D12" s="559">
        <v>45327</v>
      </c>
      <c r="E12" s="567">
        <v>0.40625</v>
      </c>
      <c r="F12" s="562">
        <f t="shared" si="0"/>
        <v>0.45833333333333331</v>
      </c>
      <c r="G12" s="591" t="s">
        <v>594</v>
      </c>
      <c r="H12" s="677"/>
    </row>
    <row r="13" spans="1:8" ht="16" thickBot="1" x14ac:dyDescent="0.25">
      <c r="A13" s="236" t="s">
        <v>667</v>
      </c>
      <c r="B13" s="590" t="s">
        <v>7</v>
      </c>
      <c r="C13" s="561" t="s">
        <v>38</v>
      </c>
      <c r="D13" s="559">
        <v>45328</v>
      </c>
      <c r="E13" s="562">
        <v>0.57291666666666663</v>
      </c>
      <c r="F13" s="562">
        <f t="shared" si="0"/>
        <v>0.625</v>
      </c>
      <c r="G13" s="591" t="s">
        <v>594</v>
      </c>
      <c r="H13" s="677"/>
    </row>
    <row r="14" spans="1:8" ht="16" thickBot="1" x14ac:dyDescent="0.25">
      <c r="A14" s="236" t="s">
        <v>667</v>
      </c>
      <c r="B14" s="590" t="s">
        <v>8</v>
      </c>
      <c r="C14" s="561" t="s">
        <v>38</v>
      </c>
      <c r="D14" s="559">
        <v>45338</v>
      </c>
      <c r="E14" s="567">
        <v>0.40625</v>
      </c>
      <c r="F14" s="562">
        <f t="shared" si="0"/>
        <v>0.45833333333333331</v>
      </c>
      <c r="G14" s="591" t="s">
        <v>594</v>
      </c>
      <c r="H14" s="677"/>
    </row>
    <row r="15" spans="1:8" ht="16" thickBot="1" x14ac:dyDescent="0.25">
      <c r="A15" s="236" t="s">
        <v>667</v>
      </c>
      <c r="B15" s="560" t="s">
        <v>9</v>
      </c>
      <c r="C15" s="561" t="s">
        <v>38</v>
      </c>
      <c r="D15" s="559">
        <v>45338</v>
      </c>
      <c r="E15" s="567">
        <v>0.46875</v>
      </c>
      <c r="F15" s="562">
        <f t="shared" si="0"/>
        <v>0.52083333333333337</v>
      </c>
      <c r="G15" s="591" t="s">
        <v>594</v>
      </c>
      <c r="H15" s="677"/>
    </row>
    <row r="16" spans="1:8" ht="16" thickBot="1" x14ac:dyDescent="0.25">
      <c r="A16" s="236" t="s">
        <v>667</v>
      </c>
      <c r="B16" s="560" t="s">
        <v>10</v>
      </c>
      <c r="C16" s="561" t="s">
        <v>38</v>
      </c>
      <c r="D16" s="699">
        <v>45355</v>
      </c>
      <c r="E16" s="710">
        <v>0.57291666666666663</v>
      </c>
      <c r="F16" s="678">
        <f t="shared" si="0"/>
        <v>0.625</v>
      </c>
      <c r="G16" s="711" t="s">
        <v>594</v>
      </c>
      <c r="H16" s="677"/>
    </row>
    <row r="17" spans="1:8" ht="16" thickBot="1" x14ac:dyDescent="0.25">
      <c r="A17" s="236" t="s">
        <v>667</v>
      </c>
      <c r="B17" s="560" t="s">
        <v>17</v>
      </c>
      <c r="C17" s="561" t="s">
        <v>143</v>
      </c>
      <c r="D17" s="559">
        <v>45359</v>
      </c>
      <c r="E17" s="567">
        <v>0.34375</v>
      </c>
      <c r="F17" s="562">
        <f t="shared" ref="F17:F28" si="1">E17+"4:00"</f>
        <v>0.51041666666666663</v>
      </c>
      <c r="G17" s="591" t="s">
        <v>594</v>
      </c>
      <c r="H17" s="677"/>
    </row>
    <row r="18" spans="1:8" ht="16" thickBot="1" x14ac:dyDescent="0.25">
      <c r="A18" s="236" t="s">
        <v>667</v>
      </c>
      <c r="B18" s="560" t="s">
        <v>17</v>
      </c>
      <c r="C18" s="561" t="s">
        <v>141</v>
      </c>
      <c r="D18" s="559">
        <v>45362</v>
      </c>
      <c r="E18" s="567">
        <v>0.57291666666666663</v>
      </c>
      <c r="F18" s="562">
        <f t="shared" si="1"/>
        <v>0.73958333333333326</v>
      </c>
      <c r="G18" s="591" t="s">
        <v>594</v>
      </c>
      <c r="H18" s="677"/>
    </row>
    <row r="19" spans="1:8" ht="16" thickBot="1" x14ac:dyDescent="0.25">
      <c r="A19" s="236" t="s">
        <v>667</v>
      </c>
      <c r="B19" s="560" t="s">
        <v>17</v>
      </c>
      <c r="C19" s="561" t="s">
        <v>144</v>
      </c>
      <c r="D19" s="559">
        <v>45363</v>
      </c>
      <c r="E19" s="567">
        <v>0.57291666666666663</v>
      </c>
      <c r="F19" s="562">
        <f t="shared" si="1"/>
        <v>0.73958333333333326</v>
      </c>
      <c r="G19" s="591" t="s">
        <v>594</v>
      </c>
      <c r="H19" s="677"/>
    </row>
    <row r="20" spans="1:8" ht="16" thickBot="1" x14ac:dyDescent="0.25">
      <c r="A20" s="236" t="s">
        <v>667</v>
      </c>
      <c r="B20" s="560" t="s">
        <v>18</v>
      </c>
      <c r="C20" s="561" t="s">
        <v>143</v>
      </c>
      <c r="D20" s="559">
        <v>45364</v>
      </c>
      <c r="E20" s="567">
        <v>0.34375</v>
      </c>
      <c r="F20" s="562">
        <f t="shared" si="1"/>
        <v>0.51041666666666663</v>
      </c>
      <c r="G20" s="591" t="s">
        <v>594</v>
      </c>
      <c r="H20" s="677"/>
    </row>
    <row r="21" spans="1:8" ht="16" thickBot="1" x14ac:dyDescent="0.25">
      <c r="A21" s="236" t="s">
        <v>667</v>
      </c>
      <c r="B21" s="560" t="s">
        <v>17</v>
      </c>
      <c r="C21" s="561" t="s">
        <v>142</v>
      </c>
      <c r="D21" s="559">
        <v>45366</v>
      </c>
      <c r="E21" s="562">
        <v>0.34375</v>
      </c>
      <c r="F21" s="562">
        <f t="shared" si="1"/>
        <v>0.51041666666666663</v>
      </c>
      <c r="G21" s="591" t="s">
        <v>594</v>
      </c>
      <c r="H21" s="677"/>
    </row>
    <row r="22" spans="1:8" ht="16" thickBot="1" x14ac:dyDescent="0.25">
      <c r="A22" s="236" t="s">
        <v>667</v>
      </c>
      <c r="B22" s="560" t="s">
        <v>18</v>
      </c>
      <c r="C22" s="561" t="s">
        <v>141</v>
      </c>
      <c r="D22" s="559">
        <v>45369</v>
      </c>
      <c r="E22" s="562">
        <v>0.57291666666666663</v>
      </c>
      <c r="F22" s="562">
        <f t="shared" si="1"/>
        <v>0.73958333333333326</v>
      </c>
      <c r="G22" s="591" t="s">
        <v>594</v>
      </c>
      <c r="H22" s="677"/>
    </row>
    <row r="23" spans="1:8" ht="16" thickBot="1" x14ac:dyDescent="0.25">
      <c r="A23" s="236" t="s">
        <v>667</v>
      </c>
      <c r="B23" s="560" t="s">
        <v>18</v>
      </c>
      <c r="C23" s="575" t="s">
        <v>142</v>
      </c>
      <c r="D23" s="559">
        <v>45370</v>
      </c>
      <c r="E23" s="562">
        <v>0.57291666666666663</v>
      </c>
      <c r="F23" s="562">
        <f t="shared" si="1"/>
        <v>0.73958333333333326</v>
      </c>
      <c r="G23" s="591" t="s">
        <v>594</v>
      </c>
      <c r="H23" s="677"/>
    </row>
    <row r="24" spans="1:8" ht="16" thickBot="1" x14ac:dyDescent="0.25">
      <c r="A24" s="236" t="s">
        <v>667</v>
      </c>
      <c r="B24" s="560" t="s">
        <v>18</v>
      </c>
      <c r="C24" s="561" t="s">
        <v>144</v>
      </c>
      <c r="D24" s="559">
        <v>45370</v>
      </c>
      <c r="E24" s="562">
        <v>0.34375</v>
      </c>
      <c r="F24" s="562">
        <f t="shared" si="1"/>
        <v>0.51041666666666663</v>
      </c>
      <c r="G24" s="591" t="s">
        <v>594</v>
      </c>
      <c r="H24" s="677"/>
    </row>
    <row r="25" spans="1:8" ht="16" thickBot="1" x14ac:dyDescent="0.25">
      <c r="A25" s="236" t="s">
        <v>667</v>
      </c>
      <c r="B25" s="560" t="s">
        <v>19</v>
      </c>
      <c r="C25" s="561" t="s">
        <v>144</v>
      </c>
      <c r="D25" s="559">
        <v>45371</v>
      </c>
      <c r="E25" s="562">
        <v>0.34375</v>
      </c>
      <c r="F25" s="562">
        <f t="shared" si="1"/>
        <v>0.51041666666666663</v>
      </c>
      <c r="G25" s="591" t="s">
        <v>594</v>
      </c>
      <c r="H25" s="677"/>
    </row>
    <row r="26" spans="1:8" ht="16" thickBot="1" x14ac:dyDescent="0.25">
      <c r="A26" s="236" t="s">
        <v>667</v>
      </c>
      <c r="B26" s="560" t="s">
        <v>19</v>
      </c>
      <c r="C26" s="561" t="s">
        <v>141</v>
      </c>
      <c r="D26" s="559">
        <v>45373</v>
      </c>
      <c r="E26" s="562">
        <v>0.34375</v>
      </c>
      <c r="F26" s="562">
        <f t="shared" si="1"/>
        <v>0.51041666666666663</v>
      </c>
      <c r="G26" s="591" t="s">
        <v>594</v>
      </c>
      <c r="H26" s="677"/>
    </row>
    <row r="27" spans="1:8" ht="16" thickBot="1" x14ac:dyDescent="0.25">
      <c r="A27" s="236" t="s">
        <v>667</v>
      </c>
      <c r="B27" s="560" t="s">
        <v>19</v>
      </c>
      <c r="C27" s="561" t="s">
        <v>142</v>
      </c>
      <c r="D27" s="559">
        <v>45380</v>
      </c>
      <c r="E27" s="562">
        <v>0.34375</v>
      </c>
      <c r="F27" s="562">
        <f t="shared" si="1"/>
        <v>0.51041666666666663</v>
      </c>
      <c r="G27" s="591" t="s">
        <v>594</v>
      </c>
      <c r="H27" s="677"/>
    </row>
    <row r="28" spans="1:8" ht="16" thickBot="1" x14ac:dyDescent="0.25">
      <c r="A28" s="236" t="s">
        <v>667</v>
      </c>
      <c r="B28" s="560" t="s">
        <v>19</v>
      </c>
      <c r="C28" s="561" t="s">
        <v>143</v>
      </c>
      <c r="D28" s="559">
        <v>45387</v>
      </c>
      <c r="E28" s="562">
        <v>0.34375</v>
      </c>
      <c r="F28" s="562">
        <f t="shared" si="1"/>
        <v>0.51041666666666663</v>
      </c>
      <c r="G28" s="591" t="s">
        <v>594</v>
      </c>
      <c r="H28" s="677"/>
    </row>
    <row r="29" spans="1:8" x14ac:dyDescent="0.2">
      <c r="A29" s="236" t="s">
        <v>667</v>
      </c>
      <c r="B29" s="560" t="s">
        <v>39</v>
      </c>
      <c r="C29" s="561" t="s">
        <v>38</v>
      </c>
      <c r="D29" s="559">
        <v>45422</v>
      </c>
      <c r="E29" s="562">
        <v>0.34375</v>
      </c>
      <c r="F29" s="562">
        <f>E29+"2:00"</f>
        <v>0.42708333333333331</v>
      </c>
      <c r="G29" s="591" t="s">
        <v>594</v>
      </c>
      <c r="H29" s="677"/>
    </row>
    <row r="31" spans="1:8" x14ac:dyDescent="0.2">
      <c r="B31" s="472" t="s">
        <v>488</v>
      </c>
      <c r="C31" s="468"/>
    </row>
    <row r="32" spans="1:8" x14ac:dyDescent="0.2">
      <c r="B32" s="473" t="s">
        <v>493</v>
      </c>
    </row>
    <row r="34" spans="2:6" x14ac:dyDescent="0.2">
      <c r="B34" s="80"/>
      <c r="C34" s="80"/>
      <c r="D34" s="81"/>
      <c r="E34" s="82"/>
      <c r="F34" s="82"/>
    </row>
    <row r="35" spans="2:6" x14ac:dyDescent="0.2">
      <c r="B35" s="80"/>
      <c r="C35" s="80"/>
      <c r="D35" s="81"/>
      <c r="E35" s="82"/>
      <c r="F35" s="82"/>
    </row>
    <row r="36" spans="2:6" x14ac:dyDescent="0.2">
      <c r="B36" s="80"/>
      <c r="C36" s="80"/>
      <c r="D36" s="81"/>
      <c r="E36" s="82"/>
      <c r="F36" s="82"/>
    </row>
    <row r="37" spans="2:6" x14ac:dyDescent="0.2">
      <c r="B37" s="80"/>
      <c r="C37" s="80"/>
      <c r="D37" s="81"/>
      <c r="E37" s="82"/>
      <c r="F37" s="82"/>
    </row>
    <row r="38" spans="2:6" x14ac:dyDescent="0.2">
      <c r="B38" s="80"/>
      <c r="C38" s="80"/>
      <c r="D38" s="81"/>
      <c r="E38" s="82"/>
      <c r="F38" s="82"/>
    </row>
    <row r="39" spans="2:6" x14ac:dyDescent="0.2">
      <c r="B39" s="80"/>
      <c r="C39" s="80"/>
      <c r="D39" s="81"/>
      <c r="E39" s="82"/>
      <c r="F39" s="82"/>
    </row>
  </sheetData>
  <sortState xmlns:xlrd2="http://schemas.microsoft.com/office/spreadsheetml/2017/richdata2" ref="B11:H29">
    <sortCondition ref="D11:D29"/>
    <sortCondition ref="E11:E29"/>
  </sortState>
  <mergeCells count="1">
    <mergeCell ref="A8:B8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pageSetUpPr fitToPage="1"/>
  </sheetPr>
  <dimension ref="A1:I34"/>
  <sheetViews>
    <sheetView topLeftCell="A16" zoomScale="140" zoomScaleNormal="140" workbookViewId="0">
      <selection activeCell="F37" sqref="F37"/>
    </sheetView>
  </sheetViews>
  <sheetFormatPr baseColWidth="10" defaultRowHeight="15" x14ac:dyDescent="0.2"/>
  <cols>
    <col min="1" max="1" width="19.83203125" customWidth="1"/>
    <col min="2" max="2" width="13.5" customWidth="1"/>
    <col min="3" max="3" width="9.5" customWidth="1"/>
    <col min="4" max="4" width="27.33203125" customWidth="1"/>
    <col min="5" max="5" width="13.33203125" customWidth="1"/>
    <col min="6" max="6" width="12.33203125" customWidth="1"/>
    <col min="7" max="7" width="20.6640625" style="32" customWidth="1"/>
    <col min="8" max="8" width="28" style="34" customWidth="1"/>
    <col min="12" max="12" width="25.6640625" bestFit="1" customWidth="1"/>
    <col min="15" max="15" width="20.1640625" customWidth="1"/>
    <col min="16" max="16" width="17.6640625" customWidth="1"/>
  </cols>
  <sheetData>
    <row r="1" spans="1:9" x14ac:dyDescent="0.2">
      <c r="B1" s="478" t="s">
        <v>503</v>
      </c>
      <c r="C1" s="483"/>
      <c r="D1" s="483"/>
      <c r="E1" s="183" t="s">
        <v>118</v>
      </c>
      <c r="F1" s="160"/>
      <c r="G1" s="482"/>
      <c r="H1" s="481"/>
    </row>
    <row r="2" spans="1:9" ht="16" x14ac:dyDescent="0.2">
      <c r="B2" s="2"/>
      <c r="C2" s="2"/>
      <c r="D2" s="170" t="s">
        <v>96</v>
      </c>
      <c r="E2" s="207" t="s">
        <v>138</v>
      </c>
      <c r="F2" s="160"/>
    </row>
    <row r="3" spans="1:9" x14ac:dyDescent="0.2">
      <c r="B3" s="5" t="s">
        <v>1</v>
      </c>
      <c r="C3" s="9">
        <v>2</v>
      </c>
      <c r="D3" s="171">
        <f>C3/1.25</f>
        <v>1.6</v>
      </c>
      <c r="E3" s="4"/>
      <c r="F3" s="4"/>
    </row>
    <row r="4" spans="1:9" ht="16" thickBot="1" x14ac:dyDescent="0.25">
      <c r="B4" s="6" t="s">
        <v>2</v>
      </c>
      <c r="C4" s="9"/>
      <c r="D4" s="171">
        <f>C4/1.25</f>
        <v>0</v>
      </c>
      <c r="E4" s="4"/>
      <c r="F4" s="4"/>
    </row>
    <row r="5" spans="1:9" x14ac:dyDescent="0.2">
      <c r="B5" s="6" t="s">
        <v>3</v>
      </c>
      <c r="C5" s="9">
        <v>24</v>
      </c>
      <c r="D5" s="171">
        <f>C5/4</f>
        <v>6</v>
      </c>
      <c r="E5" s="913" t="s">
        <v>505</v>
      </c>
      <c r="F5" s="916">
        <f>C3*1.5+C4*3+C5*4/1.5</f>
        <v>67</v>
      </c>
    </row>
    <row r="6" spans="1:9" x14ac:dyDescent="0.2">
      <c r="B6" s="6" t="s">
        <v>4</v>
      </c>
      <c r="C6" s="9"/>
      <c r="D6" s="171">
        <f>C6/2</f>
        <v>0</v>
      </c>
      <c r="E6" s="914"/>
      <c r="F6" s="917"/>
    </row>
    <row r="7" spans="1:9" ht="16" thickBot="1" x14ac:dyDescent="0.25">
      <c r="B7" s="6" t="s">
        <v>25</v>
      </c>
      <c r="C7" s="9">
        <v>2</v>
      </c>
      <c r="D7" s="171">
        <f>C7/2</f>
        <v>1</v>
      </c>
      <c r="E7" s="915"/>
      <c r="F7" s="918"/>
    </row>
    <row r="8" spans="1:9" ht="16" thickBot="1" x14ac:dyDescent="0.25">
      <c r="B8" s="227"/>
      <c r="C8" s="226"/>
      <c r="D8" s="3"/>
      <c r="E8" s="4"/>
      <c r="F8" s="4"/>
    </row>
    <row r="9" spans="1:9" ht="16" thickBot="1" x14ac:dyDescent="0.25">
      <c r="B9" s="41" t="s">
        <v>119</v>
      </c>
      <c r="C9" s="196" t="s">
        <v>75</v>
      </c>
      <c r="D9" s="42" t="s">
        <v>21</v>
      </c>
      <c r="E9" s="43" t="s">
        <v>22</v>
      </c>
      <c r="F9" s="237" t="s">
        <v>23</v>
      </c>
      <c r="G9" s="205" t="s">
        <v>42</v>
      </c>
      <c r="H9" s="480" t="s">
        <v>136</v>
      </c>
      <c r="I9" s="479" t="s">
        <v>504</v>
      </c>
    </row>
    <row r="10" spans="1:9" x14ac:dyDescent="0.2">
      <c r="A10" s="489" t="s">
        <v>541</v>
      </c>
      <c r="B10" s="560" t="s">
        <v>17</v>
      </c>
      <c r="C10" s="561" t="s">
        <v>141</v>
      </c>
      <c r="D10" s="559">
        <v>45394</v>
      </c>
      <c r="E10" s="573">
        <v>0.34375</v>
      </c>
      <c r="F10" s="562">
        <f t="shared" ref="F10:F33" si="0">E10+"4:00"</f>
        <v>0.51041666666666663</v>
      </c>
      <c r="G10" s="607" t="s">
        <v>539</v>
      </c>
      <c r="H10" s="601"/>
    </row>
    <row r="11" spans="1:9" x14ac:dyDescent="0.2">
      <c r="A11" s="489" t="s">
        <v>541</v>
      </c>
      <c r="B11" s="560" t="s">
        <v>17</v>
      </c>
      <c r="C11" s="561" t="s">
        <v>142</v>
      </c>
      <c r="D11" s="559">
        <v>45397</v>
      </c>
      <c r="E11" s="562">
        <v>0.34375</v>
      </c>
      <c r="F11" s="562">
        <f t="shared" si="0"/>
        <v>0.51041666666666663</v>
      </c>
      <c r="G11" s="607" t="s">
        <v>539</v>
      </c>
      <c r="H11" s="601"/>
    </row>
    <row r="12" spans="1:9" x14ac:dyDescent="0.2">
      <c r="A12" s="489" t="s">
        <v>541</v>
      </c>
      <c r="B12" s="560" t="s">
        <v>17</v>
      </c>
      <c r="C12" s="561" t="s">
        <v>143</v>
      </c>
      <c r="D12" s="559">
        <v>45384</v>
      </c>
      <c r="E12" s="573">
        <v>0.57291666666666663</v>
      </c>
      <c r="F12" s="562">
        <f t="shared" si="0"/>
        <v>0.73958333333333326</v>
      </c>
      <c r="G12" s="607" t="s">
        <v>539</v>
      </c>
      <c r="H12" s="601"/>
    </row>
    <row r="13" spans="1:9" x14ac:dyDescent="0.2">
      <c r="A13" s="489" t="s">
        <v>541</v>
      </c>
      <c r="B13" s="560" t="s">
        <v>17</v>
      </c>
      <c r="C13" s="561" t="s">
        <v>144</v>
      </c>
      <c r="D13" s="559">
        <v>45385</v>
      </c>
      <c r="E13" s="562">
        <v>0.34375</v>
      </c>
      <c r="F13" s="562">
        <f t="shared" si="0"/>
        <v>0.51041666666666663</v>
      </c>
      <c r="G13" s="607" t="s">
        <v>539</v>
      </c>
      <c r="H13" s="601"/>
    </row>
    <row r="14" spans="1:9" x14ac:dyDescent="0.2">
      <c r="A14" s="489" t="s">
        <v>541</v>
      </c>
      <c r="B14" s="560" t="s">
        <v>18</v>
      </c>
      <c r="C14" s="561" t="s">
        <v>142</v>
      </c>
      <c r="D14" s="559">
        <v>45450</v>
      </c>
      <c r="E14" s="573">
        <v>0.34375</v>
      </c>
      <c r="F14" s="562">
        <f t="shared" si="0"/>
        <v>0.51041666666666663</v>
      </c>
      <c r="G14" s="607" t="s">
        <v>539</v>
      </c>
      <c r="H14" s="601"/>
    </row>
    <row r="15" spans="1:9" x14ac:dyDescent="0.2">
      <c r="A15" s="489" t="s">
        <v>541</v>
      </c>
      <c r="B15" s="560" t="s">
        <v>18</v>
      </c>
      <c r="C15" s="561" t="s">
        <v>143</v>
      </c>
      <c r="D15" s="559">
        <v>45442</v>
      </c>
      <c r="E15" s="573">
        <v>0.57291666666666663</v>
      </c>
      <c r="F15" s="562">
        <f t="shared" si="0"/>
        <v>0.73958333333333326</v>
      </c>
      <c r="G15" s="607" t="s">
        <v>539</v>
      </c>
      <c r="H15" s="601"/>
    </row>
    <row r="16" spans="1:9" x14ac:dyDescent="0.2">
      <c r="A16" s="489" t="s">
        <v>541</v>
      </c>
      <c r="B16" s="560" t="s">
        <v>18</v>
      </c>
      <c r="C16" s="561" t="s">
        <v>141</v>
      </c>
      <c r="D16" s="559">
        <v>45418</v>
      </c>
      <c r="E16" s="562">
        <v>0.57291666666666663</v>
      </c>
      <c r="F16" s="562">
        <f t="shared" si="0"/>
        <v>0.73958333333333326</v>
      </c>
      <c r="G16" s="607" t="s">
        <v>539</v>
      </c>
      <c r="H16" s="601"/>
    </row>
    <row r="17" spans="1:8" x14ac:dyDescent="0.2">
      <c r="A17" s="489" t="s">
        <v>541</v>
      </c>
      <c r="B17" s="560" t="s">
        <v>18</v>
      </c>
      <c r="C17" s="793" t="s">
        <v>144</v>
      </c>
      <c r="D17" s="794">
        <v>44998</v>
      </c>
      <c r="E17" s="795">
        <v>0.57291666666666663</v>
      </c>
      <c r="F17" s="764">
        <f t="shared" si="0"/>
        <v>0.73958333333333326</v>
      </c>
      <c r="G17" s="796" t="s">
        <v>539</v>
      </c>
      <c r="H17" s="601"/>
    </row>
    <row r="18" spans="1:8" x14ac:dyDescent="0.2">
      <c r="A18" s="489" t="s">
        <v>541</v>
      </c>
      <c r="B18" s="560" t="s">
        <v>19</v>
      </c>
      <c r="C18" s="561" t="s">
        <v>141</v>
      </c>
      <c r="D18" s="559">
        <v>45456</v>
      </c>
      <c r="E18" s="573">
        <v>0.57291666666666663</v>
      </c>
      <c r="F18" s="562">
        <f t="shared" si="0"/>
        <v>0.73958333333333326</v>
      </c>
      <c r="G18" s="607" t="s">
        <v>539</v>
      </c>
      <c r="H18" s="601"/>
    </row>
    <row r="19" spans="1:8" x14ac:dyDescent="0.2">
      <c r="A19" s="489" t="s">
        <v>541</v>
      </c>
      <c r="B19" s="560" t="s">
        <v>19</v>
      </c>
      <c r="C19" s="561" t="s">
        <v>144</v>
      </c>
      <c r="D19" s="559">
        <v>45443</v>
      </c>
      <c r="E19" s="573">
        <v>0.34375</v>
      </c>
      <c r="F19" s="562">
        <f t="shared" si="0"/>
        <v>0.51041666666666663</v>
      </c>
      <c r="G19" s="607" t="s">
        <v>539</v>
      </c>
      <c r="H19" s="601"/>
    </row>
    <row r="20" spans="1:8" x14ac:dyDescent="0.2">
      <c r="A20" s="489" t="s">
        <v>541</v>
      </c>
      <c r="B20" s="560" t="s">
        <v>19</v>
      </c>
      <c r="C20" s="561" t="s">
        <v>142</v>
      </c>
      <c r="D20" s="559">
        <v>45460</v>
      </c>
      <c r="E20" s="573">
        <v>0.34375</v>
      </c>
      <c r="F20" s="562">
        <f t="shared" si="0"/>
        <v>0.51041666666666663</v>
      </c>
      <c r="G20" s="607" t="s">
        <v>539</v>
      </c>
      <c r="H20" s="601"/>
    </row>
    <row r="21" spans="1:8" x14ac:dyDescent="0.2">
      <c r="A21" s="489" t="s">
        <v>541</v>
      </c>
      <c r="B21" s="560" t="s">
        <v>19</v>
      </c>
      <c r="C21" s="561" t="s">
        <v>143</v>
      </c>
      <c r="D21" s="559">
        <v>45453</v>
      </c>
      <c r="E21" s="562">
        <v>0.57291666666666663</v>
      </c>
      <c r="F21" s="562">
        <f t="shared" si="0"/>
        <v>0.73958333333333326</v>
      </c>
      <c r="G21" s="607" t="s">
        <v>539</v>
      </c>
      <c r="H21" s="601"/>
    </row>
    <row r="22" spans="1:8" x14ac:dyDescent="0.2">
      <c r="A22" s="489" t="s">
        <v>541</v>
      </c>
      <c r="B22" s="560" t="s">
        <v>20</v>
      </c>
      <c r="C22" s="561" t="s">
        <v>141</v>
      </c>
      <c r="D22" s="559">
        <v>45453</v>
      </c>
      <c r="E22" s="573">
        <v>0.34375</v>
      </c>
      <c r="F22" s="562">
        <f t="shared" si="0"/>
        <v>0.51041666666666663</v>
      </c>
      <c r="G22" s="607" t="s">
        <v>539</v>
      </c>
      <c r="H22" s="601"/>
    </row>
    <row r="23" spans="1:8" x14ac:dyDescent="0.2">
      <c r="A23" s="489" t="s">
        <v>541</v>
      </c>
      <c r="B23" s="560" t="s">
        <v>20</v>
      </c>
      <c r="C23" s="561" t="s">
        <v>143</v>
      </c>
      <c r="D23" s="559">
        <v>45464</v>
      </c>
      <c r="E23" s="573">
        <v>0.34375</v>
      </c>
      <c r="F23" s="562">
        <f t="shared" si="0"/>
        <v>0.51041666666666663</v>
      </c>
      <c r="G23" s="607" t="s">
        <v>539</v>
      </c>
      <c r="H23" s="601"/>
    </row>
    <row r="24" spans="1:8" x14ac:dyDescent="0.2">
      <c r="A24" s="489" t="s">
        <v>541</v>
      </c>
      <c r="B24" s="560" t="s">
        <v>20</v>
      </c>
      <c r="C24" s="561" t="s">
        <v>142</v>
      </c>
      <c r="D24" s="559">
        <v>45460</v>
      </c>
      <c r="E24" s="573">
        <v>0.57291666666666663</v>
      </c>
      <c r="F24" s="562">
        <f t="shared" si="0"/>
        <v>0.73958333333333326</v>
      </c>
      <c r="G24" s="607" t="s">
        <v>539</v>
      </c>
      <c r="H24" s="601"/>
    </row>
    <row r="25" spans="1:8" x14ac:dyDescent="0.2">
      <c r="A25" s="489" t="s">
        <v>541</v>
      </c>
      <c r="B25" s="560" t="s">
        <v>20</v>
      </c>
      <c r="C25" s="561" t="s">
        <v>144</v>
      </c>
      <c r="D25" s="559">
        <v>45461</v>
      </c>
      <c r="E25" s="573">
        <v>0.34375</v>
      </c>
      <c r="F25" s="562">
        <f t="shared" si="0"/>
        <v>0.51041666666666663</v>
      </c>
      <c r="G25" s="607" t="s">
        <v>539</v>
      </c>
      <c r="H25" s="601"/>
    </row>
    <row r="26" spans="1:8" x14ac:dyDescent="0.2">
      <c r="A26" s="489" t="s">
        <v>541</v>
      </c>
      <c r="B26" s="560" t="s">
        <v>24</v>
      </c>
      <c r="C26" s="561" t="s">
        <v>144</v>
      </c>
      <c r="D26" s="559">
        <v>45462</v>
      </c>
      <c r="E26" s="573">
        <v>0.34375</v>
      </c>
      <c r="F26" s="562">
        <f t="shared" si="0"/>
        <v>0.51041666666666663</v>
      </c>
      <c r="G26" s="607" t="s">
        <v>540</v>
      </c>
      <c r="H26" s="601"/>
    </row>
    <row r="27" spans="1:8" x14ac:dyDescent="0.2">
      <c r="A27" s="489" t="s">
        <v>541</v>
      </c>
      <c r="B27" s="560" t="s">
        <v>24</v>
      </c>
      <c r="C27" s="561" t="s">
        <v>141</v>
      </c>
      <c r="D27" s="559">
        <v>45461</v>
      </c>
      <c r="E27" s="573">
        <v>0.57291666666666663</v>
      </c>
      <c r="F27" s="562">
        <f t="shared" si="0"/>
        <v>0.73958333333333326</v>
      </c>
      <c r="G27" s="607" t="s">
        <v>540</v>
      </c>
      <c r="H27" s="721" t="s">
        <v>604</v>
      </c>
    </row>
    <row r="28" spans="1:8" x14ac:dyDescent="0.2">
      <c r="A28" s="489" t="s">
        <v>541</v>
      </c>
      <c r="B28" s="560" t="s">
        <v>24</v>
      </c>
      <c r="C28" s="561" t="s">
        <v>143</v>
      </c>
      <c r="D28" s="559">
        <v>45464</v>
      </c>
      <c r="E28" s="573">
        <v>0.57291666666666663</v>
      </c>
      <c r="F28" s="562">
        <f t="shared" si="0"/>
        <v>0.73958333333333326</v>
      </c>
      <c r="G28" s="607" t="s">
        <v>540</v>
      </c>
      <c r="H28" s="721" t="s">
        <v>604</v>
      </c>
    </row>
    <row r="29" spans="1:8" x14ac:dyDescent="0.2">
      <c r="A29" s="489" t="s">
        <v>541</v>
      </c>
      <c r="B29" s="560" t="s">
        <v>24</v>
      </c>
      <c r="C29" s="561" t="s">
        <v>142</v>
      </c>
      <c r="D29" s="559">
        <v>45468</v>
      </c>
      <c r="E29" s="573">
        <v>0.34375</v>
      </c>
      <c r="F29" s="562">
        <f t="shared" si="0"/>
        <v>0.51041666666666663</v>
      </c>
      <c r="G29" s="607" t="s">
        <v>540</v>
      </c>
      <c r="H29" s="721" t="s">
        <v>604</v>
      </c>
    </row>
    <row r="30" spans="1:8" x14ac:dyDescent="0.2">
      <c r="A30" s="489" t="s">
        <v>541</v>
      </c>
      <c r="B30" s="560" t="s">
        <v>41</v>
      </c>
      <c r="C30" s="561" t="s">
        <v>142</v>
      </c>
      <c r="D30" s="559">
        <v>45468</v>
      </c>
      <c r="E30" s="573">
        <v>0.57291666666666663</v>
      </c>
      <c r="F30" s="562">
        <f t="shared" si="0"/>
        <v>0.73958333333333326</v>
      </c>
      <c r="G30" s="607" t="s">
        <v>540</v>
      </c>
      <c r="H30" s="721" t="s">
        <v>604</v>
      </c>
    </row>
    <row r="31" spans="1:8" x14ac:dyDescent="0.2">
      <c r="A31" s="489" t="s">
        <v>541</v>
      </c>
      <c r="B31" s="560" t="s">
        <v>41</v>
      </c>
      <c r="C31" s="561" t="s">
        <v>141</v>
      </c>
      <c r="D31" s="559">
        <v>45467</v>
      </c>
      <c r="E31" s="573">
        <v>0.57291666666666663</v>
      </c>
      <c r="F31" s="562">
        <f t="shared" si="0"/>
        <v>0.73958333333333326</v>
      </c>
      <c r="G31" s="607" t="s">
        <v>540</v>
      </c>
      <c r="H31" s="721" t="s">
        <v>604</v>
      </c>
    </row>
    <row r="32" spans="1:8" x14ac:dyDescent="0.2">
      <c r="A32" s="489" t="s">
        <v>541</v>
      </c>
      <c r="B32" s="560" t="s">
        <v>41</v>
      </c>
      <c r="C32" s="561" t="s">
        <v>144</v>
      </c>
      <c r="D32" s="559">
        <v>45469</v>
      </c>
      <c r="E32" s="573">
        <v>0.57291666666666663</v>
      </c>
      <c r="F32" s="562">
        <f t="shared" si="0"/>
        <v>0.73958333333333326</v>
      </c>
      <c r="G32" s="607" t="s">
        <v>540</v>
      </c>
      <c r="H32" s="721" t="s">
        <v>604</v>
      </c>
    </row>
    <row r="33" spans="1:8" x14ac:dyDescent="0.2">
      <c r="A33" s="489" t="s">
        <v>541</v>
      </c>
      <c r="B33" s="560" t="s">
        <v>41</v>
      </c>
      <c r="C33" s="561" t="s">
        <v>143</v>
      </c>
      <c r="D33" s="559">
        <v>45467</v>
      </c>
      <c r="E33" s="573">
        <v>0.34375</v>
      </c>
      <c r="F33" s="562">
        <f t="shared" si="0"/>
        <v>0.51041666666666663</v>
      </c>
      <c r="G33" s="607" t="s">
        <v>540</v>
      </c>
      <c r="H33" s="721" t="s">
        <v>604</v>
      </c>
    </row>
    <row r="34" spans="1:8" x14ac:dyDescent="0.2">
      <c r="A34" s="489" t="s">
        <v>541</v>
      </c>
      <c r="B34" s="560" t="s">
        <v>25</v>
      </c>
      <c r="C34" s="561" t="s">
        <v>38</v>
      </c>
      <c r="D34" s="559">
        <v>45470</v>
      </c>
      <c r="E34" s="573">
        <v>0.57291666666666663</v>
      </c>
      <c r="F34" s="562">
        <f>E34+"2:00"</f>
        <v>0.65625</v>
      </c>
      <c r="G34" s="607"/>
      <c r="H34" s="721" t="s">
        <v>604</v>
      </c>
    </row>
  </sheetData>
  <sortState xmlns:xlrd2="http://schemas.microsoft.com/office/spreadsheetml/2017/richdata2" ref="B10:G34">
    <sortCondition ref="D10:D34"/>
    <sortCondition ref="E10:E34"/>
  </sortState>
  <mergeCells count="2">
    <mergeCell ref="E5:E7"/>
    <mergeCell ref="F5:F7"/>
  </mergeCells>
  <pageMargins left="0.25" right="0.25" top="0.75" bottom="0.75" header="0.3" footer="0.3"/>
  <pageSetup paperSize="9"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6600"/>
    <pageSetUpPr fitToPage="1"/>
  </sheetPr>
  <dimension ref="A1:P40"/>
  <sheetViews>
    <sheetView workbookViewId="0">
      <selection activeCell="F39" sqref="F39"/>
    </sheetView>
  </sheetViews>
  <sheetFormatPr baseColWidth="10" defaultRowHeight="15" x14ac:dyDescent="0.2"/>
  <cols>
    <col min="1" max="1" width="19.83203125" customWidth="1"/>
    <col min="2" max="2" width="13.5" customWidth="1"/>
    <col min="3" max="3" width="17.83203125" customWidth="1"/>
    <col min="4" max="4" width="23.5" customWidth="1"/>
    <col min="5" max="5" width="20.33203125" customWidth="1"/>
    <col min="6" max="6" width="12.33203125" customWidth="1"/>
    <col min="7" max="7" width="23.6640625" customWidth="1"/>
    <col min="8" max="8" width="28.83203125" customWidth="1"/>
  </cols>
  <sheetData>
    <row r="1" spans="1:12" x14ac:dyDescent="0.2">
      <c r="D1" s="11"/>
      <c r="E1" s="10"/>
      <c r="F1" s="10"/>
    </row>
    <row r="2" spans="1:12" x14ac:dyDescent="0.2">
      <c r="B2" s="54" t="s">
        <v>56</v>
      </c>
      <c r="C2" s="55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B3" s="5" t="s">
        <v>1</v>
      </c>
      <c r="C3" s="9">
        <v>7</v>
      </c>
      <c r="D3" s="3"/>
      <c r="E3" s="4"/>
      <c r="F3" s="4"/>
    </row>
    <row r="4" spans="1:12" x14ac:dyDescent="0.2">
      <c r="B4" s="6" t="s">
        <v>2</v>
      </c>
      <c r="C4" s="9">
        <v>22</v>
      </c>
      <c r="D4" s="3"/>
      <c r="E4" s="4"/>
      <c r="F4" s="4"/>
    </row>
    <row r="5" spans="1:12" x14ac:dyDescent="0.2">
      <c r="B5" s="6" t="s">
        <v>3</v>
      </c>
      <c r="C5" s="9"/>
      <c r="D5" s="3"/>
      <c r="E5" s="4"/>
      <c r="F5" s="4"/>
    </row>
    <row r="6" spans="1:12" x14ac:dyDescent="0.2">
      <c r="B6" s="6" t="s">
        <v>4</v>
      </c>
      <c r="C6" s="9"/>
      <c r="D6" s="3"/>
      <c r="E6" s="4"/>
      <c r="F6" s="4"/>
    </row>
    <row r="7" spans="1:12" x14ac:dyDescent="0.2">
      <c r="B7" s="6" t="s">
        <v>25</v>
      </c>
      <c r="C7" s="9">
        <v>2</v>
      </c>
      <c r="D7" s="3"/>
      <c r="E7" s="4"/>
      <c r="F7" s="4"/>
    </row>
    <row r="8" spans="1:12" ht="30.75" customHeight="1" thickBot="1" x14ac:dyDescent="0.25">
      <c r="A8" s="909" t="s">
        <v>126</v>
      </c>
      <c r="B8" s="909"/>
      <c r="C8" s="203">
        <f>(C3*1.5+'Evaluations S6'!$N$7*C4+'Evaluations S6'!$N$8*C5)/24</f>
        <v>3.1875</v>
      </c>
      <c r="D8" s="3"/>
      <c r="E8" s="4"/>
      <c r="F8" s="4"/>
    </row>
    <row r="9" spans="1:12" ht="16" thickBot="1" x14ac:dyDescent="0.25">
      <c r="B9" s="41"/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132</v>
      </c>
    </row>
    <row r="10" spans="1:12" x14ac:dyDescent="0.2">
      <c r="A10" s="54" t="s">
        <v>56</v>
      </c>
      <c r="B10" s="617" t="s">
        <v>57</v>
      </c>
      <c r="C10" s="618" t="s">
        <v>38</v>
      </c>
      <c r="D10" s="619">
        <v>45077</v>
      </c>
      <c r="E10" s="620">
        <v>0.34375</v>
      </c>
      <c r="F10" s="620">
        <f>E10+"4:00"</f>
        <v>0.51041666666666663</v>
      </c>
      <c r="G10" s="618"/>
      <c r="H10" s="611"/>
    </row>
    <row r="11" spans="1:12" x14ac:dyDescent="0.2">
      <c r="A11" s="54" t="s">
        <v>56</v>
      </c>
      <c r="B11" s="596" t="s">
        <v>58</v>
      </c>
      <c r="C11" s="597" t="s">
        <v>38</v>
      </c>
      <c r="D11" s="598">
        <v>45079</v>
      </c>
      <c r="E11" s="599">
        <v>0.34375</v>
      </c>
      <c r="F11" s="600">
        <f t="shared" ref="F11:F17" si="0">E11+"4:00"</f>
        <v>0.51041666666666663</v>
      </c>
      <c r="G11" s="597"/>
      <c r="H11" s="613"/>
    </row>
    <row r="12" spans="1:12" x14ac:dyDescent="0.2">
      <c r="A12" s="54" t="s">
        <v>56</v>
      </c>
      <c r="B12" s="596" t="s">
        <v>59</v>
      </c>
      <c r="C12" s="597" t="s">
        <v>38</v>
      </c>
      <c r="D12" s="598">
        <v>45079</v>
      </c>
      <c r="E12" s="600">
        <v>0.57291666666666663</v>
      </c>
      <c r="F12" s="600">
        <f t="shared" si="0"/>
        <v>0.73958333333333326</v>
      </c>
      <c r="G12" s="597"/>
      <c r="H12" s="613"/>
    </row>
    <row r="13" spans="1:12" x14ac:dyDescent="0.2">
      <c r="A13" s="54" t="s">
        <v>56</v>
      </c>
      <c r="B13" s="596" t="s">
        <v>60</v>
      </c>
      <c r="C13" s="597" t="s">
        <v>38</v>
      </c>
      <c r="D13" s="598">
        <v>45083</v>
      </c>
      <c r="E13" s="599">
        <v>0.57291666666666663</v>
      </c>
      <c r="F13" s="600">
        <f t="shared" si="0"/>
        <v>0.73958333333333326</v>
      </c>
      <c r="G13" s="597"/>
      <c r="H13" s="613"/>
    </row>
    <row r="14" spans="1:12" x14ac:dyDescent="0.2">
      <c r="A14" s="54" t="s">
        <v>56</v>
      </c>
      <c r="B14" s="596" t="s">
        <v>61</v>
      </c>
      <c r="C14" s="597" t="s">
        <v>38</v>
      </c>
      <c r="D14" s="598">
        <v>45084</v>
      </c>
      <c r="E14" s="600">
        <v>0.34375</v>
      </c>
      <c r="F14" s="600">
        <f t="shared" si="0"/>
        <v>0.51041666666666663</v>
      </c>
      <c r="G14" s="597"/>
      <c r="H14" s="613"/>
    </row>
    <row r="15" spans="1:12" x14ac:dyDescent="0.2">
      <c r="A15" s="54" t="s">
        <v>56</v>
      </c>
      <c r="B15" s="596" t="s">
        <v>62</v>
      </c>
      <c r="C15" s="597" t="s">
        <v>38</v>
      </c>
      <c r="D15" s="598">
        <v>45086</v>
      </c>
      <c r="E15" s="600">
        <v>0.34375</v>
      </c>
      <c r="F15" s="600">
        <f t="shared" si="0"/>
        <v>0.51041666666666663</v>
      </c>
      <c r="G15" s="597"/>
      <c r="H15" s="613"/>
    </row>
    <row r="16" spans="1:12" x14ac:dyDescent="0.2">
      <c r="A16" s="54" t="s">
        <v>56</v>
      </c>
      <c r="B16" s="596" t="s">
        <v>63</v>
      </c>
      <c r="C16" s="597" t="s">
        <v>38</v>
      </c>
      <c r="D16" s="598">
        <v>45086</v>
      </c>
      <c r="E16" s="600">
        <v>0.57291666666666663</v>
      </c>
      <c r="F16" s="600">
        <f t="shared" si="0"/>
        <v>0.73958333333333326</v>
      </c>
      <c r="G16" s="597"/>
      <c r="H16" s="613"/>
    </row>
    <row r="17" spans="1:16" x14ac:dyDescent="0.2">
      <c r="A17" s="54" t="s">
        <v>56</v>
      </c>
      <c r="B17" s="644" t="s">
        <v>64</v>
      </c>
      <c r="C17" s="645" t="s">
        <v>38</v>
      </c>
      <c r="D17" s="646">
        <v>45098</v>
      </c>
      <c r="E17" s="647">
        <v>0.34375</v>
      </c>
      <c r="F17" s="647">
        <f t="shared" si="0"/>
        <v>0.51041666666666663</v>
      </c>
      <c r="G17" s="597"/>
      <c r="H17" s="613"/>
    </row>
    <row r="18" spans="1:16" ht="16" thickBot="1" x14ac:dyDescent="0.25">
      <c r="A18" s="54" t="s">
        <v>56</v>
      </c>
      <c r="B18" s="621" t="s">
        <v>39</v>
      </c>
      <c r="C18" s="622" t="s">
        <v>38</v>
      </c>
      <c r="D18" s="623">
        <v>45100</v>
      </c>
      <c r="E18" s="624">
        <v>0.34375</v>
      </c>
      <c r="F18" s="625">
        <f>E18+"2:00"</f>
        <v>0.42708333333333331</v>
      </c>
      <c r="G18" s="622"/>
      <c r="H18" s="616"/>
    </row>
    <row r="21" spans="1:16" ht="24" x14ac:dyDescent="0.3">
      <c r="A21" s="629" t="s">
        <v>543</v>
      </c>
      <c r="B21" s="630" t="s">
        <v>544</v>
      </c>
    </row>
    <row r="23" spans="1:16" x14ac:dyDescent="0.2">
      <c r="A23" s="637" t="s">
        <v>545</v>
      </c>
      <c r="B23" s="638" t="s">
        <v>546</v>
      </c>
      <c r="C23" s="639" t="s">
        <v>547</v>
      </c>
      <c r="D23" s="639" t="s">
        <v>151</v>
      </c>
      <c r="E23" s="638" t="s">
        <v>548</v>
      </c>
      <c r="F23" s="638" t="s">
        <v>11</v>
      </c>
      <c r="G23" s="640" t="s">
        <v>549</v>
      </c>
    </row>
    <row r="24" spans="1:16" x14ac:dyDescent="0.2">
      <c r="A24" s="631"/>
      <c r="B24" s="632"/>
      <c r="C24" s="651" t="s">
        <v>72</v>
      </c>
      <c r="D24" s="633"/>
      <c r="E24" s="651" t="s">
        <v>550</v>
      </c>
      <c r="F24" s="633"/>
      <c r="G24" s="634"/>
      <c r="I24" s="635"/>
      <c r="L24" s="369"/>
      <c r="M24" s="369"/>
      <c r="N24" s="369"/>
      <c r="O24" s="369"/>
      <c r="P24" s="369"/>
    </row>
    <row r="25" spans="1:16" x14ac:dyDescent="0.2">
      <c r="A25" s="637" t="s">
        <v>551</v>
      </c>
      <c r="B25" s="638" t="s">
        <v>546</v>
      </c>
      <c r="C25" s="639" t="s">
        <v>552</v>
      </c>
      <c r="D25" s="641" t="s">
        <v>167</v>
      </c>
      <c r="E25" s="638" t="s">
        <v>548</v>
      </c>
      <c r="F25" s="638" t="s">
        <v>12</v>
      </c>
      <c r="G25" s="640" t="s">
        <v>549</v>
      </c>
      <c r="I25" s="635" t="s">
        <v>553</v>
      </c>
    </row>
    <row r="26" spans="1:16" x14ac:dyDescent="0.2">
      <c r="A26" s="636"/>
      <c r="B26" s="632"/>
      <c r="C26" s="651" t="s">
        <v>72</v>
      </c>
      <c r="D26" s="633"/>
      <c r="E26" s="651" t="s">
        <v>550</v>
      </c>
      <c r="F26" s="633"/>
      <c r="G26" s="634"/>
    </row>
    <row r="27" spans="1:16" x14ac:dyDescent="0.2">
      <c r="A27" s="637" t="s">
        <v>551</v>
      </c>
      <c r="B27" s="638" t="s">
        <v>554</v>
      </c>
      <c r="C27" s="639" t="s">
        <v>555</v>
      </c>
      <c r="D27" s="641" t="s">
        <v>167</v>
      </c>
      <c r="E27" s="638" t="s">
        <v>556</v>
      </c>
      <c r="F27" s="638" t="s">
        <v>13</v>
      </c>
      <c r="G27" s="640" t="s">
        <v>549</v>
      </c>
    </row>
    <row r="28" spans="1:16" x14ac:dyDescent="0.2">
      <c r="A28" s="636"/>
      <c r="B28" s="632"/>
      <c r="C28" s="651" t="s">
        <v>72</v>
      </c>
      <c r="D28" s="633"/>
      <c r="E28" s="651" t="s">
        <v>550</v>
      </c>
      <c r="F28" s="633"/>
      <c r="G28" s="634"/>
    </row>
    <row r="29" spans="1:16" x14ac:dyDescent="0.2">
      <c r="A29" s="637" t="s">
        <v>557</v>
      </c>
      <c r="B29" s="638" t="s">
        <v>558</v>
      </c>
      <c r="C29" s="638" t="s">
        <v>178</v>
      </c>
      <c r="D29" s="639" t="s">
        <v>559</v>
      </c>
      <c r="E29" s="638" t="s">
        <v>560</v>
      </c>
      <c r="F29" s="638" t="s">
        <v>14</v>
      </c>
      <c r="G29" s="640" t="s">
        <v>549</v>
      </c>
    </row>
    <row r="30" spans="1:16" x14ac:dyDescent="0.2">
      <c r="A30" s="636"/>
      <c r="B30" s="632"/>
      <c r="C30" s="651" t="s">
        <v>72</v>
      </c>
      <c r="D30" s="633"/>
      <c r="E30" s="651" t="s">
        <v>550</v>
      </c>
      <c r="F30" s="633"/>
      <c r="G30" s="634"/>
    </row>
    <row r="31" spans="1:16" x14ac:dyDescent="0.2">
      <c r="A31" s="637" t="s">
        <v>561</v>
      </c>
      <c r="B31" s="638" t="s">
        <v>546</v>
      </c>
      <c r="C31" s="638" t="s">
        <v>562</v>
      </c>
      <c r="D31" s="639" t="s">
        <v>151</v>
      </c>
      <c r="E31" s="638" t="s">
        <v>548</v>
      </c>
      <c r="F31" s="638" t="s">
        <v>15</v>
      </c>
      <c r="G31" s="640" t="s">
        <v>549</v>
      </c>
    </row>
    <row r="32" spans="1:16" x14ac:dyDescent="0.2">
      <c r="A32" s="636"/>
      <c r="B32" s="632"/>
      <c r="C32" s="651" t="s">
        <v>72</v>
      </c>
      <c r="D32" s="633"/>
      <c r="E32" s="651" t="s">
        <v>550</v>
      </c>
      <c r="F32" s="633"/>
      <c r="G32" s="634"/>
    </row>
    <row r="33" spans="1:7" x14ac:dyDescent="0.2">
      <c r="A33" s="637" t="s">
        <v>563</v>
      </c>
      <c r="B33" s="638" t="s">
        <v>564</v>
      </c>
      <c r="C33" s="638" t="s">
        <v>16</v>
      </c>
      <c r="D33" s="640" t="s">
        <v>549</v>
      </c>
      <c r="E33" s="638" t="s">
        <v>565</v>
      </c>
      <c r="F33" s="638" t="s">
        <v>178</v>
      </c>
      <c r="G33" s="640" t="s">
        <v>151</v>
      </c>
    </row>
    <row r="34" spans="1:7" x14ac:dyDescent="0.2">
      <c r="A34" s="636"/>
      <c r="B34" s="632"/>
      <c r="C34" s="651" t="s">
        <v>550</v>
      </c>
      <c r="D34" s="633"/>
      <c r="E34" s="633"/>
      <c r="F34" s="651" t="s">
        <v>72</v>
      </c>
      <c r="G34" s="634"/>
    </row>
    <row r="35" spans="1:7" x14ac:dyDescent="0.2">
      <c r="A35" s="637" t="s">
        <v>563</v>
      </c>
      <c r="B35" s="638" t="s">
        <v>566</v>
      </c>
      <c r="C35" s="638" t="s">
        <v>33</v>
      </c>
      <c r="D35" s="640" t="s">
        <v>549</v>
      </c>
    </row>
    <row r="36" spans="1:7" x14ac:dyDescent="0.2">
      <c r="A36" s="636"/>
      <c r="B36" s="632"/>
      <c r="C36" s="651" t="s">
        <v>550</v>
      </c>
      <c r="D36" s="633"/>
      <c r="E36" s="633"/>
      <c r="F36" s="633"/>
      <c r="G36" s="634"/>
    </row>
    <row r="37" spans="1:7" x14ac:dyDescent="0.2">
      <c r="A37" s="637" t="s">
        <v>567</v>
      </c>
      <c r="B37" s="639" t="s">
        <v>568</v>
      </c>
      <c r="C37" s="639" t="s">
        <v>569</v>
      </c>
      <c r="D37" s="639" t="s">
        <v>179</v>
      </c>
    </row>
    <row r="38" spans="1:7" x14ac:dyDescent="0.2">
      <c r="A38" s="636"/>
      <c r="B38" s="919" t="s">
        <v>570</v>
      </c>
      <c r="C38" s="920"/>
      <c r="D38" s="921"/>
    </row>
    <row r="39" spans="1:7" x14ac:dyDescent="0.2">
      <c r="A39" s="642" t="s">
        <v>571</v>
      </c>
      <c r="B39" s="643" t="s">
        <v>572</v>
      </c>
      <c r="C39" s="643" t="s">
        <v>120</v>
      </c>
      <c r="D39" s="245"/>
    </row>
    <row r="40" spans="1:7" x14ac:dyDescent="0.2">
      <c r="A40" s="648" t="s">
        <v>574</v>
      </c>
      <c r="B40" s="495"/>
      <c r="C40" s="649" t="s">
        <v>573</v>
      </c>
      <c r="D40" s="650"/>
    </row>
  </sheetData>
  <mergeCells count="2">
    <mergeCell ref="A8:B8"/>
    <mergeCell ref="B38:D3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  <pageSetUpPr fitToPage="1"/>
  </sheetPr>
  <dimension ref="A1:H32"/>
  <sheetViews>
    <sheetView topLeftCell="A7" zoomScale="107" workbookViewId="0">
      <selection activeCell="F25" sqref="F25"/>
    </sheetView>
  </sheetViews>
  <sheetFormatPr baseColWidth="10" defaultRowHeight="15" x14ac:dyDescent="0.2"/>
  <cols>
    <col min="1" max="1" width="16.83203125" customWidth="1"/>
    <col min="2" max="2" width="13.5" customWidth="1"/>
    <col min="3" max="3" width="9.5" style="32" customWidth="1"/>
    <col min="4" max="4" width="23.5" customWidth="1"/>
    <col min="5" max="5" width="12" customWidth="1"/>
    <col min="6" max="6" width="9.5" customWidth="1"/>
    <col min="7" max="7" width="16.6640625" customWidth="1"/>
    <col min="8" max="8" width="19.5" customWidth="1"/>
  </cols>
  <sheetData>
    <row r="1" spans="1:8" x14ac:dyDescent="0.2">
      <c r="D1" s="11"/>
      <c r="F1" s="176" t="s">
        <v>70</v>
      </c>
      <c r="G1" s="177"/>
    </row>
    <row r="2" spans="1:8" x14ac:dyDescent="0.2">
      <c r="B2" s="190" t="s">
        <v>133</v>
      </c>
      <c r="C2" s="193"/>
      <c r="D2" s="170" t="s">
        <v>96</v>
      </c>
      <c r="E2" s="2"/>
      <c r="F2" s="2"/>
    </row>
    <row r="3" spans="1:8" x14ac:dyDescent="0.2">
      <c r="B3" s="5" t="s">
        <v>1</v>
      </c>
      <c r="C3" s="51">
        <v>12.5</v>
      </c>
      <c r="D3" s="171">
        <f>C3/1.25</f>
        <v>10</v>
      </c>
      <c r="E3" s="4"/>
      <c r="F3" s="4"/>
    </row>
    <row r="4" spans="1:8" x14ac:dyDescent="0.2">
      <c r="B4" s="6" t="s">
        <v>2</v>
      </c>
      <c r="C4" s="51">
        <v>6</v>
      </c>
      <c r="D4" s="171">
        <f>C4/2</f>
        <v>3</v>
      </c>
      <c r="G4" s="4"/>
    </row>
    <row r="5" spans="1:8" x14ac:dyDescent="0.2">
      <c r="B5" s="6" t="s">
        <v>3</v>
      </c>
      <c r="C5" s="51">
        <v>2</v>
      </c>
      <c r="D5" s="171">
        <f>C5/2</f>
        <v>1</v>
      </c>
      <c r="E5" s="4"/>
      <c r="F5" s="4" t="s">
        <v>97</v>
      </c>
    </row>
    <row r="6" spans="1:8" x14ac:dyDescent="0.2">
      <c r="B6" s="6" t="s">
        <v>4</v>
      </c>
      <c r="C6" s="51"/>
      <c r="D6" s="171">
        <f>C6/2</f>
        <v>0</v>
      </c>
      <c r="E6" s="4"/>
      <c r="F6" s="4"/>
    </row>
    <row r="7" spans="1:8" x14ac:dyDescent="0.2">
      <c r="B7" s="6" t="s">
        <v>25</v>
      </c>
      <c r="C7" s="51">
        <v>3</v>
      </c>
      <c r="D7" s="171">
        <f>C7/3</f>
        <v>1</v>
      </c>
      <c r="E7" s="4"/>
      <c r="F7" s="4"/>
    </row>
    <row r="8" spans="1:8" ht="35.25" customHeight="1" thickBot="1" x14ac:dyDescent="0.25">
      <c r="A8" s="909" t="s">
        <v>126</v>
      </c>
      <c r="B8" s="909"/>
      <c r="C8" s="203">
        <f>(C3*1.5+'Evaluations S6'!$N$7*C4+'Evaluations S6'!$N$8*C5)/24</f>
        <v>1.8645833333333333</v>
      </c>
      <c r="D8" s="3"/>
      <c r="E8" s="4"/>
      <c r="F8" s="4"/>
    </row>
    <row r="9" spans="1:8" s="114" customFormat="1" ht="17" thickBot="1" x14ac:dyDescent="0.25">
      <c r="A9" s="114" t="s">
        <v>590</v>
      </c>
      <c r="B9" s="116" t="s">
        <v>79</v>
      </c>
      <c r="C9" s="117" t="s">
        <v>45</v>
      </c>
      <c r="D9" s="118" t="s">
        <v>21</v>
      </c>
      <c r="E9" s="119" t="s">
        <v>22</v>
      </c>
      <c r="F9" s="119" t="s">
        <v>23</v>
      </c>
      <c r="G9" s="117" t="s">
        <v>42</v>
      </c>
      <c r="H9" s="700" t="s">
        <v>127</v>
      </c>
    </row>
    <row r="10" spans="1:8" s="24" customFormat="1" ht="15" customHeight="1" x14ac:dyDescent="0.2">
      <c r="A10" s="423" t="s">
        <v>133</v>
      </c>
      <c r="B10" s="626" t="s">
        <v>11</v>
      </c>
      <c r="C10" s="571" t="s">
        <v>85</v>
      </c>
      <c r="D10" s="627">
        <v>45334</v>
      </c>
      <c r="E10" s="570">
        <v>0.66666666666666663</v>
      </c>
      <c r="F10" s="570">
        <f>E10+"2:00"</f>
        <v>0.75</v>
      </c>
      <c r="G10" s="612" t="s">
        <v>65</v>
      </c>
      <c r="H10" s="701"/>
    </row>
    <row r="11" spans="1:8" s="24" customFormat="1" ht="15" customHeight="1" x14ac:dyDescent="0.2">
      <c r="A11" s="423" t="s">
        <v>133</v>
      </c>
      <c r="B11" s="626" t="s">
        <v>11</v>
      </c>
      <c r="C11" s="571" t="s">
        <v>84</v>
      </c>
      <c r="D11" s="627">
        <v>45334</v>
      </c>
      <c r="E11" s="570">
        <v>0.57291666666666663</v>
      </c>
      <c r="F11" s="570">
        <f>E11+"2:00"</f>
        <v>0.65625</v>
      </c>
      <c r="G11" s="612" t="s">
        <v>65</v>
      </c>
      <c r="H11" s="701"/>
    </row>
    <row r="12" spans="1:8" s="24" customFormat="1" ht="15" customHeight="1" x14ac:dyDescent="0.2">
      <c r="A12" s="423" t="s">
        <v>133</v>
      </c>
      <c r="B12" s="626" t="s">
        <v>5</v>
      </c>
      <c r="C12" s="571" t="s">
        <v>38</v>
      </c>
      <c r="D12" s="627">
        <v>45335</v>
      </c>
      <c r="E12" s="570">
        <v>0.57291666666666663</v>
      </c>
      <c r="F12" s="570">
        <f t="shared" ref="F12:F21" si="0">E12+"1:15"</f>
        <v>0.625</v>
      </c>
      <c r="G12" s="612" t="s">
        <v>65</v>
      </c>
      <c r="H12" s="701"/>
    </row>
    <row r="13" spans="1:8" s="24" customFormat="1" ht="15" customHeight="1" x14ac:dyDescent="0.2">
      <c r="A13" s="423" t="s">
        <v>133</v>
      </c>
      <c r="B13" s="626" t="s">
        <v>6</v>
      </c>
      <c r="C13" s="571" t="s">
        <v>38</v>
      </c>
      <c r="D13" s="627">
        <v>45335</v>
      </c>
      <c r="E13" s="570">
        <v>0.63541666666666663</v>
      </c>
      <c r="F13" s="570">
        <f t="shared" si="0"/>
        <v>0.6875</v>
      </c>
      <c r="G13" s="612" t="s">
        <v>65</v>
      </c>
      <c r="H13" s="701"/>
    </row>
    <row r="14" spans="1:8" s="24" customFormat="1" ht="15" customHeight="1" x14ac:dyDescent="0.2">
      <c r="A14" s="423" t="s">
        <v>133</v>
      </c>
      <c r="B14" s="626" t="s">
        <v>7</v>
      </c>
      <c r="C14" s="571" t="s">
        <v>38</v>
      </c>
      <c r="D14" s="627">
        <v>45341</v>
      </c>
      <c r="E14" s="570">
        <v>0.63541666666666663</v>
      </c>
      <c r="F14" s="570">
        <f t="shared" si="0"/>
        <v>0.6875</v>
      </c>
      <c r="G14" s="612" t="s">
        <v>65</v>
      </c>
      <c r="H14" s="701"/>
    </row>
    <row r="15" spans="1:8" s="24" customFormat="1" ht="15" customHeight="1" x14ac:dyDescent="0.2">
      <c r="A15" s="423" t="s">
        <v>133</v>
      </c>
      <c r="B15" s="626" t="s">
        <v>8</v>
      </c>
      <c r="C15" s="571" t="s">
        <v>38</v>
      </c>
      <c r="D15" s="627">
        <v>45341</v>
      </c>
      <c r="E15" s="570">
        <v>0.69791666666666663</v>
      </c>
      <c r="F15" s="570">
        <f t="shared" si="0"/>
        <v>0.75</v>
      </c>
      <c r="G15" s="612" t="s">
        <v>65</v>
      </c>
      <c r="H15" s="701"/>
    </row>
    <row r="16" spans="1:8" x14ac:dyDescent="0.2">
      <c r="A16" s="423" t="s">
        <v>133</v>
      </c>
      <c r="B16" s="626" t="s">
        <v>9</v>
      </c>
      <c r="C16" s="571" t="s">
        <v>38</v>
      </c>
      <c r="D16" s="627">
        <v>45342</v>
      </c>
      <c r="E16" s="570">
        <v>0.46875</v>
      </c>
      <c r="F16" s="570">
        <f t="shared" si="0"/>
        <v>0.52083333333333337</v>
      </c>
      <c r="G16" s="612" t="s">
        <v>65</v>
      </c>
      <c r="H16" s="701"/>
    </row>
    <row r="17" spans="1:8" x14ac:dyDescent="0.2">
      <c r="A17" s="424" t="s">
        <v>133</v>
      </c>
      <c r="B17" s="626" t="s">
        <v>10</v>
      </c>
      <c r="C17" s="571" t="s">
        <v>38</v>
      </c>
      <c r="D17" s="627">
        <v>45343</v>
      </c>
      <c r="E17" s="570">
        <v>0.34375</v>
      </c>
      <c r="F17" s="570">
        <f t="shared" si="0"/>
        <v>0.39583333333333331</v>
      </c>
      <c r="G17" s="628" t="s">
        <v>65</v>
      </c>
      <c r="H17" s="701"/>
    </row>
    <row r="18" spans="1:8" x14ac:dyDescent="0.2">
      <c r="A18" s="424" t="s">
        <v>133</v>
      </c>
      <c r="B18" s="626" t="s">
        <v>27</v>
      </c>
      <c r="C18" s="571" t="s">
        <v>38</v>
      </c>
      <c r="D18" s="627">
        <v>45343</v>
      </c>
      <c r="E18" s="570">
        <v>0.40625</v>
      </c>
      <c r="F18" s="570">
        <f t="shared" si="0"/>
        <v>0.45833333333333331</v>
      </c>
      <c r="G18" s="628" t="s">
        <v>65</v>
      </c>
      <c r="H18" s="701"/>
    </row>
    <row r="19" spans="1:8" x14ac:dyDescent="0.2">
      <c r="A19" s="424" t="s">
        <v>133</v>
      </c>
      <c r="B19" s="626" t="s">
        <v>28</v>
      </c>
      <c r="C19" s="571" t="s">
        <v>38</v>
      </c>
      <c r="D19" s="627">
        <v>45357</v>
      </c>
      <c r="E19" s="570">
        <v>0.46875</v>
      </c>
      <c r="F19" s="570">
        <f t="shared" si="0"/>
        <v>0.52083333333333337</v>
      </c>
      <c r="G19" s="628" t="s">
        <v>65</v>
      </c>
      <c r="H19" s="701"/>
    </row>
    <row r="20" spans="1:8" x14ac:dyDescent="0.2">
      <c r="A20" s="424" t="s">
        <v>133</v>
      </c>
      <c r="B20" s="626" t="s">
        <v>50</v>
      </c>
      <c r="C20" s="571" t="s">
        <v>38</v>
      </c>
      <c r="D20" s="627">
        <v>45359</v>
      </c>
      <c r="E20" s="570">
        <v>0.69791666666666663</v>
      </c>
      <c r="F20" s="570">
        <f t="shared" si="0"/>
        <v>0.75</v>
      </c>
      <c r="G20" s="628" t="s">
        <v>65</v>
      </c>
      <c r="H20" s="701"/>
    </row>
    <row r="21" spans="1:8" x14ac:dyDescent="0.2">
      <c r="A21" s="424" t="s">
        <v>133</v>
      </c>
      <c r="B21" s="626" t="s">
        <v>51</v>
      </c>
      <c r="C21" s="571" t="s">
        <v>38</v>
      </c>
      <c r="D21" s="627">
        <v>45362</v>
      </c>
      <c r="E21" s="570">
        <v>0.38541666666666669</v>
      </c>
      <c r="F21" s="570">
        <f t="shared" si="0"/>
        <v>0.4375</v>
      </c>
      <c r="G21" s="628" t="s">
        <v>65</v>
      </c>
      <c r="H21" s="701"/>
    </row>
    <row r="22" spans="1:8" x14ac:dyDescent="0.2">
      <c r="A22" s="424" t="s">
        <v>133</v>
      </c>
      <c r="B22" s="626" t="s">
        <v>12</v>
      </c>
      <c r="C22" s="571" t="s">
        <v>84</v>
      </c>
      <c r="D22" s="627">
        <v>45364</v>
      </c>
      <c r="E22" s="570">
        <v>0.34375</v>
      </c>
      <c r="F22" s="570">
        <f t="shared" ref="F22:F27" si="1">E22+"2:00"</f>
        <v>0.42708333333333331</v>
      </c>
      <c r="G22" s="628" t="s">
        <v>65</v>
      </c>
      <c r="H22" s="701"/>
    </row>
    <row r="23" spans="1:8" x14ac:dyDescent="0.2">
      <c r="A23" s="424" t="s">
        <v>133</v>
      </c>
      <c r="B23" s="626" t="s">
        <v>13</v>
      </c>
      <c r="C23" s="571" t="s">
        <v>84</v>
      </c>
      <c r="D23" s="627">
        <v>45364</v>
      </c>
      <c r="E23" s="570">
        <v>0.4375</v>
      </c>
      <c r="F23" s="570">
        <f t="shared" si="1"/>
        <v>0.52083333333333337</v>
      </c>
      <c r="G23" s="628" t="s">
        <v>65</v>
      </c>
      <c r="H23" s="701"/>
    </row>
    <row r="24" spans="1:8" x14ac:dyDescent="0.2">
      <c r="A24" s="424" t="s">
        <v>133</v>
      </c>
      <c r="B24" s="626" t="s">
        <v>14</v>
      </c>
      <c r="C24" s="571" t="s">
        <v>84</v>
      </c>
      <c r="D24" s="627">
        <v>45357</v>
      </c>
      <c r="E24" s="570">
        <v>0.34375</v>
      </c>
      <c r="F24" s="570">
        <f t="shared" si="1"/>
        <v>0.42708333333333331</v>
      </c>
      <c r="G24" s="628" t="s">
        <v>65</v>
      </c>
      <c r="H24" s="701"/>
    </row>
    <row r="25" spans="1:8" x14ac:dyDescent="0.2">
      <c r="A25" s="424" t="s">
        <v>133</v>
      </c>
      <c r="B25" s="626" t="s">
        <v>12</v>
      </c>
      <c r="C25" s="571" t="s">
        <v>85</v>
      </c>
      <c r="D25" s="627">
        <v>45369</v>
      </c>
      <c r="E25" s="570">
        <v>0.57291666666666663</v>
      </c>
      <c r="F25" s="570">
        <f t="shared" si="1"/>
        <v>0.65625</v>
      </c>
      <c r="G25" s="628" t="s">
        <v>65</v>
      </c>
      <c r="H25" s="701"/>
    </row>
    <row r="26" spans="1:8" x14ac:dyDescent="0.2">
      <c r="A26" s="424" t="s">
        <v>133</v>
      </c>
      <c r="B26" s="626" t="s">
        <v>13</v>
      </c>
      <c r="C26" s="571" t="s">
        <v>85</v>
      </c>
      <c r="D26" s="627">
        <v>45369</v>
      </c>
      <c r="E26" s="570">
        <v>0.66666666666666663</v>
      </c>
      <c r="F26" s="570">
        <f t="shared" si="1"/>
        <v>0.75</v>
      </c>
      <c r="G26" s="628" t="s">
        <v>65</v>
      </c>
      <c r="H26" s="701"/>
    </row>
    <row r="27" spans="1:8" x14ac:dyDescent="0.2">
      <c r="A27" s="424" t="s">
        <v>133</v>
      </c>
      <c r="B27" s="626" t="s">
        <v>14</v>
      </c>
      <c r="C27" s="571" t="s">
        <v>85</v>
      </c>
      <c r="D27" s="627">
        <v>45355</v>
      </c>
      <c r="E27" s="570">
        <v>0.63541666666666663</v>
      </c>
      <c r="F27" s="570">
        <f t="shared" si="1"/>
        <v>0.71875</v>
      </c>
      <c r="G27" s="628" t="s">
        <v>65</v>
      </c>
      <c r="H27" s="701"/>
    </row>
    <row r="28" spans="1:8" x14ac:dyDescent="0.2">
      <c r="A28" s="424" t="s">
        <v>133</v>
      </c>
      <c r="B28" s="490" t="s">
        <v>25</v>
      </c>
      <c r="C28" s="476" t="s">
        <v>38</v>
      </c>
      <c r="D28" s="425">
        <v>45380</v>
      </c>
      <c r="E28" s="156">
        <v>0.57291666666666663</v>
      </c>
      <c r="F28" s="156">
        <f>E28+"3:00"</f>
        <v>0.69791666666666663</v>
      </c>
      <c r="G28" s="491" t="s">
        <v>65</v>
      </c>
      <c r="H28" s="702"/>
    </row>
    <row r="29" spans="1:8" x14ac:dyDescent="0.2">
      <c r="A29" s="407"/>
      <c r="B29" s="407"/>
      <c r="C29" s="421"/>
      <c r="D29" s="92"/>
      <c r="E29" s="132"/>
      <c r="F29" s="422"/>
      <c r="G29" s="420"/>
      <c r="H29" s="32"/>
    </row>
    <row r="31" spans="1:8" x14ac:dyDescent="0.2">
      <c r="B31" s="472" t="s">
        <v>488</v>
      </c>
    </row>
    <row r="32" spans="1:8" x14ac:dyDescent="0.2">
      <c r="B32" s="473" t="s">
        <v>493</v>
      </c>
    </row>
  </sheetData>
  <sortState xmlns:xlrd2="http://schemas.microsoft.com/office/spreadsheetml/2017/richdata2" ref="B10:H40">
    <sortCondition ref="D10:D40"/>
    <sortCondition ref="E10:E40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  <pageSetUpPr fitToPage="1"/>
  </sheetPr>
  <dimension ref="A1:H30"/>
  <sheetViews>
    <sheetView topLeftCell="A7" zoomScale="180" zoomScaleNormal="180" workbookViewId="0">
      <selection activeCell="D14" sqref="D14"/>
    </sheetView>
  </sheetViews>
  <sheetFormatPr baseColWidth="10" defaultColWidth="11.5" defaultRowHeight="15" x14ac:dyDescent="0.2"/>
  <cols>
    <col min="1" max="1" width="25" style="80" customWidth="1"/>
    <col min="2" max="2" width="13.5" style="80" customWidth="1"/>
    <col min="3" max="3" width="8.1640625" style="80" customWidth="1"/>
    <col min="4" max="4" width="23.5" style="80" customWidth="1"/>
    <col min="5" max="5" width="13.33203125" style="80" customWidth="1"/>
    <col min="6" max="6" width="12.33203125" style="80" customWidth="1"/>
    <col min="7" max="7" width="18.83203125" style="80" customWidth="1"/>
    <col min="8" max="8" width="17.6640625" style="80" customWidth="1"/>
    <col min="9" max="16384" width="11.5" style="80"/>
  </cols>
  <sheetData>
    <row r="1" spans="1:8" x14ac:dyDescent="0.2">
      <c r="D1" s="81"/>
      <c r="E1" s="82"/>
      <c r="F1" s="176" t="s">
        <v>70</v>
      </c>
      <c r="G1" s="177"/>
    </row>
    <row r="2" spans="1:8" x14ac:dyDescent="0.2">
      <c r="B2" s="14" t="s">
        <v>30</v>
      </c>
      <c r="C2" s="15"/>
      <c r="D2" s="170" t="s">
        <v>96</v>
      </c>
      <c r="E2" s="2"/>
      <c r="F2" s="93"/>
    </row>
    <row r="3" spans="1:8" x14ac:dyDescent="0.2">
      <c r="B3" s="5" t="s">
        <v>1</v>
      </c>
      <c r="C3" s="9"/>
      <c r="D3" s="171">
        <f>C3/1.25</f>
        <v>0</v>
      </c>
      <c r="E3" s="2"/>
      <c r="F3" s="93"/>
    </row>
    <row r="4" spans="1:8" x14ac:dyDescent="0.2">
      <c r="B4" s="6" t="s">
        <v>2</v>
      </c>
      <c r="C4" s="9"/>
      <c r="D4" s="171">
        <f>C4/2</f>
        <v>0</v>
      </c>
      <c r="E4" s="4"/>
      <c r="F4" s="4"/>
    </row>
    <row r="5" spans="1:8" x14ac:dyDescent="0.2">
      <c r="B5" s="6" t="s">
        <v>3</v>
      </c>
      <c r="C5" s="9">
        <v>12</v>
      </c>
      <c r="D5" s="171">
        <f>C5/2</f>
        <v>6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/>
      <c r="D7" s="171">
        <f>C7/3</f>
        <v>0</v>
      </c>
      <c r="E7" s="4"/>
      <c r="F7" s="4"/>
    </row>
    <row r="8" spans="1:8" ht="36" customHeight="1" thickBot="1" x14ac:dyDescent="0.25">
      <c r="A8" s="909" t="s">
        <v>126</v>
      </c>
      <c r="B8" s="909"/>
      <c r="C8" s="203">
        <f>(C3*1.5+'Evaluations S6'!$N$7*C4+'Evaluations S6'!$N$8*C5)/24</f>
        <v>2</v>
      </c>
      <c r="D8" s="3"/>
      <c r="E8" s="4"/>
      <c r="F8" s="4"/>
    </row>
    <row r="9" spans="1:8" s="712" customFormat="1" ht="16" thickBot="1" x14ac:dyDescent="0.25">
      <c r="A9" s="712" t="s">
        <v>590</v>
      </c>
      <c r="B9" s="713" t="s">
        <v>602</v>
      </c>
      <c r="C9" s="714" t="s">
        <v>45</v>
      </c>
      <c r="D9" s="715" t="s">
        <v>21</v>
      </c>
      <c r="E9" s="716" t="s">
        <v>22</v>
      </c>
      <c r="F9" s="716" t="s">
        <v>23</v>
      </c>
      <c r="G9" s="717" t="s">
        <v>42</v>
      </c>
      <c r="H9" s="718" t="s">
        <v>43</v>
      </c>
    </row>
    <row r="10" spans="1:8" ht="16" thickBot="1" x14ac:dyDescent="0.25">
      <c r="A10" s="15" t="s">
        <v>30</v>
      </c>
      <c r="B10" s="88" t="s">
        <v>17</v>
      </c>
      <c r="C10" s="880" t="s">
        <v>141</v>
      </c>
      <c r="D10" s="848">
        <v>45363</v>
      </c>
      <c r="E10" s="90">
        <v>0.57291666666666663</v>
      </c>
      <c r="F10" s="840">
        <f t="shared" ref="F10:F21" si="0">E10+"4:00"</f>
        <v>0.73958333333333326</v>
      </c>
      <c r="G10" s="868" t="s">
        <v>601</v>
      </c>
      <c r="H10" s="765" t="s">
        <v>542</v>
      </c>
    </row>
    <row r="11" spans="1:8" ht="16" thickBot="1" x14ac:dyDescent="0.25">
      <c r="A11" s="15" t="s">
        <v>30</v>
      </c>
      <c r="B11" s="88" t="s">
        <v>18</v>
      </c>
      <c r="C11" s="880" t="s">
        <v>143</v>
      </c>
      <c r="D11" s="848">
        <v>45380</v>
      </c>
      <c r="E11" s="90">
        <v>0.34375</v>
      </c>
      <c r="F11" s="840">
        <f t="shared" si="0"/>
        <v>0.51041666666666663</v>
      </c>
      <c r="G11" s="868" t="s">
        <v>601</v>
      </c>
      <c r="H11" s="765" t="s">
        <v>542</v>
      </c>
    </row>
    <row r="12" spans="1:8" ht="16" thickBot="1" x14ac:dyDescent="0.25">
      <c r="A12" s="15" t="s">
        <v>30</v>
      </c>
      <c r="B12" s="28" t="s">
        <v>18</v>
      </c>
      <c r="C12" s="880" t="s">
        <v>144</v>
      </c>
      <c r="D12" s="848">
        <v>45397</v>
      </c>
      <c r="E12" s="26">
        <v>0.34375</v>
      </c>
      <c r="F12" s="840">
        <f t="shared" si="0"/>
        <v>0.51041666666666663</v>
      </c>
      <c r="G12" s="868" t="s">
        <v>601</v>
      </c>
      <c r="H12" s="765" t="s">
        <v>542</v>
      </c>
    </row>
    <row r="13" spans="1:8" ht="16" thickBot="1" x14ac:dyDescent="0.25">
      <c r="A13" s="15" t="s">
        <v>30</v>
      </c>
      <c r="B13" s="88" t="s">
        <v>17</v>
      </c>
      <c r="C13" s="880" t="s">
        <v>142</v>
      </c>
      <c r="D13" s="848">
        <v>45433</v>
      </c>
      <c r="E13" s="26">
        <v>0.57291666666666663</v>
      </c>
      <c r="F13" s="840">
        <f t="shared" si="0"/>
        <v>0.73958333333333326</v>
      </c>
      <c r="G13" s="868" t="s">
        <v>601</v>
      </c>
      <c r="H13" s="765" t="s">
        <v>542</v>
      </c>
    </row>
    <row r="14" spans="1:8" ht="16" thickBot="1" x14ac:dyDescent="0.25">
      <c r="A14" s="15" t="s">
        <v>30</v>
      </c>
      <c r="B14" s="88" t="s">
        <v>17</v>
      </c>
      <c r="C14" s="793" t="s">
        <v>142</v>
      </c>
      <c r="D14" s="794">
        <v>45370</v>
      </c>
      <c r="E14" s="764">
        <v>0.34375</v>
      </c>
      <c r="F14" s="877">
        <f t="shared" si="0"/>
        <v>0.51041666666666663</v>
      </c>
      <c r="G14" s="878" t="s">
        <v>601</v>
      </c>
      <c r="H14" s="879" t="s">
        <v>658</v>
      </c>
    </row>
    <row r="15" spans="1:8" ht="16" thickBot="1" x14ac:dyDescent="0.25">
      <c r="A15" s="15" t="s">
        <v>30</v>
      </c>
      <c r="B15" s="88" t="s">
        <v>17</v>
      </c>
      <c r="C15" s="793" t="s">
        <v>144</v>
      </c>
      <c r="D15" s="794">
        <v>45370</v>
      </c>
      <c r="E15" s="764">
        <v>0.57291666666666663</v>
      </c>
      <c r="F15" s="877">
        <f t="shared" si="0"/>
        <v>0.73958333333333326</v>
      </c>
      <c r="G15" s="878" t="s">
        <v>601</v>
      </c>
      <c r="H15" s="879" t="s">
        <v>658</v>
      </c>
    </row>
    <row r="16" spans="1:8" ht="16" thickBot="1" x14ac:dyDescent="0.25">
      <c r="A16" s="15" t="s">
        <v>30</v>
      </c>
      <c r="B16" s="28" t="s">
        <v>18</v>
      </c>
      <c r="C16" s="793" t="s">
        <v>142</v>
      </c>
      <c r="D16" s="794">
        <v>45384</v>
      </c>
      <c r="E16" s="764">
        <v>0.57291666666666663</v>
      </c>
      <c r="F16" s="877">
        <f t="shared" si="0"/>
        <v>0.73958333333333326</v>
      </c>
      <c r="G16" s="878" t="s">
        <v>601</v>
      </c>
      <c r="H16" s="879" t="s">
        <v>658</v>
      </c>
    </row>
    <row r="17" spans="1:8" ht="16" thickBot="1" x14ac:dyDescent="0.25">
      <c r="A17" s="15" t="s">
        <v>30</v>
      </c>
      <c r="B17" s="88" t="s">
        <v>18</v>
      </c>
      <c r="C17" s="793" t="s">
        <v>143</v>
      </c>
      <c r="D17" s="794">
        <v>45394</v>
      </c>
      <c r="E17" s="764">
        <v>0.34375</v>
      </c>
      <c r="F17" s="877">
        <f t="shared" si="0"/>
        <v>0.51041666666666663</v>
      </c>
      <c r="G17" s="878" t="s">
        <v>601</v>
      </c>
      <c r="H17" s="879" t="s">
        <v>658</v>
      </c>
    </row>
    <row r="18" spans="1:8" ht="16" thickBot="1" x14ac:dyDescent="0.25">
      <c r="A18" s="15" t="s">
        <v>30</v>
      </c>
      <c r="B18" s="88" t="s">
        <v>19</v>
      </c>
      <c r="C18" s="793" t="s">
        <v>144</v>
      </c>
      <c r="D18" s="794">
        <v>45425</v>
      </c>
      <c r="E18" s="764">
        <v>0.57291666666666663</v>
      </c>
      <c r="F18" s="877">
        <f t="shared" si="0"/>
        <v>0.73958333333333326</v>
      </c>
      <c r="G18" s="878" t="s">
        <v>601</v>
      </c>
      <c r="H18" s="879" t="s">
        <v>658</v>
      </c>
    </row>
    <row r="19" spans="1:8" ht="16" thickBot="1" x14ac:dyDescent="0.25">
      <c r="A19" s="15" t="s">
        <v>30</v>
      </c>
      <c r="B19" s="88" t="s">
        <v>19</v>
      </c>
      <c r="C19" s="793" t="s">
        <v>143</v>
      </c>
      <c r="D19" s="794">
        <v>45440</v>
      </c>
      <c r="E19" s="764">
        <v>0.57291666666666663</v>
      </c>
      <c r="F19" s="877">
        <f t="shared" si="0"/>
        <v>0.73958333333333326</v>
      </c>
      <c r="G19" s="878" t="s">
        <v>601</v>
      </c>
      <c r="H19" s="879" t="s">
        <v>658</v>
      </c>
    </row>
    <row r="20" spans="1:8" ht="16" thickBot="1" x14ac:dyDescent="0.25">
      <c r="A20" s="15" t="s">
        <v>30</v>
      </c>
      <c r="B20" s="88" t="s">
        <v>19</v>
      </c>
      <c r="C20" s="793" t="s">
        <v>141</v>
      </c>
      <c r="D20" s="794">
        <v>45441</v>
      </c>
      <c r="E20" s="764">
        <v>0.34375</v>
      </c>
      <c r="F20" s="877">
        <f t="shared" si="0"/>
        <v>0.51041666666666663</v>
      </c>
      <c r="G20" s="878" t="s">
        <v>601</v>
      </c>
      <c r="H20" s="879" t="s">
        <v>658</v>
      </c>
    </row>
    <row r="21" spans="1:8" x14ac:dyDescent="0.2">
      <c r="A21" s="15" t="s">
        <v>30</v>
      </c>
      <c r="B21" s="88" t="s">
        <v>19</v>
      </c>
      <c r="C21" s="793" t="s">
        <v>142</v>
      </c>
      <c r="D21" s="794">
        <v>45443</v>
      </c>
      <c r="E21" s="764">
        <v>0.57291666666666663</v>
      </c>
      <c r="F21" s="877">
        <f t="shared" si="0"/>
        <v>0.73958333333333326</v>
      </c>
      <c r="G21" s="878" t="s">
        <v>601</v>
      </c>
      <c r="H21" s="879" t="s">
        <v>658</v>
      </c>
    </row>
    <row r="23" spans="1:8" x14ac:dyDescent="0.2">
      <c r="D23" s="80" t="s">
        <v>666</v>
      </c>
    </row>
    <row r="24" spans="1:8" x14ac:dyDescent="0.2">
      <c r="D24" s="109" t="s">
        <v>659</v>
      </c>
    </row>
    <row r="25" spans="1:8" x14ac:dyDescent="0.2">
      <c r="D25" s="80" t="s">
        <v>660</v>
      </c>
    </row>
    <row r="26" spans="1:8" x14ac:dyDescent="0.2">
      <c r="D26" s="89" t="s">
        <v>662</v>
      </c>
    </row>
    <row r="27" spans="1:8" x14ac:dyDescent="0.2">
      <c r="D27" s="80" t="s">
        <v>661</v>
      </c>
    </row>
    <row r="28" spans="1:8" x14ac:dyDescent="0.2">
      <c r="D28" s="80" t="s">
        <v>663</v>
      </c>
    </row>
    <row r="29" spans="1:8" x14ac:dyDescent="0.2">
      <c r="D29" s="80" t="s">
        <v>664</v>
      </c>
    </row>
    <row r="30" spans="1:8" x14ac:dyDescent="0.2">
      <c r="D30" s="89" t="s">
        <v>665</v>
      </c>
    </row>
  </sheetData>
  <sortState xmlns:xlrd2="http://schemas.microsoft.com/office/spreadsheetml/2017/richdata2" ref="B10:G21">
    <sortCondition ref="D10:D21"/>
    <sortCondition ref="E10:E21"/>
  </sortState>
  <mergeCells count="1">
    <mergeCell ref="A8:B8"/>
  </mergeCells>
  <pageMargins left="0.62992125984251968" right="0.23622047244094491" top="0.35433070866141736" bottom="0.35433070866141736" header="0" footer="0"/>
  <pageSetup paperSize="9" scale="98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33CC"/>
    <pageSetUpPr fitToPage="1"/>
  </sheetPr>
  <dimension ref="A1:I32"/>
  <sheetViews>
    <sheetView topLeftCell="A3" zoomScale="157" workbookViewId="0">
      <selection activeCell="D20" sqref="D20"/>
    </sheetView>
  </sheetViews>
  <sheetFormatPr baseColWidth="10" defaultRowHeight="15" x14ac:dyDescent="0.2"/>
  <cols>
    <col min="1" max="1" width="21.83203125" customWidth="1"/>
    <col min="2" max="2" width="13.5" customWidth="1"/>
    <col min="3" max="3" width="14.5" customWidth="1"/>
    <col min="4" max="4" width="23.5" customWidth="1"/>
    <col min="5" max="5" width="12.6640625" customWidth="1"/>
    <col min="6" max="6" width="11" customWidth="1"/>
    <col min="7" max="7" width="22.6640625" customWidth="1"/>
    <col min="8" max="8" width="20.33203125" customWidth="1"/>
    <col min="9" max="9" width="37.5" customWidth="1"/>
  </cols>
  <sheetData>
    <row r="1" spans="1:9" x14ac:dyDescent="0.2">
      <c r="D1" s="11"/>
      <c r="E1" s="10"/>
      <c r="F1" s="176" t="s">
        <v>70</v>
      </c>
      <c r="G1" s="177"/>
    </row>
    <row r="2" spans="1:9" x14ac:dyDescent="0.2">
      <c r="B2" s="56" t="s">
        <v>67</v>
      </c>
      <c r="C2" s="57"/>
      <c r="D2" s="2"/>
      <c r="E2" s="2"/>
      <c r="F2" s="2"/>
      <c r="G2" s="2"/>
      <c r="H2" s="2"/>
      <c r="I2" s="2"/>
    </row>
    <row r="3" spans="1:9" x14ac:dyDescent="0.2">
      <c r="B3" s="5" t="s">
        <v>1</v>
      </c>
      <c r="C3" s="9"/>
      <c r="D3" s="3"/>
      <c r="E3" s="4"/>
      <c r="F3" s="4"/>
    </row>
    <row r="4" spans="1:9" x14ac:dyDescent="0.2">
      <c r="B4" s="6" t="s">
        <v>2</v>
      </c>
      <c r="C4" s="9">
        <v>14</v>
      </c>
      <c r="D4" s="3"/>
      <c r="E4" s="4"/>
      <c r="F4" s="4"/>
    </row>
    <row r="5" spans="1:9" x14ac:dyDescent="0.2">
      <c r="B5" s="6" t="s">
        <v>3</v>
      </c>
      <c r="C5" s="9">
        <v>6</v>
      </c>
      <c r="D5" s="3"/>
      <c r="E5" s="4"/>
      <c r="F5" s="4"/>
    </row>
    <row r="6" spans="1:9" x14ac:dyDescent="0.2">
      <c r="B6" s="6" t="s">
        <v>4</v>
      </c>
      <c r="C6" s="9"/>
      <c r="D6" s="3"/>
      <c r="E6" s="4"/>
      <c r="F6" s="4"/>
    </row>
    <row r="7" spans="1:9" x14ac:dyDescent="0.2">
      <c r="B7" s="6" t="s">
        <v>25</v>
      </c>
      <c r="C7" s="9"/>
      <c r="D7" s="3"/>
      <c r="E7" s="4"/>
      <c r="F7" s="4"/>
    </row>
    <row r="8" spans="1:9" ht="35.25" customHeight="1" thickBot="1" x14ac:dyDescent="0.25">
      <c r="A8" s="909" t="s">
        <v>126</v>
      </c>
      <c r="B8" s="909"/>
      <c r="C8" s="203">
        <f>(C3*1.5+'Evaluations S6'!$N$7*C4+'Evaluations S6'!$N$8*C5)/24</f>
        <v>2.75</v>
      </c>
      <c r="D8" s="3"/>
      <c r="E8" s="4"/>
      <c r="F8" s="4"/>
    </row>
    <row r="9" spans="1:9" ht="16" thickBot="1" x14ac:dyDescent="0.25">
      <c r="A9" t="s">
        <v>590</v>
      </c>
      <c r="B9" s="41" t="s">
        <v>80</v>
      </c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43</v>
      </c>
      <c r="I9" s="704" t="s">
        <v>504</v>
      </c>
    </row>
    <row r="10" spans="1:9" ht="16" thickBot="1" x14ac:dyDescent="0.25">
      <c r="A10" s="57" t="s">
        <v>67</v>
      </c>
      <c r="B10" s="869" t="s">
        <v>179</v>
      </c>
      <c r="C10" s="244" t="s">
        <v>85</v>
      </c>
      <c r="D10" s="870">
        <v>45327</v>
      </c>
      <c r="E10" s="871">
        <v>0.57291666666666663</v>
      </c>
      <c r="F10" s="871">
        <f>E10+"4:15"</f>
        <v>0.75</v>
      </c>
      <c r="G10" s="27" t="s">
        <v>597</v>
      </c>
      <c r="H10" s="27"/>
      <c r="I10" s="705"/>
    </row>
    <row r="11" spans="1:9" ht="16" thickBot="1" x14ac:dyDescent="0.25">
      <c r="A11" s="57" t="s">
        <v>67</v>
      </c>
      <c r="B11" s="28" t="s">
        <v>179</v>
      </c>
      <c r="C11" s="194" t="s">
        <v>85</v>
      </c>
      <c r="D11" s="25">
        <v>45328</v>
      </c>
      <c r="E11" s="26">
        <v>0.34375</v>
      </c>
      <c r="F11" s="871">
        <f t="shared" ref="F11:F15" si="0">E11+"4:15"</f>
        <v>0.52083333333333337</v>
      </c>
      <c r="G11" s="27" t="s">
        <v>597</v>
      </c>
      <c r="H11" s="12"/>
      <c r="I11" s="706"/>
    </row>
    <row r="12" spans="1:9" ht="16" thickBot="1" x14ac:dyDescent="0.25">
      <c r="A12" s="57" t="s">
        <v>67</v>
      </c>
      <c r="B12" s="28" t="s">
        <v>180</v>
      </c>
      <c r="C12" s="194" t="s">
        <v>84</v>
      </c>
      <c r="D12" s="25">
        <v>45329</v>
      </c>
      <c r="E12" s="488">
        <v>0.34375</v>
      </c>
      <c r="F12" s="871">
        <f t="shared" si="0"/>
        <v>0.52083333333333337</v>
      </c>
      <c r="G12" s="27" t="s">
        <v>597</v>
      </c>
      <c r="H12" s="12"/>
      <c r="I12" s="707"/>
    </row>
    <row r="13" spans="1:9" ht="16" thickBot="1" x14ac:dyDescent="0.25">
      <c r="A13" s="57" t="s">
        <v>67</v>
      </c>
      <c r="B13" s="28" t="s">
        <v>180</v>
      </c>
      <c r="C13" s="194" t="s">
        <v>84</v>
      </c>
      <c r="D13" s="25">
        <v>45331</v>
      </c>
      <c r="E13" s="26">
        <v>0.34375</v>
      </c>
      <c r="F13" s="871">
        <f t="shared" si="0"/>
        <v>0.52083333333333337</v>
      </c>
      <c r="G13" s="27" t="s">
        <v>597</v>
      </c>
      <c r="H13" s="12"/>
      <c r="I13" s="707"/>
    </row>
    <row r="14" spans="1:9" ht="16" thickBot="1" x14ac:dyDescent="0.25">
      <c r="A14" s="57" t="s">
        <v>67</v>
      </c>
      <c r="B14" s="28" t="s">
        <v>180</v>
      </c>
      <c r="C14" s="194" t="s">
        <v>595</v>
      </c>
      <c r="D14" s="25">
        <v>45370</v>
      </c>
      <c r="E14" s="26">
        <v>0.57291666666666663</v>
      </c>
      <c r="F14" s="871">
        <f t="shared" si="0"/>
        <v>0.75</v>
      </c>
      <c r="G14" s="27" t="s">
        <v>597</v>
      </c>
      <c r="H14" s="12"/>
      <c r="I14" s="707"/>
    </row>
    <row r="15" spans="1:9" x14ac:dyDescent="0.2">
      <c r="A15" s="57" t="s">
        <v>67</v>
      </c>
      <c r="B15" s="28" t="s">
        <v>180</v>
      </c>
      <c r="C15" s="194" t="s">
        <v>596</v>
      </c>
      <c r="D15" s="25">
        <v>45373</v>
      </c>
      <c r="E15" s="488">
        <v>0.34375</v>
      </c>
      <c r="F15" s="871">
        <f t="shared" si="0"/>
        <v>0.52083333333333337</v>
      </c>
      <c r="G15" s="27" t="s">
        <v>597</v>
      </c>
      <c r="H15" s="12"/>
      <c r="I15" s="707"/>
    </row>
    <row r="16" spans="1:9" x14ac:dyDescent="0.2">
      <c r="A16" s="709" t="s">
        <v>67</v>
      </c>
      <c r="B16" s="872" t="s">
        <v>179</v>
      </c>
      <c r="C16" s="793" t="s">
        <v>84</v>
      </c>
      <c r="D16" s="794">
        <v>45020</v>
      </c>
      <c r="E16" s="795">
        <v>0.34375</v>
      </c>
      <c r="F16" s="764">
        <f t="shared" ref="F16:F25" si="1">E16+"2:00"</f>
        <v>0.42708333333333331</v>
      </c>
      <c r="G16" s="12" t="s">
        <v>506</v>
      </c>
      <c r="H16" s="12" t="s">
        <v>598</v>
      </c>
      <c r="I16" s="707"/>
    </row>
    <row r="17" spans="1:9" x14ac:dyDescent="0.2">
      <c r="A17" s="709" t="s">
        <v>67</v>
      </c>
      <c r="B17" s="872" t="s">
        <v>179</v>
      </c>
      <c r="C17" s="793" t="s">
        <v>85</v>
      </c>
      <c r="D17" s="794">
        <v>45020</v>
      </c>
      <c r="E17" s="764">
        <v>0.4375</v>
      </c>
      <c r="F17" s="764">
        <f t="shared" si="1"/>
        <v>0.52083333333333337</v>
      </c>
      <c r="G17" s="12" t="s">
        <v>506</v>
      </c>
      <c r="H17" s="12" t="s">
        <v>598</v>
      </c>
      <c r="I17" s="707"/>
    </row>
    <row r="18" spans="1:9" x14ac:dyDescent="0.2">
      <c r="A18" s="709" t="s">
        <v>67</v>
      </c>
      <c r="B18" s="872" t="s">
        <v>180</v>
      </c>
      <c r="C18" s="793" t="s">
        <v>141</v>
      </c>
      <c r="D18" s="794">
        <v>45061</v>
      </c>
      <c r="E18" s="764">
        <v>0.4375</v>
      </c>
      <c r="F18" s="764">
        <f t="shared" si="1"/>
        <v>0.52083333333333337</v>
      </c>
      <c r="G18" s="12" t="s">
        <v>506</v>
      </c>
      <c r="H18" s="12" t="s">
        <v>598</v>
      </c>
      <c r="I18" s="707"/>
    </row>
    <row r="19" spans="1:9" x14ac:dyDescent="0.2">
      <c r="A19" s="709" t="s">
        <v>67</v>
      </c>
      <c r="B19" s="872" t="s">
        <v>180</v>
      </c>
      <c r="C19" s="793" t="s">
        <v>144</v>
      </c>
      <c r="D19" s="794">
        <v>45061</v>
      </c>
      <c r="E19" s="795">
        <v>0.34375</v>
      </c>
      <c r="F19" s="764">
        <f t="shared" si="1"/>
        <v>0.42708333333333331</v>
      </c>
      <c r="G19" s="12" t="s">
        <v>506</v>
      </c>
      <c r="H19" s="12" t="s">
        <v>598</v>
      </c>
      <c r="I19" s="707"/>
    </row>
    <row r="20" spans="1:9" x14ac:dyDescent="0.2">
      <c r="A20" s="709" t="s">
        <v>67</v>
      </c>
      <c r="B20" s="872" t="s">
        <v>180</v>
      </c>
      <c r="C20" s="793" t="s">
        <v>143</v>
      </c>
      <c r="D20" s="794">
        <v>45061</v>
      </c>
      <c r="E20" s="764">
        <v>0.66666666666666663</v>
      </c>
      <c r="F20" s="764">
        <f t="shared" si="1"/>
        <v>0.75</v>
      </c>
      <c r="G20" s="12" t="s">
        <v>506</v>
      </c>
      <c r="H20" s="12" t="s">
        <v>598</v>
      </c>
      <c r="I20" s="707"/>
    </row>
    <row r="21" spans="1:9" x14ac:dyDescent="0.2">
      <c r="A21" s="709" t="s">
        <v>67</v>
      </c>
      <c r="B21" s="872" t="s">
        <v>180</v>
      </c>
      <c r="C21" s="793" t="s">
        <v>142</v>
      </c>
      <c r="D21" s="794">
        <v>45061</v>
      </c>
      <c r="E21" s="795">
        <v>0.57291666666666663</v>
      </c>
      <c r="F21" s="764">
        <f t="shared" si="1"/>
        <v>0.65625</v>
      </c>
      <c r="G21" s="12" t="s">
        <v>506</v>
      </c>
      <c r="H21" s="12" t="s">
        <v>598</v>
      </c>
      <c r="I21" s="707"/>
    </row>
    <row r="22" spans="1:9" x14ac:dyDescent="0.2">
      <c r="A22" s="709" t="s">
        <v>67</v>
      </c>
      <c r="B22" s="872" t="s">
        <v>180</v>
      </c>
      <c r="C22" s="793" t="s">
        <v>141</v>
      </c>
      <c r="D22" s="794">
        <v>45082</v>
      </c>
      <c r="E22" s="764">
        <v>0.4375</v>
      </c>
      <c r="F22" s="764">
        <f t="shared" si="1"/>
        <v>0.52083333333333337</v>
      </c>
      <c r="G22" s="12" t="s">
        <v>506</v>
      </c>
      <c r="H22" s="12" t="s">
        <v>598</v>
      </c>
      <c r="I22" s="707"/>
    </row>
    <row r="23" spans="1:9" x14ac:dyDescent="0.2">
      <c r="A23" s="709" t="s">
        <v>67</v>
      </c>
      <c r="B23" s="872" t="s">
        <v>180</v>
      </c>
      <c r="C23" s="793" t="s">
        <v>144</v>
      </c>
      <c r="D23" s="794">
        <v>45082</v>
      </c>
      <c r="E23" s="795">
        <v>0.34375</v>
      </c>
      <c r="F23" s="764">
        <f t="shared" si="1"/>
        <v>0.42708333333333331</v>
      </c>
      <c r="G23" s="12" t="s">
        <v>506</v>
      </c>
      <c r="H23" s="12" t="s">
        <v>598</v>
      </c>
      <c r="I23" s="707"/>
    </row>
    <row r="24" spans="1:9" x14ac:dyDescent="0.2">
      <c r="A24" s="709" t="s">
        <v>67</v>
      </c>
      <c r="B24" s="872" t="s">
        <v>180</v>
      </c>
      <c r="C24" s="793" t="s">
        <v>143</v>
      </c>
      <c r="D24" s="794">
        <v>45082</v>
      </c>
      <c r="E24" s="795">
        <v>0.57291666666666663</v>
      </c>
      <c r="F24" s="764">
        <f t="shared" si="1"/>
        <v>0.65625</v>
      </c>
      <c r="G24" s="12" t="s">
        <v>506</v>
      </c>
      <c r="H24" s="12" t="s">
        <v>598</v>
      </c>
      <c r="I24" s="707"/>
    </row>
    <row r="25" spans="1:9" x14ac:dyDescent="0.2">
      <c r="A25" s="709" t="s">
        <v>67</v>
      </c>
      <c r="B25" s="872" t="s">
        <v>180</v>
      </c>
      <c r="C25" s="793" t="s">
        <v>142</v>
      </c>
      <c r="D25" s="794">
        <v>45082</v>
      </c>
      <c r="E25" s="764">
        <v>0.66666666666666663</v>
      </c>
      <c r="F25" s="764">
        <f t="shared" si="1"/>
        <v>0.75</v>
      </c>
      <c r="G25" s="12" t="s">
        <v>506</v>
      </c>
      <c r="H25" s="12" t="s">
        <v>598</v>
      </c>
      <c r="I25" s="707"/>
    </row>
    <row r="26" spans="1:9" x14ac:dyDescent="0.2">
      <c r="A26" s="709" t="s">
        <v>67</v>
      </c>
      <c r="B26" s="872" t="s">
        <v>179</v>
      </c>
      <c r="C26" s="793" t="s">
        <v>84</v>
      </c>
      <c r="D26" s="794">
        <v>45089</v>
      </c>
      <c r="E26" s="764">
        <v>0.34375</v>
      </c>
      <c r="F26" s="764">
        <f>E26+"4:15"</f>
        <v>0.52083333333333337</v>
      </c>
      <c r="G26" s="12" t="s">
        <v>506</v>
      </c>
      <c r="H26" s="12" t="s">
        <v>598</v>
      </c>
      <c r="I26" s="707"/>
    </row>
    <row r="27" spans="1:9" x14ac:dyDescent="0.2">
      <c r="A27" s="709" t="s">
        <v>67</v>
      </c>
      <c r="B27" s="872" t="s">
        <v>179</v>
      </c>
      <c r="C27" s="793" t="s">
        <v>85</v>
      </c>
      <c r="D27" s="794">
        <v>45089</v>
      </c>
      <c r="E27" s="764">
        <v>0.57291666666666663</v>
      </c>
      <c r="F27" s="764">
        <f>E27+"4:15"</f>
        <v>0.75</v>
      </c>
      <c r="G27" s="12" t="s">
        <v>506</v>
      </c>
      <c r="H27" s="12" t="s">
        <v>598</v>
      </c>
      <c r="I27" s="707"/>
    </row>
    <row r="28" spans="1:9" x14ac:dyDescent="0.2">
      <c r="A28" s="709" t="s">
        <v>67</v>
      </c>
      <c r="B28" s="872" t="s">
        <v>179</v>
      </c>
      <c r="C28" s="793" t="s">
        <v>85</v>
      </c>
      <c r="D28" s="794">
        <v>45096</v>
      </c>
      <c r="E28" s="764">
        <v>0.57291666666666663</v>
      </c>
      <c r="F28" s="764">
        <f>E28+"4:15"</f>
        <v>0.75</v>
      </c>
      <c r="G28" s="12" t="s">
        <v>506</v>
      </c>
      <c r="H28" s="12" t="s">
        <v>598</v>
      </c>
      <c r="I28" s="706" t="s">
        <v>507</v>
      </c>
    </row>
    <row r="29" spans="1:9" ht="16" thickBot="1" x14ac:dyDescent="0.25">
      <c r="A29" s="709" t="s">
        <v>67</v>
      </c>
      <c r="B29" s="873" t="s">
        <v>179</v>
      </c>
      <c r="C29" s="874" t="s">
        <v>84</v>
      </c>
      <c r="D29" s="875">
        <v>45097</v>
      </c>
      <c r="E29" s="876">
        <v>0.34375</v>
      </c>
      <c r="F29" s="876">
        <f>E29+"4:15"</f>
        <v>0.52083333333333337</v>
      </c>
      <c r="G29" s="29" t="s">
        <v>506</v>
      </c>
      <c r="H29" s="12" t="s">
        <v>598</v>
      </c>
      <c r="I29" s="708" t="s">
        <v>507</v>
      </c>
    </row>
    <row r="30" spans="1:9" x14ac:dyDescent="0.2">
      <c r="D30" s="11"/>
      <c r="E30" s="10"/>
      <c r="F30" s="10"/>
    </row>
    <row r="31" spans="1:9" x14ac:dyDescent="0.2">
      <c r="E31" s="10"/>
      <c r="F31" s="10"/>
    </row>
    <row r="32" spans="1:9" x14ac:dyDescent="0.2">
      <c r="E32" s="10"/>
      <c r="F32" s="10"/>
    </row>
  </sheetData>
  <sortState xmlns:xlrd2="http://schemas.microsoft.com/office/spreadsheetml/2017/richdata2" ref="B10:H23">
    <sortCondition ref="D10:D23"/>
    <sortCondition ref="E10:E23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66FF"/>
    <pageSetUpPr fitToPage="1"/>
  </sheetPr>
  <dimension ref="A1:L13"/>
  <sheetViews>
    <sheetView workbookViewId="0">
      <selection activeCell="E12" sqref="E12"/>
    </sheetView>
  </sheetViews>
  <sheetFormatPr baseColWidth="10" defaultRowHeight="15" x14ac:dyDescent="0.2"/>
  <cols>
    <col min="2" max="2" width="13.5" customWidth="1"/>
    <col min="3" max="3" width="9.5" customWidth="1"/>
    <col min="4" max="4" width="23.5" customWidth="1"/>
    <col min="5" max="5" width="13.33203125" customWidth="1"/>
    <col min="6" max="6" width="12.33203125" customWidth="1"/>
    <col min="7" max="7" width="14.5" customWidth="1"/>
    <col min="8" max="8" width="21.33203125" customWidth="1"/>
  </cols>
  <sheetData>
    <row r="1" spans="1:12" x14ac:dyDescent="0.2">
      <c r="D1" s="11"/>
      <c r="E1" s="10"/>
      <c r="F1" s="10"/>
    </row>
    <row r="2" spans="1:12" x14ac:dyDescent="0.2">
      <c r="B2" s="60" t="s">
        <v>74</v>
      </c>
      <c r="C2" s="58"/>
      <c r="D2" s="59"/>
      <c r="E2" s="59"/>
      <c r="F2" s="59"/>
      <c r="G2" s="59"/>
      <c r="H2" s="59"/>
      <c r="I2" s="2"/>
      <c r="J2" s="2"/>
      <c r="K2" s="2"/>
      <c r="L2" s="2"/>
    </row>
    <row r="3" spans="1:12" x14ac:dyDescent="0.2">
      <c r="B3" s="5" t="s">
        <v>1</v>
      </c>
      <c r="C3" s="9"/>
      <c r="D3" s="3"/>
      <c r="E3" s="4"/>
      <c r="F3" s="4"/>
    </row>
    <row r="4" spans="1:12" x14ac:dyDescent="0.2">
      <c r="B4" s="6" t="s">
        <v>2</v>
      </c>
      <c r="C4" s="9"/>
      <c r="D4" s="3"/>
      <c r="E4" s="4"/>
      <c r="F4" s="4"/>
    </row>
    <row r="5" spans="1:12" x14ac:dyDescent="0.2">
      <c r="B5" s="6" t="s">
        <v>3</v>
      </c>
      <c r="C5" s="9"/>
      <c r="D5" s="3"/>
      <c r="E5" s="4"/>
      <c r="F5" s="4"/>
    </row>
    <row r="6" spans="1:12" x14ac:dyDescent="0.2">
      <c r="B6" s="6" t="s">
        <v>4</v>
      </c>
      <c r="C6" s="9"/>
      <c r="D6" s="3"/>
      <c r="E6" s="4"/>
      <c r="F6" s="4"/>
    </row>
    <row r="7" spans="1:12" x14ac:dyDescent="0.2">
      <c r="B7" s="6" t="s">
        <v>25</v>
      </c>
      <c r="C7" s="9"/>
      <c r="D7" s="3"/>
      <c r="E7" s="4"/>
      <c r="F7" s="4"/>
    </row>
    <row r="8" spans="1:12" ht="17" thickBot="1" x14ac:dyDescent="0.25">
      <c r="A8" s="909" t="s">
        <v>126</v>
      </c>
      <c r="B8" s="909"/>
      <c r="C8" s="203">
        <f>(C3*1.5+'Evaluations S6'!$N$7*C4+'Evaluations S6'!$N$8*C5)/24</f>
        <v>0</v>
      </c>
      <c r="D8" s="3"/>
      <c r="E8" s="4"/>
      <c r="F8" s="4"/>
    </row>
    <row r="9" spans="1:12" x14ac:dyDescent="0.2">
      <c r="B9" s="41"/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43</v>
      </c>
    </row>
    <row r="10" spans="1:12" x14ac:dyDescent="0.2">
      <c r="A10" s="60" t="s">
        <v>74</v>
      </c>
      <c r="B10" s="28" t="s">
        <v>13</v>
      </c>
      <c r="C10" s="12" t="s">
        <v>84</v>
      </c>
      <c r="D10" s="25">
        <v>45072</v>
      </c>
      <c r="E10" s="26">
        <v>0.375</v>
      </c>
      <c r="F10" s="26">
        <f>E10+"3:00"</f>
        <v>0.5</v>
      </c>
      <c r="G10" s="45" t="s">
        <v>68</v>
      </c>
      <c r="H10" s="120"/>
      <c r="I10" t="s">
        <v>86</v>
      </c>
    </row>
    <row r="11" spans="1:12" x14ac:dyDescent="0.2">
      <c r="A11" s="60" t="s">
        <v>74</v>
      </c>
      <c r="B11" s="28" t="s">
        <v>13</v>
      </c>
      <c r="C11" s="12" t="s">
        <v>85</v>
      </c>
      <c r="D11" s="25">
        <v>45068</v>
      </c>
      <c r="E11" s="26">
        <v>0.58333333333333337</v>
      </c>
      <c r="F11" s="26">
        <f>E11+"3:00"</f>
        <v>0.70833333333333337</v>
      </c>
      <c r="G11" s="45" t="s">
        <v>68</v>
      </c>
      <c r="H11" s="120"/>
      <c r="I11" t="s">
        <v>86</v>
      </c>
    </row>
    <row r="12" spans="1:12" x14ac:dyDescent="0.2">
      <c r="A12" s="60" t="s">
        <v>74</v>
      </c>
      <c r="B12" s="28" t="s">
        <v>14</v>
      </c>
      <c r="C12" s="12" t="s">
        <v>85</v>
      </c>
      <c r="D12" s="25" t="s">
        <v>121</v>
      </c>
      <c r="E12" s="26"/>
      <c r="F12" s="26">
        <f>E12+"3:00"</f>
        <v>0.125</v>
      </c>
      <c r="G12" s="45" t="s">
        <v>68</v>
      </c>
      <c r="H12" s="37"/>
    </row>
    <row r="13" spans="1:12" ht="16" thickBot="1" x14ac:dyDescent="0.25">
      <c r="A13" s="60" t="s">
        <v>74</v>
      </c>
      <c r="B13" s="38" t="s">
        <v>14</v>
      </c>
      <c r="C13" s="29" t="s">
        <v>84</v>
      </c>
      <c r="D13" s="30" t="s">
        <v>121</v>
      </c>
      <c r="E13" s="31"/>
      <c r="F13" s="31">
        <f>E13+"3:00"</f>
        <v>0.125</v>
      </c>
      <c r="G13" s="49" t="s">
        <v>68</v>
      </c>
      <c r="H13" s="39"/>
    </row>
  </sheetData>
  <sortState xmlns:xlrd2="http://schemas.microsoft.com/office/spreadsheetml/2017/richdata2" ref="B10:G13">
    <sortCondition ref="D10:D13"/>
    <sortCondition ref="E10:E13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BBB59"/>
  </sheetPr>
  <dimension ref="A1:I34"/>
  <sheetViews>
    <sheetView topLeftCell="A7" workbookViewId="0">
      <selection activeCell="D31" sqref="D31"/>
    </sheetView>
  </sheetViews>
  <sheetFormatPr baseColWidth="10" defaultRowHeight="15" x14ac:dyDescent="0.2"/>
  <cols>
    <col min="1" max="1" width="14.5" customWidth="1"/>
    <col min="4" max="4" width="31.5" customWidth="1"/>
    <col min="5" max="5" width="13.1640625" customWidth="1"/>
  </cols>
  <sheetData>
    <row r="1" spans="1:8" x14ac:dyDescent="0.2">
      <c r="B1" s="158" t="s">
        <v>90</v>
      </c>
      <c r="C1" s="159"/>
      <c r="D1" s="159"/>
      <c r="E1" s="80" t="s">
        <v>91</v>
      </c>
      <c r="F1" s="160"/>
      <c r="G1" s="161"/>
      <c r="H1" s="162"/>
    </row>
    <row r="2" spans="1:8" x14ac:dyDescent="0.2">
      <c r="B2" s="2"/>
      <c r="C2" s="2"/>
      <c r="D2" s="3"/>
      <c r="E2" s="2"/>
      <c r="F2" s="2"/>
      <c r="G2" s="32"/>
    </row>
    <row r="3" spans="1:8" x14ac:dyDescent="0.2">
      <c r="B3" s="5" t="s">
        <v>1</v>
      </c>
      <c r="C3" s="9">
        <v>6</v>
      </c>
      <c r="D3" s="3"/>
      <c r="E3" s="4"/>
      <c r="F3" s="4"/>
      <c r="G3" s="32"/>
    </row>
    <row r="4" spans="1:8" x14ac:dyDescent="0.2">
      <c r="B4" s="6" t="s">
        <v>2</v>
      </c>
      <c r="C4" s="9">
        <v>10</v>
      </c>
      <c r="D4" s="3"/>
      <c r="E4" s="4"/>
      <c r="F4" s="4"/>
      <c r="G4" s="32"/>
    </row>
    <row r="5" spans="1:8" x14ac:dyDescent="0.2">
      <c r="B5" s="6" t="s">
        <v>3</v>
      </c>
      <c r="C5" s="9"/>
      <c r="D5" s="3"/>
      <c r="E5" s="4"/>
      <c r="F5" s="4"/>
      <c r="G5" s="32"/>
    </row>
    <row r="6" spans="1:8" x14ac:dyDescent="0.2">
      <c r="B6" s="6" t="s">
        <v>4</v>
      </c>
      <c r="C6" s="9"/>
      <c r="D6" s="3"/>
      <c r="E6" s="4"/>
      <c r="F6" s="4"/>
      <c r="G6" s="32"/>
    </row>
    <row r="7" spans="1:8" x14ac:dyDescent="0.2">
      <c r="B7" s="6" t="s">
        <v>25</v>
      </c>
      <c r="C7" s="9"/>
      <c r="D7" s="3"/>
      <c r="E7" s="4"/>
      <c r="F7" s="4"/>
      <c r="G7" s="32"/>
    </row>
    <row r="8" spans="1:8" ht="16" thickBot="1" x14ac:dyDescent="0.25">
      <c r="B8" s="7"/>
      <c r="C8" s="8"/>
      <c r="D8" s="3"/>
      <c r="E8" s="4"/>
      <c r="F8" s="4"/>
      <c r="G8" s="32"/>
    </row>
    <row r="9" spans="1:8" ht="16" thickBot="1" x14ac:dyDescent="0.25">
      <c r="B9" s="164"/>
      <c r="C9" s="165" t="s">
        <v>75</v>
      </c>
      <c r="D9" s="166" t="s">
        <v>21</v>
      </c>
      <c r="E9" s="167" t="s">
        <v>22</v>
      </c>
      <c r="F9" s="167" t="s">
        <v>23</v>
      </c>
      <c r="G9" s="168" t="s">
        <v>42</v>
      </c>
      <c r="H9" s="169" t="s">
        <v>43</v>
      </c>
    </row>
    <row r="10" spans="1:8" x14ac:dyDescent="0.2">
      <c r="A10" s="158" t="s">
        <v>90</v>
      </c>
      <c r="B10" s="28" t="s">
        <v>92</v>
      </c>
      <c r="C10" s="495" t="s">
        <v>38</v>
      </c>
      <c r="D10" s="496">
        <v>44958</v>
      </c>
      <c r="E10" s="497">
        <v>0.34375</v>
      </c>
      <c r="F10" s="497">
        <f>E10+"4:15"</f>
        <v>0.52083333333333337</v>
      </c>
      <c r="G10" s="53"/>
      <c r="H10" s="163"/>
    </row>
    <row r="11" spans="1:8" x14ac:dyDescent="0.2">
      <c r="A11" s="158" t="s">
        <v>90</v>
      </c>
      <c r="B11" s="28" t="s">
        <v>92</v>
      </c>
      <c r="C11" s="12" t="s">
        <v>38</v>
      </c>
      <c r="D11" s="25">
        <v>44959</v>
      </c>
      <c r="E11" s="26">
        <v>0.34375</v>
      </c>
      <c r="F11" s="26">
        <f>E11+"4:15"</f>
        <v>0.52083333333333337</v>
      </c>
      <c r="G11" s="47"/>
      <c r="H11" s="37"/>
    </row>
    <row r="12" spans="1:8" x14ac:dyDescent="0.2">
      <c r="A12" s="158" t="s">
        <v>90</v>
      </c>
      <c r="B12" s="28" t="s">
        <v>92</v>
      </c>
      <c r="C12" s="12" t="s">
        <v>38</v>
      </c>
      <c r="D12" s="25">
        <v>44966</v>
      </c>
      <c r="E12" s="488">
        <v>0.34375</v>
      </c>
      <c r="F12" s="26">
        <f>E12+"4:00"</f>
        <v>0.51041666666666663</v>
      </c>
      <c r="G12" s="47"/>
      <c r="H12" s="37"/>
    </row>
    <row r="13" spans="1:8" x14ac:dyDescent="0.2">
      <c r="A13" s="158" t="s">
        <v>90</v>
      </c>
      <c r="B13" s="28" t="s">
        <v>92</v>
      </c>
      <c r="C13" s="12" t="s">
        <v>38</v>
      </c>
      <c r="D13" s="25">
        <v>44973</v>
      </c>
      <c r="E13" s="488">
        <v>0.34375</v>
      </c>
      <c r="F13" s="26">
        <f t="shared" ref="F13:F30" si="0">E13+"4:00"</f>
        <v>0.51041666666666663</v>
      </c>
      <c r="G13" s="155"/>
      <c r="H13" s="37"/>
    </row>
    <row r="14" spans="1:8" x14ac:dyDescent="0.2">
      <c r="A14" s="158" t="s">
        <v>90</v>
      </c>
      <c r="B14" s="28" t="s">
        <v>92</v>
      </c>
      <c r="C14" s="12" t="s">
        <v>38</v>
      </c>
      <c r="D14" s="25">
        <v>44987</v>
      </c>
      <c r="E14" s="488">
        <v>0.34375</v>
      </c>
      <c r="F14" s="26">
        <f t="shared" si="0"/>
        <v>0.51041666666666663</v>
      </c>
      <c r="G14" s="155"/>
      <c r="H14" s="37"/>
    </row>
    <row r="15" spans="1:8" x14ac:dyDescent="0.2">
      <c r="A15" s="158" t="s">
        <v>90</v>
      </c>
      <c r="B15" s="28" t="s">
        <v>92</v>
      </c>
      <c r="C15" s="12" t="s">
        <v>38</v>
      </c>
      <c r="D15" s="25">
        <v>44994</v>
      </c>
      <c r="E15" s="488">
        <v>0.34375</v>
      </c>
      <c r="F15" s="26">
        <f t="shared" si="0"/>
        <v>0.51041666666666663</v>
      </c>
      <c r="G15" s="155"/>
      <c r="H15" s="37"/>
    </row>
    <row r="16" spans="1:8" x14ac:dyDescent="0.2">
      <c r="A16" s="158" t="s">
        <v>90</v>
      </c>
      <c r="B16" s="28" t="s">
        <v>92</v>
      </c>
      <c r="C16" s="12" t="s">
        <v>38</v>
      </c>
      <c r="D16" s="25">
        <v>45001</v>
      </c>
      <c r="E16" s="488">
        <v>0.34375</v>
      </c>
      <c r="F16" s="26">
        <f t="shared" si="0"/>
        <v>0.51041666666666663</v>
      </c>
      <c r="G16" s="47"/>
      <c r="H16" s="37"/>
    </row>
    <row r="17" spans="1:9" x14ac:dyDescent="0.2">
      <c r="A17" s="158" t="s">
        <v>90</v>
      </c>
      <c r="B17" s="28" t="s">
        <v>92</v>
      </c>
      <c r="C17" s="12" t="s">
        <v>38</v>
      </c>
      <c r="D17" s="25">
        <v>45008</v>
      </c>
      <c r="E17" s="488">
        <v>0.34375</v>
      </c>
      <c r="F17" s="26">
        <f t="shared" si="0"/>
        <v>0.51041666666666663</v>
      </c>
      <c r="G17" s="47"/>
      <c r="H17" s="37"/>
    </row>
    <row r="18" spans="1:9" x14ac:dyDescent="0.2">
      <c r="A18" s="158" t="s">
        <v>90</v>
      </c>
      <c r="B18" s="28" t="s">
        <v>92</v>
      </c>
      <c r="C18" s="12" t="s">
        <v>38</v>
      </c>
      <c r="D18" s="25">
        <v>45015</v>
      </c>
      <c r="E18" s="488">
        <v>0.34375</v>
      </c>
      <c r="F18" s="26">
        <f t="shared" si="0"/>
        <v>0.51041666666666663</v>
      </c>
      <c r="G18" s="47"/>
      <c r="H18" s="37"/>
    </row>
    <row r="19" spans="1:9" x14ac:dyDescent="0.2">
      <c r="A19" s="158" t="s">
        <v>90</v>
      </c>
      <c r="B19" s="28" t="s">
        <v>92</v>
      </c>
      <c r="C19" s="12" t="s">
        <v>38</v>
      </c>
      <c r="D19" s="25">
        <v>45022</v>
      </c>
      <c r="E19" s="488">
        <v>0.34375</v>
      </c>
      <c r="F19" s="26">
        <f t="shared" si="0"/>
        <v>0.51041666666666663</v>
      </c>
      <c r="G19" s="47"/>
      <c r="H19" s="37"/>
    </row>
    <row r="20" spans="1:9" x14ac:dyDescent="0.2">
      <c r="A20" s="158" t="s">
        <v>90</v>
      </c>
      <c r="B20" s="28" t="s">
        <v>92</v>
      </c>
      <c r="C20" s="12" t="s">
        <v>38</v>
      </c>
      <c r="D20" s="25">
        <v>45029</v>
      </c>
      <c r="E20" s="488">
        <v>0.34375</v>
      </c>
      <c r="F20" s="26">
        <f t="shared" si="0"/>
        <v>0.51041666666666663</v>
      </c>
      <c r="G20" s="47"/>
      <c r="H20" s="37"/>
    </row>
    <row r="21" spans="1:9" x14ac:dyDescent="0.2">
      <c r="A21" s="158" t="s">
        <v>90</v>
      </c>
      <c r="B21" s="28" t="s">
        <v>92</v>
      </c>
      <c r="C21" s="12" t="s">
        <v>38</v>
      </c>
      <c r="D21" s="25">
        <v>45050</v>
      </c>
      <c r="E21" s="488">
        <v>0.34375</v>
      </c>
      <c r="F21" s="26">
        <f t="shared" si="0"/>
        <v>0.51041666666666663</v>
      </c>
      <c r="G21" s="47"/>
      <c r="H21" s="37"/>
    </row>
    <row r="22" spans="1:9" x14ac:dyDescent="0.2">
      <c r="A22" s="158" t="s">
        <v>90</v>
      </c>
      <c r="B22" s="28" t="s">
        <v>92</v>
      </c>
      <c r="C22" s="12" t="s">
        <v>38</v>
      </c>
      <c r="D22" s="25">
        <v>45057</v>
      </c>
      <c r="E22" s="488">
        <v>0.34375</v>
      </c>
      <c r="F22" s="26">
        <f t="shared" ref="F22:F29" si="1">E22+"4:00"</f>
        <v>0.51041666666666663</v>
      </c>
      <c r="G22" s="47"/>
      <c r="H22" s="37"/>
    </row>
    <row r="23" spans="1:9" x14ac:dyDescent="0.2">
      <c r="A23" s="158" t="s">
        <v>90</v>
      </c>
      <c r="B23" s="28" t="s">
        <v>92</v>
      </c>
      <c r="C23" s="12" t="s">
        <v>38</v>
      </c>
      <c r="D23" s="25">
        <v>45065</v>
      </c>
      <c r="E23" s="488">
        <v>0.34375</v>
      </c>
      <c r="F23" s="26">
        <f t="shared" si="1"/>
        <v>0.51041666666666663</v>
      </c>
      <c r="G23" s="47"/>
      <c r="H23" s="37"/>
    </row>
    <row r="24" spans="1:9" x14ac:dyDescent="0.2">
      <c r="A24" s="158" t="s">
        <v>90</v>
      </c>
      <c r="B24" s="28" t="s">
        <v>92</v>
      </c>
      <c r="C24" s="12" t="s">
        <v>38</v>
      </c>
      <c r="D24" s="25">
        <v>45071</v>
      </c>
      <c r="E24" s="488">
        <v>0.34375</v>
      </c>
      <c r="F24" s="26">
        <f t="shared" si="1"/>
        <v>0.51041666666666663</v>
      </c>
      <c r="G24" s="47"/>
      <c r="H24" s="37"/>
    </row>
    <row r="25" spans="1:9" x14ac:dyDescent="0.2">
      <c r="A25" s="158" t="s">
        <v>90</v>
      </c>
      <c r="B25" s="28" t="s">
        <v>92</v>
      </c>
      <c r="C25" s="12" t="s">
        <v>38</v>
      </c>
      <c r="D25" s="25">
        <v>45078</v>
      </c>
      <c r="E25" s="488">
        <v>0.34375</v>
      </c>
      <c r="F25" s="26">
        <f t="shared" si="1"/>
        <v>0.51041666666666663</v>
      </c>
      <c r="G25" s="47"/>
      <c r="H25" s="37"/>
    </row>
    <row r="26" spans="1:9" x14ac:dyDescent="0.2">
      <c r="A26" s="158" t="s">
        <v>90</v>
      </c>
      <c r="B26" s="28" t="s">
        <v>92</v>
      </c>
      <c r="C26" s="12" t="s">
        <v>38</v>
      </c>
      <c r="D26" s="25">
        <v>45085</v>
      </c>
      <c r="E26" s="488">
        <v>0.34375</v>
      </c>
      <c r="F26" s="26">
        <f t="shared" si="1"/>
        <v>0.51041666666666663</v>
      </c>
      <c r="G26" s="47"/>
      <c r="H26" s="37"/>
    </row>
    <row r="27" spans="1:9" x14ac:dyDescent="0.2">
      <c r="A27" s="158" t="s">
        <v>90</v>
      </c>
      <c r="B27" s="28" t="s">
        <v>95</v>
      </c>
      <c r="C27" s="12" t="s">
        <v>38</v>
      </c>
      <c r="D27" s="25">
        <v>45092</v>
      </c>
      <c r="E27" s="488">
        <v>0.34375</v>
      </c>
      <c r="F27" s="26">
        <f t="shared" si="1"/>
        <v>0.51041666666666663</v>
      </c>
      <c r="G27" s="47"/>
      <c r="H27" s="37"/>
    </row>
    <row r="28" spans="1:9" x14ac:dyDescent="0.2">
      <c r="A28" s="158" t="s">
        <v>90</v>
      </c>
      <c r="B28" s="28" t="s">
        <v>95</v>
      </c>
      <c r="C28" s="12" t="s">
        <v>38</v>
      </c>
      <c r="D28" s="25">
        <v>45092</v>
      </c>
      <c r="E28" s="488">
        <v>0.57291666666666663</v>
      </c>
      <c r="F28" s="26">
        <f t="shared" si="0"/>
        <v>0.73958333333333326</v>
      </c>
      <c r="G28" s="47"/>
      <c r="H28" s="37"/>
    </row>
    <row r="29" spans="1:9" x14ac:dyDescent="0.2">
      <c r="A29" s="158" t="s">
        <v>90</v>
      </c>
      <c r="B29" s="28" t="s">
        <v>95</v>
      </c>
      <c r="C29" s="12" t="s">
        <v>38</v>
      </c>
      <c r="D29" s="25">
        <v>45093</v>
      </c>
      <c r="E29" s="488">
        <v>0.34375</v>
      </c>
      <c r="F29" s="26">
        <f t="shared" si="1"/>
        <v>0.51041666666666663</v>
      </c>
      <c r="G29" s="47"/>
      <c r="H29" s="37"/>
    </row>
    <row r="30" spans="1:9" x14ac:dyDescent="0.2">
      <c r="A30" s="158" t="s">
        <v>90</v>
      </c>
      <c r="B30" s="28" t="s">
        <v>95</v>
      </c>
      <c r="C30" s="12" t="s">
        <v>38</v>
      </c>
      <c r="D30" s="25">
        <v>45093</v>
      </c>
      <c r="E30" s="488">
        <v>0.57291666666666663</v>
      </c>
      <c r="F30" s="26">
        <f t="shared" si="0"/>
        <v>0.73958333333333326</v>
      </c>
      <c r="G30" s="47"/>
      <c r="H30" s="37"/>
    </row>
    <row r="31" spans="1:9" x14ac:dyDescent="0.2">
      <c r="A31" s="158" t="s">
        <v>90</v>
      </c>
      <c r="B31" s="28" t="s">
        <v>93</v>
      </c>
      <c r="C31" s="12" t="s">
        <v>84</v>
      </c>
      <c r="D31" s="498" t="s">
        <v>122</v>
      </c>
      <c r="E31" s="488"/>
      <c r="F31" s="26">
        <f>E31+"1:45"</f>
        <v>7.2916666666666671E-2</v>
      </c>
      <c r="G31" s="47" t="s">
        <v>94</v>
      </c>
      <c r="H31" s="37"/>
      <c r="I31" t="s">
        <v>98</v>
      </c>
    </row>
    <row r="32" spans="1:9" ht="16" thickBot="1" x14ac:dyDescent="0.25">
      <c r="A32" s="158" t="s">
        <v>90</v>
      </c>
      <c r="B32" s="38" t="s">
        <v>93</v>
      </c>
      <c r="C32" s="29" t="s">
        <v>85</v>
      </c>
      <c r="D32" s="178" t="s">
        <v>122</v>
      </c>
      <c r="E32" s="40"/>
      <c r="F32" s="31">
        <f>E32+"1:45"</f>
        <v>7.2916666666666671E-2</v>
      </c>
      <c r="G32" s="48" t="s">
        <v>94</v>
      </c>
      <c r="H32" s="39"/>
      <c r="I32" t="s">
        <v>98</v>
      </c>
    </row>
    <row r="34" spans="2:2" x14ac:dyDescent="0.2">
      <c r="B34" s="469" t="s">
        <v>488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66FF"/>
    <pageSetUpPr fitToPage="1"/>
  </sheetPr>
  <dimension ref="A1:N63"/>
  <sheetViews>
    <sheetView topLeftCell="A19" zoomScale="80" zoomScaleNormal="80" workbookViewId="0">
      <selection activeCell="C29" sqref="C29"/>
    </sheetView>
  </sheetViews>
  <sheetFormatPr baseColWidth="10" defaultColWidth="11.5" defaultRowHeight="15" x14ac:dyDescent="0.2"/>
  <cols>
    <col min="1" max="1" width="25.33203125" style="75" customWidth="1"/>
    <col min="2" max="2" width="15.33203125" style="75" customWidth="1"/>
    <col min="3" max="3" width="17.6640625" style="75" customWidth="1"/>
    <col min="4" max="4" width="26.5" style="76" customWidth="1"/>
    <col min="5" max="5" width="12.6640625" style="77" customWidth="1"/>
    <col min="6" max="6" width="20.5" style="77" customWidth="1"/>
    <col min="7" max="7" width="21.33203125" style="75" customWidth="1"/>
    <col min="8" max="8" width="20.33203125" style="75" customWidth="1"/>
    <col min="9" max="16384" width="11.5" style="75"/>
  </cols>
  <sheetData>
    <row r="1" spans="1:14" x14ac:dyDescent="0.2">
      <c r="D1" s="62" t="s">
        <v>44</v>
      </c>
      <c r="F1" s="176" t="s">
        <v>70</v>
      </c>
      <c r="G1" s="177"/>
      <c r="L1" s="78"/>
      <c r="M1" s="77"/>
      <c r="N1" s="77"/>
    </row>
    <row r="2" spans="1:14" x14ac:dyDescent="0.2">
      <c r="B2" s="1" t="s">
        <v>0</v>
      </c>
      <c r="C2" s="61"/>
      <c r="D2" s="170" t="s">
        <v>96</v>
      </c>
      <c r="F2" s="63" t="s">
        <v>71</v>
      </c>
      <c r="G2" s="79"/>
      <c r="J2" s="64"/>
      <c r="K2" s="64"/>
      <c r="L2" s="65"/>
      <c r="M2" s="77"/>
      <c r="N2" s="66"/>
    </row>
    <row r="3" spans="1:14" x14ac:dyDescent="0.2">
      <c r="B3" s="67" t="s">
        <v>1</v>
      </c>
      <c r="C3" s="68">
        <v>2.5</v>
      </c>
      <c r="D3" s="171">
        <f>C3/1.25</f>
        <v>2</v>
      </c>
      <c r="E3" s="69"/>
      <c r="F3" s="69"/>
      <c r="J3" s="70"/>
      <c r="K3" s="66"/>
      <c r="L3" s="65"/>
      <c r="M3" s="71"/>
      <c r="N3" s="71"/>
    </row>
    <row r="4" spans="1:14" x14ac:dyDescent="0.2">
      <c r="B4" s="72" t="s">
        <v>2</v>
      </c>
      <c r="C4" s="68"/>
      <c r="D4" s="171">
        <f>C4/1.25</f>
        <v>0</v>
      </c>
      <c r="E4" s="69"/>
      <c r="F4" s="69"/>
      <c r="J4" s="73"/>
      <c r="K4" s="66"/>
      <c r="L4" s="65"/>
      <c r="M4" s="71"/>
      <c r="N4" s="71"/>
    </row>
    <row r="5" spans="1:14" x14ac:dyDescent="0.2">
      <c r="B5" s="72" t="s">
        <v>3</v>
      </c>
      <c r="C5" s="68">
        <v>12</v>
      </c>
      <c r="D5" s="171">
        <f>C5/2</f>
        <v>6</v>
      </c>
      <c r="E5" s="69"/>
      <c r="F5" s="69"/>
      <c r="J5" s="73"/>
      <c r="K5" s="66"/>
      <c r="L5" s="65"/>
      <c r="M5" s="71"/>
      <c r="N5" s="71"/>
    </row>
    <row r="6" spans="1:14" x14ac:dyDescent="0.2">
      <c r="B6" s="72" t="s">
        <v>4</v>
      </c>
      <c r="C6" s="68">
        <v>6</v>
      </c>
      <c r="D6" s="171">
        <f>C6/2</f>
        <v>3</v>
      </c>
      <c r="E6" s="69"/>
      <c r="F6" s="69"/>
      <c r="J6" s="73"/>
      <c r="K6" s="66"/>
      <c r="L6" s="65"/>
      <c r="M6" s="71"/>
      <c r="N6" s="71"/>
    </row>
    <row r="7" spans="1:14" x14ac:dyDescent="0.2">
      <c r="B7" s="72" t="s">
        <v>25</v>
      </c>
      <c r="C7" s="68"/>
      <c r="D7" s="171">
        <f>C7/2</f>
        <v>0</v>
      </c>
      <c r="E7" s="69"/>
      <c r="F7" s="69"/>
      <c r="J7" s="73"/>
      <c r="K7" s="66"/>
      <c r="L7" s="65"/>
      <c r="M7" s="71"/>
      <c r="N7" s="71"/>
    </row>
    <row r="8" spans="1:14" ht="51.75" customHeight="1" thickBot="1" x14ac:dyDescent="0.25">
      <c r="A8" s="909" t="s">
        <v>126</v>
      </c>
      <c r="B8" s="909"/>
      <c r="C8" s="203">
        <f>(C3*1.5+'Evaluations S6'!$N$7*C4+'Evaluations S6'!$N$8*C5)/24</f>
        <v>2.15625</v>
      </c>
      <c r="D8" s="75"/>
      <c r="E8" s="69"/>
      <c r="F8" s="69"/>
      <c r="I8" s="80"/>
      <c r="J8" s="910"/>
      <c r="K8" s="910"/>
      <c r="L8" s="65"/>
      <c r="M8" s="71"/>
      <c r="N8" s="71"/>
    </row>
    <row r="9" spans="1:14" s="735" customFormat="1" ht="17" thickBot="1" x14ac:dyDescent="0.25">
      <c r="A9" s="735" t="s">
        <v>590</v>
      </c>
      <c r="B9" s="736" t="s">
        <v>80</v>
      </c>
      <c r="C9" s="737" t="s">
        <v>75</v>
      </c>
      <c r="D9" s="738" t="s">
        <v>21</v>
      </c>
      <c r="E9" s="739" t="s">
        <v>22</v>
      </c>
      <c r="F9" s="739" t="s">
        <v>23</v>
      </c>
      <c r="G9" s="740" t="s">
        <v>42</v>
      </c>
      <c r="H9" s="741" t="s">
        <v>127</v>
      </c>
      <c r="I9" s="742"/>
      <c r="J9" s="743"/>
      <c r="K9" s="743"/>
      <c r="L9" s="744"/>
      <c r="M9" s="745"/>
      <c r="N9" s="745"/>
    </row>
    <row r="10" spans="1:14" ht="16" x14ac:dyDescent="0.2">
      <c r="A10" s="1" t="s">
        <v>0</v>
      </c>
      <c r="B10" s="860" t="s">
        <v>5</v>
      </c>
      <c r="C10" s="861" t="s">
        <v>38</v>
      </c>
      <c r="D10" s="848">
        <v>45401</v>
      </c>
      <c r="E10" s="854">
        <v>0.34375</v>
      </c>
      <c r="F10" s="854">
        <f>E10+"1:15"</f>
        <v>0.39583333333333331</v>
      </c>
      <c r="G10" s="853"/>
      <c r="H10" s="855"/>
      <c r="I10" s="80"/>
      <c r="J10" s="183"/>
      <c r="K10" s="183"/>
      <c r="L10" s="183"/>
      <c r="M10" s="77"/>
      <c r="N10" s="77"/>
    </row>
    <row r="11" spans="1:14" ht="16" x14ac:dyDescent="0.2">
      <c r="A11" s="1" t="s">
        <v>0</v>
      </c>
      <c r="B11" s="862" t="s">
        <v>6</v>
      </c>
      <c r="C11" s="863" t="s">
        <v>38</v>
      </c>
      <c r="D11" s="848">
        <v>45401</v>
      </c>
      <c r="E11" s="858">
        <v>0.40625</v>
      </c>
      <c r="F11" s="858">
        <f>E11+"1:15"</f>
        <v>0.45833333333333331</v>
      </c>
      <c r="G11" s="857"/>
      <c r="H11" s="859"/>
      <c r="I11" s="80"/>
      <c r="J11" s="183"/>
      <c r="K11" s="183"/>
      <c r="L11" s="183"/>
      <c r="M11" s="77"/>
      <c r="N11" s="77"/>
    </row>
    <row r="12" spans="1:14" ht="16" x14ac:dyDescent="0.2">
      <c r="A12" s="1" t="s">
        <v>0</v>
      </c>
      <c r="B12" s="862" t="s">
        <v>17</v>
      </c>
      <c r="C12" s="863" t="s">
        <v>624</v>
      </c>
      <c r="D12" s="848">
        <v>45425</v>
      </c>
      <c r="E12" s="858">
        <v>0.34375</v>
      </c>
      <c r="F12" s="858">
        <f t="shared" ref="F12:F17" si="0">E12+"2:00"</f>
        <v>0.42708333333333331</v>
      </c>
      <c r="G12" s="857"/>
      <c r="H12" s="859"/>
      <c r="I12" s="80"/>
      <c r="J12" s="183"/>
      <c r="K12" s="183"/>
      <c r="L12" s="183"/>
      <c r="M12" s="77"/>
      <c r="N12" s="77"/>
    </row>
    <row r="13" spans="1:14" ht="16" x14ac:dyDescent="0.2">
      <c r="A13" s="1" t="s">
        <v>0</v>
      </c>
      <c r="B13" s="862" t="s">
        <v>17</v>
      </c>
      <c r="C13" s="863" t="s">
        <v>625</v>
      </c>
      <c r="D13" s="848">
        <v>45425</v>
      </c>
      <c r="E13" s="858">
        <v>0.34375</v>
      </c>
      <c r="F13" s="858">
        <f t="shared" si="0"/>
        <v>0.42708333333333331</v>
      </c>
      <c r="G13" s="857"/>
      <c r="H13" s="859"/>
      <c r="I13" s="80"/>
      <c r="J13" s="183"/>
      <c r="K13" s="183"/>
      <c r="L13" s="183"/>
      <c r="M13" s="77"/>
      <c r="N13" s="77"/>
    </row>
    <row r="14" spans="1:14" ht="16" x14ac:dyDescent="0.2">
      <c r="A14" s="1" t="s">
        <v>0</v>
      </c>
      <c r="B14" s="862" t="s">
        <v>17</v>
      </c>
      <c r="C14" s="863" t="s">
        <v>626</v>
      </c>
      <c r="D14" s="848">
        <v>45425</v>
      </c>
      <c r="E14" s="858">
        <v>0.34375</v>
      </c>
      <c r="F14" s="858">
        <f t="shared" si="0"/>
        <v>0.42708333333333331</v>
      </c>
      <c r="G14" s="857"/>
      <c r="H14" s="859"/>
      <c r="I14" s="80"/>
      <c r="J14" s="183"/>
      <c r="K14" s="183"/>
      <c r="L14" s="183"/>
      <c r="M14" s="77"/>
      <c r="N14" s="77"/>
    </row>
    <row r="15" spans="1:14" ht="16" x14ac:dyDescent="0.2">
      <c r="A15" s="1" t="s">
        <v>0</v>
      </c>
      <c r="B15" s="862" t="s">
        <v>18</v>
      </c>
      <c r="C15" s="863" t="s">
        <v>624</v>
      </c>
      <c r="D15" s="848">
        <v>45433</v>
      </c>
      <c r="E15" s="858">
        <v>0.34375</v>
      </c>
      <c r="F15" s="858">
        <f t="shared" si="0"/>
        <v>0.42708333333333331</v>
      </c>
      <c r="G15" s="857"/>
      <c r="H15" s="859"/>
      <c r="I15" s="80"/>
      <c r="J15" s="183"/>
      <c r="K15" s="183"/>
      <c r="L15" s="183"/>
      <c r="M15" s="77"/>
      <c r="N15" s="77"/>
    </row>
    <row r="16" spans="1:14" ht="16" x14ac:dyDescent="0.2">
      <c r="A16" s="1" t="s">
        <v>0</v>
      </c>
      <c r="B16" s="862" t="s">
        <v>18</v>
      </c>
      <c r="C16" s="863" t="s">
        <v>625</v>
      </c>
      <c r="D16" s="848">
        <v>45433</v>
      </c>
      <c r="E16" s="858">
        <v>0.34375</v>
      </c>
      <c r="F16" s="858">
        <f t="shared" si="0"/>
        <v>0.42708333333333331</v>
      </c>
      <c r="G16" s="857"/>
      <c r="H16" s="859"/>
      <c r="I16" s="80"/>
      <c r="J16" s="183"/>
      <c r="K16" s="183"/>
      <c r="L16" s="183"/>
      <c r="M16" s="77"/>
      <c r="N16" s="77"/>
    </row>
    <row r="17" spans="1:14" ht="16" x14ac:dyDescent="0.2">
      <c r="A17" s="1" t="s">
        <v>0</v>
      </c>
      <c r="B17" s="862" t="s">
        <v>18</v>
      </c>
      <c r="C17" s="863" t="s">
        <v>626</v>
      </c>
      <c r="D17" s="848">
        <v>45433</v>
      </c>
      <c r="E17" s="858">
        <v>0.34375</v>
      </c>
      <c r="F17" s="858">
        <f t="shared" si="0"/>
        <v>0.42708333333333331</v>
      </c>
      <c r="G17" s="857"/>
      <c r="H17" s="859"/>
      <c r="I17" s="80"/>
      <c r="J17" s="183"/>
      <c r="K17" s="183"/>
      <c r="L17" s="183"/>
      <c r="M17" s="77"/>
      <c r="N17" s="77"/>
    </row>
    <row r="18" spans="1:14" ht="16" x14ac:dyDescent="0.2">
      <c r="A18" s="1" t="s">
        <v>0</v>
      </c>
      <c r="B18" s="862" t="s">
        <v>627</v>
      </c>
      <c r="C18" s="863" t="s">
        <v>628</v>
      </c>
      <c r="D18" s="848">
        <v>45436</v>
      </c>
      <c r="E18" s="858">
        <v>0.46875</v>
      </c>
      <c r="F18" s="858">
        <f>E18+"1:15"</f>
        <v>0.52083333333333337</v>
      </c>
      <c r="G18" s="857"/>
      <c r="H18" s="859"/>
      <c r="I18" s="80"/>
      <c r="J18" s="183"/>
      <c r="K18" s="183"/>
      <c r="L18" s="183"/>
      <c r="M18" s="77"/>
      <c r="N18" s="77"/>
    </row>
    <row r="19" spans="1:14" ht="16" x14ac:dyDescent="0.2">
      <c r="A19" s="1" t="s">
        <v>0</v>
      </c>
      <c r="B19" s="862" t="s">
        <v>19</v>
      </c>
      <c r="C19" s="863" t="s">
        <v>624</v>
      </c>
      <c r="D19" s="848">
        <v>45439</v>
      </c>
      <c r="E19" s="858">
        <v>0.34375</v>
      </c>
      <c r="F19" s="858">
        <f t="shared" ref="F19:F27" si="1">E19+"2:00"</f>
        <v>0.42708333333333331</v>
      </c>
      <c r="G19" s="857"/>
      <c r="H19" s="859"/>
      <c r="I19" s="80"/>
      <c r="J19" s="183"/>
      <c r="K19" s="183"/>
      <c r="L19" s="183"/>
      <c r="M19" s="77"/>
      <c r="N19" s="77"/>
    </row>
    <row r="20" spans="1:14" ht="16" x14ac:dyDescent="0.2">
      <c r="A20" s="1" t="s">
        <v>0</v>
      </c>
      <c r="B20" s="862" t="s">
        <v>19</v>
      </c>
      <c r="C20" s="863" t="s">
        <v>625</v>
      </c>
      <c r="D20" s="848">
        <v>45439</v>
      </c>
      <c r="E20" s="858">
        <v>0.34375</v>
      </c>
      <c r="F20" s="858">
        <f t="shared" si="1"/>
        <v>0.42708333333333331</v>
      </c>
      <c r="G20" s="857"/>
      <c r="H20" s="859"/>
      <c r="I20" s="80"/>
      <c r="J20" s="183"/>
      <c r="K20" s="183"/>
      <c r="L20" s="183"/>
      <c r="M20" s="77"/>
      <c r="N20" s="77"/>
    </row>
    <row r="21" spans="1:14" ht="16" x14ac:dyDescent="0.2">
      <c r="A21" s="1" t="s">
        <v>0</v>
      </c>
      <c r="B21" s="862" t="s">
        <v>19</v>
      </c>
      <c r="C21" s="863" t="s">
        <v>626</v>
      </c>
      <c r="D21" s="848">
        <v>45439</v>
      </c>
      <c r="E21" s="858">
        <v>0.34375</v>
      </c>
      <c r="F21" s="858">
        <f t="shared" si="1"/>
        <v>0.42708333333333331</v>
      </c>
      <c r="G21" s="857"/>
      <c r="H21" s="859"/>
      <c r="I21" s="80"/>
      <c r="J21" s="183"/>
      <c r="K21" s="183"/>
      <c r="L21" s="183"/>
      <c r="M21" s="77"/>
      <c r="N21" s="77"/>
    </row>
    <row r="22" spans="1:14" ht="48" x14ac:dyDescent="0.2">
      <c r="A22" s="1" t="s">
        <v>0</v>
      </c>
      <c r="B22" s="864" t="s">
        <v>20</v>
      </c>
      <c r="C22" s="865" t="s">
        <v>624</v>
      </c>
      <c r="D22" s="759">
        <v>45443</v>
      </c>
      <c r="E22" s="866">
        <v>0.34375</v>
      </c>
      <c r="F22" s="866">
        <f t="shared" si="1"/>
        <v>0.42708333333333331</v>
      </c>
      <c r="G22" s="865" t="s">
        <v>656</v>
      </c>
      <c r="H22" s="867" t="s">
        <v>657</v>
      </c>
      <c r="I22" s="80"/>
      <c r="J22" s="183"/>
      <c r="K22" s="183"/>
      <c r="L22" s="183"/>
      <c r="M22" s="77"/>
      <c r="N22" s="77"/>
    </row>
    <row r="23" spans="1:14" ht="16" x14ac:dyDescent="0.2">
      <c r="A23" s="1" t="s">
        <v>0</v>
      </c>
      <c r="B23" s="862" t="s">
        <v>20</v>
      </c>
      <c r="C23" s="863" t="s">
        <v>625</v>
      </c>
      <c r="D23" s="848">
        <v>45446</v>
      </c>
      <c r="E23" s="858">
        <v>0.34375</v>
      </c>
      <c r="F23" s="858">
        <f t="shared" si="1"/>
        <v>0.42708333333333331</v>
      </c>
      <c r="G23" s="857"/>
      <c r="H23" s="859"/>
      <c r="I23" s="80"/>
      <c r="J23" s="183"/>
      <c r="K23" s="183"/>
      <c r="L23" s="183"/>
      <c r="M23" s="77"/>
      <c r="N23" s="77"/>
    </row>
    <row r="24" spans="1:14" ht="16" x14ac:dyDescent="0.2">
      <c r="A24" s="1" t="s">
        <v>0</v>
      </c>
      <c r="B24" s="862" t="s">
        <v>20</v>
      </c>
      <c r="C24" s="863" t="s">
        <v>626</v>
      </c>
      <c r="D24" s="848">
        <v>45446</v>
      </c>
      <c r="E24" s="858">
        <v>0.34375</v>
      </c>
      <c r="F24" s="858">
        <f t="shared" si="1"/>
        <v>0.42708333333333331</v>
      </c>
      <c r="G24" s="857"/>
      <c r="H24" s="859"/>
      <c r="I24" s="80"/>
      <c r="J24" s="183"/>
      <c r="K24" s="183"/>
      <c r="L24" s="183"/>
      <c r="M24" s="77"/>
      <c r="N24" s="77"/>
    </row>
    <row r="25" spans="1:14" ht="16" x14ac:dyDescent="0.2">
      <c r="A25" s="1" t="s">
        <v>0</v>
      </c>
      <c r="B25" s="862" t="s">
        <v>24</v>
      </c>
      <c r="C25" s="863" t="s">
        <v>624</v>
      </c>
      <c r="D25" s="848">
        <v>45447</v>
      </c>
      <c r="E25" s="858">
        <v>0.34375</v>
      </c>
      <c r="F25" s="858">
        <f t="shared" si="1"/>
        <v>0.42708333333333331</v>
      </c>
      <c r="G25" s="857"/>
      <c r="H25" s="859"/>
      <c r="I25" s="80"/>
      <c r="J25" s="183"/>
      <c r="K25" s="183"/>
      <c r="L25" s="183"/>
      <c r="M25" s="77"/>
      <c r="N25" s="77"/>
    </row>
    <row r="26" spans="1:14" ht="16" x14ac:dyDescent="0.2">
      <c r="A26" s="1" t="s">
        <v>0</v>
      </c>
      <c r="B26" s="862" t="s">
        <v>24</v>
      </c>
      <c r="C26" s="863" t="s">
        <v>625</v>
      </c>
      <c r="D26" s="848">
        <v>45447</v>
      </c>
      <c r="E26" s="858">
        <v>0.34375</v>
      </c>
      <c r="F26" s="858">
        <f t="shared" si="1"/>
        <v>0.42708333333333331</v>
      </c>
      <c r="G26" s="857"/>
      <c r="H26" s="859"/>
      <c r="I26" s="80"/>
      <c r="J26" s="183"/>
      <c r="K26" s="183"/>
      <c r="L26" s="183"/>
      <c r="M26" s="77"/>
      <c r="N26" s="77"/>
    </row>
    <row r="27" spans="1:14" ht="16" x14ac:dyDescent="0.2">
      <c r="A27" s="1" t="s">
        <v>0</v>
      </c>
      <c r="B27" s="862" t="s">
        <v>24</v>
      </c>
      <c r="C27" s="863" t="s">
        <v>626</v>
      </c>
      <c r="D27" s="848">
        <v>45447</v>
      </c>
      <c r="E27" s="858">
        <v>0.34375</v>
      </c>
      <c r="F27" s="858">
        <f t="shared" si="1"/>
        <v>0.42708333333333331</v>
      </c>
      <c r="G27" s="857"/>
      <c r="H27" s="859"/>
      <c r="I27" s="80"/>
      <c r="J27" s="470" t="s">
        <v>489</v>
      </c>
      <c r="K27" s="183"/>
      <c r="L27" s="183"/>
      <c r="M27" s="183"/>
      <c r="N27" s="77"/>
    </row>
    <row r="28" spans="1:14" ht="16" x14ac:dyDescent="0.2">
      <c r="A28" s="1" t="s">
        <v>0</v>
      </c>
      <c r="B28" s="862" t="s">
        <v>629</v>
      </c>
      <c r="C28" s="863" t="s">
        <v>628</v>
      </c>
      <c r="D28" s="848">
        <v>45447</v>
      </c>
      <c r="E28" s="858">
        <v>0.64583333333333337</v>
      </c>
      <c r="F28" s="858">
        <f>E28+"1:15"</f>
        <v>0.69791666666666674</v>
      </c>
      <c r="G28" s="857"/>
      <c r="H28" s="859"/>
      <c r="I28" s="80"/>
      <c r="J28" s="80"/>
      <c r="K28" s="183"/>
      <c r="L28" s="183"/>
      <c r="M28" s="183"/>
      <c r="N28" s="77"/>
    </row>
    <row r="29" spans="1:14" ht="16" x14ac:dyDescent="0.2">
      <c r="A29" s="1" t="s">
        <v>0</v>
      </c>
      <c r="B29" s="856" t="s">
        <v>631</v>
      </c>
      <c r="C29" s="857" t="s">
        <v>630</v>
      </c>
      <c r="D29" s="92">
        <v>45449</v>
      </c>
      <c r="E29" s="858">
        <v>0.57291666666666663</v>
      </c>
      <c r="F29" s="858">
        <f t="shared" ref="F29:F40" si="2">E29+"2:00"</f>
        <v>0.65625</v>
      </c>
      <c r="G29" s="857"/>
      <c r="H29" s="859"/>
      <c r="I29" s="80"/>
      <c r="J29" s="80"/>
      <c r="K29" s="183"/>
      <c r="L29" s="183"/>
      <c r="M29" s="183"/>
      <c r="N29" s="77"/>
    </row>
    <row r="30" spans="1:14" ht="16" x14ac:dyDescent="0.2">
      <c r="A30" s="1" t="s">
        <v>0</v>
      </c>
      <c r="B30" s="862" t="s">
        <v>41</v>
      </c>
      <c r="C30" s="863" t="s">
        <v>624</v>
      </c>
      <c r="D30" s="848">
        <v>45450</v>
      </c>
      <c r="E30" s="858">
        <v>0.57291666666666663</v>
      </c>
      <c r="F30" s="858">
        <f t="shared" si="2"/>
        <v>0.65625</v>
      </c>
      <c r="G30" s="857"/>
      <c r="H30" s="859"/>
      <c r="I30" s="80"/>
      <c r="J30" s="80"/>
      <c r="K30" s="183"/>
      <c r="L30" s="183"/>
      <c r="M30" s="183"/>
      <c r="N30" s="77"/>
    </row>
    <row r="31" spans="1:14" ht="16" x14ac:dyDescent="0.2">
      <c r="A31" s="1" t="s">
        <v>0</v>
      </c>
      <c r="B31" s="862" t="s">
        <v>41</v>
      </c>
      <c r="C31" s="863" t="s">
        <v>625</v>
      </c>
      <c r="D31" s="848">
        <v>45450</v>
      </c>
      <c r="E31" s="858">
        <v>0.57291666666666663</v>
      </c>
      <c r="F31" s="858">
        <f t="shared" si="2"/>
        <v>0.65625</v>
      </c>
      <c r="G31" s="857"/>
      <c r="H31" s="859"/>
      <c r="I31" s="80"/>
      <c r="J31" s="80"/>
      <c r="K31" s="183"/>
      <c r="L31" s="183"/>
      <c r="M31" s="183"/>
      <c r="N31" s="77"/>
    </row>
    <row r="32" spans="1:14" ht="16" x14ac:dyDescent="0.2">
      <c r="A32" s="1" t="s">
        <v>0</v>
      </c>
      <c r="B32" s="862" t="s">
        <v>41</v>
      </c>
      <c r="C32" s="863" t="s">
        <v>626</v>
      </c>
      <c r="D32" s="848">
        <v>45450</v>
      </c>
      <c r="E32" s="858">
        <v>0.57291666666666663</v>
      </c>
      <c r="F32" s="858">
        <f t="shared" si="2"/>
        <v>0.65625</v>
      </c>
      <c r="G32" s="857"/>
      <c r="H32" s="859"/>
      <c r="I32" s="80"/>
      <c r="J32" s="80"/>
      <c r="K32" s="183"/>
      <c r="L32" s="183"/>
      <c r="M32" s="183"/>
      <c r="N32" s="77"/>
    </row>
    <row r="33" spans="1:14" ht="16" x14ac:dyDescent="0.2">
      <c r="A33" s="1" t="s">
        <v>0</v>
      </c>
      <c r="B33" s="856" t="s">
        <v>631</v>
      </c>
      <c r="C33" s="857" t="s">
        <v>632</v>
      </c>
      <c r="D33" s="92">
        <v>45453</v>
      </c>
      <c r="E33" s="858">
        <v>0.57291666666666663</v>
      </c>
      <c r="F33" s="858">
        <f t="shared" si="2"/>
        <v>0.65625</v>
      </c>
      <c r="G33" s="857"/>
      <c r="H33" s="859"/>
      <c r="I33" s="80"/>
      <c r="J33" s="80"/>
      <c r="K33" t="s">
        <v>498</v>
      </c>
      <c r="L33"/>
      <c r="M33" t="s">
        <v>499</v>
      </c>
      <c r="N33" s="77"/>
    </row>
    <row r="34" spans="1:14" ht="16" x14ac:dyDescent="0.2">
      <c r="A34" s="1" t="s">
        <v>0</v>
      </c>
      <c r="B34" s="856" t="s">
        <v>631</v>
      </c>
      <c r="C34" s="857" t="s">
        <v>633</v>
      </c>
      <c r="D34" s="92">
        <v>45453</v>
      </c>
      <c r="E34" s="858">
        <v>0.4375</v>
      </c>
      <c r="F34" s="858">
        <f t="shared" si="2"/>
        <v>0.52083333333333337</v>
      </c>
      <c r="G34" s="857"/>
      <c r="H34" s="859"/>
      <c r="I34" s="80"/>
      <c r="J34" s="80"/>
      <c r="K34" t="s">
        <v>500</v>
      </c>
      <c r="L34"/>
      <c r="M34" t="s">
        <v>501</v>
      </c>
      <c r="N34" s="77"/>
    </row>
    <row r="35" spans="1:14" ht="16" x14ac:dyDescent="0.2">
      <c r="A35" s="1" t="s">
        <v>0</v>
      </c>
      <c r="B35" s="856" t="s">
        <v>631</v>
      </c>
      <c r="C35" s="857" t="s">
        <v>634</v>
      </c>
      <c r="D35" s="92">
        <v>45453</v>
      </c>
      <c r="E35" s="858">
        <v>0.35416666666666669</v>
      </c>
      <c r="F35" s="858">
        <f t="shared" si="2"/>
        <v>0.4375</v>
      </c>
      <c r="G35" s="857"/>
      <c r="H35" s="859"/>
      <c r="I35" s="80"/>
      <c r="J35" s="80"/>
      <c r="K35" s="477" t="s">
        <v>502</v>
      </c>
      <c r="L35" s="183"/>
      <c r="M35" s="183"/>
      <c r="N35" s="77"/>
    </row>
    <row r="36" spans="1:14" ht="16" x14ac:dyDescent="0.2">
      <c r="A36" s="1" t="s">
        <v>0</v>
      </c>
      <c r="B36" s="856" t="s">
        <v>635</v>
      </c>
      <c r="C36" s="857" t="s">
        <v>634</v>
      </c>
      <c r="D36" s="92">
        <v>45453</v>
      </c>
      <c r="E36" s="858">
        <v>0.4375</v>
      </c>
      <c r="F36" s="858">
        <f t="shared" si="2"/>
        <v>0.52083333333333337</v>
      </c>
      <c r="G36" s="857"/>
      <c r="H36" s="859"/>
      <c r="I36" s="80"/>
      <c r="J36" s="80"/>
      <c r="K36" s="183"/>
      <c r="L36" s="183"/>
      <c r="M36" s="183"/>
      <c r="N36" s="77"/>
    </row>
    <row r="37" spans="1:14" ht="16" x14ac:dyDescent="0.2">
      <c r="A37" s="1" t="s">
        <v>0</v>
      </c>
      <c r="B37" s="856" t="s">
        <v>635</v>
      </c>
      <c r="C37" s="857" t="s">
        <v>630</v>
      </c>
      <c r="D37" s="92">
        <v>45461</v>
      </c>
      <c r="E37" s="858">
        <v>0.57291666666666663</v>
      </c>
      <c r="F37" s="858">
        <f t="shared" si="2"/>
        <v>0.65625</v>
      </c>
      <c r="G37" s="857"/>
      <c r="H37" s="859"/>
      <c r="I37" s="80"/>
      <c r="J37" s="183"/>
      <c r="K37" s="183"/>
      <c r="L37" s="183"/>
      <c r="M37" s="77"/>
      <c r="N37" s="77"/>
    </row>
    <row r="38" spans="1:14" ht="16" x14ac:dyDescent="0.2">
      <c r="A38" s="1" t="s">
        <v>0</v>
      </c>
      <c r="B38" s="856" t="s">
        <v>635</v>
      </c>
      <c r="C38" s="857" t="s">
        <v>632</v>
      </c>
      <c r="D38" s="92">
        <v>45461</v>
      </c>
      <c r="E38" s="858">
        <v>0.4375</v>
      </c>
      <c r="F38" s="858">
        <f t="shared" si="2"/>
        <v>0.52083333333333337</v>
      </c>
      <c r="G38" s="857"/>
      <c r="H38" s="859"/>
      <c r="I38" s="80"/>
      <c r="J38" s="183"/>
      <c r="K38" s="183"/>
      <c r="L38" s="183"/>
      <c r="M38" s="77"/>
      <c r="N38" s="77"/>
    </row>
    <row r="39" spans="1:14" ht="16" x14ac:dyDescent="0.2">
      <c r="A39" s="1" t="s">
        <v>0</v>
      </c>
      <c r="B39" s="856" t="s">
        <v>635</v>
      </c>
      <c r="C39" s="857" t="s">
        <v>633</v>
      </c>
      <c r="D39" s="92">
        <v>45461</v>
      </c>
      <c r="E39" s="858">
        <v>0.4375</v>
      </c>
      <c r="F39" s="858">
        <f t="shared" si="2"/>
        <v>0.52083333333333337</v>
      </c>
      <c r="G39" s="857"/>
      <c r="H39" s="859"/>
      <c r="I39" s="80"/>
      <c r="J39" s="183"/>
      <c r="K39" s="183"/>
      <c r="L39" s="183"/>
      <c r="M39" s="77"/>
      <c r="N39" s="77"/>
    </row>
    <row r="40" spans="1:14" ht="16" x14ac:dyDescent="0.2">
      <c r="A40" s="1" t="s">
        <v>0</v>
      </c>
      <c r="B40" s="856" t="s">
        <v>39</v>
      </c>
      <c r="C40" s="857" t="s">
        <v>38</v>
      </c>
      <c r="D40" s="92">
        <v>45463</v>
      </c>
      <c r="E40" s="858">
        <v>0.34375</v>
      </c>
      <c r="F40" s="858">
        <f t="shared" si="2"/>
        <v>0.42708333333333331</v>
      </c>
      <c r="G40" s="857"/>
      <c r="H40" s="859"/>
      <c r="I40" s="80"/>
      <c r="J40" s="183"/>
      <c r="K40" s="183"/>
      <c r="L40" s="183"/>
      <c r="M40" s="77"/>
      <c r="N40" s="77"/>
    </row>
    <row r="41" spans="1:14" x14ac:dyDescent="0.2">
      <c r="I41" s="80"/>
      <c r="J41" s="183"/>
      <c r="K41" s="183"/>
    </row>
    <row r="42" spans="1:14" x14ac:dyDescent="0.2">
      <c r="I42" s="202" t="s">
        <v>124</v>
      </c>
      <c r="J42" s="199">
        <f>SUM(J10:J40)</f>
        <v>0</v>
      </c>
      <c r="K42" s="199">
        <f>SUM(K10:K40)</f>
        <v>0</v>
      </c>
      <c r="L42" s="199">
        <f>SUM(L10:L40)</f>
        <v>0</v>
      </c>
    </row>
    <row r="43" spans="1:14" x14ac:dyDescent="0.2">
      <c r="I43" s="80"/>
      <c r="J43" s="80"/>
      <c r="K43" s="80"/>
    </row>
    <row r="44" spans="1:14" ht="20" thickBot="1" x14ac:dyDescent="0.3">
      <c r="A44" s="655" t="s">
        <v>5</v>
      </c>
      <c r="B44" s="656" t="s">
        <v>38</v>
      </c>
      <c r="C44" s="657" t="s">
        <v>575</v>
      </c>
      <c r="D44" s="658">
        <v>0.57291666666666663</v>
      </c>
      <c r="E44" s="658">
        <v>0.625</v>
      </c>
      <c r="F44" s="659" t="s">
        <v>576</v>
      </c>
      <c r="I44" s="200" t="s">
        <v>125</v>
      </c>
      <c r="J44" s="201">
        <f>SUM(J42+K42+L42)</f>
        <v>0</v>
      </c>
      <c r="K44" s="80"/>
    </row>
    <row r="45" spans="1:14" ht="35" thickBot="1" x14ac:dyDescent="0.25">
      <c r="A45" s="660" t="s">
        <v>6</v>
      </c>
      <c r="B45" s="653" t="s">
        <v>38</v>
      </c>
      <c r="C45" s="652" t="s">
        <v>577</v>
      </c>
      <c r="D45" s="654">
        <v>0.46875</v>
      </c>
      <c r="E45" s="654">
        <v>0.52083333333333337</v>
      </c>
      <c r="F45" s="661" t="s">
        <v>576</v>
      </c>
      <c r="I45" s="80"/>
      <c r="J45" s="183"/>
      <c r="K45" s="183"/>
    </row>
    <row r="46" spans="1:14" ht="35" thickBot="1" x14ac:dyDescent="0.25">
      <c r="A46" s="660" t="s">
        <v>17</v>
      </c>
      <c r="B46" s="653" t="s">
        <v>85</v>
      </c>
      <c r="C46" s="652" t="s">
        <v>578</v>
      </c>
      <c r="D46" s="654">
        <v>0.4375</v>
      </c>
      <c r="E46" s="654">
        <v>0.52083333333333337</v>
      </c>
      <c r="F46" s="661" t="s">
        <v>576</v>
      </c>
      <c r="I46" s="80"/>
      <c r="J46" s="183"/>
      <c r="K46" s="183"/>
    </row>
    <row r="47" spans="1:14" ht="35" thickBot="1" x14ac:dyDescent="0.25">
      <c r="A47" s="660" t="s">
        <v>17</v>
      </c>
      <c r="B47" s="653" t="s">
        <v>84</v>
      </c>
      <c r="C47" s="652" t="s">
        <v>578</v>
      </c>
      <c r="D47" s="654">
        <v>0.66666666666666663</v>
      </c>
      <c r="E47" s="654">
        <v>0.75</v>
      </c>
      <c r="F47" s="661" t="s">
        <v>576</v>
      </c>
      <c r="I47" s="80"/>
      <c r="J47" s="183"/>
      <c r="K47" s="183"/>
    </row>
    <row r="48" spans="1:14" ht="35" thickBot="1" x14ac:dyDescent="0.25">
      <c r="A48" s="660" t="s">
        <v>18</v>
      </c>
      <c r="B48" s="653" t="s">
        <v>84</v>
      </c>
      <c r="C48" s="652" t="s">
        <v>579</v>
      </c>
      <c r="D48" s="654">
        <v>0.4375</v>
      </c>
      <c r="E48" s="654">
        <v>0.52083333333333337</v>
      </c>
      <c r="F48" s="661" t="s">
        <v>580</v>
      </c>
      <c r="I48" s="80"/>
      <c r="J48" s="80"/>
      <c r="K48" s="80"/>
    </row>
    <row r="49" spans="1:6" ht="35" thickBot="1" x14ac:dyDescent="0.25">
      <c r="A49" s="660" t="s">
        <v>18</v>
      </c>
      <c r="B49" s="653" t="s">
        <v>85</v>
      </c>
      <c r="C49" s="652" t="s">
        <v>579</v>
      </c>
      <c r="D49" s="654">
        <v>0.4375</v>
      </c>
      <c r="E49" s="654">
        <v>0.52083333333333337</v>
      </c>
      <c r="F49" s="661" t="s">
        <v>580</v>
      </c>
    </row>
    <row r="50" spans="1:6" ht="35" thickBot="1" x14ac:dyDescent="0.25">
      <c r="A50" s="660" t="s">
        <v>128</v>
      </c>
      <c r="B50" s="653" t="s">
        <v>84</v>
      </c>
      <c r="C50" s="652" t="s">
        <v>581</v>
      </c>
      <c r="D50" s="654">
        <v>0.69791666666666663</v>
      </c>
      <c r="E50" s="654">
        <v>0.75</v>
      </c>
      <c r="F50" s="662"/>
    </row>
    <row r="51" spans="1:6" ht="35" thickBot="1" x14ac:dyDescent="0.25">
      <c r="A51" s="660" t="s">
        <v>128</v>
      </c>
      <c r="B51" s="653" t="s">
        <v>85</v>
      </c>
      <c r="C51" s="652" t="s">
        <v>581</v>
      </c>
      <c r="D51" s="654">
        <v>0.69791666666666663</v>
      </c>
      <c r="E51" s="654">
        <v>0.75</v>
      </c>
      <c r="F51" s="662"/>
    </row>
    <row r="52" spans="1:6" ht="35" thickBot="1" x14ac:dyDescent="0.25">
      <c r="A52" s="660" t="s">
        <v>19</v>
      </c>
      <c r="B52" s="653" t="s">
        <v>85</v>
      </c>
      <c r="C52" s="652" t="s">
        <v>582</v>
      </c>
      <c r="D52" s="654">
        <v>0.34375</v>
      </c>
      <c r="E52" s="654">
        <v>0.42708333333333331</v>
      </c>
      <c r="F52" s="661" t="s">
        <v>583</v>
      </c>
    </row>
    <row r="53" spans="1:6" ht="35" thickBot="1" x14ac:dyDescent="0.25">
      <c r="A53" s="660" t="s">
        <v>19</v>
      </c>
      <c r="B53" s="653" t="s">
        <v>84</v>
      </c>
      <c r="C53" s="652" t="s">
        <v>582</v>
      </c>
      <c r="D53" s="654">
        <v>0.57291666666666663</v>
      </c>
      <c r="E53" s="654">
        <v>0.65625</v>
      </c>
      <c r="F53" s="661" t="s">
        <v>583</v>
      </c>
    </row>
    <row r="54" spans="1:6" ht="35" thickBot="1" x14ac:dyDescent="0.25">
      <c r="A54" s="660" t="s">
        <v>20</v>
      </c>
      <c r="B54" s="653" t="s">
        <v>85</v>
      </c>
      <c r="C54" s="652" t="s">
        <v>584</v>
      </c>
      <c r="D54" s="654">
        <v>0.4375</v>
      </c>
      <c r="E54" s="654">
        <v>0.52083333333333337</v>
      </c>
      <c r="F54" s="661" t="s">
        <v>583</v>
      </c>
    </row>
    <row r="55" spans="1:6" ht="35" thickBot="1" x14ac:dyDescent="0.25">
      <c r="A55" s="660" t="s">
        <v>20</v>
      </c>
      <c r="B55" s="653" t="s">
        <v>84</v>
      </c>
      <c r="C55" s="652" t="s">
        <v>584</v>
      </c>
      <c r="D55" s="654">
        <v>0.57291666666666663</v>
      </c>
      <c r="E55" s="654">
        <v>0.65625</v>
      </c>
      <c r="F55" s="661" t="s">
        <v>585</v>
      </c>
    </row>
    <row r="56" spans="1:6" ht="35" thickBot="1" x14ac:dyDescent="0.25">
      <c r="A56" s="660" t="s">
        <v>129</v>
      </c>
      <c r="B56" s="653" t="s">
        <v>85</v>
      </c>
      <c r="C56" s="652" t="s">
        <v>586</v>
      </c>
      <c r="D56" s="654">
        <v>0.34375</v>
      </c>
      <c r="E56" s="654">
        <v>0.42708333333333331</v>
      </c>
      <c r="F56" s="662"/>
    </row>
    <row r="57" spans="1:6" ht="35" thickBot="1" x14ac:dyDescent="0.25">
      <c r="A57" s="660" t="s">
        <v>24</v>
      </c>
      <c r="B57" s="653" t="s">
        <v>85</v>
      </c>
      <c r="C57" s="652" t="s">
        <v>586</v>
      </c>
      <c r="D57" s="654">
        <v>0.4375</v>
      </c>
      <c r="E57" s="654">
        <v>0.52083333333333337</v>
      </c>
      <c r="F57" s="661" t="s">
        <v>583</v>
      </c>
    </row>
    <row r="58" spans="1:6" ht="35" thickBot="1" x14ac:dyDescent="0.25">
      <c r="A58" s="660" t="s">
        <v>129</v>
      </c>
      <c r="B58" s="653" t="s">
        <v>84</v>
      </c>
      <c r="C58" s="652" t="s">
        <v>587</v>
      </c>
      <c r="D58" s="654">
        <v>0.57291666666666663</v>
      </c>
      <c r="E58" s="654">
        <v>0.65625</v>
      </c>
      <c r="F58" s="662"/>
    </row>
    <row r="59" spans="1:6" ht="35" thickBot="1" x14ac:dyDescent="0.25">
      <c r="A59" s="660" t="s">
        <v>24</v>
      </c>
      <c r="B59" s="653" t="s">
        <v>84</v>
      </c>
      <c r="C59" s="652" t="s">
        <v>587</v>
      </c>
      <c r="D59" s="654">
        <v>0.66666666666666663</v>
      </c>
      <c r="E59" s="654">
        <v>0.75</v>
      </c>
      <c r="F59" s="661" t="s">
        <v>583</v>
      </c>
    </row>
    <row r="60" spans="1:6" ht="35" thickBot="1" x14ac:dyDescent="0.25">
      <c r="A60" s="660" t="s">
        <v>41</v>
      </c>
      <c r="B60" s="653" t="s">
        <v>84</v>
      </c>
      <c r="C60" s="652" t="s">
        <v>588</v>
      </c>
      <c r="D60" s="654">
        <v>0.4375</v>
      </c>
      <c r="E60" s="654">
        <v>0.52083333333333337</v>
      </c>
      <c r="F60" s="661" t="s">
        <v>583</v>
      </c>
    </row>
    <row r="61" spans="1:6" ht="35" thickBot="1" x14ac:dyDescent="0.25">
      <c r="A61" s="660" t="s">
        <v>41</v>
      </c>
      <c r="B61" s="653" t="s">
        <v>85</v>
      </c>
      <c r="C61" s="652" t="s">
        <v>588</v>
      </c>
      <c r="D61" s="654">
        <v>0.57291666666666663</v>
      </c>
      <c r="E61" s="654">
        <v>0.65625</v>
      </c>
      <c r="F61" s="663" t="s">
        <v>585</v>
      </c>
    </row>
    <row r="62" spans="1:6" ht="35" thickBot="1" x14ac:dyDescent="0.25">
      <c r="A62" s="660" t="s">
        <v>130</v>
      </c>
      <c r="B62" s="653" t="s">
        <v>84</v>
      </c>
      <c r="C62" s="652" t="s">
        <v>588</v>
      </c>
      <c r="D62" s="654">
        <v>0.66666666666666663</v>
      </c>
      <c r="E62" s="654">
        <v>0.75</v>
      </c>
      <c r="F62" s="662"/>
    </row>
    <row r="63" spans="1:6" ht="34" x14ac:dyDescent="0.2">
      <c r="A63" s="664" t="s">
        <v>130</v>
      </c>
      <c r="B63" s="665" t="s">
        <v>85</v>
      </c>
      <c r="C63" s="666" t="s">
        <v>588</v>
      </c>
      <c r="D63" s="667">
        <v>0.66666666666666663</v>
      </c>
      <c r="E63" s="667">
        <v>0.75</v>
      </c>
      <c r="F63" s="668"/>
    </row>
  </sheetData>
  <sortState xmlns:xlrd2="http://schemas.microsoft.com/office/spreadsheetml/2017/richdata2" ref="B10:F40">
    <sortCondition ref="D10:D40"/>
    <sortCondition ref="E10:E40"/>
  </sortState>
  <mergeCells count="2">
    <mergeCell ref="A8:B8"/>
    <mergeCell ref="J8:K8"/>
  </mergeCells>
  <phoneticPr fontId="64" type="noConversion"/>
  <pageMargins left="0.62992125984251968" right="0.23622047244094491" top="0.35433070866141736" bottom="0.35433070866141736" header="0" footer="0"/>
  <pageSetup paperSize="9" scale="89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59999389629810485"/>
  </sheetPr>
  <dimension ref="A2:O23"/>
  <sheetViews>
    <sheetView workbookViewId="0">
      <selection activeCell="N25" sqref="N25"/>
    </sheetView>
  </sheetViews>
  <sheetFormatPr baseColWidth="10" defaultRowHeight="15" x14ac:dyDescent="0.2"/>
  <cols>
    <col min="2" max="2" width="13.5" customWidth="1"/>
    <col min="3" max="3" width="9.5" customWidth="1"/>
    <col min="4" max="4" width="27" customWidth="1"/>
    <col min="5" max="5" width="13.33203125" customWidth="1"/>
    <col min="6" max="6" width="12.33203125" customWidth="1"/>
  </cols>
  <sheetData>
    <row r="2" spans="1:15" ht="16" thickBot="1" x14ac:dyDescent="0.25">
      <c r="B2" s="7"/>
      <c r="C2" s="8"/>
      <c r="D2" s="3"/>
      <c r="E2" s="4"/>
      <c r="F2" s="4"/>
    </row>
    <row r="3" spans="1:15" ht="16" thickBot="1" x14ac:dyDescent="0.25">
      <c r="B3" s="41" t="s">
        <v>80</v>
      </c>
      <c r="C3" s="46" t="s">
        <v>75</v>
      </c>
      <c r="D3" s="42" t="s">
        <v>21</v>
      </c>
      <c r="E3" s="43" t="s">
        <v>22</v>
      </c>
      <c r="F3" s="43" t="s">
        <v>23</v>
      </c>
      <c r="G3" s="85" t="s">
        <v>42</v>
      </c>
      <c r="H3" s="86" t="s">
        <v>43</v>
      </c>
    </row>
    <row r="4" spans="1:15" x14ac:dyDescent="0.2">
      <c r="A4" s="154" t="s">
        <v>88</v>
      </c>
      <c r="B4" s="797" t="s">
        <v>89</v>
      </c>
      <c r="C4" s="798" t="s">
        <v>38</v>
      </c>
      <c r="D4" s="799">
        <v>44965</v>
      </c>
      <c r="E4" s="800">
        <v>0.5625</v>
      </c>
      <c r="F4" s="801">
        <f t="shared" ref="F4:F19" si="0">E4+"4:30"</f>
        <v>0.75</v>
      </c>
      <c r="G4" s="27"/>
      <c r="H4" s="36"/>
      <c r="J4" s="734" t="s">
        <v>647</v>
      </c>
      <c r="K4" s="734"/>
      <c r="L4" s="734"/>
      <c r="M4" s="734"/>
      <c r="N4" s="734"/>
      <c r="O4" s="734"/>
    </row>
    <row r="5" spans="1:15" x14ac:dyDescent="0.2">
      <c r="A5" s="154" t="s">
        <v>88</v>
      </c>
      <c r="B5" s="802" t="s">
        <v>89</v>
      </c>
      <c r="C5" s="803" t="s">
        <v>38</v>
      </c>
      <c r="D5" s="804">
        <v>44972</v>
      </c>
      <c r="E5" s="800">
        <v>0.5625</v>
      </c>
      <c r="F5" s="805">
        <f t="shared" si="0"/>
        <v>0.75</v>
      </c>
      <c r="G5" s="12"/>
      <c r="H5" s="37"/>
    </row>
    <row r="6" spans="1:15" x14ac:dyDescent="0.2">
      <c r="A6" s="154" t="s">
        <v>88</v>
      </c>
      <c r="B6" s="802" t="s">
        <v>89</v>
      </c>
      <c r="C6" s="803" t="s">
        <v>38</v>
      </c>
      <c r="D6" s="804">
        <v>44986</v>
      </c>
      <c r="E6" s="800">
        <v>0.5625</v>
      </c>
      <c r="F6" s="805">
        <f t="shared" si="0"/>
        <v>0.75</v>
      </c>
      <c r="G6" s="12"/>
      <c r="H6" s="37"/>
    </row>
    <row r="7" spans="1:15" x14ac:dyDescent="0.2">
      <c r="A7" s="154" t="s">
        <v>88</v>
      </c>
      <c r="B7" s="802" t="s">
        <v>89</v>
      </c>
      <c r="C7" s="803" t="s">
        <v>38</v>
      </c>
      <c r="D7" s="804">
        <v>44993</v>
      </c>
      <c r="E7" s="800">
        <v>0.5625</v>
      </c>
      <c r="F7" s="805">
        <f t="shared" si="0"/>
        <v>0.75</v>
      </c>
      <c r="G7" s="12"/>
      <c r="H7" s="37"/>
    </row>
    <row r="8" spans="1:15" x14ac:dyDescent="0.2">
      <c r="A8" s="154" t="s">
        <v>88</v>
      </c>
      <c r="B8" s="802" t="s">
        <v>89</v>
      </c>
      <c r="C8" s="803" t="s">
        <v>38</v>
      </c>
      <c r="D8" s="804">
        <v>45000</v>
      </c>
      <c r="E8" s="800">
        <v>0.5625</v>
      </c>
      <c r="F8" s="805">
        <f t="shared" si="0"/>
        <v>0.75</v>
      </c>
      <c r="G8" s="12"/>
      <c r="H8" s="37"/>
    </row>
    <row r="9" spans="1:15" x14ac:dyDescent="0.2">
      <c r="A9" s="154" t="s">
        <v>88</v>
      </c>
      <c r="B9" s="802" t="s">
        <v>89</v>
      </c>
      <c r="C9" s="803" t="s">
        <v>510</v>
      </c>
      <c r="D9" s="804">
        <v>45007</v>
      </c>
      <c r="E9" s="800">
        <v>0.5625</v>
      </c>
      <c r="F9" s="805">
        <f t="shared" si="0"/>
        <v>0.75</v>
      </c>
      <c r="G9" s="12"/>
      <c r="H9" s="37"/>
    </row>
    <row r="10" spans="1:15" x14ac:dyDescent="0.2">
      <c r="A10" s="154" t="s">
        <v>88</v>
      </c>
      <c r="B10" s="802" t="s">
        <v>89</v>
      </c>
      <c r="C10" s="803" t="s">
        <v>509</v>
      </c>
      <c r="D10" s="804">
        <v>45007</v>
      </c>
      <c r="E10" s="800">
        <v>0.5625</v>
      </c>
      <c r="F10" s="805">
        <f t="shared" si="0"/>
        <v>0.75</v>
      </c>
      <c r="G10" s="12"/>
      <c r="H10" s="37"/>
    </row>
    <row r="11" spans="1:15" x14ac:dyDescent="0.2">
      <c r="A11" s="154" t="s">
        <v>88</v>
      </c>
      <c r="B11" s="802" t="s">
        <v>89</v>
      </c>
      <c r="C11" s="803" t="s">
        <v>38</v>
      </c>
      <c r="D11" s="804">
        <v>45014</v>
      </c>
      <c r="E11" s="800">
        <v>0.5625</v>
      </c>
      <c r="F11" s="805">
        <f t="shared" si="0"/>
        <v>0.75</v>
      </c>
      <c r="G11" s="12"/>
      <c r="H11" s="37"/>
    </row>
    <row r="12" spans="1:15" x14ac:dyDescent="0.2">
      <c r="A12" s="154" t="s">
        <v>88</v>
      </c>
      <c r="B12" s="802" t="s">
        <v>89</v>
      </c>
      <c r="C12" s="803" t="s">
        <v>38</v>
      </c>
      <c r="D12" s="804">
        <v>45021</v>
      </c>
      <c r="E12" s="800">
        <v>0.5625</v>
      </c>
      <c r="F12" s="805">
        <f t="shared" si="0"/>
        <v>0.75</v>
      </c>
      <c r="G12" s="12"/>
      <c r="H12" s="37"/>
    </row>
    <row r="13" spans="1:15" x14ac:dyDescent="0.2">
      <c r="A13" s="154" t="s">
        <v>88</v>
      </c>
      <c r="B13" s="802" t="s">
        <v>89</v>
      </c>
      <c r="C13" s="803" t="s">
        <v>38</v>
      </c>
      <c r="D13" s="804">
        <v>45028</v>
      </c>
      <c r="E13" s="800">
        <v>0.5625</v>
      </c>
      <c r="F13" s="805">
        <f t="shared" si="0"/>
        <v>0.75</v>
      </c>
      <c r="G13" s="12"/>
      <c r="H13" s="37"/>
    </row>
    <row r="14" spans="1:15" x14ac:dyDescent="0.2">
      <c r="A14" s="154" t="s">
        <v>88</v>
      </c>
      <c r="B14" s="802" t="s">
        <v>89</v>
      </c>
      <c r="C14" s="803" t="s">
        <v>38</v>
      </c>
      <c r="D14" s="804">
        <v>45049</v>
      </c>
      <c r="E14" s="800">
        <v>0.5625</v>
      </c>
      <c r="F14" s="805">
        <f t="shared" si="0"/>
        <v>0.75</v>
      </c>
      <c r="G14" s="12"/>
      <c r="H14" s="37"/>
    </row>
    <row r="15" spans="1:15" x14ac:dyDescent="0.2">
      <c r="A15" s="154" t="s">
        <v>88</v>
      </c>
      <c r="B15" s="802" t="s">
        <v>89</v>
      </c>
      <c r="C15" s="803" t="s">
        <v>38</v>
      </c>
      <c r="D15" s="804">
        <v>45056</v>
      </c>
      <c r="E15" s="800">
        <v>0.5625</v>
      </c>
      <c r="F15" s="805">
        <f t="shared" si="0"/>
        <v>0.75</v>
      </c>
      <c r="G15" s="12"/>
      <c r="H15" s="37"/>
    </row>
    <row r="16" spans="1:15" x14ac:dyDescent="0.2">
      <c r="A16" s="154" t="s">
        <v>88</v>
      </c>
      <c r="B16" s="802" t="s">
        <v>89</v>
      </c>
      <c r="C16" s="803" t="s">
        <v>38</v>
      </c>
      <c r="D16" s="804">
        <v>45063</v>
      </c>
      <c r="E16" s="800">
        <v>0.5625</v>
      </c>
      <c r="F16" s="805">
        <f t="shared" si="0"/>
        <v>0.75</v>
      </c>
      <c r="G16" s="12"/>
      <c r="H16" s="37"/>
    </row>
    <row r="17" spans="1:8" x14ac:dyDescent="0.2">
      <c r="A17" s="154" t="s">
        <v>88</v>
      </c>
      <c r="B17" s="802" t="s">
        <v>89</v>
      </c>
      <c r="C17" s="803" t="s">
        <v>38</v>
      </c>
      <c r="D17" s="804">
        <v>45070</v>
      </c>
      <c r="E17" s="800">
        <v>0.5625</v>
      </c>
      <c r="F17" s="805">
        <f t="shared" si="0"/>
        <v>0.75</v>
      </c>
      <c r="G17" s="12"/>
      <c r="H17" s="37"/>
    </row>
    <row r="18" spans="1:8" x14ac:dyDescent="0.2">
      <c r="A18" s="154" t="s">
        <v>88</v>
      </c>
      <c r="B18" s="802" t="s">
        <v>89</v>
      </c>
      <c r="C18" s="803" t="s">
        <v>38</v>
      </c>
      <c r="D18" s="804">
        <v>45077</v>
      </c>
      <c r="E18" s="800">
        <v>0.5625</v>
      </c>
      <c r="F18" s="805">
        <f t="shared" si="0"/>
        <v>0.75</v>
      </c>
      <c r="G18" s="12"/>
      <c r="H18" s="37"/>
    </row>
    <row r="19" spans="1:8" x14ac:dyDescent="0.2">
      <c r="A19" s="154" t="s">
        <v>88</v>
      </c>
      <c r="B19" s="802" t="s">
        <v>89</v>
      </c>
      <c r="C19" s="803" t="s">
        <v>38</v>
      </c>
      <c r="D19" s="804">
        <v>45084</v>
      </c>
      <c r="E19" s="800">
        <v>0.5625</v>
      </c>
      <c r="F19" s="805">
        <f t="shared" si="0"/>
        <v>0.75</v>
      </c>
      <c r="H19" s="37"/>
    </row>
    <row r="20" spans="1:8" x14ac:dyDescent="0.2">
      <c r="A20" s="154" t="s">
        <v>88</v>
      </c>
      <c r="B20" s="802" t="s">
        <v>89</v>
      </c>
      <c r="C20" s="803" t="s">
        <v>38</v>
      </c>
      <c r="D20" s="804">
        <v>45090</v>
      </c>
      <c r="E20" s="800">
        <v>0.66666666666666663</v>
      </c>
      <c r="F20" s="805">
        <f>E20+"2:00"</f>
        <v>0.75</v>
      </c>
      <c r="H20" s="37"/>
    </row>
    <row r="22" spans="1:8" x14ac:dyDescent="0.2">
      <c r="B22" s="472" t="s">
        <v>488</v>
      </c>
    </row>
    <row r="23" spans="1:8" x14ac:dyDescent="0.2">
      <c r="B23" s="473" t="s">
        <v>493</v>
      </c>
    </row>
  </sheetData>
  <sortState xmlns:xlrd2="http://schemas.microsoft.com/office/spreadsheetml/2017/richdata2" ref="B4:H19">
    <sortCondition ref="D4:D19"/>
    <sortCondition ref="E4:E19"/>
    <sortCondition ref="C4:C19"/>
  </sortState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94"/>
  <sheetViews>
    <sheetView topLeftCell="A16" zoomScale="179" zoomScaleNormal="100" workbookViewId="0">
      <selection activeCell="A4" sqref="A4:XFD4"/>
    </sheetView>
  </sheetViews>
  <sheetFormatPr baseColWidth="10" defaultColWidth="11.5" defaultRowHeight="13" x14ac:dyDescent="0.15"/>
  <cols>
    <col min="1" max="1" width="39" style="417" customWidth="1"/>
    <col min="2" max="2" width="11.1640625" style="431" customWidth="1"/>
    <col min="3" max="3" width="12.1640625" style="431" customWidth="1"/>
    <col min="4" max="4" width="24" style="432" customWidth="1"/>
    <col min="5" max="5" width="9.33203125" style="442" customWidth="1"/>
    <col min="6" max="6" width="9.5" style="442" customWidth="1"/>
    <col min="7" max="7" width="21.33203125" style="433" customWidth="1"/>
    <col min="8" max="8" width="32" style="433" customWidth="1"/>
    <col min="9" max="9" width="11.5" style="528"/>
    <col min="10" max="16384" width="11.5" style="503"/>
  </cols>
  <sheetData>
    <row r="1" spans="1:19" s="501" customFormat="1" ht="36" customHeight="1" thickBot="1" x14ac:dyDescent="0.2">
      <c r="A1" s="520" t="s">
        <v>87</v>
      </c>
      <c r="B1" s="521" t="s">
        <v>131</v>
      </c>
      <c r="C1" s="521" t="s">
        <v>75</v>
      </c>
      <c r="D1" s="522" t="s">
        <v>21</v>
      </c>
      <c r="E1" s="523" t="s">
        <v>22</v>
      </c>
      <c r="F1" s="523" t="s">
        <v>23</v>
      </c>
      <c r="G1" s="524" t="s">
        <v>42</v>
      </c>
      <c r="H1" s="525" t="s">
        <v>43</v>
      </c>
      <c r="I1" s="537" t="s">
        <v>508</v>
      </c>
      <c r="J1" s="502"/>
      <c r="K1" s="502"/>
      <c r="L1" s="502"/>
      <c r="M1" s="502"/>
      <c r="N1" s="502"/>
      <c r="O1" s="502"/>
      <c r="P1" s="502"/>
      <c r="Q1" s="502"/>
      <c r="R1" s="502"/>
      <c r="S1" s="502"/>
    </row>
    <row r="2" spans="1:19" x14ac:dyDescent="0.15">
      <c r="A2" s="412" t="str">
        <f>PI!A10</f>
        <v>Projet 1AI-Méthodologie et bilans</v>
      </c>
      <c r="B2" s="427" t="str">
        <f>PI!B10</f>
        <v>Projet</v>
      </c>
      <c r="C2" s="427" t="str">
        <f>PI!C10</f>
        <v>promo</v>
      </c>
      <c r="D2" s="428">
        <f>PI!D10</f>
        <v>44958</v>
      </c>
      <c r="E2" s="441">
        <f>PI!E10</f>
        <v>0.34375</v>
      </c>
      <c r="F2" s="441">
        <f>PI!F10</f>
        <v>0.52083333333333337</v>
      </c>
      <c r="G2" s="429">
        <f>PI!G10</f>
        <v>0</v>
      </c>
      <c r="H2" s="429">
        <f>PI!H10</f>
        <v>0</v>
      </c>
      <c r="I2" s="430">
        <f>PI!I10</f>
        <v>0</v>
      </c>
    </row>
    <row r="3" spans="1:19" ht="14" thickBot="1" x14ac:dyDescent="0.2">
      <c r="A3" s="499" t="str">
        <f>PI!A11</f>
        <v>Projet 1AI-Méthodologie et bilans</v>
      </c>
      <c r="B3" s="453" t="str">
        <f>PI!B11</f>
        <v>Projet</v>
      </c>
      <c r="C3" s="453" t="str">
        <f>PI!C11</f>
        <v>promo</v>
      </c>
      <c r="D3" s="462">
        <f>PI!D11</f>
        <v>44959</v>
      </c>
      <c r="E3" s="455">
        <f>PI!E11</f>
        <v>0.34375</v>
      </c>
      <c r="F3" s="455">
        <f>PI!F11</f>
        <v>0.52083333333333337</v>
      </c>
      <c r="G3" s="457">
        <f>PI!G11</f>
        <v>0</v>
      </c>
      <c r="H3" s="457">
        <f>PI!H11</f>
        <v>0</v>
      </c>
      <c r="I3" s="463">
        <f>PI!I11</f>
        <v>0</v>
      </c>
    </row>
    <row r="4" spans="1:19" x14ac:dyDescent="0.15">
      <c r="A4" s="769" t="str">
        <f>langues!A4</f>
        <v>Langues</v>
      </c>
      <c r="B4" s="427" t="str">
        <f>langues!B4</f>
        <v>langues</v>
      </c>
      <c r="C4" s="427" t="str">
        <f>langues!C4</f>
        <v>promo</v>
      </c>
      <c r="D4" s="428">
        <f>langues!D4</f>
        <v>44965</v>
      </c>
      <c r="E4" s="513">
        <f>langues!E4</f>
        <v>0.5625</v>
      </c>
      <c r="F4" s="441">
        <v>0.16666666666666666</v>
      </c>
      <c r="G4" s="429">
        <f>langues!G4</f>
        <v>0</v>
      </c>
      <c r="H4" s="429">
        <f>langues!H4</f>
        <v>0</v>
      </c>
      <c r="I4" s="430">
        <f>PI!I22</f>
        <v>0</v>
      </c>
    </row>
    <row r="5" spans="1:19" x14ac:dyDescent="0.15">
      <c r="A5" s="411" t="str">
        <f>PI!A12</f>
        <v>Projet 1AI-Méthodologie et bilans</v>
      </c>
      <c r="B5" s="431" t="str">
        <f>PI!B12</f>
        <v>Projet</v>
      </c>
      <c r="C5" s="431" t="str">
        <f>PI!C12</f>
        <v>promo</v>
      </c>
      <c r="D5" s="432">
        <f>PI!D12</f>
        <v>44966</v>
      </c>
      <c r="E5" s="442">
        <f>PI!E12</f>
        <v>0.34375</v>
      </c>
      <c r="F5" s="442">
        <f>PI!F12</f>
        <v>0.51041666666666663</v>
      </c>
      <c r="G5" s="433">
        <f>PI!G12</f>
        <v>0</v>
      </c>
      <c r="H5" s="433">
        <f>PI!H12</f>
        <v>0</v>
      </c>
      <c r="I5" s="434">
        <f>PI!I24</f>
        <v>0</v>
      </c>
    </row>
    <row r="6" spans="1:19" x14ac:dyDescent="0.15">
      <c r="A6" s="408" t="str">
        <f>langues!A5</f>
        <v>Langues</v>
      </c>
      <c r="B6" s="431" t="str">
        <f>langues!B5</f>
        <v>langues</v>
      </c>
      <c r="C6" s="431" t="str">
        <f>langues!C5</f>
        <v>promo</v>
      </c>
      <c r="D6" s="432">
        <f>langues!D5</f>
        <v>44972</v>
      </c>
      <c r="E6" s="444">
        <f>langues!E5</f>
        <v>0.5625</v>
      </c>
      <c r="F6" s="442">
        <f>langues!F5</f>
        <v>0.75</v>
      </c>
      <c r="G6" s="433">
        <f>langues!G5</f>
        <v>0</v>
      </c>
      <c r="H6" s="433">
        <f>langues!H5</f>
        <v>0</v>
      </c>
      <c r="I6" s="434">
        <f>PI!I23</f>
        <v>0</v>
      </c>
    </row>
    <row r="7" spans="1:19" x14ac:dyDescent="0.15">
      <c r="A7" s="411" t="str">
        <f>PI!A13</f>
        <v>Projet 1AI-Méthodologie et bilans</v>
      </c>
      <c r="B7" s="431" t="str">
        <f>PI!B13</f>
        <v>Projet</v>
      </c>
      <c r="C7" s="431" t="str">
        <f>PI!C13</f>
        <v>promo</v>
      </c>
      <c r="D7" s="432">
        <f>PI!D13</f>
        <v>44973</v>
      </c>
      <c r="E7" s="442">
        <f>PI!E13</f>
        <v>0.34375</v>
      </c>
      <c r="F7" s="442">
        <f>PI!F13</f>
        <v>0.51041666666666663</v>
      </c>
      <c r="G7" s="433">
        <f>PI!G13</f>
        <v>0</v>
      </c>
      <c r="H7" s="433">
        <f>PI!H13</f>
        <v>0</v>
      </c>
      <c r="I7" s="434">
        <f>PI!I43</f>
        <v>0</v>
      </c>
    </row>
    <row r="8" spans="1:19" x14ac:dyDescent="0.15">
      <c r="A8" s="408" t="str">
        <f>langues!A6</f>
        <v>Langues</v>
      </c>
      <c r="B8" s="431" t="str">
        <f>langues!B6</f>
        <v>langues</v>
      </c>
      <c r="C8" s="431" t="str">
        <f>langues!C6</f>
        <v>promo</v>
      </c>
      <c r="D8" s="432">
        <f>langues!D6</f>
        <v>44986</v>
      </c>
      <c r="E8" s="444">
        <f>langues!E6</f>
        <v>0.5625</v>
      </c>
      <c r="F8" s="442">
        <f>langues!F6</f>
        <v>0.75</v>
      </c>
      <c r="G8" s="433">
        <f>langues!G6</f>
        <v>0</v>
      </c>
      <c r="H8" s="433">
        <f>langues!H6</f>
        <v>0</v>
      </c>
      <c r="I8" s="434">
        <f>PI!I41</f>
        <v>0</v>
      </c>
    </row>
    <row r="9" spans="1:19" x14ac:dyDescent="0.15">
      <c r="A9" s="411" t="str">
        <f>PI!A14</f>
        <v>Projet 1AI-Méthodologie et bilans</v>
      </c>
      <c r="B9" s="431" t="str">
        <f>PI!B14</f>
        <v>Projet</v>
      </c>
      <c r="C9" s="431" t="str">
        <f>PI!C14</f>
        <v>promo</v>
      </c>
      <c r="D9" s="432">
        <f>PI!D14</f>
        <v>44987</v>
      </c>
      <c r="E9" s="442">
        <f>PI!E14</f>
        <v>0.34375</v>
      </c>
      <c r="F9" s="442">
        <f>PI!F14</f>
        <v>0.51041666666666663</v>
      </c>
      <c r="G9" s="433">
        <f>PI!G14</f>
        <v>0</v>
      </c>
      <c r="H9" s="433">
        <f>PI!H14</f>
        <v>0</v>
      </c>
      <c r="I9" s="434">
        <f>PI!I65</f>
        <v>0</v>
      </c>
    </row>
    <row r="10" spans="1:19" x14ac:dyDescent="0.15">
      <c r="A10" s="408" t="str">
        <f>langues!A7</f>
        <v>Langues</v>
      </c>
      <c r="B10" s="431" t="str">
        <f>langues!B7</f>
        <v>langues</v>
      </c>
      <c r="C10" s="431" t="str">
        <f>langues!C7</f>
        <v>promo</v>
      </c>
      <c r="D10" s="432">
        <f>langues!D7</f>
        <v>44993</v>
      </c>
      <c r="E10" s="444">
        <f>langues!E7</f>
        <v>0.5625</v>
      </c>
      <c r="F10" s="442">
        <f>langues!F7</f>
        <v>0.75</v>
      </c>
      <c r="G10" s="433">
        <f>langues!G7</f>
        <v>0</v>
      </c>
      <c r="H10" s="433">
        <f>langues!H7</f>
        <v>0</v>
      </c>
      <c r="I10" s="434">
        <f>PI!I42</f>
        <v>0</v>
      </c>
    </row>
    <row r="11" spans="1:19" x14ac:dyDescent="0.15">
      <c r="A11" s="411" t="str">
        <f>PI!A15</f>
        <v>Projet 1AI-Méthodologie et bilans</v>
      </c>
      <c r="B11" s="431" t="str">
        <f>PI!B15</f>
        <v>Projet</v>
      </c>
      <c r="C11" s="431" t="str">
        <f>PI!C15</f>
        <v>promo</v>
      </c>
      <c r="D11" s="432">
        <f>PI!D15</f>
        <v>44994</v>
      </c>
      <c r="E11" s="442">
        <f>PI!E15</f>
        <v>0.34375</v>
      </c>
      <c r="F11" s="442">
        <f>PI!F15</f>
        <v>0.51041666666666663</v>
      </c>
      <c r="G11" s="433">
        <f>PI!G15</f>
        <v>0</v>
      </c>
      <c r="H11" s="433">
        <f>PI!H15</f>
        <v>0</v>
      </c>
      <c r="I11" s="434">
        <f>PI!I88</f>
        <v>0</v>
      </c>
    </row>
    <row r="12" spans="1:19" x14ac:dyDescent="0.15">
      <c r="A12" s="500" t="str">
        <f>'IS5'!A17</f>
        <v>IS5 Modèles de systèmes d'information</v>
      </c>
      <c r="B12" s="431" t="str">
        <f>'IS5'!B17</f>
        <v>TP2</v>
      </c>
      <c r="C12" s="431" t="str">
        <f>'IS5'!C17</f>
        <v>Gr 1.2</v>
      </c>
      <c r="D12" s="504">
        <f>'IS5'!D17</f>
        <v>44998</v>
      </c>
      <c r="E12" s="442">
        <f>'IS5'!E17</f>
        <v>0.57291666666666663</v>
      </c>
      <c r="F12" s="442">
        <f>'IS5'!F17</f>
        <v>0.73958333333333326</v>
      </c>
      <c r="G12" s="433" t="str">
        <f>'IS5'!G17</f>
        <v>F. Mayer</v>
      </c>
      <c r="H12" s="527">
        <f>'IS5'!H17</f>
        <v>0</v>
      </c>
      <c r="I12" s="538">
        <f>'IS5'!I17</f>
        <v>0</v>
      </c>
    </row>
    <row r="13" spans="1:19" x14ac:dyDescent="0.15">
      <c r="A13" s="408" t="str">
        <f>langues!A8</f>
        <v>Langues</v>
      </c>
      <c r="B13" s="431" t="str">
        <f>langues!B8</f>
        <v>langues</v>
      </c>
      <c r="C13" s="431" t="str">
        <f>langues!C8</f>
        <v>promo</v>
      </c>
      <c r="D13" s="432">
        <f>langues!D8</f>
        <v>45000</v>
      </c>
      <c r="E13" s="444">
        <f>langues!E8</f>
        <v>0.5625</v>
      </c>
      <c r="F13" s="442">
        <f>langues!F8</f>
        <v>0.75</v>
      </c>
      <c r="G13" s="433">
        <f>langues!G8</f>
        <v>0</v>
      </c>
      <c r="H13" s="433">
        <f>langues!H8</f>
        <v>0</v>
      </c>
      <c r="I13" s="434">
        <f>PI!I47</f>
        <v>0</v>
      </c>
    </row>
    <row r="14" spans="1:19" x14ac:dyDescent="0.15">
      <c r="A14" s="411" t="str">
        <f>PI!A16</f>
        <v>Projet 1AI-Méthodologie et bilans</v>
      </c>
      <c r="B14" s="431" t="str">
        <f>PI!B16</f>
        <v>Projet</v>
      </c>
      <c r="C14" s="431" t="str">
        <f>PI!C16</f>
        <v>promo</v>
      </c>
      <c r="D14" s="432">
        <f>PI!D16</f>
        <v>45001</v>
      </c>
      <c r="E14" s="442">
        <f>PI!E16</f>
        <v>0.34375</v>
      </c>
      <c r="F14" s="442">
        <f>PI!F16</f>
        <v>0.51041666666666663</v>
      </c>
      <c r="G14" s="433">
        <f>PI!G16</f>
        <v>0</v>
      </c>
      <c r="H14" s="433">
        <f>PI!H16</f>
        <v>0</v>
      </c>
      <c r="I14" s="434">
        <f>PI!I108</f>
        <v>0</v>
      </c>
    </row>
    <row r="15" spans="1:19" ht="14" thickBot="1" x14ac:dyDescent="0.2">
      <c r="A15" s="779" t="str">
        <f>langues!A9</f>
        <v>Langues</v>
      </c>
      <c r="B15" s="453" t="str">
        <f>langues!B9</f>
        <v>langues</v>
      </c>
      <c r="C15" s="453" t="str">
        <f>langues!C9</f>
        <v>gr 1</v>
      </c>
      <c r="D15" s="462">
        <f>langues!D9</f>
        <v>45007</v>
      </c>
      <c r="E15" s="548">
        <f>langues!E9</f>
        <v>0.5625</v>
      </c>
      <c r="F15" s="455">
        <f>langues!F9</f>
        <v>0.75</v>
      </c>
      <c r="G15" s="457">
        <f>langues!G9</f>
        <v>0</v>
      </c>
      <c r="H15" s="457">
        <f>langues!H9</f>
        <v>0</v>
      </c>
      <c r="I15" s="463">
        <f>PI!I63</f>
        <v>0</v>
      </c>
    </row>
    <row r="16" spans="1:19" x14ac:dyDescent="0.15">
      <c r="A16" s="769" t="str">
        <f>langues!A10</f>
        <v>Langues</v>
      </c>
      <c r="B16" s="427" t="str">
        <f>langues!B10</f>
        <v>langues</v>
      </c>
      <c r="C16" s="427" t="str">
        <f>langues!C10</f>
        <v>gr2</v>
      </c>
      <c r="D16" s="428">
        <f>langues!D10</f>
        <v>45007</v>
      </c>
      <c r="E16" s="513">
        <f>langues!E10</f>
        <v>0.5625</v>
      </c>
      <c r="F16" s="441">
        <f>langues!F10</f>
        <v>0.75</v>
      </c>
      <c r="G16" s="429">
        <f>langues!G10</f>
        <v>0</v>
      </c>
      <c r="H16" s="429">
        <f>langues!H10</f>
        <v>0</v>
      </c>
      <c r="I16" s="430">
        <f>PI!I64</f>
        <v>0</v>
      </c>
    </row>
    <row r="17" spans="1:9" x14ac:dyDescent="0.15">
      <c r="A17" s="411" t="str">
        <f>PI!A17</f>
        <v>Projet 1AI-Méthodologie et bilans</v>
      </c>
      <c r="B17" s="431" t="str">
        <f>PI!B17</f>
        <v>Projet</v>
      </c>
      <c r="C17" s="431" t="str">
        <f>PI!C17</f>
        <v>promo</v>
      </c>
      <c r="D17" s="432">
        <f>PI!D17</f>
        <v>45008</v>
      </c>
      <c r="E17" s="442">
        <f>PI!E17</f>
        <v>0.34375</v>
      </c>
      <c r="F17" s="442">
        <f>PI!F17</f>
        <v>0.51041666666666663</v>
      </c>
      <c r="G17" s="433">
        <f>PI!G17</f>
        <v>0</v>
      </c>
      <c r="H17" s="433">
        <f>PI!H17</f>
        <v>0</v>
      </c>
      <c r="I17" s="434">
        <f>PI!I134</f>
        <v>0</v>
      </c>
    </row>
    <row r="18" spans="1:9" x14ac:dyDescent="0.15">
      <c r="A18" s="408" t="str">
        <f>langues!A11</f>
        <v>Langues</v>
      </c>
      <c r="B18" s="431" t="str">
        <f>langues!B11</f>
        <v>langues</v>
      </c>
      <c r="C18" s="431" t="str">
        <f>langues!C11</f>
        <v>promo</v>
      </c>
      <c r="D18" s="432">
        <f>langues!D11</f>
        <v>45014</v>
      </c>
      <c r="E18" s="444">
        <f>langues!E11</f>
        <v>0.5625</v>
      </c>
      <c r="F18" s="442">
        <f>langues!F11</f>
        <v>0.75</v>
      </c>
      <c r="G18" s="433">
        <f>langues!G11</f>
        <v>0</v>
      </c>
      <c r="H18" s="433">
        <f>langues!H11</f>
        <v>0</v>
      </c>
      <c r="I18" s="434">
        <f>PI!I86</f>
        <v>0</v>
      </c>
    </row>
    <row r="19" spans="1:9" x14ac:dyDescent="0.15">
      <c r="A19" s="411" t="str">
        <f>PI!A18</f>
        <v>Projet 1AI-Méthodologie et bilans</v>
      </c>
      <c r="B19" s="431" t="str">
        <f>PI!B18</f>
        <v>Projet</v>
      </c>
      <c r="C19" s="431" t="str">
        <f>PI!C18</f>
        <v>promo</v>
      </c>
      <c r="D19" s="432">
        <f>PI!D18</f>
        <v>45015</v>
      </c>
      <c r="E19" s="442">
        <f>PI!E18</f>
        <v>0.34375</v>
      </c>
      <c r="F19" s="442">
        <f>PI!F18</f>
        <v>0.51041666666666663</v>
      </c>
      <c r="G19" s="433">
        <f>PI!G18</f>
        <v>0</v>
      </c>
      <c r="H19" s="433">
        <f>PI!H18</f>
        <v>0</v>
      </c>
      <c r="I19" s="434">
        <f>PI!I162</f>
        <v>0</v>
      </c>
    </row>
    <row r="20" spans="1:9" x14ac:dyDescent="0.15">
      <c r="A20" s="409" t="str">
        <f>'MP3-5'!A16</f>
        <v>MP3-5' Management d'équipe</v>
      </c>
      <c r="B20" s="431" t="str">
        <f>'MP3-5'!B16</f>
        <v>TD</v>
      </c>
      <c r="C20" s="431" t="str">
        <f>'MP3-5'!C16</f>
        <v>Gr 1</v>
      </c>
      <c r="D20" s="432">
        <f>'MP3-5'!D16</f>
        <v>45020</v>
      </c>
      <c r="E20" s="442">
        <f>'MP3-5'!E16</f>
        <v>0.34375</v>
      </c>
      <c r="F20" s="442">
        <f>'MP3-5'!F16</f>
        <v>0.42708333333333331</v>
      </c>
      <c r="G20" s="433" t="str">
        <f>'MP3-5'!G16</f>
        <v>C. Colin</v>
      </c>
      <c r="H20" s="433" t="str">
        <f>'MP3-5'!H16</f>
        <v>Affaire en cours Ne pas programmer</v>
      </c>
      <c r="I20" s="434">
        <f>PI!I82</f>
        <v>0</v>
      </c>
    </row>
    <row r="21" spans="1:9" x14ac:dyDescent="0.15">
      <c r="A21" s="409" t="str">
        <f>'MP3-5'!A17</f>
        <v>MP3-5' Management d'équipe</v>
      </c>
      <c r="B21" s="431" t="str">
        <f>'MP3-5'!B17</f>
        <v>TD</v>
      </c>
      <c r="C21" s="431" t="str">
        <f>'MP3-5'!C17</f>
        <v>Gr 2</v>
      </c>
      <c r="D21" s="432">
        <f>'MP3-5'!D17</f>
        <v>45020</v>
      </c>
      <c r="E21" s="442">
        <f>'MP3-5'!E17</f>
        <v>0.4375</v>
      </c>
      <c r="F21" s="442">
        <f>'MP3-5'!F17</f>
        <v>0.52083333333333337</v>
      </c>
      <c r="G21" s="433" t="str">
        <f>'MP3-5'!G17</f>
        <v>C. Colin</v>
      </c>
      <c r="H21" s="433" t="str">
        <f>'MP3-5'!H17</f>
        <v>Affaire en cours Ne pas programmer</v>
      </c>
      <c r="I21" s="434">
        <f>PI!I84</f>
        <v>0</v>
      </c>
    </row>
    <row r="22" spans="1:9" x14ac:dyDescent="0.15">
      <c r="A22" s="408" t="str">
        <f>langues!A12</f>
        <v>Langues</v>
      </c>
      <c r="B22" s="431" t="str">
        <f>langues!B12</f>
        <v>langues</v>
      </c>
      <c r="C22" s="431" t="str">
        <f>langues!C12</f>
        <v>promo</v>
      </c>
      <c r="D22" s="432">
        <f>langues!D12</f>
        <v>45021</v>
      </c>
      <c r="E22" s="444">
        <f>langues!E12</f>
        <v>0.5625</v>
      </c>
      <c r="F22" s="442">
        <f>langues!F12</f>
        <v>0.75</v>
      </c>
      <c r="G22" s="433">
        <f>langues!G12</f>
        <v>0</v>
      </c>
      <c r="H22" s="433">
        <f>langues!H12</f>
        <v>0</v>
      </c>
      <c r="I22" s="434">
        <f>PI!I105</f>
        <v>0</v>
      </c>
    </row>
    <row r="23" spans="1:9" x14ac:dyDescent="0.15">
      <c r="A23" s="411" t="str">
        <f>PI!A19</f>
        <v>Projet 1AI-Méthodologie et bilans</v>
      </c>
      <c r="B23" s="431" t="str">
        <f>PI!B19</f>
        <v>Projet</v>
      </c>
      <c r="C23" s="431" t="str">
        <f>PI!C19</f>
        <v>promo</v>
      </c>
      <c r="D23" s="432">
        <f>PI!D19</f>
        <v>45022</v>
      </c>
      <c r="E23" s="442">
        <f>PI!E19</f>
        <v>0.34375</v>
      </c>
      <c r="F23" s="442">
        <f>PI!F19</f>
        <v>0.51041666666666663</v>
      </c>
      <c r="G23" s="433">
        <f>PI!G19</f>
        <v>0</v>
      </c>
      <c r="H23" s="433">
        <f>PI!H19</f>
        <v>0</v>
      </c>
      <c r="I23" s="434">
        <f>PI!I188</f>
        <v>0</v>
      </c>
    </row>
    <row r="24" spans="1:9" x14ac:dyDescent="0.15">
      <c r="A24" s="408" t="str">
        <f>langues!A13</f>
        <v>Langues</v>
      </c>
      <c r="B24" s="431" t="str">
        <f>langues!B13</f>
        <v>langues</v>
      </c>
      <c r="C24" s="431" t="str">
        <f>langues!C13</f>
        <v>promo</v>
      </c>
      <c r="D24" s="432">
        <f>langues!D13</f>
        <v>45028</v>
      </c>
      <c r="E24" s="444">
        <f>langues!E13</f>
        <v>0.5625</v>
      </c>
      <c r="F24" s="442">
        <f>langues!F13</f>
        <v>0.75</v>
      </c>
      <c r="G24" s="433">
        <f>langues!G13</f>
        <v>0</v>
      </c>
      <c r="H24" s="433">
        <f>langues!H13</f>
        <v>0</v>
      </c>
      <c r="I24" s="434">
        <f>PI!I106</f>
        <v>0</v>
      </c>
    </row>
    <row r="25" spans="1:9" x14ac:dyDescent="0.15">
      <c r="A25" s="411" t="str">
        <f>PI!A20</f>
        <v>Projet 1AI-Méthodologie et bilans</v>
      </c>
      <c r="B25" s="431" t="str">
        <f>PI!B20</f>
        <v>Projet</v>
      </c>
      <c r="C25" s="431" t="str">
        <f>PI!C20</f>
        <v>promo</v>
      </c>
      <c r="D25" s="432">
        <f>PI!D20</f>
        <v>45029</v>
      </c>
      <c r="E25" s="442">
        <f>PI!E20</f>
        <v>0.34375</v>
      </c>
      <c r="F25" s="442">
        <f>PI!F20</f>
        <v>0.51041666666666663</v>
      </c>
      <c r="G25" s="433">
        <f>PI!G20</f>
        <v>0</v>
      </c>
      <c r="H25" s="433">
        <f>PI!H20</f>
        <v>0</v>
      </c>
      <c r="I25" s="434">
        <f>PI!I215</f>
        <v>0</v>
      </c>
    </row>
    <row r="26" spans="1:9" x14ac:dyDescent="0.15">
      <c r="A26" s="408" t="str">
        <f>langues!A14</f>
        <v>Langues</v>
      </c>
      <c r="B26" s="431" t="str">
        <f>langues!B14</f>
        <v>langues</v>
      </c>
      <c r="C26" s="431" t="str">
        <f>langues!C14</f>
        <v>promo</v>
      </c>
      <c r="D26" s="432">
        <f>langues!D14</f>
        <v>45049</v>
      </c>
      <c r="E26" s="444">
        <f>langues!E14</f>
        <v>0.5625</v>
      </c>
      <c r="F26" s="442">
        <f>langues!F14</f>
        <v>0.75</v>
      </c>
      <c r="G26" s="433">
        <f>langues!G14</f>
        <v>0</v>
      </c>
      <c r="H26" s="433">
        <f>langues!H14</f>
        <v>0</v>
      </c>
      <c r="I26" s="434">
        <f>PI!I120</f>
        <v>0</v>
      </c>
    </row>
    <row r="27" spans="1:9" x14ac:dyDescent="0.15">
      <c r="A27" s="411" t="str">
        <f>PI!A21</f>
        <v>Projet 1AI-Méthodologie et bilans</v>
      </c>
      <c r="B27" s="431" t="str">
        <f>PI!B21</f>
        <v>Projet</v>
      </c>
      <c r="C27" s="431" t="str">
        <f>PI!C21</f>
        <v>promo</v>
      </c>
      <c r="D27" s="432">
        <f>PI!D21</f>
        <v>45050</v>
      </c>
      <c r="E27" s="442">
        <f>PI!E21</f>
        <v>0.34375</v>
      </c>
      <c r="F27" s="442">
        <f>PI!F21</f>
        <v>0.51041666666666663</v>
      </c>
      <c r="G27" s="433">
        <f>PI!G21</f>
        <v>0</v>
      </c>
      <c r="H27" s="433">
        <f>PI!H21</f>
        <v>0</v>
      </c>
      <c r="I27" s="434">
        <f>PI!I240</f>
        <v>0</v>
      </c>
    </row>
    <row r="28" spans="1:9" x14ac:dyDescent="0.15">
      <c r="A28" s="408" t="str">
        <f>langues!A15</f>
        <v>Langues</v>
      </c>
      <c r="B28" s="431" t="str">
        <f>langues!B15</f>
        <v>langues</v>
      </c>
      <c r="C28" s="431" t="str">
        <f>langues!C15</f>
        <v>promo</v>
      </c>
      <c r="D28" s="432">
        <f>langues!D15</f>
        <v>45056</v>
      </c>
      <c r="E28" s="444">
        <f>langues!E15</f>
        <v>0.5625</v>
      </c>
      <c r="F28" s="442">
        <f>langues!F15</f>
        <v>0.75</v>
      </c>
      <c r="G28" s="433">
        <f>langues!G15</f>
        <v>0</v>
      </c>
      <c r="H28" s="433">
        <f>langues!H15</f>
        <v>0</v>
      </c>
      <c r="I28" s="434">
        <f>PI!I126</f>
        <v>0</v>
      </c>
    </row>
    <row r="29" spans="1:9" x14ac:dyDescent="0.15">
      <c r="A29" s="411" t="str">
        <f>PI!A22</f>
        <v>Projet 1AI-Méthodologie et bilans</v>
      </c>
      <c r="B29" s="431" t="str">
        <f>PI!B22</f>
        <v>Projet</v>
      </c>
      <c r="C29" s="431" t="str">
        <f>PI!C22</f>
        <v>promo</v>
      </c>
      <c r="D29" s="432">
        <f>PI!D22</f>
        <v>45057</v>
      </c>
      <c r="E29" s="442">
        <f>PI!E22</f>
        <v>0.34375</v>
      </c>
      <c r="F29" s="442">
        <f>PI!F22</f>
        <v>0.51041666666666663</v>
      </c>
      <c r="G29" s="433">
        <f>PI!G22</f>
        <v>0</v>
      </c>
      <c r="H29" s="433">
        <f>PI!H22</f>
        <v>0</v>
      </c>
      <c r="I29" s="434">
        <f>PI!I268</f>
        <v>0</v>
      </c>
    </row>
    <row r="30" spans="1:9" x14ac:dyDescent="0.15">
      <c r="A30" s="409" t="str">
        <f>'MP3-5'!A18</f>
        <v>MP3-5' Management d'équipe</v>
      </c>
      <c r="B30" s="431" t="str">
        <f>'MP3-5'!B18</f>
        <v>TP</v>
      </c>
      <c r="C30" s="431" t="str">
        <f>'MP3-5'!C18</f>
        <v>Gr 1.1</v>
      </c>
      <c r="D30" s="432">
        <f>'MP3-5'!D18</f>
        <v>45061</v>
      </c>
      <c r="E30" s="442">
        <f>'MP3-5'!E18</f>
        <v>0.4375</v>
      </c>
      <c r="F30" s="442">
        <f>'MP3-5'!F18</f>
        <v>0.52083333333333337</v>
      </c>
      <c r="G30" s="433" t="str">
        <f>'MP3-5'!G18</f>
        <v>C. Colin</v>
      </c>
      <c r="H30" s="433" t="str">
        <f>'MP3-5'!H18</f>
        <v>Affaire en cours Ne pas programmer</v>
      </c>
      <c r="I30" s="434">
        <f>PI!I95</f>
        <v>0</v>
      </c>
    </row>
    <row r="31" spans="1:9" ht="14" thickBot="1" x14ac:dyDescent="0.2">
      <c r="A31" s="683" t="str">
        <f>'MP3-5'!A19</f>
        <v>MP3-5' Management d'équipe</v>
      </c>
      <c r="B31" s="453" t="str">
        <f>'MP3-5'!B19</f>
        <v>TP</v>
      </c>
      <c r="C31" s="453" t="str">
        <f>'MP3-5'!C19</f>
        <v>Gr 1.2</v>
      </c>
      <c r="D31" s="462">
        <f>'MP3-5'!D19</f>
        <v>45061</v>
      </c>
      <c r="E31" s="455">
        <f>'MP3-5'!E19</f>
        <v>0.34375</v>
      </c>
      <c r="F31" s="455">
        <f>'MP3-5'!F19</f>
        <v>0.42708333333333331</v>
      </c>
      <c r="G31" s="457" t="str">
        <f>'MP3-5'!G19</f>
        <v>C. Colin</v>
      </c>
      <c r="H31" s="457" t="str">
        <f>'MP3-5'!H19</f>
        <v>Affaire en cours Ne pas programmer</v>
      </c>
      <c r="I31" s="463">
        <f>PI!I98</f>
        <v>0</v>
      </c>
    </row>
    <row r="32" spans="1:9" x14ac:dyDescent="0.15">
      <c r="A32" s="492" t="str">
        <f>'MP3-5'!A20</f>
        <v>MP3-5' Management d'équipe</v>
      </c>
      <c r="B32" s="427" t="str">
        <f>'MP3-5'!B20</f>
        <v>TP</v>
      </c>
      <c r="C32" s="427" t="str">
        <f>'MP3-5'!C20</f>
        <v>Gr 2.1</v>
      </c>
      <c r="D32" s="428">
        <f>'MP3-5'!D20</f>
        <v>45061</v>
      </c>
      <c r="E32" s="441">
        <f>'MP3-5'!E20</f>
        <v>0.66666666666666663</v>
      </c>
      <c r="F32" s="441">
        <f>'MP3-5'!F20</f>
        <v>0.75</v>
      </c>
      <c r="G32" s="429" t="str">
        <f>'MP3-5'!G20</f>
        <v>C. Colin</v>
      </c>
      <c r="H32" s="429" t="str">
        <f>'MP3-5'!H20</f>
        <v>Affaire en cours Ne pas programmer</v>
      </c>
      <c r="I32" s="430">
        <f>PI!I100</f>
        <v>0</v>
      </c>
    </row>
    <row r="33" spans="1:9" x14ac:dyDescent="0.15">
      <c r="A33" s="409" t="str">
        <f>'MP3-5'!A21</f>
        <v>MP3-5' Management d'équipe</v>
      </c>
      <c r="B33" s="431" t="str">
        <f>'MP3-5'!B21</f>
        <v>TP</v>
      </c>
      <c r="C33" s="431" t="str">
        <f>'MP3-5'!C21</f>
        <v>Gr 2.2</v>
      </c>
      <c r="D33" s="432">
        <f>'MP3-5'!D21</f>
        <v>45061</v>
      </c>
      <c r="E33" s="442">
        <f>'MP3-5'!E21</f>
        <v>0.57291666666666663</v>
      </c>
      <c r="F33" s="442">
        <f>'MP3-5'!F21</f>
        <v>0.65625</v>
      </c>
      <c r="G33" s="433" t="str">
        <f>'MP3-5'!G21</f>
        <v>C. Colin</v>
      </c>
      <c r="H33" s="433" t="str">
        <f>'MP3-5'!H21</f>
        <v>Affaire en cours Ne pas programmer</v>
      </c>
      <c r="I33" s="434">
        <f>PI!I103</f>
        <v>0</v>
      </c>
    </row>
    <row r="34" spans="1:9" x14ac:dyDescent="0.15">
      <c r="A34" s="408" t="str">
        <f>langues!A16</f>
        <v>Langues</v>
      </c>
      <c r="B34" s="431" t="str">
        <f>langues!B16</f>
        <v>langues</v>
      </c>
      <c r="C34" s="431" t="str">
        <f>langues!C16</f>
        <v>promo</v>
      </c>
      <c r="D34" s="432">
        <f>langues!D16</f>
        <v>45063</v>
      </c>
      <c r="E34" s="444">
        <f>langues!E16</f>
        <v>0.5625</v>
      </c>
      <c r="F34" s="442">
        <f>langues!F16</f>
        <v>0.75</v>
      </c>
      <c r="G34" s="433">
        <f>langues!G16</f>
        <v>0</v>
      </c>
      <c r="H34" s="433">
        <f>langues!H16</f>
        <v>0</v>
      </c>
      <c r="I34" s="434">
        <f>PI!I132</f>
        <v>0</v>
      </c>
    </row>
    <row r="35" spans="1:9" x14ac:dyDescent="0.15">
      <c r="A35" s="411" t="str">
        <f>PI!A23</f>
        <v>Projet 1AI-Méthodologie et bilans</v>
      </c>
      <c r="B35" s="431" t="str">
        <f>PI!B23</f>
        <v>Projet</v>
      </c>
      <c r="C35" s="431" t="str">
        <f>PI!C23</f>
        <v>promo</v>
      </c>
      <c r="D35" s="432">
        <f>PI!D23</f>
        <v>45065</v>
      </c>
      <c r="E35" s="442">
        <f>PI!E23</f>
        <v>0.34375</v>
      </c>
      <c r="F35" s="442">
        <f>PI!F23</f>
        <v>0.51041666666666663</v>
      </c>
      <c r="G35" s="433">
        <f>PI!G23</f>
        <v>0</v>
      </c>
      <c r="H35" s="433">
        <f>PI!H23</f>
        <v>0</v>
      </c>
      <c r="I35" s="434">
        <f>PI!I286</f>
        <v>0</v>
      </c>
    </row>
    <row r="36" spans="1:9" x14ac:dyDescent="0.15">
      <c r="A36" s="554" t="str">
        <f>'MP3-5 (CG)'!A11</f>
        <v>MP3-5 Ingénierie de l’intelligence collective (niveau 1)</v>
      </c>
      <c r="B36" s="431" t="str">
        <f>'MP3-5 (CG)'!B11</f>
        <v>TD3</v>
      </c>
      <c r="C36" s="431" t="str">
        <f>'MP3-5 (CG)'!C11</f>
        <v>Gr 2</v>
      </c>
      <c r="D36" s="432">
        <f>'MP3-5 (CG)'!D11</f>
        <v>45068</v>
      </c>
      <c r="E36" s="442">
        <f>'MP3-5 (CG)'!E11</f>
        <v>0.58333333333333337</v>
      </c>
      <c r="F36" s="442">
        <f>'MP3-5 (CG)'!F11</f>
        <v>0.70833333333333337</v>
      </c>
      <c r="G36" s="435" t="str">
        <f>'MP3-5 (CG)'!G11</f>
        <v>C. Guidat</v>
      </c>
      <c r="H36" s="433">
        <f>'MP3-5 (CG)'!H11</f>
        <v>0</v>
      </c>
      <c r="I36" s="434">
        <f>PI!I378</f>
        <v>0</v>
      </c>
    </row>
    <row r="37" spans="1:9" x14ac:dyDescent="0.15">
      <c r="A37" s="408" t="str">
        <f>langues!A17</f>
        <v>Langues</v>
      </c>
      <c r="B37" s="431" t="str">
        <f>langues!B17</f>
        <v>langues</v>
      </c>
      <c r="C37" s="431" t="str">
        <f>langues!C17</f>
        <v>promo</v>
      </c>
      <c r="D37" s="432">
        <f>langues!D17</f>
        <v>45070</v>
      </c>
      <c r="E37" s="444">
        <f>langues!E17</f>
        <v>0.5625</v>
      </c>
      <c r="F37" s="442">
        <f>langues!F17</f>
        <v>0.75</v>
      </c>
      <c r="G37" s="433">
        <f>langues!G17</f>
        <v>0</v>
      </c>
      <c r="H37" s="433">
        <f>langues!H17</f>
        <v>0</v>
      </c>
      <c r="I37" s="434">
        <f>PI!I135</f>
        <v>0</v>
      </c>
    </row>
    <row r="38" spans="1:9" x14ac:dyDescent="0.15">
      <c r="A38" s="411" t="str">
        <f>PI!A24</f>
        <v>Projet 1AI-Méthodologie et bilans</v>
      </c>
      <c r="B38" s="431" t="str">
        <f>PI!B24</f>
        <v>Projet</v>
      </c>
      <c r="C38" s="431" t="str">
        <f>PI!C24</f>
        <v>promo</v>
      </c>
      <c r="D38" s="432">
        <f>PI!D24</f>
        <v>45071</v>
      </c>
      <c r="E38" s="442">
        <f>PI!E24</f>
        <v>0.34375</v>
      </c>
      <c r="F38" s="442">
        <f>PI!F24</f>
        <v>0.51041666666666663</v>
      </c>
      <c r="G38" s="433">
        <f>PI!G24</f>
        <v>0</v>
      </c>
      <c r="H38" s="433">
        <f>PI!H24</f>
        <v>0</v>
      </c>
      <c r="I38" s="434">
        <f>PI!I318</f>
        <v>0</v>
      </c>
    </row>
    <row r="39" spans="1:9" x14ac:dyDescent="0.15">
      <c r="A39" s="554" t="str">
        <f>'MP3-5 (CG)'!A10</f>
        <v>MP3-5 Ingénierie de l’intelligence collective (niveau 1)</v>
      </c>
      <c r="B39" s="431" t="str">
        <f>'MP3-5 (CG)'!B10</f>
        <v>TD3</v>
      </c>
      <c r="C39" s="431" t="str">
        <f>'MP3-5 (CG)'!C10</f>
        <v>Gr 1</v>
      </c>
      <c r="D39" s="432">
        <f>'MP3-5 (CG)'!D10</f>
        <v>45072</v>
      </c>
      <c r="E39" s="442">
        <f>'MP3-5 (CG)'!E10</f>
        <v>0.375</v>
      </c>
      <c r="F39" s="442">
        <f>'MP3-5 (CG)'!F10</f>
        <v>0.5</v>
      </c>
      <c r="G39" s="435" t="str">
        <f>'MP3-5 (CG)'!G10</f>
        <v>C. Guidat</v>
      </c>
      <c r="H39" s="433">
        <f>'MP3-5 (CG)'!H10</f>
        <v>0</v>
      </c>
      <c r="I39" s="434">
        <f>PI!I377</f>
        <v>0</v>
      </c>
    </row>
    <row r="40" spans="1:9" x14ac:dyDescent="0.15">
      <c r="A40" s="556" t="str">
        <f>'GE3'!A10</f>
        <v>GE3 Simulation entrepreneuriale</v>
      </c>
      <c r="B40" s="431" t="str">
        <f>'GE3'!B10</f>
        <v>Séance 1</v>
      </c>
      <c r="C40" s="431" t="str">
        <f>'GE3'!C10</f>
        <v>promo</v>
      </c>
      <c r="D40" s="432">
        <f>'GE3'!D10</f>
        <v>45077</v>
      </c>
      <c r="E40" s="442">
        <f>'GE3'!E10</f>
        <v>0.34375</v>
      </c>
      <c r="F40" s="442">
        <f>'GE3'!F10</f>
        <v>0.51041666666666663</v>
      </c>
      <c r="G40" s="433">
        <f>'GE3'!G10</f>
        <v>0</v>
      </c>
      <c r="H40" s="433">
        <f>'GE3'!H10</f>
        <v>0</v>
      </c>
      <c r="I40" s="434">
        <f>PI!I280</f>
        <v>0</v>
      </c>
    </row>
    <row r="41" spans="1:9" x14ac:dyDescent="0.15">
      <c r="A41" s="408" t="str">
        <f>langues!A18</f>
        <v>Langues</v>
      </c>
      <c r="B41" s="431" t="str">
        <f>langues!B18</f>
        <v>langues</v>
      </c>
      <c r="C41" s="431" t="str">
        <f>langues!C18</f>
        <v>promo</v>
      </c>
      <c r="D41" s="432">
        <f>langues!D18</f>
        <v>45077</v>
      </c>
      <c r="E41" s="444">
        <f>langues!E18</f>
        <v>0.5625</v>
      </c>
      <c r="F41" s="442">
        <f>langues!F18</f>
        <v>0.75</v>
      </c>
      <c r="G41" s="433">
        <f>langues!G18</f>
        <v>0</v>
      </c>
      <c r="H41" s="433">
        <f>langues!H18</f>
        <v>0</v>
      </c>
      <c r="I41" s="434">
        <f>PI!I145</f>
        <v>0</v>
      </c>
    </row>
    <row r="42" spans="1:9" x14ac:dyDescent="0.15">
      <c r="A42" s="411" t="str">
        <f>PI!A25</f>
        <v>Projet 1AI-Méthodologie et bilans</v>
      </c>
      <c r="B42" s="431" t="str">
        <f>PI!B25</f>
        <v>Projet</v>
      </c>
      <c r="C42" s="431" t="str">
        <f>PI!C25</f>
        <v>promo</v>
      </c>
      <c r="D42" s="432">
        <f>PI!D25</f>
        <v>45078</v>
      </c>
      <c r="E42" s="442">
        <f>PI!E25</f>
        <v>0.34375</v>
      </c>
      <c r="F42" s="442">
        <f>PI!F25</f>
        <v>0.51041666666666663</v>
      </c>
      <c r="G42" s="433">
        <f>PI!G25</f>
        <v>0</v>
      </c>
      <c r="H42" s="433">
        <f>PI!H25</f>
        <v>0</v>
      </c>
      <c r="I42" s="434">
        <f>PI!I331</f>
        <v>0</v>
      </c>
    </row>
    <row r="43" spans="1:9" x14ac:dyDescent="0.15">
      <c r="A43" s="556" t="str">
        <f>'GE3'!A11</f>
        <v>GE3 Simulation entrepreneuriale</v>
      </c>
      <c r="B43" s="431" t="str">
        <f>'GE3'!B11</f>
        <v>Séance 2</v>
      </c>
      <c r="C43" s="431" t="str">
        <f>'GE3'!C11</f>
        <v>promo</v>
      </c>
      <c r="D43" s="432">
        <f>'GE3'!D11</f>
        <v>45079</v>
      </c>
      <c r="E43" s="443">
        <f>'GE3'!E11</f>
        <v>0.34375</v>
      </c>
      <c r="F43" s="442">
        <f>'GE3'!F11</f>
        <v>0.51041666666666663</v>
      </c>
      <c r="G43" s="433">
        <f>'GE3'!G11</f>
        <v>0</v>
      </c>
      <c r="H43" s="433">
        <f>'GE3'!H11</f>
        <v>0</v>
      </c>
      <c r="I43" s="434">
        <f>PI!I281</f>
        <v>0</v>
      </c>
    </row>
    <row r="44" spans="1:9" x14ac:dyDescent="0.15">
      <c r="A44" s="556" t="str">
        <f>'GE3'!A12</f>
        <v>GE3 Simulation entrepreneuriale</v>
      </c>
      <c r="B44" s="431" t="str">
        <f>'GE3'!B12</f>
        <v>Séance 3</v>
      </c>
      <c r="C44" s="431" t="str">
        <f>'GE3'!C12</f>
        <v>promo</v>
      </c>
      <c r="D44" s="432">
        <f>'GE3'!D12</f>
        <v>45079</v>
      </c>
      <c r="E44" s="442">
        <f>'GE3'!E12</f>
        <v>0.57291666666666663</v>
      </c>
      <c r="F44" s="442">
        <f>'GE3'!F12</f>
        <v>0.73958333333333326</v>
      </c>
      <c r="G44" s="433">
        <f>'GE3'!G12</f>
        <v>0</v>
      </c>
      <c r="H44" s="433">
        <f>'GE3'!H12</f>
        <v>0</v>
      </c>
      <c r="I44" s="434">
        <f>PI!I282</f>
        <v>0</v>
      </c>
    </row>
    <row r="45" spans="1:9" x14ac:dyDescent="0.15">
      <c r="A45" s="409" t="str">
        <f>'MP3-5'!A22</f>
        <v>MP3-5' Management d'équipe</v>
      </c>
      <c r="B45" s="431" t="str">
        <f>'MP3-5'!B22</f>
        <v>TP</v>
      </c>
      <c r="C45" s="431" t="str">
        <f>'MP3-5'!C22</f>
        <v>Gr 1.1</v>
      </c>
      <c r="D45" s="432">
        <f>'MP3-5'!D22</f>
        <v>45082</v>
      </c>
      <c r="E45" s="442">
        <f>'MP3-5'!E22</f>
        <v>0.4375</v>
      </c>
      <c r="F45" s="442">
        <f>'MP3-5'!F22</f>
        <v>0.52083333333333337</v>
      </c>
      <c r="G45" s="433" t="str">
        <f>'MP3-5'!G22</f>
        <v>C. Colin</v>
      </c>
      <c r="H45" s="433" t="str">
        <f>'MP3-5'!H22</f>
        <v>Affaire en cours Ne pas programmer</v>
      </c>
      <c r="I45" s="434">
        <f>PI!I172</f>
        <v>0</v>
      </c>
    </row>
    <row r="46" spans="1:9" x14ac:dyDescent="0.15">
      <c r="A46" s="409" t="str">
        <f>'MP3-5'!A23</f>
        <v>MP3-5' Management d'équipe</v>
      </c>
      <c r="B46" s="431" t="str">
        <f>'MP3-5'!B23</f>
        <v>TP</v>
      </c>
      <c r="C46" s="431" t="str">
        <f>'MP3-5'!C23</f>
        <v>Gr 1.2</v>
      </c>
      <c r="D46" s="432">
        <f>'MP3-5'!D23</f>
        <v>45082</v>
      </c>
      <c r="E46" s="442">
        <f>'MP3-5'!E23</f>
        <v>0.34375</v>
      </c>
      <c r="F46" s="442">
        <f>'MP3-5'!F23</f>
        <v>0.42708333333333331</v>
      </c>
      <c r="G46" s="433" t="str">
        <f>'MP3-5'!G23</f>
        <v>C. Colin</v>
      </c>
      <c r="H46" s="433" t="str">
        <f>'MP3-5'!H23</f>
        <v>Affaire en cours Ne pas programmer</v>
      </c>
      <c r="I46" s="434">
        <f>PI!I175</f>
        <v>0</v>
      </c>
    </row>
    <row r="47" spans="1:9" x14ac:dyDescent="0.15">
      <c r="A47" s="409" t="str">
        <f>'MP3-5'!A24</f>
        <v>MP3-5' Management d'équipe</v>
      </c>
      <c r="B47" s="510" t="str">
        <f>'MP3-5'!B24</f>
        <v>TP</v>
      </c>
      <c r="C47" s="431" t="str">
        <f>'MP3-5'!C24</f>
        <v>Gr 2.1</v>
      </c>
      <c r="D47" s="509">
        <f>'MP3-5'!D24</f>
        <v>45082</v>
      </c>
      <c r="E47" s="542">
        <f>'MP3-5'!E24</f>
        <v>0.57291666666666663</v>
      </c>
      <c r="F47" s="543">
        <f>'MP3-5'!F24</f>
        <v>0.65625</v>
      </c>
      <c r="G47" s="528" t="str">
        <f>'MP3-5'!G24</f>
        <v>C. Colin</v>
      </c>
      <c r="H47" s="528" t="str">
        <f>'MP3-5'!H24</f>
        <v>Affaire en cours Ne pas programmer</v>
      </c>
      <c r="I47" s="538">
        <f>'MP3-5'!I24</f>
        <v>0</v>
      </c>
    </row>
    <row r="48" spans="1:9" x14ac:dyDescent="0.15">
      <c r="A48" s="409" t="str">
        <f>'MP3-5'!A25</f>
        <v>MP3-5' Management d'équipe</v>
      </c>
      <c r="B48" s="510" t="str">
        <f>'MP3-5'!B25</f>
        <v>TP</v>
      </c>
      <c r="C48" s="431" t="str">
        <f>'MP3-5'!C25</f>
        <v>Gr 2.2</v>
      </c>
      <c r="D48" s="509">
        <f>'MP3-5'!D25</f>
        <v>45082</v>
      </c>
      <c r="E48" s="543">
        <f>'MP3-5'!E25</f>
        <v>0.66666666666666663</v>
      </c>
      <c r="F48" s="543">
        <f>'MP3-5'!F25</f>
        <v>0.75</v>
      </c>
      <c r="G48" s="528" t="str">
        <f>'MP3-5'!G25</f>
        <v>C. Colin</v>
      </c>
      <c r="H48" s="528" t="str">
        <f>'MP3-5'!H25</f>
        <v>Affaire en cours Ne pas programmer</v>
      </c>
      <c r="I48" s="538">
        <f>'MP3-5'!I25</f>
        <v>0</v>
      </c>
    </row>
    <row r="49" spans="1:9" x14ac:dyDescent="0.15">
      <c r="A49" s="556" t="str">
        <f>'GE3'!A13</f>
        <v>GE3 Simulation entrepreneuriale</v>
      </c>
      <c r="B49" s="431" t="str">
        <f>'GE3'!B13</f>
        <v>Séance 4</v>
      </c>
      <c r="C49" s="431" t="str">
        <f>'GE3'!C13</f>
        <v>promo</v>
      </c>
      <c r="D49" s="432">
        <f>'GE3'!D13</f>
        <v>45083</v>
      </c>
      <c r="E49" s="443">
        <f>'GE3'!E13</f>
        <v>0.57291666666666663</v>
      </c>
      <c r="F49" s="442">
        <f>'GE3'!F13</f>
        <v>0.73958333333333326</v>
      </c>
      <c r="G49" s="433">
        <f>'GE3'!G13</f>
        <v>0</v>
      </c>
      <c r="H49" s="433">
        <f>'GE3'!H13</f>
        <v>0</v>
      </c>
      <c r="I49" s="434">
        <f>PI!I296</f>
        <v>0</v>
      </c>
    </row>
    <row r="50" spans="1:9" x14ac:dyDescent="0.15">
      <c r="A50" s="556" t="str">
        <f>'GE3'!A14</f>
        <v>GE3 Simulation entrepreneuriale</v>
      </c>
      <c r="B50" s="431" t="str">
        <f>'GE3'!B14</f>
        <v>Séance 5</v>
      </c>
      <c r="C50" s="431" t="str">
        <f>'GE3'!C14</f>
        <v>promo</v>
      </c>
      <c r="D50" s="432">
        <f>'GE3'!D14</f>
        <v>45084</v>
      </c>
      <c r="E50" s="442">
        <f>'GE3'!E14</f>
        <v>0.34375</v>
      </c>
      <c r="F50" s="442">
        <f>'GE3'!F14</f>
        <v>0.51041666666666663</v>
      </c>
      <c r="G50" s="433">
        <f>'GE3'!G14</f>
        <v>0</v>
      </c>
      <c r="H50" s="433">
        <f>'GE3'!H14</f>
        <v>0</v>
      </c>
      <c r="I50" s="434">
        <f>PI!I299</f>
        <v>0</v>
      </c>
    </row>
    <row r="51" spans="1:9" x14ac:dyDescent="0.15">
      <c r="A51" s="408" t="str">
        <f>langues!A19</f>
        <v>Langues</v>
      </c>
      <c r="B51" s="431" t="str">
        <f>langues!B19</f>
        <v>langues</v>
      </c>
      <c r="C51" s="431" t="str">
        <f>langues!C19</f>
        <v>promo</v>
      </c>
      <c r="D51" s="432">
        <f>langues!D19</f>
        <v>45084</v>
      </c>
      <c r="E51" s="444">
        <f>langues!E19</f>
        <v>0.5625</v>
      </c>
      <c r="F51" s="442">
        <f>langues!F19</f>
        <v>0.75</v>
      </c>
      <c r="G51" s="433">
        <f>langues!I19</f>
        <v>0</v>
      </c>
      <c r="H51" s="433">
        <f>langues!H19</f>
        <v>0</v>
      </c>
      <c r="I51" s="434">
        <f>PI!I150</f>
        <v>0</v>
      </c>
    </row>
    <row r="52" spans="1:9" x14ac:dyDescent="0.15">
      <c r="A52" s="411" t="str">
        <f>PI!A26</f>
        <v>Projet 1AI-Méthodologie et bilans</v>
      </c>
      <c r="B52" s="431" t="str">
        <f>PI!B26</f>
        <v>Projet</v>
      </c>
      <c r="C52" s="431" t="str">
        <f>PI!C26</f>
        <v>promo</v>
      </c>
      <c r="D52" s="432">
        <f>PI!D26</f>
        <v>45085</v>
      </c>
      <c r="E52" s="442">
        <f>PI!E26</f>
        <v>0.34375</v>
      </c>
      <c r="F52" s="442">
        <f>PI!F26</f>
        <v>0.51041666666666663</v>
      </c>
      <c r="G52" s="433">
        <f>PI!G26</f>
        <v>0</v>
      </c>
      <c r="H52" s="433">
        <f>PI!H26</f>
        <v>0</v>
      </c>
      <c r="I52" s="434">
        <f>PI!I350</f>
        <v>0</v>
      </c>
    </row>
    <row r="53" spans="1:9" ht="14" thickBot="1" x14ac:dyDescent="0.2">
      <c r="A53" s="681" t="str">
        <f>'GE3'!A15</f>
        <v>GE3 Simulation entrepreneuriale</v>
      </c>
      <c r="B53" s="453" t="str">
        <f>'GE3'!B15</f>
        <v>Séance 6</v>
      </c>
      <c r="C53" s="453" t="str">
        <f>'GE3'!C15</f>
        <v>promo</v>
      </c>
      <c r="D53" s="462">
        <f>'GE3'!D15</f>
        <v>45086</v>
      </c>
      <c r="E53" s="455">
        <f>'GE3'!E15</f>
        <v>0.34375</v>
      </c>
      <c r="F53" s="455">
        <f>'GE3'!F15</f>
        <v>0.51041666666666663</v>
      </c>
      <c r="G53" s="457">
        <f>'GE3'!G15</f>
        <v>0</v>
      </c>
      <c r="H53" s="457">
        <f>'GE3'!H15</f>
        <v>0</v>
      </c>
      <c r="I53" s="463">
        <f>PI!I307</f>
        <v>0</v>
      </c>
    </row>
    <row r="54" spans="1:9" x14ac:dyDescent="0.15">
      <c r="A54" s="776" t="str">
        <f>'GE3'!A16</f>
        <v>GE3 Simulation entrepreneuriale</v>
      </c>
      <c r="B54" s="427" t="str">
        <f>'GE3'!B16</f>
        <v>Séance 7</v>
      </c>
      <c r="C54" s="427" t="str">
        <f>'GE3'!C16</f>
        <v>promo</v>
      </c>
      <c r="D54" s="428">
        <f>'GE3'!D16</f>
        <v>45086</v>
      </c>
      <c r="E54" s="441">
        <f>'GE3'!E16</f>
        <v>0.57291666666666663</v>
      </c>
      <c r="F54" s="441">
        <f>'GE3'!F16</f>
        <v>0.73958333333333326</v>
      </c>
      <c r="G54" s="429">
        <f>'GE3'!G16</f>
        <v>0</v>
      </c>
      <c r="H54" s="430">
        <f>'GE3'!H16</f>
        <v>0</v>
      </c>
      <c r="I54" s="433">
        <f>PI!I315</f>
        <v>0</v>
      </c>
    </row>
    <row r="55" spans="1:9" x14ac:dyDescent="0.15">
      <c r="A55" s="409" t="str">
        <f>'MP3-5'!A26</f>
        <v>MP3-5' Management d'équipe</v>
      </c>
      <c r="B55" s="510" t="str">
        <f>'MP3-5'!B26</f>
        <v>TD</v>
      </c>
      <c r="C55" s="431" t="str">
        <f>'MP3-5'!C26</f>
        <v>Gr 1</v>
      </c>
      <c r="D55" s="509">
        <f>'MP3-5'!D26</f>
        <v>45089</v>
      </c>
      <c r="E55" s="542">
        <f>'MP3-5'!E26</f>
        <v>0.34375</v>
      </c>
      <c r="F55" s="543">
        <f>'MP3-5'!F26</f>
        <v>0.52083333333333337</v>
      </c>
      <c r="G55" s="528" t="str">
        <f>'MP3-5'!G26</f>
        <v>C. Colin</v>
      </c>
      <c r="H55" s="538" t="str">
        <f>'MP3-5'!H26</f>
        <v>Affaire en cours Ne pas programmer</v>
      </c>
      <c r="I55" s="528">
        <f>'MP3-5'!I26</f>
        <v>0</v>
      </c>
    </row>
    <row r="56" spans="1:9" x14ac:dyDescent="0.15">
      <c r="A56" s="409" t="str">
        <f>'MP3-5'!A27</f>
        <v>MP3-5' Management d'équipe</v>
      </c>
      <c r="B56" s="510" t="str">
        <f>'MP3-5'!B27</f>
        <v>TD</v>
      </c>
      <c r="C56" s="431" t="str">
        <f>'MP3-5'!C27</f>
        <v>Gr 2</v>
      </c>
      <c r="D56" s="509">
        <f>'MP3-5'!D27</f>
        <v>45089</v>
      </c>
      <c r="E56" s="543">
        <f>'MP3-5'!E27</f>
        <v>0.57291666666666663</v>
      </c>
      <c r="F56" s="543">
        <f>'MP3-5'!F27</f>
        <v>0.75</v>
      </c>
      <c r="G56" s="528" t="str">
        <f>'MP3-5'!G27</f>
        <v>C. Colin</v>
      </c>
      <c r="H56" s="538" t="str">
        <f>'MP3-5'!H27</f>
        <v>Affaire en cours Ne pas programmer</v>
      </c>
      <c r="I56" s="528">
        <f>'MP3-5'!I27</f>
        <v>0</v>
      </c>
    </row>
    <row r="57" spans="1:9" x14ac:dyDescent="0.15">
      <c r="A57" s="408" t="str">
        <f>langues!A20</f>
        <v>Langues</v>
      </c>
      <c r="B57" s="431" t="str">
        <f>langues!B20</f>
        <v>langues</v>
      </c>
      <c r="C57" s="431" t="str">
        <f>langues!C20</f>
        <v>promo</v>
      </c>
      <c r="D57" s="504">
        <f>langues!D20</f>
        <v>45090</v>
      </c>
      <c r="E57" s="444">
        <f>langues!E20</f>
        <v>0.66666666666666663</v>
      </c>
      <c r="F57" s="442">
        <f>langues!F20</f>
        <v>0.75</v>
      </c>
      <c r="G57" s="528">
        <f>langues!G20</f>
        <v>0</v>
      </c>
      <c r="H57" s="538">
        <f>langues!H20</f>
        <v>0</v>
      </c>
      <c r="I57" s="528" t="e">
        <f>'IS5'!#REF!</f>
        <v>#REF!</v>
      </c>
    </row>
    <row r="58" spans="1:9" x14ac:dyDescent="0.15">
      <c r="A58" s="411" t="str">
        <f>PI!A27</f>
        <v>Projet 1AI-Méthodologie et bilans</v>
      </c>
      <c r="B58" s="431" t="str">
        <f>PI!B27</f>
        <v>soutenance</v>
      </c>
      <c r="C58" s="431" t="str">
        <f>PI!C27</f>
        <v>promo</v>
      </c>
      <c r="D58" s="432">
        <f>PI!D27</f>
        <v>45092</v>
      </c>
      <c r="E58" s="442">
        <f>PI!E27</f>
        <v>0.34375</v>
      </c>
      <c r="F58" s="442">
        <f>PI!F27</f>
        <v>0.51041666666666663</v>
      </c>
      <c r="G58" s="433">
        <f>PI!G27</f>
        <v>0</v>
      </c>
      <c r="H58" s="434">
        <f>PI!H27</f>
        <v>0</v>
      </c>
      <c r="I58" s="433">
        <f>PI!I364</f>
        <v>0</v>
      </c>
    </row>
    <row r="59" spans="1:9" x14ac:dyDescent="0.15">
      <c r="A59" s="411" t="str">
        <f>PI!A28</f>
        <v>Projet 1AI-Méthodologie et bilans</v>
      </c>
      <c r="B59" s="431" t="str">
        <f>PI!B28</f>
        <v>soutenance</v>
      </c>
      <c r="C59" s="431" t="str">
        <f>PI!C28</f>
        <v>promo</v>
      </c>
      <c r="D59" s="432">
        <f>PI!D28</f>
        <v>45092</v>
      </c>
      <c r="E59" s="442">
        <f>PI!E28</f>
        <v>0.57291666666666663</v>
      </c>
      <c r="F59" s="442">
        <f>PI!F28</f>
        <v>0.73958333333333326</v>
      </c>
      <c r="G59" s="433">
        <f>PI!G28</f>
        <v>0</v>
      </c>
      <c r="H59" s="434">
        <f>PI!H28</f>
        <v>0</v>
      </c>
      <c r="I59" s="433">
        <f>PI!I365</f>
        <v>0</v>
      </c>
    </row>
    <row r="60" spans="1:9" x14ac:dyDescent="0.15">
      <c r="A60" s="411" t="str">
        <f>PI!A29</f>
        <v>Projet 1AI-Méthodologie et bilans</v>
      </c>
      <c r="B60" s="431" t="str">
        <f>PI!B29</f>
        <v>soutenance</v>
      </c>
      <c r="C60" s="431" t="str">
        <f>PI!C29</f>
        <v>promo</v>
      </c>
      <c r="D60" s="432">
        <f>PI!D29</f>
        <v>45093</v>
      </c>
      <c r="E60" s="442">
        <f>PI!E29</f>
        <v>0.34375</v>
      </c>
      <c r="F60" s="442">
        <f>PI!F29</f>
        <v>0.51041666666666663</v>
      </c>
      <c r="G60" s="433">
        <f>PI!G29</f>
        <v>0</v>
      </c>
      <c r="H60" s="434">
        <f>PI!H29</f>
        <v>0</v>
      </c>
      <c r="I60" s="433">
        <f>PI!I366</f>
        <v>0</v>
      </c>
    </row>
    <row r="61" spans="1:9" x14ac:dyDescent="0.15">
      <c r="A61" s="411" t="str">
        <f>PI!A30</f>
        <v>Projet 1AI-Méthodologie et bilans</v>
      </c>
      <c r="B61" s="431" t="str">
        <f>PI!B30</f>
        <v>soutenance</v>
      </c>
      <c r="C61" s="431" t="str">
        <f>PI!C30</f>
        <v>promo</v>
      </c>
      <c r="D61" s="432">
        <f>PI!D30</f>
        <v>45093</v>
      </c>
      <c r="E61" s="442">
        <f>PI!E30</f>
        <v>0.57291666666666663</v>
      </c>
      <c r="F61" s="442">
        <f>PI!F30</f>
        <v>0.73958333333333326</v>
      </c>
      <c r="G61" s="433">
        <f>PI!G30</f>
        <v>0</v>
      </c>
      <c r="H61" s="434">
        <f>PI!H30</f>
        <v>0</v>
      </c>
      <c r="I61" s="433">
        <f>PI!I367</f>
        <v>0</v>
      </c>
    </row>
    <row r="62" spans="1:9" x14ac:dyDescent="0.15">
      <c r="A62" s="409" t="str">
        <f>'MP3-5'!A28</f>
        <v>MP3-5' Management d'équipe</v>
      </c>
      <c r="B62" s="510" t="str">
        <f>'MP3-5'!B28</f>
        <v>TD</v>
      </c>
      <c r="C62" s="431" t="str">
        <f>'MP3-5'!C28</f>
        <v>Gr 2</v>
      </c>
      <c r="D62" s="509">
        <f>'MP3-5'!D28</f>
        <v>45096</v>
      </c>
      <c r="E62" s="543">
        <f>'MP3-5'!E28</f>
        <v>0.57291666666666663</v>
      </c>
      <c r="F62" s="543">
        <f>'MP3-5'!F28</f>
        <v>0.75</v>
      </c>
      <c r="G62" s="528" t="str">
        <f>'MP3-5'!G28</f>
        <v>C. Colin</v>
      </c>
      <c r="H62" s="538" t="str">
        <f>'MP3-5'!H28</f>
        <v>Affaire en cours Ne pas programmer</v>
      </c>
      <c r="I62" s="528" t="str">
        <f>'MP3-5'!I28</f>
        <v>programmer 2h, 15 minutes de pause puis 2h</v>
      </c>
    </row>
    <row r="63" spans="1:9" x14ac:dyDescent="0.15">
      <c r="A63" s="557" t="s">
        <v>36</v>
      </c>
      <c r="B63" s="431" t="str">
        <f>'GP3'!B10</f>
        <v>TP1</v>
      </c>
      <c r="C63" s="431" t="str">
        <f>'GP3'!C10</f>
        <v>Gr 1.2</v>
      </c>
      <c r="D63" s="432">
        <f>'GP3'!D10</f>
        <v>45096</v>
      </c>
      <c r="E63" s="442">
        <f>'GP3'!E10</f>
        <v>0.35416666666666669</v>
      </c>
      <c r="F63" s="442">
        <f>'GP3'!F10</f>
        <v>0.72916666666666663</v>
      </c>
      <c r="G63" s="435" t="str">
        <f>'GP3'!G10</f>
        <v>O. Potier</v>
      </c>
      <c r="H63" s="451" t="str">
        <f>'GP3'!H10</f>
        <v>Dombasle</v>
      </c>
      <c r="I63" s="433">
        <f>PI!I326</f>
        <v>0</v>
      </c>
    </row>
    <row r="64" spans="1:9" x14ac:dyDescent="0.15">
      <c r="A64" s="409" t="str">
        <f>'MP3-5'!A29</f>
        <v>MP3-5' Management d'équipe</v>
      </c>
      <c r="B64" s="510" t="str">
        <f>'MP3-5'!B29</f>
        <v>TD</v>
      </c>
      <c r="C64" s="431" t="str">
        <f>'MP3-5'!C29</f>
        <v>Gr 1</v>
      </c>
      <c r="D64" s="509">
        <f>'MP3-5'!D29</f>
        <v>45097</v>
      </c>
      <c r="E64" s="543">
        <f>'MP3-5'!E29</f>
        <v>0.34375</v>
      </c>
      <c r="F64" s="543">
        <f>'MP3-5'!F29</f>
        <v>0.52083333333333337</v>
      </c>
      <c r="G64" s="528" t="str">
        <f>'MP3-5'!G29</f>
        <v>C. Colin</v>
      </c>
      <c r="H64" s="538" t="str">
        <f>'MP3-5'!H29</f>
        <v>Affaire en cours Ne pas programmer</v>
      </c>
      <c r="I64" s="528" t="str">
        <f>'MP3-5'!I29</f>
        <v>programmer 2h, 15 minutes de pause puis 2h</v>
      </c>
    </row>
    <row r="65" spans="1:9" x14ac:dyDescent="0.15">
      <c r="A65" s="557" t="s">
        <v>36</v>
      </c>
      <c r="B65" s="431" t="str">
        <f>'GP3'!B11</f>
        <v>TP1</v>
      </c>
      <c r="C65" s="431" t="str">
        <f>'GP3'!C11</f>
        <v>Gr 2.2</v>
      </c>
      <c r="D65" s="432">
        <f>'GP3'!D11</f>
        <v>45097</v>
      </c>
      <c r="E65" s="442">
        <f>'GP3'!E11</f>
        <v>0.35416666666666669</v>
      </c>
      <c r="F65" s="442">
        <f>'GP3'!F11</f>
        <v>0.72916666666666663</v>
      </c>
      <c r="G65" s="435" t="str">
        <f>'GP3'!G11</f>
        <v>O. Potier</v>
      </c>
      <c r="H65" s="451" t="str">
        <f>'GP3'!H11</f>
        <v>Dombasle</v>
      </c>
      <c r="I65" s="433">
        <f>PI!I329</f>
        <v>0</v>
      </c>
    </row>
    <row r="66" spans="1:9" x14ac:dyDescent="0.15">
      <c r="A66" s="556" t="str">
        <f>'GE3'!A17</f>
        <v>GE3 Simulation entrepreneuriale</v>
      </c>
      <c r="B66" s="431" t="str">
        <f>'GE3'!B17</f>
        <v>Soutenances</v>
      </c>
      <c r="C66" s="431" t="str">
        <f>'GE3'!C17</f>
        <v>promo</v>
      </c>
      <c r="D66" s="432">
        <f>'GE3'!D17</f>
        <v>45098</v>
      </c>
      <c r="E66" s="442">
        <f>'GE3'!E17</f>
        <v>0.34375</v>
      </c>
      <c r="F66" s="442">
        <f>'GE3'!F17</f>
        <v>0.51041666666666663</v>
      </c>
      <c r="G66" s="433">
        <f>'GE3'!G17</f>
        <v>0</v>
      </c>
      <c r="H66" s="434">
        <f>'GE3'!H17</f>
        <v>0</v>
      </c>
      <c r="I66" s="433">
        <f>PI!I332</f>
        <v>0</v>
      </c>
    </row>
    <row r="67" spans="1:9" x14ac:dyDescent="0.15">
      <c r="A67" s="556" t="str">
        <f>'GE3'!A18</f>
        <v>GE3 Simulation entrepreneuriale</v>
      </c>
      <c r="B67" s="431" t="str">
        <f>'GE3'!B18</f>
        <v>Evaluation</v>
      </c>
      <c r="C67" s="431" t="str">
        <f>'GE3'!C18</f>
        <v>promo</v>
      </c>
      <c r="D67" s="432">
        <f>'GE3'!D18</f>
        <v>45100</v>
      </c>
      <c r="E67" s="443">
        <f>'GE3'!E18</f>
        <v>0.34375</v>
      </c>
      <c r="F67" s="442">
        <f>'GE3'!F18</f>
        <v>0.42708333333333331</v>
      </c>
      <c r="G67" s="433">
        <f>'GE3'!G18</f>
        <v>0</v>
      </c>
      <c r="H67" s="434">
        <f>'GE3'!H18</f>
        <v>0</v>
      </c>
      <c r="I67" s="433">
        <f>PI!I351</f>
        <v>0</v>
      </c>
    </row>
    <row r="68" spans="1:9" x14ac:dyDescent="0.15">
      <c r="A68" s="557" t="s">
        <v>36</v>
      </c>
      <c r="B68" s="431" t="str">
        <f>'GP3'!B12</f>
        <v>TP1</v>
      </c>
      <c r="C68" s="431" t="str">
        <f>'GP3'!C12</f>
        <v>Gr 1.1</v>
      </c>
      <c r="D68" s="432">
        <f>'GP3'!D12</f>
        <v>45103</v>
      </c>
      <c r="E68" s="442">
        <f>'GP3'!E12</f>
        <v>0.35416666666666669</v>
      </c>
      <c r="F68" s="442">
        <f>'GP3'!F12</f>
        <v>0.72916666666666663</v>
      </c>
      <c r="G68" s="435" t="str">
        <f>'GP3'!G12</f>
        <v>O. Potier</v>
      </c>
      <c r="H68" s="451" t="str">
        <f>'GP3'!H12</f>
        <v>Dombasle</v>
      </c>
      <c r="I68" s="433">
        <f>PI!I338</f>
        <v>0</v>
      </c>
    </row>
    <row r="69" spans="1:9" x14ac:dyDescent="0.15">
      <c r="A69" s="557" t="s">
        <v>36</v>
      </c>
      <c r="B69" s="431" t="str">
        <f>'GP3'!B13</f>
        <v>TP1</v>
      </c>
      <c r="C69" s="431" t="str">
        <f>'GP3'!C13</f>
        <v>Gr 2.1</v>
      </c>
      <c r="D69" s="432">
        <f>'GP3'!D13</f>
        <v>45104</v>
      </c>
      <c r="E69" s="442">
        <f>'GP3'!E13</f>
        <v>0.35416666666666669</v>
      </c>
      <c r="F69" s="442">
        <f>'GP3'!F13</f>
        <v>0.72916666666666663</v>
      </c>
      <c r="G69" s="435" t="str">
        <f>'GP3'!G13</f>
        <v>O. Potier</v>
      </c>
      <c r="H69" s="451" t="str">
        <f>'GP3'!H13</f>
        <v>Dombasle</v>
      </c>
      <c r="I69" s="433">
        <f>PI!I343</f>
        <v>0</v>
      </c>
    </row>
    <row r="70" spans="1:9" x14ac:dyDescent="0.15">
      <c r="A70" s="409" t="str">
        <f>'MP3-5'!A10</f>
        <v>MP3-5' Management d'équipe</v>
      </c>
      <c r="B70" s="431" t="str">
        <f>'MP3-5'!B10</f>
        <v>TD</v>
      </c>
      <c r="C70" s="431" t="str">
        <f>'MP3-5'!C10</f>
        <v>Gr 2</v>
      </c>
      <c r="D70" s="432">
        <f>'MP3-5'!D10</f>
        <v>45327</v>
      </c>
      <c r="E70" s="442">
        <f>'MP3-5'!E10</f>
        <v>0.57291666666666663</v>
      </c>
      <c r="F70" s="442">
        <f>'MP3-5'!F10</f>
        <v>0.75</v>
      </c>
      <c r="G70" s="433" t="str">
        <f>'MP3-5'!G10</f>
        <v>Raphaël Bary</v>
      </c>
      <c r="H70" s="434">
        <f>'MP3-5'!H10</f>
        <v>0</v>
      </c>
      <c r="I70" s="433">
        <f>PI!I48</f>
        <v>0</v>
      </c>
    </row>
    <row r="71" spans="1:9" x14ac:dyDescent="0.15">
      <c r="A71" s="419" t="str">
        <f>'GME4'!A11</f>
        <v>GME4 TP Méca/énergétique</v>
      </c>
      <c r="B71" s="440" t="str">
        <f>'GME4'!B11</f>
        <v>TP1</v>
      </c>
      <c r="C71" s="440" t="str">
        <f>'GME4'!C11</f>
        <v>Gr 1.2</v>
      </c>
      <c r="D71" s="467">
        <f>'GME4'!D11</f>
        <v>45327</v>
      </c>
      <c r="E71" s="445">
        <f>'GME4'!E11</f>
        <v>0.57291666666666663</v>
      </c>
      <c r="F71" s="446">
        <f>'GME4'!F11</f>
        <v>0.69791666666666663</v>
      </c>
      <c r="G71" s="529" t="str">
        <f>'GME4'!G11</f>
        <v>H. Boudaoud et ?</v>
      </c>
      <c r="H71" s="539" t="str">
        <f>'GME4'!H11</f>
        <v>ensem / LF2L</v>
      </c>
      <c r="I71" s="433">
        <f>PI!I49</f>
        <v>0</v>
      </c>
    </row>
    <row r="72" spans="1:9" x14ac:dyDescent="0.15">
      <c r="A72" s="452" t="str">
        <f>'Isys 2'!A12</f>
        <v>Isys 2 Modelisation des processus</v>
      </c>
      <c r="B72" s="431" t="str">
        <f>'Isys 2'!B12</f>
        <v>CM2</v>
      </c>
      <c r="C72" s="431" t="str">
        <f>'Isys 2'!C12</f>
        <v>promo</v>
      </c>
      <c r="D72" s="432">
        <f>'Isys 2'!D12</f>
        <v>45327</v>
      </c>
      <c r="E72" s="442">
        <f>'Isys 2'!E12</f>
        <v>0.40625</v>
      </c>
      <c r="F72" s="442">
        <f>'Isys 2'!F12</f>
        <v>0.45833333333333331</v>
      </c>
      <c r="G72" s="433" t="str">
        <f>'Isys 2'!G12</f>
        <v>Fréderique Mayer</v>
      </c>
      <c r="H72" s="434">
        <f>'Isys 2'!H12</f>
        <v>0</v>
      </c>
      <c r="I72" s="433">
        <f>PI!I18</f>
        <v>0</v>
      </c>
    </row>
    <row r="73" spans="1:9" x14ac:dyDescent="0.15">
      <c r="A73" s="452" t="str">
        <f>'Isys 2'!A11</f>
        <v>Isys 2 Modelisation des processus</v>
      </c>
      <c r="B73" s="431" t="str">
        <f>'Isys 2'!B11</f>
        <v>CM1</v>
      </c>
      <c r="C73" s="431" t="str">
        <f>'Isys 2'!C11</f>
        <v>promo</v>
      </c>
      <c r="D73" s="432">
        <f>'Isys 2'!D11</f>
        <v>45327</v>
      </c>
      <c r="E73" s="442">
        <f>'Isys 2'!E11</f>
        <v>0.34375</v>
      </c>
      <c r="F73" s="442">
        <f>'Isys 2'!F11</f>
        <v>0.39583333333333331</v>
      </c>
      <c r="G73" s="433" t="str">
        <f>'Isys 2'!G11</f>
        <v>Fréderique Mayer</v>
      </c>
      <c r="H73" s="434">
        <f>'Isys 2'!H11</f>
        <v>0</v>
      </c>
      <c r="I73" s="433">
        <f>PI!I17</f>
        <v>0</v>
      </c>
    </row>
    <row r="74" spans="1:9" x14ac:dyDescent="0.15">
      <c r="A74" s="415" t="str">
        <f>'MMI2'!A10</f>
        <v>MMI2-B Outils statistiques pour l'ingénieur</v>
      </c>
      <c r="B74" s="431" t="str">
        <f>'MMI2'!B10</f>
        <v>TP1</v>
      </c>
      <c r="C74" s="431" t="str">
        <f>'MMI2'!C10</f>
        <v>Gr 1.1</v>
      </c>
      <c r="D74" s="432">
        <f>'MMI2'!D10</f>
        <v>45327</v>
      </c>
      <c r="E74" s="442">
        <f>'MMI2'!E10</f>
        <v>0.57291666666666663</v>
      </c>
      <c r="F74" s="442">
        <f>'MMI2'!F10</f>
        <v>0.71875</v>
      </c>
      <c r="G74" s="433" t="str">
        <f>'MMI2'!G10</f>
        <v>B. Zoz</v>
      </c>
      <c r="H74" s="451" t="str">
        <f>'MMI2'!H10</f>
        <v>B5 GSI ou AIP</v>
      </c>
      <c r="I74" s="433">
        <f>PI!I78</f>
        <v>0</v>
      </c>
    </row>
    <row r="75" spans="1:9" x14ac:dyDescent="0.15">
      <c r="A75" s="416" t="str">
        <f>'CI2'!A11</f>
        <v>CI2 Ingénierie de l'innovation</v>
      </c>
      <c r="B75" s="431" t="str">
        <f>'CI2'!B11</f>
        <v>CM1</v>
      </c>
      <c r="C75" s="431" t="str">
        <f>'CI2'!C11</f>
        <v>promo</v>
      </c>
      <c r="D75" s="432">
        <f>'CI2'!D11</f>
        <v>45327</v>
      </c>
      <c r="E75" s="442">
        <f>'CI2'!E11</f>
        <v>0.55208333333333337</v>
      </c>
      <c r="F75" s="442">
        <f>'CI2'!F11</f>
        <v>0.60416666666666674</v>
      </c>
      <c r="G75" s="433" t="str">
        <f>'CI2'!G11</f>
        <v>M. Enjolras</v>
      </c>
      <c r="H75" s="434">
        <f>'CI2'!H11</f>
        <v>0</v>
      </c>
      <c r="I75" s="433">
        <f>PI!I154</f>
        <v>0</v>
      </c>
    </row>
    <row r="76" spans="1:9" ht="14" thickBot="1" x14ac:dyDescent="0.2">
      <c r="A76" s="683" t="str">
        <f>'MP3-5'!A11</f>
        <v>MP3-5' Management d'équipe</v>
      </c>
      <c r="B76" s="453" t="str">
        <f>'MP3-5'!B11</f>
        <v>TD</v>
      </c>
      <c r="C76" s="453" t="str">
        <f>'MP3-5'!C11</f>
        <v>Gr 2</v>
      </c>
      <c r="D76" s="462">
        <f>'MP3-5'!D11</f>
        <v>45328</v>
      </c>
      <c r="E76" s="455">
        <f>'MP3-5'!E11</f>
        <v>0.34375</v>
      </c>
      <c r="F76" s="455">
        <f>'MP3-5'!F11</f>
        <v>0.52083333333333337</v>
      </c>
      <c r="G76" s="457" t="str">
        <f>'MP3-5'!G11</f>
        <v>Raphaël Bary</v>
      </c>
      <c r="H76" s="463">
        <f>'MP3-5'!H11</f>
        <v>0</v>
      </c>
      <c r="I76" s="433">
        <f>PI!I51</f>
        <v>0</v>
      </c>
    </row>
    <row r="77" spans="1:9" x14ac:dyDescent="0.15">
      <c r="A77" s="682" t="str">
        <f>'GE2'!A10</f>
        <v>GE2 Economie</v>
      </c>
      <c r="B77" s="427" t="str">
        <f>'GE2'!B10</f>
        <v>CM1</v>
      </c>
      <c r="C77" s="427" t="str">
        <f>'GE2'!C10</f>
        <v>promo</v>
      </c>
      <c r="D77" s="428">
        <f>'GE2'!D10</f>
        <v>45328</v>
      </c>
      <c r="E77" s="441">
        <f>'GE2'!E10</f>
        <v>0.63541666666666663</v>
      </c>
      <c r="F77" s="441">
        <f>'GE2'!F10</f>
        <v>0.6875</v>
      </c>
      <c r="G77" s="449" t="str">
        <f>'GE2'!G10</f>
        <v>B. Oldache</v>
      </c>
      <c r="H77" s="697">
        <f>'GE2'!H10</f>
        <v>0</v>
      </c>
      <c r="I77" s="433">
        <f>PI!I28</f>
        <v>0</v>
      </c>
    </row>
    <row r="78" spans="1:9" x14ac:dyDescent="0.15">
      <c r="A78" s="418" t="str">
        <f>'GE2'!A11</f>
        <v>GE2 Economie</v>
      </c>
      <c r="B78" s="431" t="str">
        <f>'GE2'!B11</f>
        <v>CM2</v>
      </c>
      <c r="C78" s="431" t="str">
        <f>'GE2'!C11</f>
        <v>promo</v>
      </c>
      <c r="D78" s="432">
        <f>'GE2'!D11</f>
        <v>45328</v>
      </c>
      <c r="E78" s="443">
        <f>'GE2'!E11</f>
        <v>0.69791666666666663</v>
      </c>
      <c r="F78" s="442">
        <f>'GE2'!F11</f>
        <v>0.75</v>
      </c>
      <c r="G78" s="435" t="str">
        <f>'GE2'!G11</f>
        <v>B. Oldache</v>
      </c>
      <c r="H78" s="538">
        <f>'GE2'!H11</f>
        <v>0</v>
      </c>
      <c r="I78" s="433">
        <f>PI!I29</f>
        <v>0</v>
      </c>
    </row>
    <row r="79" spans="1:9" x14ac:dyDescent="0.15">
      <c r="A79" s="419" t="str">
        <f>'GME4'!A14</f>
        <v>GME4 TP Méca/énergétique</v>
      </c>
      <c r="B79" s="440" t="str">
        <f>'GME4'!B14</f>
        <v>TP1</v>
      </c>
      <c r="C79" s="440" t="str">
        <f>'GME4'!C14</f>
        <v>Gr 1.1</v>
      </c>
      <c r="D79" s="467">
        <f>'GME4'!D14</f>
        <v>45328</v>
      </c>
      <c r="E79" s="445">
        <f>'GME4'!E14</f>
        <v>0.375</v>
      </c>
      <c r="F79" s="446">
        <f>'GME4'!F14</f>
        <v>0.5</v>
      </c>
      <c r="G79" s="529" t="str">
        <f>'GME4'!G14</f>
        <v>H. Boudaoud et ?</v>
      </c>
      <c r="H79" s="539" t="str">
        <f>'GME4'!H14</f>
        <v>ensem /LF2L</v>
      </c>
      <c r="I79" s="433">
        <f>PI!I74</f>
        <v>0</v>
      </c>
    </row>
    <row r="80" spans="1:9" x14ac:dyDescent="0.15">
      <c r="A80" s="415" t="str">
        <f>'MMI2'!A11</f>
        <v>MMI2-B Outils statistiques pour l'ingénieur</v>
      </c>
      <c r="B80" s="431" t="str">
        <f>'MMI2'!B11</f>
        <v>TP1</v>
      </c>
      <c r="C80" s="431" t="str">
        <f>'MMI2'!C11</f>
        <v>Gr 1.2</v>
      </c>
      <c r="D80" s="432">
        <f>'MMI2'!D11</f>
        <v>45328</v>
      </c>
      <c r="E80" s="444">
        <f>'MMI2'!E11</f>
        <v>0.35416666666666669</v>
      </c>
      <c r="F80" s="442">
        <f>'MMI2'!F11</f>
        <v>0.5</v>
      </c>
      <c r="G80" s="433" t="str">
        <f>'MMI2'!G11</f>
        <v>B. Zoz</v>
      </c>
      <c r="H80" s="451" t="str">
        <f>'MMI2'!H11</f>
        <v>B5 GSI ou AIP</v>
      </c>
      <c r="I80" s="433">
        <f>PI!I104</f>
        <v>0</v>
      </c>
    </row>
    <row r="81" spans="1:9" x14ac:dyDescent="0.15">
      <c r="A81" s="419" t="str">
        <f>'GME4'!A13</f>
        <v>GME4 TP Méca/énergétique</v>
      </c>
      <c r="B81" s="440" t="str">
        <f>'GME4'!B13</f>
        <v>TP1</v>
      </c>
      <c r="C81" s="440" t="str">
        <f>'GME4'!C13</f>
        <v>Gr 2.2</v>
      </c>
      <c r="D81" s="467">
        <f>'GME4'!D13</f>
        <v>45329</v>
      </c>
      <c r="E81" s="447">
        <f>'GME4'!E13</f>
        <v>0.375</v>
      </c>
      <c r="F81" s="446">
        <f>'GME4'!F13</f>
        <v>0.5</v>
      </c>
      <c r="G81" s="529" t="str">
        <f>'GME4'!G13</f>
        <v>H. Boudaoud et ?</v>
      </c>
      <c r="H81" s="539" t="str">
        <f>'GME4'!H13</f>
        <v>ensem /LF2L</v>
      </c>
      <c r="I81" s="433">
        <f>PI!I56</f>
        <v>0</v>
      </c>
    </row>
    <row r="82" spans="1:9" x14ac:dyDescent="0.15">
      <c r="A82" s="409" t="str">
        <f>'MP3-5'!A12</f>
        <v>MP3-5' Management d'équipe</v>
      </c>
      <c r="B82" s="431" t="str">
        <f>'MP3-5'!B12</f>
        <v>TP</v>
      </c>
      <c r="C82" s="431" t="str">
        <f>'MP3-5'!C12</f>
        <v>Gr 1</v>
      </c>
      <c r="D82" s="432">
        <f>'MP3-5'!D12</f>
        <v>45329</v>
      </c>
      <c r="E82" s="442">
        <f>'MP3-5'!E12</f>
        <v>0.34375</v>
      </c>
      <c r="F82" s="442">
        <f>'MP3-5'!F12</f>
        <v>0.52083333333333337</v>
      </c>
      <c r="G82" s="433" t="str">
        <f>'MP3-5'!G12</f>
        <v>Raphaël Bary</v>
      </c>
      <c r="H82" s="434">
        <f>'MP3-5'!H12</f>
        <v>0</v>
      </c>
      <c r="I82" s="433">
        <f>PI!I55</f>
        <v>0</v>
      </c>
    </row>
    <row r="83" spans="1:9" x14ac:dyDescent="0.15">
      <c r="A83" s="415" t="str">
        <f>'MMI2'!A12</f>
        <v>MMI2-B Outils statistiques pour l'ingénieur</v>
      </c>
      <c r="B83" s="431" t="str">
        <f>'MMI2'!B12</f>
        <v>TP1</v>
      </c>
      <c r="C83" s="431" t="str">
        <f>'MMI2'!C12</f>
        <v>Gr 2.1</v>
      </c>
      <c r="D83" s="432">
        <f>'MMI2'!D12</f>
        <v>45329</v>
      </c>
      <c r="E83" s="444">
        <f>'MMI2'!E12</f>
        <v>0.35416666666666669</v>
      </c>
      <c r="F83" s="442">
        <f>'MMI2'!F12</f>
        <v>0.5</v>
      </c>
      <c r="G83" s="433" t="str">
        <f>'MMI2'!G12</f>
        <v>B. Zoz</v>
      </c>
      <c r="H83" s="451" t="str">
        <f>'MMI2'!H12</f>
        <v>B5 GSI ou AIP</v>
      </c>
      <c r="I83" s="433">
        <f>PI!I97</f>
        <v>0</v>
      </c>
    </row>
    <row r="84" spans="1:9" x14ac:dyDescent="0.15">
      <c r="A84" s="413" t="str">
        <f>'GP2'!A10</f>
        <v>GP2-A Génie de la réaction-réacteurs</v>
      </c>
      <c r="B84" s="431" t="str">
        <f>'GP2'!B10</f>
        <v>CM1</v>
      </c>
      <c r="C84" s="431" t="str">
        <f>'GP2'!C10</f>
        <v>promo</v>
      </c>
      <c r="D84" s="432">
        <f>'GP2'!D10</f>
        <v>45331</v>
      </c>
      <c r="E84" s="442">
        <f>'GP2'!E10</f>
        <v>0.57291666666666663</v>
      </c>
      <c r="F84" s="442">
        <f>'GP2'!F10</f>
        <v>0.625</v>
      </c>
      <c r="G84" s="435" t="str">
        <f>'GP2'!G10</f>
        <v>O. Potier</v>
      </c>
      <c r="H84" s="451">
        <f>'GP2'!H10</f>
        <v>0</v>
      </c>
      <c r="I84" s="433">
        <f>PI!I12</f>
        <v>0</v>
      </c>
    </row>
    <row r="85" spans="1:9" x14ac:dyDescent="0.15">
      <c r="A85" s="418" t="str">
        <f>'GE2'!A12</f>
        <v>GE2 Economie</v>
      </c>
      <c r="B85" s="431" t="str">
        <f>'GE2'!B12</f>
        <v>CM3</v>
      </c>
      <c r="C85" s="431" t="str">
        <f>'GE2'!C12</f>
        <v>promo</v>
      </c>
      <c r="D85" s="432">
        <f>'GE2'!D12</f>
        <v>45331</v>
      </c>
      <c r="E85" s="442">
        <f>'GE2'!E12</f>
        <v>0.63541666666666663</v>
      </c>
      <c r="F85" s="442">
        <f>'GE2'!F12</f>
        <v>0.6875</v>
      </c>
      <c r="G85" s="435" t="str">
        <f>'GE2'!G12</f>
        <v>B. Oldache</v>
      </c>
      <c r="H85" s="538">
        <f>'GE2'!H12</f>
        <v>0</v>
      </c>
      <c r="I85" s="433">
        <f>PI!I36</f>
        <v>0</v>
      </c>
    </row>
    <row r="86" spans="1:9" x14ac:dyDescent="0.15">
      <c r="A86" s="418" t="str">
        <f>'GE2'!A13</f>
        <v>GE2 Economie</v>
      </c>
      <c r="B86" s="431" t="str">
        <f>'GE2'!B13</f>
        <v>CM4</v>
      </c>
      <c r="C86" s="431" t="str">
        <f>'GE2'!C13</f>
        <v>promo</v>
      </c>
      <c r="D86" s="432">
        <f>'GE2'!D13</f>
        <v>45331</v>
      </c>
      <c r="E86" s="443">
        <f>'GE2'!E13</f>
        <v>0.69791666666666663</v>
      </c>
      <c r="F86" s="442">
        <f>'GE2'!F13</f>
        <v>0.75</v>
      </c>
      <c r="G86" s="435" t="str">
        <f>'GE2'!G13</f>
        <v>B. Oldache</v>
      </c>
      <c r="H86" s="538">
        <f>'GE2'!H13</f>
        <v>0</v>
      </c>
      <c r="I86" s="433">
        <f>PI!I37</f>
        <v>0</v>
      </c>
    </row>
    <row r="87" spans="1:9" x14ac:dyDescent="0.15">
      <c r="A87" s="419" t="str">
        <f>'GME4'!A12</f>
        <v>GME4 TP Méca/énergétique</v>
      </c>
      <c r="B87" s="440" t="str">
        <f>'GME4'!B12</f>
        <v>TP1</v>
      </c>
      <c r="C87" s="440" t="str">
        <f>'GME4'!C12</f>
        <v>Gr 2.1</v>
      </c>
      <c r="D87" s="467">
        <f>'GME4'!D12</f>
        <v>45331</v>
      </c>
      <c r="E87" s="445">
        <f>'GME4'!E12</f>
        <v>0.375</v>
      </c>
      <c r="F87" s="446">
        <f>'GME4'!F12</f>
        <v>0.5</v>
      </c>
      <c r="G87" s="529" t="str">
        <f>'GME4'!G12</f>
        <v>H. Boudaoud et ?</v>
      </c>
      <c r="H87" s="539" t="str">
        <f>'GME4'!H12</f>
        <v>ensem /LF2L</v>
      </c>
      <c r="I87" s="433">
        <f>PI!I52</f>
        <v>0</v>
      </c>
    </row>
    <row r="88" spans="1:9" x14ac:dyDescent="0.15">
      <c r="A88" s="409" t="str">
        <f>'MP3-5'!A13</f>
        <v>MP3-5' Management d'équipe</v>
      </c>
      <c r="B88" s="510" t="str">
        <f>'MP3-5'!B13</f>
        <v>TP</v>
      </c>
      <c r="C88" s="431" t="str">
        <f>'MP3-5'!C13</f>
        <v>Gr 1</v>
      </c>
      <c r="D88" s="558">
        <f>'MP3-5'!D13</f>
        <v>45331</v>
      </c>
      <c r="E88" s="543">
        <f>'MP3-5'!E13</f>
        <v>0.34375</v>
      </c>
      <c r="F88" s="543">
        <f>'MP3-5'!F13</f>
        <v>0.52083333333333337</v>
      </c>
      <c r="G88" s="528" t="str">
        <f>'MP3-5'!G13</f>
        <v>Raphaël Bary</v>
      </c>
      <c r="H88" s="538">
        <f>'MP3-5'!H13</f>
        <v>0</v>
      </c>
      <c r="I88" s="433">
        <f>PI!I62</f>
        <v>0</v>
      </c>
    </row>
    <row r="89" spans="1:9" x14ac:dyDescent="0.15">
      <c r="A89" s="415" t="str">
        <f>'MMI2'!A13</f>
        <v>MMI2-B Outils statistiques pour l'ingénieur</v>
      </c>
      <c r="B89" s="431" t="str">
        <f>'MMI2'!B13</f>
        <v>TP1</v>
      </c>
      <c r="C89" s="431" t="str">
        <f>'MMI2'!C13</f>
        <v>Gr 2.2</v>
      </c>
      <c r="D89" s="432">
        <f>'MMI2'!D13</f>
        <v>45331</v>
      </c>
      <c r="E89" s="444">
        <f>'MMI2'!E13</f>
        <v>0.35416666666666669</v>
      </c>
      <c r="F89" s="442">
        <f>'MMI2'!F13</f>
        <v>0.5</v>
      </c>
      <c r="G89" s="433" t="str">
        <f>'MMI2'!G13</f>
        <v>B. Zoz</v>
      </c>
      <c r="H89" s="451" t="str">
        <f>'MMI2'!H13</f>
        <v>B5 GSI ou AIP</v>
      </c>
      <c r="I89" s="433">
        <f>PI!I102</f>
        <v>0</v>
      </c>
    </row>
    <row r="90" spans="1:9" x14ac:dyDescent="0.15">
      <c r="A90" s="413" t="str">
        <f>'GP2'!A12</f>
        <v>GP2-A Génie de la réaction-réacteurs</v>
      </c>
      <c r="B90" s="431" t="str">
        <f>'GP2'!B12</f>
        <v>CM2</v>
      </c>
      <c r="C90" s="431" t="str">
        <f>'GP2'!C12</f>
        <v>promo</v>
      </c>
      <c r="D90" s="432">
        <f>'GP2'!D12</f>
        <v>45334</v>
      </c>
      <c r="E90" s="443">
        <f>'GP2'!E12</f>
        <v>0.34375</v>
      </c>
      <c r="F90" s="442">
        <f>'GP2'!F12</f>
        <v>0.39583333333333331</v>
      </c>
      <c r="G90" s="435" t="str">
        <f>'GP2'!G12</f>
        <v>O. Potier</v>
      </c>
      <c r="H90" s="451">
        <f>'GP2'!H12</f>
        <v>0</v>
      </c>
      <c r="I90" s="433">
        <f>PI!I16</f>
        <v>0</v>
      </c>
    </row>
    <row r="91" spans="1:9" x14ac:dyDescent="0.15">
      <c r="A91" s="418" t="str">
        <f>'GE2'!A14</f>
        <v>GE2 Economie</v>
      </c>
      <c r="B91" s="431" t="str">
        <f>'GE2'!B14</f>
        <v>TD1</v>
      </c>
      <c r="C91" s="431" t="str">
        <f>'GE2'!C14</f>
        <v>Gr 2</v>
      </c>
      <c r="D91" s="432">
        <f>'GE2'!D14</f>
        <v>45334</v>
      </c>
      <c r="E91" s="443">
        <f>'GE2'!E14</f>
        <v>0.66666666666666663</v>
      </c>
      <c r="F91" s="442">
        <f>'GE2'!F14</f>
        <v>0.75</v>
      </c>
      <c r="G91" s="435" t="str">
        <f>'GE2'!G14</f>
        <v>B. Oldache</v>
      </c>
      <c r="H91" s="538">
        <f>'GE2'!H14</f>
        <v>0</v>
      </c>
      <c r="I91" s="433">
        <f>PI!I50</f>
        <v>0</v>
      </c>
    </row>
    <row r="92" spans="1:9" x14ac:dyDescent="0.15">
      <c r="A92" s="413" t="str">
        <f>'GP2'!A13</f>
        <v>GP2-A Génie de la réaction-réacteurs</v>
      </c>
      <c r="B92" s="431" t="str">
        <f>'GP2'!B13</f>
        <v>CM3</v>
      </c>
      <c r="C92" s="431" t="str">
        <f>'GP2'!C13</f>
        <v>promo</v>
      </c>
      <c r="D92" s="432">
        <f>'GP2'!D13</f>
        <v>45334</v>
      </c>
      <c r="E92" s="443">
        <f>'GP2'!E13</f>
        <v>0.46875</v>
      </c>
      <c r="F92" s="442">
        <f>'GP2'!F13</f>
        <v>0.52083333333333337</v>
      </c>
      <c r="G92" s="435" t="str">
        <f>'GP2'!G13</f>
        <v>O. Potier</v>
      </c>
      <c r="H92" s="451">
        <f>'GP2'!H13</f>
        <v>0</v>
      </c>
      <c r="I92" s="433">
        <f>PI!I19</f>
        <v>0</v>
      </c>
    </row>
    <row r="93" spans="1:9" x14ac:dyDescent="0.15">
      <c r="A93" s="418" t="str">
        <f>'GE2'!A15</f>
        <v>GE2 Economie</v>
      </c>
      <c r="B93" s="431" t="str">
        <f>'GE2'!B15</f>
        <v>TD1</v>
      </c>
      <c r="C93" s="431" t="str">
        <f>'GE2'!C15</f>
        <v>Gr 1</v>
      </c>
      <c r="D93" s="432">
        <f>'GE2'!D15</f>
        <v>45334</v>
      </c>
      <c r="E93" s="442">
        <f>'GE2'!E15</f>
        <v>0.57291666666666663</v>
      </c>
      <c r="F93" s="442">
        <f>'GE2'!F15</f>
        <v>0.65625</v>
      </c>
      <c r="G93" s="435" t="str">
        <f>'GE2'!G15</f>
        <v>B. Oldache</v>
      </c>
      <c r="H93" s="538">
        <f>'GE2'!H15</f>
        <v>0</v>
      </c>
      <c r="I93" s="433">
        <f>PI!I68</f>
        <v>0</v>
      </c>
    </row>
    <row r="94" spans="1:9" x14ac:dyDescent="0.15">
      <c r="A94" s="415" t="str">
        <f>'MMI2'!A14</f>
        <v>MMI2-B Outils statistiques pour l'ingénieur</v>
      </c>
      <c r="B94" s="431" t="str">
        <f>'MMI2'!B14</f>
        <v>CM1</v>
      </c>
      <c r="C94" s="431" t="str">
        <f>'MMI2'!C14</f>
        <v>promo</v>
      </c>
      <c r="D94" s="432">
        <f>'MMI2'!D14</f>
        <v>45334</v>
      </c>
      <c r="E94" s="442">
        <f>'MMI2'!E14</f>
        <v>0.40625</v>
      </c>
      <c r="F94" s="442">
        <f>'MMI2'!F14</f>
        <v>0.45833333333333331</v>
      </c>
      <c r="G94" s="433" t="str">
        <f>'MMI2'!G14</f>
        <v>B. Zoz</v>
      </c>
      <c r="H94" s="451">
        <f>'MMI2'!H14</f>
        <v>0</v>
      </c>
      <c r="I94" s="433">
        <f>PI!I111</f>
        <v>0</v>
      </c>
    </row>
    <row r="95" spans="1:9" x14ac:dyDescent="0.15">
      <c r="A95" s="410" t="str">
        <f>PCST2!A10</f>
        <v>PCTS2 Sciences, Technologies, Sociétés</v>
      </c>
      <c r="B95" s="436" t="str">
        <f>PCST2!B10</f>
        <v>TD1</v>
      </c>
      <c r="C95" s="431" t="str">
        <f>PCST2!C10</f>
        <v>Gr 2</v>
      </c>
      <c r="D95" s="437">
        <f>PCST2!D10</f>
        <v>45334</v>
      </c>
      <c r="E95" s="444">
        <f>PCST2!E10</f>
        <v>0.66666666666666663</v>
      </c>
      <c r="F95" s="444">
        <f>PCST2!F10</f>
        <v>0.75</v>
      </c>
      <c r="G95" s="435" t="str">
        <f>PCST2!G10</f>
        <v>L. Rollet</v>
      </c>
      <c r="H95" s="451">
        <f>PCST2!H10</f>
        <v>0</v>
      </c>
      <c r="I95" s="433">
        <f>PI!I283</f>
        <v>0</v>
      </c>
    </row>
    <row r="96" spans="1:9" x14ac:dyDescent="0.15">
      <c r="A96" s="410" t="str">
        <f>PCST2!A11</f>
        <v>PCTS2 Sciences, Technologies, Sociétés</v>
      </c>
      <c r="B96" s="436" t="str">
        <f>PCST2!B11</f>
        <v>TD1</v>
      </c>
      <c r="C96" s="436" t="str">
        <f>PCST2!C11</f>
        <v>Gr 1</v>
      </c>
      <c r="D96" s="437">
        <f>PCST2!D11</f>
        <v>45334</v>
      </c>
      <c r="E96" s="444">
        <f>PCST2!E11</f>
        <v>0.57291666666666663</v>
      </c>
      <c r="F96" s="444">
        <f>PCST2!F11</f>
        <v>0.65625</v>
      </c>
      <c r="G96" s="435" t="str">
        <f>PCST2!G11</f>
        <v>L. Rollet</v>
      </c>
      <c r="H96" s="451">
        <f>PCST2!H11</f>
        <v>0</v>
      </c>
      <c r="I96" s="433">
        <f>PI!I279</f>
        <v>0</v>
      </c>
    </row>
    <row r="97" spans="1:9" x14ac:dyDescent="0.15">
      <c r="A97" s="418" t="str">
        <f>'GE2'!A16</f>
        <v>GE2 Economie</v>
      </c>
      <c r="B97" s="431" t="str">
        <f>'GE2'!B16</f>
        <v>CM5</v>
      </c>
      <c r="C97" s="431" t="str">
        <f>'GE2'!C16</f>
        <v>promo</v>
      </c>
      <c r="D97" s="432">
        <f>'GE2'!D16</f>
        <v>45335</v>
      </c>
      <c r="E97" s="442">
        <f>'GE2'!E16</f>
        <v>0.34375</v>
      </c>
      <c r="F97" s="442">
        <f>'GE2'!F16</f>
        <v>0.39583333333333331</v>
      </c>
      <c r="G97" s="435" t="str">
        <f>'GE2'!G16</f>
        <v>B. Oldache</v>
      </c>
      <c r="H97" s="538">
        <f>'GE2'!H16</f>
        <v>0</v>
      </c>
      <c r="I97" s="433">
        <f>PI!I110</f>
        <v>0</v>
      </c>
    </row>
    <row r="98" spans="1:9" x14ac:dyDescent="0.15">
      <c r="A98" s="418" t="str">
        <f>'GE2'!A17</f>
        <v>GE2 Economie</v>
      </c>
      <c r="B98" s="431" t="str">
        <f>'GE2'!B17</f>
        <v>CM6</v>
      </c>
      <c r="C98" s="431" t="str">
        <f>'GE2'!C17</f>
        <v>promo</v>
      </c>
      <c r="D98" s="432">
        <f>'GE2'!D17</f>
        <v>45335</v>
      </c>
      <c r="E98" s="443">
        <f>'GE2'!E17</f>
        <v>0.40625</v>
      </c>
      <c r="F98" s="442">
        <f>'GE2'!F17</f>
        <v>0.45833333333333331</v>
      </c>
      <c r="G98" s="435" t="str">
        <f>'GE2'!G17</f>
        <v>B. Oldache</v>
      </c>
      <c r="H98" s="538">
        <f>'GE2'!H17</f>
        <v>0</v>
      </c>
      <c r="I98" s="433">
        <f>PI!I139</f>
        <v>0</v>
      </c>
    </row>
    <row r="99" spans="1:9" x14ac:dyDescent="0.15">
      <c r="A99" s="416" t="str">
        <f>'CI2'!A12</f>
        <v>CI2 Ingénierie de l'innovation</v>
      </c>
      <c r="B99" s="431" t="str">
        <f>'CI2'!B12</f>
        <v>CM2</v>
      </c>
      <c r="C99" s="431" t="str">
        <f>'CI2'!C12</f>
        <v>promo</v>
      </c>
      <c r="D99" s="432">
        <f>'CI2'!D12</f>
        <v>45335</v>
      </c>
      <c r="E99" s="442">
        <f>'CI2'!E12</f>
        <v>0.46875</v>
      </c>
      <c r="F99" s="442">
        <f>'CI2'!F12</f>
        <v>0.52083333333333337</v>
      </c>
      <c r="G99" s="433" t="str">
        <f>'CI2'!G12</f>
        <v>M. Enjolras</v>
      </c>
      <c r="H99" s="434">
        <f>'CI2'!H12</f>
        <v>0</v>
      </c>
      <c r="I99" s="433">
        <f>PI!I155</f>
        <v>0</v>
      </c>
    </row>
    <row r="100" spans="1:9" x14ac:dyDescent="0.15">
      <c r="A100" s="410" t="str">
        <f>PCST2!A12</f>
        <v>PCTS2 Sciences, Technologies, Sociétés</v>
      </c>
      <c r="B100" s="436" t="str">
        <f>PCST2!B12</f>
        <v>CM1</v>
      </c>
      <c r="C100" s="431" t="str">
        <f>PCST2!C12</f>
        <v>promo</v>
      </c>
      <c r="D100" s="437">
        <f>PCST2!D12</f>
        <v>45335</v>
      </c>
      <c r="E100" s="444">
        <f>PCST2!E12</f>
        <v>0.57291666666666663</v>
      </c>
      <c r="F100" s="444">
        <f>PCST2!F12</f>
        <v>0.625</v>
      </c>
      <c r="G100" s="435" t="str">
        <f>PCST2!G12</f>
        <v>L. Rollet</v>
      </c>
      <c r="H100" s="451">
        <f>PCST2!H12</f>
        <v>0</v>
      </c>
      <c r="I100" s="433">
        <f>PI!I287</f>
        <v>0</v>
      </c>
    </row>
    <row r="101" spans="1:9" ht="14" thickBot="1" x14ac:dyDescent="0.2">
      <c r="A101" s="679" t="str">
        <f>PCST2!A13</f>
        <v>PCTS2 Sciences, Technologies, Sociétés</v>
      </c>
      <c r="B101" s="780" t="str">
        <f>PCST2!B13</f>
        <v>CM2</v>
      </c>
      <c r="C101" s="453" t="str">
        <f>PCST2!C13</f>
        <v>promo</v>
      </c>
      <c r="D101" s="782">
        <f>PCST2!D13</f>
        <v>45335</v>
      </c>
      <c r="E101" s="548">
        <f>PCST2!E13</f>
        <v>0.63541666666666663</v>
      </c>
      <c r="F101" s="548">
        <f>PCST2!F13</f>
        <v>0.6875</v>
      </c>
      <c r="G101" s="456" t="str">
        <f>PCST2!G13</f>
        <v>L. Rollet</v>
      </c>
      <c r="H101" s="549">
        <f>PCST2!H13</f>
        <v>0</v>
      </c>
      <c r="I101" s="433">
        <f>PI!I288</f>
        <v>0</v>
      </c>
    </row>
    <row r="102" spans="1:9" x14ac:dyDescent="0.15">
      <c r="A102" s="552" t="str">
        <f>'CI2'!A13</f>
        <v>CI2 Ingénierie de l'innovation</v>
      </c>
      <c r="B102" s="427" t="str">
        <f>'CI2'!B13</f>
        <v>CM3</v>
      </c>
      <c r="C102" s="427" t="str">
        <f>'CI2'!C13</f>
        <v>promo</v>
      </c>
      <c r="D102" s="428">
        <f>'CI2'!D13</f>
        <v>45336</v>
      </c>
      <c r="E102" s="441">
        <f>'CI2'!E13</f>
        <v>0.34375</v>
      </c>
      <c r="F102" s="441">
        <f>'CI2'!F13</f>
        <v>0.39583333333333331</v>
      </c>
      <c r="G102" s="429" t="str">
        <f>'CI2'!G13</f>
        <v>M. Enjolras</v>
      </c>
      <c r="H102" s="430">
        <f>'CI2'!H13</f>
        <v>0</v>
      </c>
      <c r="I102" s="433">
        <f>PI!I201</f>
        <v>0</v>
      </c>
    </row>
    <row r="103" spans="1:9" x14ac:dyDescent="0.15">
      <c r="A103" s="416" t="str">
        <f>'CI2'!A14</f>
        <v>CI2 Ingénierie de l'innovation</v>
      </c>
      <c r="B103" s="431" t="str">
        <f>'CI2'!B14</f>
        <v>TD1</v>
      </c>
      <c r="C103" s="431" t="str">
        <f>'CI2'!C14</f>
        <v>promo</v>
      </c>
      <c r="D103" s="432">
        <f>'CI2'!D14</f>
        <v>45336</v>
      </c>
      <c r="E103" s="442">
        <f>'CI2'!E14</f>
        <v>0.39583333333333331</v>
      </c>
      <c r="F103" s="442">
        <f>'CI2'!F14</f>
        <v>0.44791666666666663</v>
      </c>
      <c r="G103" s="433" t="str">
        <f>'CI2'!G14</f>
        <v>M. Enjolras / B. Marche</v>
      </c>
      <c r="H103" s="434">
        <f>'CI2'!H14</f>
        <v>0</v>
      </c>
      <c r="I103" s="433">
        <f>PI!I202</f>
        <v>0</v>
      </c>
    </row>
    <row r="104" spans="1:9" x14ac:dyDescent="0.15">
      <c r="A104" s="416" t="str">
        <f>'CI2'!A15</f>
        <v>CI2 Ingénierie de l'innovation</v>
      </c>
      <c r="B104" s="431" t="str">
        <f>'CI2'!B15</f>
        <v>TD2</v>
      </c>
      <c r="C104" s="431" t="str">
        <f>'CI2'!C15</f>
        <v>promo</v>
      </c>
      <c r="D104" s="432">
        <f>'CI2'!D15</f>
        <v>45336</v>
      </c>
      <c r="E104" s="442">
        <f>'CI2'!E15</f>
        <v>0.46875</v>
      </c>
      <c r="F104" s="442">
        <f>'CI2'!F15</f>
        <v>0.52083333333333337</v>
      </c>
      <c r="G104" s="433" t="str">
        <f>'CI2'!G15</f>
        <v>M. Enjolras / B. Marche</v>
      </c>
      <c r="H104" s="434">
        <f>'CI2'!H15</f>
        <v>0</v>
      </c>
      <c r="I104" s="433">
        <f>PI!I217</f>
        <v>0</v>
      </c>
    </row>
    <row r="105" spans="1:9" x14ac:dyDescent="0.15">
      <c r="A105" s="414" t="str">
        <f>'CI3'!A11</f>
        <v>CI3 Conception mécanique/CAO</v>
      </c>
      <c r="B105" s="431" t="str">
        <f>'CI3'!B11</f>
        <v>CM1</v>
      </c>
      <c r="C105" s="431" t="str">
        <f>'CI3'!C11</f>
        <v>promo</v>
      </c>
      <c r="D105" s="432">
        <f>'CI3'!D11</f>
        <v>45338</v>
      </c>
      <c r="E105" s="442">
        <f>'CI3'!E11</f>
        <v>0.34375</v>
      </c>
      <c r="F105" s="442">
        <f>'CI3'!F11</f>
        <v>0.39583333333333331</v>
      </c>
      <c r="G105" s="433" t="str">
        <f>'CI3'!G11</f>
        <v>Fabio Cruz</v>
      </c>
      <c r="H105" s="434" t="str">
        <f>'CI3'!H11</f>
        <v>Amphi</v>
      </c>
      <c r="I105" s="433">
        <f>PI!I14</f>
        <v>0</v>
      </c>
    </row>
    <row r="106" spans="1:9" x14ac:dyDescent="0.15">
      <c r="A106" s="413" t="str">
        <f>'GP2'!A14</f>
        <v>GP2-A Génie de la réaction-réacteurs</v>
      </c>
      <c r="B106" s="431" t="str">
        <f>'GP2'!B14</f>
        <v>CM4</v>
      </c>
      <c r="C106" s="431" t="str">
        <f>'GP2'!C14</f>
        <v>promo</v>
      </c>
      <c r="D106" s="432">
        <f>'GP2'!D14</f>
        <v>45338</v>
      </c>
      <c r="E106" s="443">
        <f>'GP2'!E14</f>
        <v>0.63541666666666663</v>
      </c>
      <c r="F106" s="442">
        <f>'GP2'!F14</f>
        <v>0.6875</v>
      </c>
      <c r="G106" s="435" t="str">
        <f>'GP2'!G14</f>
        <v>O. Potier</v>
      </c>
      <c r="H106" s="451">
        <f>'GP2'!H14</f>
        <v>0</v>
      </c>
      <c r="I106" s="433">
        <f>PI!I20</f>
        <v>0</v>
      </c>
    </row>
    <row r="107" spans="1:9" x14ac:dyDescent="0.15">
      <c r="A107" s="452" t="str">
        <f>'Isys 2'!A14</f>
        <v>Isys 2 Modelisation des processus</v>
      </c>
      <c r="B107" s="431" t="str">
        <f>'Isys 2'!B14</f>
        <v>CM4</v>
      </c>
      <c r="C107" s="431" t="str">
        <f>'Isys 2'!C14</f>
        <v>promo</v>
      </c>
      <c r="D107" s="432">
        <f>'Isys 2'!D14</f>
        <v>45338</v>
      </c>
      <c r="E107" s="442">
        <f>'Isys 2'!E14</f>
        <v>0.40625</v>
      </c>
      <c r="F107" s="442">
        <f>'Isys 2'!F14</f>
        <v>0.45833333333333331</v>
      </c>
      <c r="G107" s="433" t="str">
        <f>'Isys 2'!G14</f>
        <v>Fréderique Mayer</v>
      </c>
      <c r="H107" s="434">
        <f>'Isys 2'!H14</f>
        <v>0</v>
      </c>
      <c r="I107" s="433">
        <f>PI!I26</f>
        <v>0</v>
      </c>
    </row>
    <row r="108" spans="1:9" x14ac:dyDescent="0.15">
      <c r="A108" s="452" t="str">
        <f>'Isys 2'!A15</f>
        <v>Isys 2 Modelisation des processus</v>
      </c>
      <c r="B108" s="431" t="str">
        <f>'Isys 2'!B15</f>
        <v>CM5</v>
      </c>
      <c r="C108" s="431" t="str">
        <f>'Isys 2'!C15</f>
        <v>promo</v>
      </c>
      <c r="D108" s="432">
        <f>'Isys 2'!D15</f>
        <v>45338</v>
      </c>
      <c r="E108" s="442">
        <f>'Isys 2'!E15</f>
        <v>0.46875</v>
      </c>
      <c r="F108" s="442">
        <f>'Isys 2'!F15</f>
        <v>0.52083333333333337</v>
      </c>
      <c r="G108" s="433" t="str">
        <f>'Isys 2'!G15</f>
        <v>Fréderique Mayer</v>
      </c>
      <c r="H108" s="434">
        <f>'Isys 2'!H15</f>
        <v>0</v>
      </c>
      <c r="I108" s="433">
        <f>PI!I27</f>
        <v>0</v>
      </c>
    </row>
    <row r="109" spans="1:9" x14ac:dyDescent="0.15">
      <c r="A109" s="415" t="str">
        <f>'MMI2'!A15</f>
        <v>MMI2-B Outils statistiques pour l'ingénieur</v>
      </c>
      <c r="B109" s="431" t="str">
        <f>'MMI2'!B15</f>
        <v>CM2</v>
      </c>
      <c r="C109" s="431" t="str">
        <f>'MMI2'!C15</f>
        <v>promo</v>
      </c>
      <c r="D109" s="432">
        <f>'MMI2'!D15</f>
        <v>45338</v>
      </c>
      <c r="E109" s="442">
        <f>'MMI2'!E15</f>
        <v>0.57291666666666663</v>
      </c>
      <c r="F109" s="442">
        <f>'MMI2'!F15</f>
        <v>0.625</v>
      </c>
      <c r="G109" s="433" t="str">
        <f>'MMI2'!G15</f>
        <v>B. Zoz</v>
      </c>
      <c r="H109" s="451">
        <f>'MMI2'!H15</f>
        <v>0</v>
      </c>
      <c r="I109" s="433">
        <f>PI!I112</f>
        <v>0</v>
      </c>
    </row>
    <row r="110" spans="1:9" x14ac:dyDescent="0.15">
      <c r="A110" s="416" t="str">
        <f>'CI2'!A16</f>
        <v>CI2 Ingénierie de l'innovation</v>
      </c>
      <c r="B110" s="431" t="str">
        <f>'CI2'!B16</f>
        <v>CM4</v>
      </c>
      <c r="C110" s="431" t="str">
        <f>'CI2'!C16</f>
        <v>promo</v>
      </c>
      <c r="D110" s="432">
        <f>'CI2'!D16</f>
        <v>45338</v>
      </c>
      <c r="E110" s="442">
        <f>'CI2'!E16</f>
        <v>0.69791666666666663</v>
      </c>
      <c r="F110" s="442">
        <f>'CI2'!F16</f>
        <v>0.75</v>
      </c>
      <c r="G110" s="433" t="str">
        <f>'CI2'!G16</f>
        <v>M. Enjolras</v>
      </c>
      <c r="H110" s="434">
        <f>'CI2'!H16</f>
        <v>0</v>
      </c>
      <c r="I110" s="433">
        <f>PI!I218</f>
        <v>0</v>
      </c>
    </row>
    <row r="111" spans="1:9" x14ac:dyDescent="0.15">
      <c r="A111" s="413" t="str">
        <f>'GP2'!A15</f>
        <v>GP2-A Génie de la réaction-réacteurs</v>
      </c>
      <c r="B111" s="431" t="str">
        <f>'GP2'!B15</f>
        <v>CM5</v>
      </c>
      <c r="C111" s="431" t="str">
        <f>'GP2'!C15</f>
        <v>promo</v>
      </c>
      <c r="D111" s="432">
        <f>'GP2'!D15</f>
        <v>45341</v>
      </c>
      <c r="E111" s="443">
        <f>'GP2'!E15</f>
        <v>0.34375</v>
      </c>
      <c r="F111" s="442">
        <f>'GP2'!F15</f>
        <v>0.39583333333333331</v>
      </c>
      <c r="G111" s="435" t="str">
        <f>'GP2'!G15</f>
        <v>O. Potier</v>
      </c>
      <c r="H111" s="451">
        <f>'GP2'!H15</f>
        <v>0</v>
      </c>
      <c r="I111" s="433">
        <f>PI!I21</f>
        <v>0</v>
      </c>
    </row>
    <row r="112" spans="1:9" x14ac:dyDescent="0.15">
      <c r="A112" s="418" t="str">
        <f>'GE2'!A18</f>
        <v>GE2 Economie</v>
      </c>
      <c r="B112" s="431" t="str">
        <f>'GE2'!B18</f>
        <v>TD2</v>
      </c>
      <c r="C112" s="431" t="str">
        <f>'GE2'!C18</f>
        <v>Gr 1</v>
      </c>
      <c r="D112" s="432">
        <f>'GE2'!D18</f>
        <v>45341</v>
      </c>
      <c r="E112" s="442">
        <f>'GE2'!E18</f>
        <v>0.57291666666666663</v>
      </c>
      <c r="F112" s="442">
        <f>'GE2'!F18</f>
        <v>0.625</v>
      </c>
      <c r="G112" s="435" t="str">
        <f>'GE2'!G18</f>
        <v>B. Oldache</v>
      </c>
      <c r="H112" s="538">
        <f>'GE2'!H18</f>
        <v>0</v>
      </c>
      <c r="I112" s="433">
        <f>PI!I152</f>
        <v>0</v>
      </c>
    </row>
    <row r="113" spans="1:9" x14ac:dyDescent="0.15">
      <c r="A113" s="413" t="str">
        <f>'GP2'!A21</f>
        <v>GP2-A Génie de la réaction-réacteurs</v>
      </c>
      <c r="B113" s="431" t="str">
        <f>'GP2'!B21</f>
        <v>TD1</v>
      </c>
      <c r="C113" s="431" t="str">
        <f>'GP2'!C21</f>
        <v>Gr A</v>
      </c>
      <c r="D113" s="432">
        <f>'GP2'!D21</f>
        <v>45341</v>
      </c>
      <c r="E113" s="443">
        <f>'GP2'!E21</f>
        <v>0.40625</v>
      </c>
      <c r="F113" s="442">
        <f>'GP2'!F21</f>
        <v>0.45833333333333331</v>
      </c>
      <c r="G113" s="435" t="str">
        <f>'GP2'!G21</f>
        <v>O. Potier / V. Falk / D. Vauris</v>
      </c>
      <c r="H113" s="451">
        <f>'GP2'!H21</f>
        <v>0</v>
      </c>
      <c r="I113" s="433">
        <f>PI!I66</f>
        <v>0</v>
      </c>
    </row>
    <row r="114" spans="1:9" x14ac:dyDescent="0.15">
      <c r="A114" s="413" t="str">
        <f>'GP2'!A22</f>
        <v>GP2-A Génie de la réaction-réacteurs</v>
      </c>
      <c r="B114" s="431" t="str">
        <f>'GP2'!B22</f>
        <v>TD1</v>
      </c>
      <c r="C114" s="431" t="str">
        <f>'GP2'!C22</f>
        <v>Gr B</v>
      </c>
      <c r="D114" s="432">
        <f>'GP2'!D22</f>
        <v>45341</v>
      </c>
      <c r="E114" s="443">
        <f>'GP2'!E22</f>
        <v>0.40625</v>
      </c>
      <c r="F114" s="442">
        <f>'GP2'!F22</f>
        <v>0.45833333333333331</v>
      </c>
      <c r="G114" s="435" t="str">
        <f>'GP2'!G22</f>
        <v>O. Potier / V. Falk / D. Vauris</v>
      </c>
      <c r="H114" s="451">
        <f>'GP2'!H22</f>
        <v>0</v>
      </c>
      <c r="I114" s="433">
        <f>PI!I67</f>
        <v>0</v>
      </c>
    </row>
    <row r="115" spans="1:9" x14ac:dyDescent="0.15">
      <c r="A115" s="413" t="str">
        <f>'GP2'!A23</f>
        <v>GP2-A Génie de la réaction-réacteurs</v>
      </c>
      <c r="B115" s="431" t="str">
        <f>'GP2'!B23</f>
        <v>TD1</v>
      </c>
      <c r="C115" s="431" t="str">
        <f>'GP2'!C23</f>
        <v>Gr C</v>
      </c>
      <c r="D115" s="432">
        <f>'GP2'!D23</f>
        <v>45341</v>
      </c>
      <c r="E115" s="443">
        <f>'GP2'!E23</f>
        <v>0.40625</v>
      </c>
      <c r="F115" s="442">
        <f>'GP2'!F23</f>
        <v>0.45833333333333331</v>
      </c>
      <c r="G115" s="435" t="str">
        <f>'GP2'!G23</f>
        <v>O. Potier / V. Falk / D. Vauris</v>
      </c>
      <c r="H115" s="451">
        <f>'GP2'!H23</f>
        <v>0</v>
      </c>
      <c r="I115" s="433">
        <f>PI!I127</f>
        <v>0</v>
      </c>
    </row>
    <row r="116" spans="1:9" x14ac:dyDescent="0.15">
      <c r="A116" s="416" t="str">
        <f>'CI2'!A17</f>
        <v>CI2 Ingénierie de l'innovation</v>
      </c>
      <c r="B116" s="431" t="str">
        <f>'CI2'!B17</f>
        <v>TD3</v>
      </c>
      <c r="C116" s="431" t="str">
        <f>'CI2'!C17</f>
        <v>promo</v>
      </c>
      <c r="D116" s="432">
        <f>'CI2'!D17</f>
        <v>45341</v>
      </c>
      <c r="E116" s="442">
        <f>'CI2'!E17</f>
        <v>0.46875</v>
      </c>
      <c r="F116" s="442">
        <f>'CI2'!F17</f>
        <v>0.52083333333333337</v>
      </c>
      <c r="G116" s="433" t="str">
        <f>'CI2'!G17</f>
        <v>M. Enjolras / B. Marche</v>
      </c>
      <c r="H116" s="434">
        <f>'CI2'!H17</f>
        <v>0</v>
      </c>
      <c r="I116" s="433">
        <f>PI!I216</f>
        <v>0</v>
      </c>
    </row>
    <row r="117" spans="1:9" x14ac:dyDescent="0.15">
      <c r="A117" s="410" t="str">
        <f>PCST2!A14</f>
        <v>PCTS2 Sciences, Technologies, Sociétés</v>
      </c>
      <c r="B117" s="436" t="str">
        <f>PCST2!B14</f>
        <v>CM3</v>
      </c>
      <c r="C117" s="431" t="str">
        <f>PCST2!C14</f>
        <v>promo</v>
      </c>
      <c r="D117" s="437">
        <f>PCST2!D14</f>
        <v>45341</v>
      </c>
      <c r="E117" s="444">
        <f>PCST2!E14</f>
        <v>0.63541666666666663</v>
      </c>
      <c r="F117" s="444">
        <f>PCST2!F14</f>
        <v>0.6875</v>
      </c>
      <c r="G117" s="435" t="str">
        <f>PCST2!G14</f>
        <v>L. Rollet</v>
      </c>
      <c r="H117" s="451">
        <f>PCST2!H14</f>
        <v>0</v>
      </c>
      <c r="I117" s="433">
        <f>PI!I289</f>
        <v>0</v>
      </c>
    </row>
    <row r="118" spans="1:9" x14ac:dyDescent="0.15">
      <c r="A118" s="410" t="str">
        <f>PCST2!A15</f>
        <v>PCTS2 Sciences, Technologies, Sociétés</v>
      </c>
      <c r="B118" s="436" t="str">
        <f>PCST2!B15</f>
        <v>CM4</v>
      </c>
      <c r="C118" s="431" t="str">
        <f>PCST2!C15</f>
        <v>promo</v>
      </c>
      <c r="D118" s="437">
        <f>PCST2!D15</f>
        <v>45341</v>
      </c>
      <c r="E118" s="444">
        <f>PCST2!E15</f>
        <v>0.69791666666666663</v>
      </c>
      <c r="F118" s="444">
        <f>PCST2!F15</f>
        <v>0.75</v>
      </c>
      <c r="G118" s="435" t="str">
        <f>PCST2!G15</f>
        <v>L. Rollet</v>
      </c>
      <c r="H118" s="451">
        <f>PCST2!H15</f>
        <v>0</v>
      </c>
      <c r="I118" s="433">
        <f>PI!I297</f>
        <v>0</v>
      </c>
    </row>
    <row r="119" spans="1:9" x14ac:dyDescent="0.15">
      <c r="A119" s="413" t="str">
        <f>'GP2'!A16</f>
        <v>GP2-A Génie de la réaction-réacteurs</v>
      </c>
      <c r="B119" s="431" t="str">
        <f>'GP2'!B16</f>
        <v>CM6</v>
      </c>
      <c r="C119" s="431" t="str">
        <f>'GP2'!C16</f>
        <v>promo</v>
      </c>
      <c r="D119" s="432">
        <f>'GP2'!D16</f>
        <v>45342</v>
      </c>
      <c r="E119" s="443">
        <f>'GP2'!E16</f>
        <v>0.63541666666666663</v>
      </c>
      <c r="F119" s="442">
        <f>'GP2'!F16</f>
        <v>0.6875</v>
      </c>
      <c r="G119" s="435" t="str">
        <f>'GP2'!G16</f>
        <v>O. Potier</v>
      </c>
      <c r="H119" s="451">
        <f>'GP2'!H16</f>
        <v>0</v>
      </c>
      <c r="I119" s="433" t="str">
        <f>PI!I31</f>
        <v>à programmer</v>
      </c>
    </row>
    <row r="120" spans="1:9" x14ac:dyDescent="0.15">
      <c r="A120" s="418" t="str">
        <f>'GE2'!A19</f>
        <v>GE2 Economie</v>
      </c>
      <c r="B120" s="431" t="str">
        <f>'GE2'!B19</f>
        <v>TD2</v>
      </c>
      <c r="C120" s="431" t="str">
        <f>'GE2'!C19</f>
        <v>Gr 2</v>
      </c>
      <c r="D120" s="432">
        <f>'GE2'!D19</f>
        <v>45342</v>
      </c>
      <c r="E120" s="443">
        <f>'GE2'!E19</f>
        <v>0.57291666666666663</v>
      </c>
      <c r="F120" s="442">
        <f>'GE2'!F19</f>
        <v>0.625</v>
      </c>
      <c r="G120" s="435" t="str">
        <f>'GE2'!G19</f>
        <v>B. Oldache</v>
      </c>
      <c r="H120" s="538">
        <f>'GE2'!H19</f>
        <v>0</v>
      </c>
      <c r="I120" s="433">
        <f>PI!I153</f>
        <v>0</v>
      </c>
    </row>
    <row r="121" spans="1:9" x14ac:dyDescent="0.15">
      <c r="A121" s="413" t="str">
        <f>'GP2'!A24</f>
        <v>GP2-A Génie de la réaction-réacteurs</v>
      </c>
      <c r="B121" s="431" t="str">
        <f>'GP2'!B24</f>
        <v>TD2</v>
      </c>
      <c r="C121" s="431" t="str">
        <f>'GP2'!C24</f>
        <v>Gr B</v>
      </c>
      <c r="D121" s="432">
        <f>'GP2'!D24</f>
        <v>45342</v>
      </c>
      <c r="E121" s="442">
        <f>'GP2'!E24</f>
        <v>0.69791666666666663</v>
      </c>
      <c r="F121" s="442">
        <f>'GP2'!F24</f>
        <v>0.75</v>
      </c>
      <c r="G121" s="435" t="str">
        <f>'GP2'!G24</f>
        <v>O. Potier / V. Falk / D. Vauris</v>
      </c>
      <c r="H121" s="451">
        <f>'GP2'!H24</f>
        <v>0</v>
      </c>
      <c r="I121" s="433">
        <f>PI!I57</f>
        <v>0</v>
      </c>
    </row>
    <row r="122" spans="1:9" x14ac:dyDescent="0.15">
      <c r="A122" s="413" t="str">
        <f>'GP2'!A25</f>
        <v>GP2-A Génie de la réaction-réacteurs</v>
      </c>
      <c r="B122" s="431" t="str">
        <f>'GP2'!B25</f>
        <v>TD2</v>
      </c>
      <c r="C122" s="431" t="str">
        <f>'GP2'!C25</f>
        <v>Gr C</v>
      </c>
      <c r="D122" s="432">
        <f>'GP2'!D25</f>
        <v>45342</v>
      </c>
      <c r="E122" s="443">
        <f>'GP2'!E25</f>
        <v>0.69791666666666663</v>
      </c>
      <c r="F122" s="442">
        <f>'GP2'!F25</f>
        <v>0.75</v>
      </c>
      <c r="G122" s="435" t="str">
        <f>'GP2'!G25</f>
        <v>O. Potier / V. Falk / D. Vauris</v>
      </c>
      <c r="H122" s="451">
        <f>'GP2'!H25</f>
        <v>0</v>
      </c>
      <c r="I122" s="433">
        <f>PI!I91</f>
        <v>0</v>
      </c>
    </row>
    <row r="123" spans="1:9" x14ac:dyDescent="0.15">
      <c r="A123" s="413" t="str">
        <f>'GP2'!A26</f>
        <v>GP2-A Génie de la réaction-réacteurs</v>
      </c>
      <c r="B123" s="431" t="str">
        <f>'GP2'!B26</f>
        <v>TD2</v>
      </c>
      <c r="C123" s="431" t="str">
        <f>'GP2'!C26</f>
        <v>Gr A</v>
      </c>
      <c r="D123" s="432">
        <f>'GP2'!D26</f>
        <v>45342</v>
      </c>
      <c r="E123" s="443">
        <f>'GP2'!E26</f>
        <v>0.69791666666666663</v>
      </c>
      <c r="F123" s="442">
        <f>'GP2'!F26</f>
        <v>0.75</v>
      </c>
      <c r="G123" s="435" t="str">
        <f>'GP2'!G26</f>
        <v>O. Potier / V. Falk / D. Vauris</v>
      </c>
      <c r="H123" s="451">
        <f>'GP2'!H26</f>
        <v>0</v>
      </c>
      <c r="I123" s="433">
        <f>PI!I96</f>
        <v>0</v>
      </c>
    </row>
    <row r="124" spans="1:9" x14ac:dyDescent="0.15">
      <c r="A124" s="416" t="str">
        <f>'CI2'!A18</f>
        <v>CI2 Ingénierie de l'innovation</v>
      </c>
      <c r="B124" s="431" t="str">
        <f>'CI2'!B18</f>
        <v>CM5</v>
      </c>
      <c r="C124" s="431" t="str">
        <f>'CI2'!C18</f>
        <v>promo</v>
      </c>
      <c r="D124" s="432">
        <f>'CI2'!D18</f>
        <v>45342</v>
      </c>
      <c r="E124" s="442">
        <f>'CI2'!E18</f>
        <v>0.34375</v>
      </c>
      <c r="F124" s="442">
        <f>'CI2'!F18</f>
        <v>0.39583333333333331</v>
      </c>
      <c r="G124" s="433" t="str">
        <f>'CI2'!G18</f>
        <v>M. Enjolras</v>
      </c>
      <c r="H124" s="434">
        <f>'CI2'!H18</f>
        <v>0</v>
      </c>
      <c r="I124" s="433">
        <f>PI!I244</f>
        <v>0</v>
      </c>
    </row>
    <row r="125" spans="1:9" x14ac:dyDescent="0.15">
      <c r="A125" s="416" t="str">
        <f>'CI2'!A19</f>
        <v>CI2 Ingénierie de l'innovation</v>
      </c>
      <c r="B125" s="431" t="str">
        <f>'CI2'!B19</f>
        <v>TD4</v>
      </c>
      <c r="C125" s="431" t="str">
        <f>'CI2'!C19</f>
        <v>promo</v>
      </c>
      <c r="D125" s="432">
        <f>'CI2'!D19</f>
        <v>45342</v>
      </c>
      <c r="E125" s="442">
        <f>'CI2'!E19</f>
        <v>0.40625</v>
      </c>
      <c r="F125" s="442">
        <f>'CI2'!F19</f>
        <v>0.45833333333333331</v>
      </c>
      <c r="G125" s="433" t="str">
        <f>'CI2'!G19</f>
        <v>M. Enjolras / M. Camargo</v>
      </c>
      <c r="H125" s="434">
        <f>'CI2'!H19</f>
        <v>0</v>
      </c>
      <c r="I125" s="433">
        <f>PI!I245</f>
        <v>0</v>
      </c>
    </row>
    <row r="126" spans="1:9" ht="14" thickBot="1" x14ac:dyDescent="0.2">
      <c r="A126" s="410" t="str">
        <f>PCST2!A16</f>
        <v>PCTS2 Sciences, Technologies, Sociétés</v>
      </c>
      <c r="B126" s="436" t="str">
        <f>PCST2!B16</f>
        <v>CM5</v>
      </c>
      <c r="C126" s="431" t="str">
        <f>PCST2!C16</f>
        <v>promo</v>
      </c>
      <c r="D126" s="437">
        <f>PCST2!D16</f>
        <v>45342</v>
      </c>
      <c r="E126" s="444">
        <f>PCST2!E16</f>
        <v>0.46875</v>
      </c>
      <c r="F126" s="444">
        <f>PCST2!F16</f>
        <v>0.52083333333333337</v>
      </c>
      <c r="G126" s="435" t="str">
        <f>PCST2!G16</f>
        <v>L. Rollet</v>
      </c>
      <c r="H126" s="451">
        <f>PCST2!H16</f>
        <v>0</v>
      </c>
      <c r="I126" s="433">
        <f>PI!I298</f>
        <v>0</v>
      </c>
    </row>
    <row r="127" spans="1:9" x14ac:dyDescent="0.15">
      <c r="A127" s="552" t="str">
        <f>'CI2'!A20</f>
        <v>CI2 Ingénierie de l'innovation</v>
      </c>
      <c r="B127" s="427" t="str">
        <f>'CI2'!B20</f>
        <v>CM6</v>
      </c>
      <c r="C127" s="427" t="str">
        <f>'CI2'!C20</f>
        <v>promo</v>
      </c>
      <c r="D127" s="428">
        <f>'CI2'!D20</f>
        <v>45343</v>
      </c>
      <c r="E127" s="441">
        <f>'CI2'!E20</f>
        <v>0.46875</v>
      </c>
      <c r="F127" s="441">
        <f>'CI2'!F20</f>
        <v>0.52083333333333337</v>
      </c>
      <c r="G127" s="429" t="str">
        <f>'CI2'!G20</f>
        <v>M. Enjolras</v>
      </c>
      <c r="H127" s="430">
        <f>'CI2'!H20</f>
        <v>0</v>
      </c>
      <c r="I127" s="433">
        <f>PI!I246</f>
        <v>0</v>
      </c>
    </row>
    <row r="128" spans="1:9" x14ac:dyDescent="0.15">
      <c r="A128" s="410" t="str">
        <f>PCST2!A17</f>
        <v>PCTS2 Sciences, Technologies, Sociétés</v>
      </c>
      <c r="B128" s="466" t="str">
        <f>PCST2!B17</f>
        <v>CM6</v>
      </c>
      <c r="C128" s="510" t="str">
        <f>PCST2!C17</f>
        <v>promo</v>
      </c>
      <c r="D128" s="540">
        <f>PCST2!D17</f>
        <v>45343</v>
      </c>
      <c r="E128" s="541">
        <f>PCST2!E17</f>
        <v>0.34375</v>
      </c>
      <c r="F128" s="541">
        <f>PCST2!F17</f>
        <v>0.39583333333333331</v>
      </c>
      <c r="G128" s="527" t="str">
        <f>PCST2!G17</f>
        <v>L. Rollet</v>
      </c>
      <c r="H128" s="530">
        <f>PCST2!H17</f>
        <v>0</v>
      </c>
      <c r="I128" s="433">
        <f>PI!I300</f>
        <v>0</v>
      </c>
    </row>
    <row r="129" spans="1:9" x14ac:dyDescent="0.15">
      <c r="A129" s="410" t="str">
        <f>PCST2!A18</f>
        <v>PCTS2 Sciences, Technologies, Sociétés</v>
      </c>
      <c r="B129" s="466" t="str">
        <f>PCST2!B18</f>
        <v>CM7</v>
      </c>
      <c r="C129" s="510" t="str">
        <f>PCST2!C18</f>
        <v>promo</v>
      </c>
      <c r="D129" s="540">
        <f>PCST2!D18</f>
        <v>45343</v>
      </c>
      <c r="E129" s="541">
        <f>PCST2!E18</f>
        <v>0.40625</v>
      </c>
      <c r="F129" s="541">
        <f>PCST2!F18</f>
        <v>0.45833333333333331</v>
      </c>
      <c r="G129" s="527" t="str">
        <f>PCST2!G18</f>
        <v>L. Rollet</v>
      </c>
      <c r="H129" s="530">
        <f>PCST2!H18</f>
        <v>0</v>
      </c>
      <c r="I129" s="433">
        <f>PI!I308</f>
        <v>0</v>
      </c>
    </row>
    <row r="130" spans="1:9" x14ac:dyDescent="0.15">
      <c r="A130" s="413" t="str">
        <f>'GP2'!A17</f>
        <v>GP2-A Génie de la réaction-réacteurs</v>
      </c>
      <c r="B130" s="431" t="str">
        <f>'GP2'!B17</f>
        <v>CM7</v>
      </c>
      <c r="C130" s="431" t="str">
        <f>'GP2'!C17</f>
        <v>promo</v>
      </c>
      <c r="D130" s="432">
        <f>'GP2'!D17</f>
        <v>45345</v>
      </c>
      <c r="E130" s="443">
        <f>'GP2'!E17</f>
        <v>0.34375</v>
      </c>
      <c r="F130" s="442">
        <f>'GP2'!F17</f>
        <v>0.39583333333333331</v>
      </c>
      <c r="G130" s="435" t="str">
        <f>'GP2'!G17</f>
        <v>O. Potier</v>
      </c>
      <c r="H130" s="451">
        <f>'GP2'!H17</f>
        <v>0</v>
      </c>
      <c r="I130" s="433" t="str">
        <f>PI!I32</f>
        <v>à programmer</v>
      </c>
    </row>
    <row r="131" spans="1:9" x14ac:dyDescent="0.15">
      <c r="A131" s="413" t="str">
        <f>'GP2'!A27</f>
        <v>GP2-A Génie de la réaction-réacteurs</v>
      </c>
      <c r="B131" s="431" t="str">
        <f>'GP2'!B27</f>
        <v>TD3</v>
      </c>
      <c r="C131" s="431" t="str">
        <f>'GP2'!C27</f>
        <v>Gr A</v>
      </c>
      <c r="D131" s="504">
        <f>'GP2'!D27</f>
        <v>45345</v>
      </c>
      <c r="E131" s="443">
        <f>'GP2'!E27</f>
        <v>0.40625</v>
      </c>
      <c r="F131" s="442">
        <f>'GP2'!F27</f>
        <v>0.45833333333333331</v>
      </c>
      <c r="G131" s="435" t="str">
        <f>'GP2'!G27</f>
        <v>O. Potier / V. Falk / D. Vauris</v>
      </c>
      <c r="H131" s="544">
        <f>'GP2'!H27</f>
        <v>0</v>
      </c>
    </row>
    <row r="132" spans="1:9" x14ac:dyDescent="0.15">
      <c r="A132" s="413" t="str">
        <f>'GP2'!A28</f>
        <v>GP2-A Génie de la réaction-réacteurs</v>
      </c>
      <c r="B132" s="431" t="str">
        <f>'GP2'!B28</f>
        <v>TD3</v>
      </c>
      <c r="C132" s="431" t="str">
        <f>'GP2'!C28</f>
        <v>Gr B</v>
      </c>
      <c r="D132" s="504">
        <f>'GP2'!D28</f>
        <v>45345</v>
      </c>
      <c r="E132" s="443">
        <f>'GP2'!E28</f>
        <v>0.40625</v>
      </c>
      <c r="F132" s="442">
        <f>'GP2'!F28</f>
        <v>0.45833333333333331</v>
      </c>
      <c r="G132" s="435" t="str">
        <f>'GP2'!G28</f>
        <v>O. Potier / V. Falk / D. Vauris</v>
      </c>
      <c r="H132" s="544">
        <f>'GP2'!H28</f>
        <v>0</v>
      </c>
    </row>
    <row r="133" spans="1:9" x14ac:dyDescent="0.15">
      <c r="A133" s="413" t="str">
        <f>'GP2'!A29</f>
        <v>GP2-A Génie de la réaction-réacteurs</v>
      </c>
      <c r="B133" s="431" t="str">
        <f>'GP2'!B29</f>
        <v>TD3</v>
      </c>
      <c r="C133" s="431" t="str">
        <f>'GP2'!C29</f>
        <v>Gr C</v>
      </c>
      <c r="D133" s="432">
        <f>'GP2'!D29</f>
        <v>45345</v>
      </c>
      <c r="E133" s="443">
        <f>'GP2'!E29</f>
        <v>0.40625</v>
      </c>
      <c r="F133" s="442">
        <f>'GP2'!F29</f>
        <v>0.45833333333333331</v>
      </c>
      <c r="G133" s="435" t="str">
        <f>'GP2'!G29</f>
        <v>O. Potier / V. Falk / D. Vauris</v>
      </c>
      <c r="H133" s="451">
        <f>'GP2'!H29</f>
        <v>0</v>
      </c>
      <c r="I133" s="433">
        <f>PI!I156</f>
        <v>0</v>
      </c>
    </row>
    <row r="134" spans="1:9" x14ac:dyDescent="0.15">
      <c r="A134" s="416" t="str">
        <f>'CI2'!A21</f>
        <v>CI2 Ingénierie de l'innovation</v>
      </c>
      <c r="B134" s="431" t="str">
        <f>'CI2'!B21</f>
        <v>TD5</v>
      </c>
      <c r="C134" s="431" t="str">
        <f>'CI2'!C21</f>
        <v>promo</v>
      </c>
      <c r="D134" s="432">
        <f>'CI2'!D21</f>
        <v>45345</v>
      </c>
      <c r="E134" s="442">
        <f>'CI2'!E21</f>
        <v>0.46875</v>
      </c>
      <c r="F134" s="442">
        <f>'CI2'!F21</f>
        <v>0.52083333333333337</v>
      </c>
      <c r="G134" s="433" t="str">
        <f>'CI2'!G21</f>
        <v>M. Enjolras / B. Marche</v>
      </c>
      <c r="H134" s="434">
        <f>'CI2'!H21</f>
        <v>0</v>
      </c>
      <c r="I134" s="433">
        <f>PI!I248</f>
        <v>0</v>
      </c>
    </row>
    <row r="135" spans="1:9" x14ac:dyDescent="0.15">
      <c r="A135" s="452" t="str">
        <f>'Isys 2'!A16</f>
        <v>Isys 2 Modelisation des processus</v>
      </c>
      <c r="B135" s="431" t="str">
        <f>'Isys 2'!B16</f>
        <v>CM6</v>
      </c>
      <c r="C135" s="431" t="str">
        <f>'Isys 2'!C16</f>
        <v>promo</v>
      </c>
      <c r="D135" s="432">
        <f>'Isys 2'!D16</f>
        <v>45355</v>
      </c>
      <c r="E135" s="442">
        <f>'Isys 2'!E16</f>
        <v>0.57291666666666663</v>
      </c>
      <c r="F135" s="442">
        <f>'Isys 2'!F16</f>
        <v>0.625</v>
      </c>
      <c r="G135" s="433" t="str">
        <f>'Isys 2'!G16</f>
        <v>Fréderique Mayer</v>
      </c>
      <c r="H135" s="434">
        <f>'Isys 2'!H16</f>
        <v>0</v>
      </c>
      <c r="I135" s="433">
        <f>PI!I34</f>
        <v>0</v>
      </c>
    </row>
    <row r="136" spans="1:9" x14ac:dyDescent="0.15">
      <c r="A136" s="413" t="str">
        <f>'GP2'!A18</f>
        <v>GP2-A Génie de la réaction-réacteurs</v>
      </c>
      <c r="B136" s="431" t="str">
        <f>'GP2'!B18</f>
        <v>CM8</v>
      </c>
      <c r="C136" s="431" t="str">
        <f>'GP2'!C18</f>
        <v>promo</v>
      </c>
      <c r="D136" s="432">
        <f>'GP2'!D18</f>
        <v>45355</v>
      </c>
      <c r="E136" s="443">
        <f>'GP2'!E18</f>
        <v>0.34375</v>
      </c>
      <c r="F136" s="442">
        <f>'GP2'!F18</f>
        <v>0.39583333333333331</v>
      </c>
      <c r="G136" s="435" t="str">
        <f>'GP2'!G18</f>
        <v>O. Potier</v>
      </c>
      <c r="H136" s="451">
        <f>'GP2'!H18</f>
        <v>0</v>
      </c>
      <c r="I136" s="433">
        <f>PI!I39</f>
        <v>0</v>
      </c>
    </row>
    <row r="137" spans="1:9" x14ac:dyDescent="0.15">
      <c r="A137" s="413" t="str">
        <f>'GP2'!A19</f>
        <v>GP2-A Génie de la réaction-réacteurs</v>
      </c>
      <c r="B137" s="431" t="str">
        <f>'GP2'!B19</f>
        <v>CM9</v>
      </c>
      <c r="C137" s="431" t="str">
        <f>'GP2'!C19</f>
        <v>promo</v>
      </c>
      <c r="D137" s="432">
        <f>'GP2'!D19</f>
        <v>45355</v>
      </c>
      <c r="E137" s="443">
        <f>'GP2'!E19</f>
        <v>0.40625</v>
      </c>
      <c r="F137" s="442">
        <f>'GP2'!F19</f>
        <v>0.45833333333333331</v>
      </c>
      <c r="G137" s="435" t="str">
        <f>'GP2'!G19</f>
        <v>O. Potier</v>
      </c>
      <c r="H137" s="451">
        <f>'GP2'!H19</f>
        <v>0</v>
      </c>
      <c r="I137" s="433">
        <f>PI!I58</f>
        <v>0</v>
      </c>
    </row>
    <row r="138" spans="1:9" x14ac:dyDescent="0.15">
      <c r="A138" s="413" t="str">
        <f>'GP2'!A30</f>
        <v>GP2-A Génie de la réaction-réacteurs</v>
      </c>
      <c r="B138" s="431" t="str">
        <f>'GP2'!B30</f>
        <v>TD4</v>
      </c>
      <c r="C138" s="431" t="str">
        <f>'GP2'!C30</f>
        <v>Gr A</v>
      </c>
      <c r="D138" s="504">
        <f>'GP2'!D30</f>
        <v>45355</v>
      </c>
      <c r="E138" s="443">
        <f>'GP2'!E30</f>
        <v>0.46875</v>
      </c>
      <c r="F138" s="442">
        <f>'GP2'!F30</f>
        <v>0.52083333333333337</v>
      </c>
      <c r="G138" s="435" t="str">
        <f>'GP2'!G30</f>
        <v>O. Potier / V. Falk / D. Vauris</v>
      </c>
      <c r="H138" s="544">
        <f>'GP2'!H30</f>
        <v>0</v>
      </c>
    </row>
    <row r="139" spans="1:9" x14ac:dyDescent="0.15">
      <c r="A139" s="413" t="str">
        <f>'GP2'!A31</f>
        <v>GP2-A Génie de la réaction-réacteurs</v>
      </c>
      <c r="B139" s="431" t="str">
        <f>'GP2'!B31</f>
        <v>TD4</v>
      </c>
      <c r="C139" s="431" t="str">
        <f>'GP2'!C31</f>
        <v>Gr B</v>
      </c>
      <c r="D139" s="504">
        <f>'GP2'!D31</f>
        <v>45355</v>
      </c>
      <c r="E139" s="443">
        <f>'GP2'!E31</f>
        <v>0.46875</v>
      </c>
      <c r="F139" s="442">
        <f>'GP2'!F31</f>
        <v>0.52083333333333337</v>
      </c>
      <c r="G139" s="435" t="str">
        <f>'GP2'!G31</f>
        <v>O. Potier / V. Falk / D. Vauris</v>
      </c>
      <c r="H139" s="544">
        <f>'GP2'!H31</f>
        <v>0</v>
      </c>
    </row>
    <row r="140" spans="1:9" x14ac:dyDescent="0.15">
      <c r="A140" s="413" t="str">
        <f>'GP2'!A32</f>
        <v>GP2-A Génie de la réaction-réacteurs</v>
      </c>
      <c r="B140" s="431" t="str">
        <f>'GP2'!B32</f>
        <v>TD4</v>
      </c>
      <c r="C140" s="431" t="str">
        <f>'GP2'!C32</f>
        <v>Gr C</v>
      </c>
      <c r="D140" s="504">
        <f>'GP2'!D32</f>
        <v>45355</v>
      </c>
      <c r="E140" s="443">
        <f>'GP2'!E32</f>
        <v>0.46875</v>
      </c>
      <c r="F140" s="442">
        <f>'GP2'!F32</f>
        <v>0.52083333333333337</v>
      </c>
      <c r="G140" s="435" t="str">
        <f>'GP2'!G32</f>
        <v>O. Potier / V. Falk / D. Vauris</v>
      </c>
      <c r="H140" s="544">
        <f>'GP2'!H32</f>
        <v>0</v>
      </c>
    </row>
    <row r="141" spans="1:9" x14ac:dyDescent="0.15">
      <c r="A141" s="413" t="str">
        <f>'GP2'!A33</f>
        <v>GP2-A Génie de la réaction-réacteurs</v>
      </c>
      <c r="B141" s="431" t="str">
        <f>'GP2'!B33</f>
        <v>TD5</v>
      </c>
      <c r="C141" s="431" t="str">
        <f>'GP2'!C33</f>
        <v>Gr 1.1</v>
      </c>
      <c r="D141" s="504">
        <f>'GP2'!D33</f>
        <v>45355</v>
      </c>
      <c r="E141" s="443">
        <f>'GP2'!E33</f>
        <v>0.64583333333333337</v>
      </c>
      <c r="F141" s="442">
        <f>'GP2'!F33</f>
        <v>0.72916666666666674</v>
      </c>
      <c r="G141" s="435" t="str">
        <f>'GP2'!G33</f>
        <v>O. Potier</v>
      </c>
      <c r="H141" s="544">
        <f>'GP2'!H33</f>
        <v>0</v>
      </c>
    </row>
    <row r="142" spans="1:9" x14ac:dyDescent="0.15">
      <c r="A142" s="410" t="str">
        <f>PCST2!A27</f>
        <v>PCTS2 Sciences, Technologies, Sociétés</v>
      </c>
      <c r="B142" s="466" t="str">
        <f>PCST2!B27</f>
        <v>TD4</v>
      </c>
      <c r="C142" s="510" t="str">
        <f>PCST2!C27</f>
        <v>Gr 2</v>
      </c>
      <c r="D142" s="540">
        <f>PCST2!D27</f>
        <v>45355</v>
      </c>
      <c r="E142" s="541">
        <f>PCST2!E27</f>
        <v>0.63541666666666663</v>
      </c>
      <c r="F142" s="541">
        <f>PCST2!F27</f>
        <v>0.71875</v>
      </c>
      <c r="G142" s="527" t="str">
        <f>PCST2!G27</f>
        <v>L. Rollet</v>
      </c>
      <c r="H142" s="530">
        <f>PCST2!H27</f>
        <v>0</v>
      </c>
      <c r="I142" s="433">
        <f>PI!I363</f>
        <v>0</v>
      </c>
    </row>
    <row r="143" spans="1:9" x14ac:dyDescent="0.15">
      <c r="A143" s="419" t="str">
        <f>'GME4'!A16</f>
        <v>GME4 TP Méca/énergétique</v>
      </c>
      <c r="B143" s="440" t="str">
        <f>'GME4'!B16</f>
        <v>TP2</v>
      </c>
      <c r="C143" s="440" t="str">
        <f>'GME4'!C16</f>
        <v>Gr 1.1</v>
      </c>
      <c r="D143" s="467">
        <f>'GME4'!D16</f>
        <v>45356</v>
      </c>
      <c r="E143" s="446">
        <f>'GME4'!E16</f>
        <v>0.57291666666666663</v>
      </c>
      <c r="F143" s="446">
        <f>'GME4'!F16</f>
        <v>0.69791666666666663</v>
      </c>
      <c r="G143" s="529" t="str">
        <f>'GME4'!G16</f>
        <v>H. Boudaoud et ?</v>
      </c>
      <c r="H143" s="539" t="str">
        <f>'GME4'!H16</f>
        <v>ensem /LF2L</v>
      </c>
      <c r="I143" s="433">
        <f>PI!I87</f>
        <v>0</v>
      </c>
    </row>
    <row r="144" spans="1:9" x14ac:dyDescent="0.15">
      <c r="A144" s="419" t="str">
        <f>'GME4'!A18</f>
        <v>GME4 TP Méca/énergétique</v>
      </c>
      <c r="B144" s="440" t="str">
        <f>'GME4'!B18</f>
        <v>TP2</v>
      </c>
      <c r="C144" s="440" t="str">
        <f>'GME4'!C18</f>
        <v>Gr 2.2</v>
      </c>
      <c r="D144" s="467">
        <f>'GME4'!D18</f>
        <v>45356</v>
      </c>
      <c r="E144" s="445">
        <f>'GME4'!E18</f>
        <v>0.375</v>
      </c>
      <c r="F144" s="446">
        <f>'GME4'!F18</f>
        <v>0.5</v>
      </c>
      <c r="G144" s="529" t="str">
        <f>'GME4'!G18</f>
        <v>H. Boudaoud et ?</v>
      </c>
      <c r="H144" s="539" t="str">
        <f>'GME4'!H18</f>
        <v>ensem /LF2L</v>
      </c>
      <c r="I144" s="433">
        <f>PI!I107</f>
        <v>0</v>
      </c>
    </row>
    <row r="145" spans="1:9" x14ac:dyDescent="0.15">
      <c r="A145" s="413" t="str">
        <f>'GP2'!A34</f>
        <v>GP2-A Génie de la réaction-réacteurs</v>
      </c>
      <c r="B145" s="431" t="str">
        <f>'GP2'!B34</f>
        <v>TD5</v>
      </c>
      <c r="C145" s="431" t="str">
        <f>'GP2'!C34</f>
        <v>Gr 1.2</v>
      </c>
      <c r="D145" s="504">
        <f>'GP2'!D34</f>
        <v>45356</v>
      </c>
      <c r="E145" s="443">
        <f>'GP2'!E34</f>
        <v>0.57291666666666663</v>
      </c>
      <c r="F145" s="442">
        <f>'GP2'!F34</f>
        <v>0.65625</v>
      </c>
      <c r="G145" s="435" t="str">
        <f>'GP2'!G34</f>
        <v>O. Potier</v>
      </c>
      <c r="H145" s="544">
        <f>'GP2'!H34</f>
        <v>0</v>
      </c>
    </row>
    <row r="146" spans="1:9" x14ac:dyDescent="0.15">
      <c r="A146" s="415" t="str">
        <f>'MMI2'!A16</f>
        <v>MMI2-B Outils statistiques pour l'ingénieur</v>
      </c>
      <c r="B146" s="431" t="str">
        <f>'MMI2'!B16</f>
        <v>TD1</v>
      </c>
      <c r="C146" s="431" t="str">
        <f>'MMI2'!C16</f>
        <v>Gr 1</v>
      </c>
      <c r="D146" s="432">
        <f>'MMI2'!D16</f>
        <v>45356</v>
      </c>
      <c r="E146" s="442">
        <f>'MMI2'!E16</f>
        <v>0.34375</v>
      </c>
      <c r="F146" s="442">
        <f>'MMI2'!F16</f>
        <v>0.39583333333333331</v>
      </c>
      <c r="G146" s="433" t="str">
        <f>'MMI2'!G16</f>
        <v>B. Zoz</v>
      </c>
      <c r="H146" s="451" t="str">
        <f>'MMI2'!H16</f>
        <v>TD 1 &amp; 2 rapprochés</v>
      </c>
      <c r="I146" s="433">
        <f>PI!I140</f>
        <v>0</v>
      </c>
    </row>
    <row r="147" spans="1:9" x14ac:dyDescent="0.15">
      <c r="A147" s="415" t="str">
        <f>'MMI2'!A17</f>
        <v>MMI2-B Outils statistiques pour l'ingénieur</v>
      </c>
      <c r="B147" s="431" t="str">
        <f>'MMI2'!B17</f>
        <v>TD1</v>
      </c>
      <c r="C147" s="431" t="str">
        <f>'MMI2'!C17</f>
        <v>Gr 2</v>
      </c>
      <c r="D147" s="432">
        <f>'MMI2'!D17</f>
        <v>45356</v>
      </c>
      <c r="E147" s="442">
        <f>'MMI2'!E17</f>
        <v>0.57291666666666663</v>
      </c>
      <c r="F147" s="442">
        <f>'MMI2'!F17</f>
        <v>0.625</v>
      </c>
      <c r="G147" s="433" t="str">
        <f>'MMI2'!G17</f>
        <v>B. Zoz</v>
      </c>
      <c r="H147" s="451" t="str">
        <f>'MMI2'!H17</f>
        <v>TD 1 &amp; 2 rapprochés</v>
      </c>
      <c r="I147" s="433">
        <f>PI!I141</f>
        <v>0</v>
      </c>
    </row>
    <row r="148" spans="1:9" x14ac:dyDescent="0.15">
      <c r="A148" s="415" t="str">
        <f>'MMI2'!A18</f>
        <v>MMI2-B Outils statistiques pour l'ingénieur</v>
      </c>
      <c r="B148" s="431" t="str">
        <f>'MMI2'!B18</f>
        <v>TD2</v>
      </c>
      <c r="C148" s="431" t="str">
        <f>'MMI2'!C18</f>
        <v>Gr 1</v>
      </c>
      <c r="D148" s="432">
        <f>'MMI2'!D18</f>
        <v>45356</v>
      </c>
      <c r="E148" s="444">
        <f>'MMI2'!E18</f>
        <v>0.40625</v>
      </c>
      <c r="F148" s="442">
        <f>'MMI2'!F18</f>
        <v>0.45833333333333331</v>
      </c>
      <c r="G148" s="433" t="str">
        <f>'MMI2'!G18</f>
        <v>B. Zoz</v>
      </c>
      <c r="H148" s="451" t="str">
        <f>'MMI2'!H18</f>
        <v>TD 1 &amp; 2 rapprochés</v>
      </c>
      <c r="I148" s="433">
        <f>PI!I151</f>
        <v>0</v>
      </c>
    </row>
    <row r="149" spans="1:9" x14ac:dyDescent="0.15">
      <c r="A149" s="415" t="str">
        <f>'MMI2'!A19</f>
        <v>MMI2-B Outils statistiques pour l'ingénieur</v>
      </c>
      <c r="B149" s="431" t="str">
        <f>'MMI2'!B19</f>
        <v>TD2</v>
      </c>
      <c r="C149" s="431" t="str">
        <f>'MMI2'!C19</f>
        <v>Gr 2</v>
      </c>
      <c r="D149" s="432">
        <f>'MMI2'!D19</f>
        <v>45356</v>
      </c>
      <c r="E149" s="444">
        <f>'MMI2'!E19</f>
        <v>0.63541666666666663</v>
      </c>
      <c r="F149" s="442">
        <f>'MMI2'!F19</f>
        <v>0.6875</v>
      </c>
      <c r="G149" s="433" t="str">
        <f>'MMI2'!G19</f>
        <v>B. Zoz</v>
      </c>
      <c r="H149" s="451" t="str">
        <f>'MMI2'!H19</f>
        <v>TD 1 &amp; 2 rapprochés</v>
      </c>
      <c r="I149" s="433">
        <f>PI!I161</f>
        <v>0</v>
      </c>
    </row>
    <row r="150" spans="1:9" x14ac:dyDescent="0.15">
      <c r="A150" s="415" t="str">
        <f>'MMI2'!A20</f>
        <v>MMI2-B Outils statistiques pour l'ingénieur</v>
      </c>
      <c r="B150" s="431" t="str">
        <f>'MMI2'!B20</f>
        <v>TD3</v>
      </c>
      <c r="C150" s="431" t="str">
        <f>'MMI2'!C20</f>
        <v>Gr 1</v>
      </c>
      <c r="D150" s="437">
        <f>'MMI2'!D20</f>
        <v>45356</v>
      </c>
      <c r="E150" s="444">
        <f>'MMI2'!E20</f>
        <v>0.46875</v>
      </c>
      <c r="F150" s="442">
        <f>'MMI2'!F20</f>
        <v>0.52083333333333337</v>
      </c>
      <c r="G150" s="433" t="str">
        <f>'MMI2'!G20</f>
        <v>B. Zoz</v>
      </c>
      <c r="H150" s="451" t="str">
        <f>'MMI2'!H20</f>
        <v>rapprochés (même demi-j possible)</v>
      </c>
      <c r="I150" s="433">
        <f>PI!I181</f>
        <v>0</v>
      </c>
    </row>
    <row r="151" spans="1:9" x14ac:dyDescent="0.15">
      <c r="A151" s="415" t="str">
        <f>'MMI2'!A21</f>
        <v>MMI2-B Outils statistiques pour l'ingénieur</v>
      </c>
      <c r="B151" s="431" t="str">
        <f>'MMI2'!B21</f>
        <v>TD3</v>
      </c>
      <c r="C151" s="431" t="str">
        <f>'MMI2'!C21</f>
        <v>Gr 2</v>
      </c>
      <c r="D151" s="437">
        <f>'MMI2'!D21</f>
        <v>45356</v>
      </c>
      <c r="E151" s="444">
        <f>'MMI2'!E21</f>
        <v>0.69791666666666663</v>
      </c>
      <c r="F151" s="442">
        <f>'MMI2'!F21</f>
        <v>0.75</v>
      </c>
      <c r="G151" s="433" t="str">
        <f>'MMI2'!G21</f>
        <v>B. Zoz</v>
      </c>
      <c r="H151" s="451" t="str">
        <f>'MMI2'!H21</f>
        <v>rapprochés (même demi-j possible)</v>
      </c>
      <c r="I151" s="433">
        <f>PI!I191</f>
        <v>0</v>
      </c>
    </row>
    <row r="152" spans="1:9" x14ac:dyDescent="0.15">
      <c r="A152" s="413" t="str">
        <f>'GP2'!A35</f>
        <v>GP2-A Génie de la réaction-réacteurs</v>
      </c>
      <c r="B152" s="431" t="str">
        <f>'GP2'!B35</f>
        <v>TD5</v>
      </c>
      <c r="C152" s="431" t="str">
        <f>'GP2'!C35</f>
        <v>Gr 2.1</v>
      </c>
      <c r="D152" s="504">
        <f>'GP2'!D35</f>
        <v>45357</v>
      </c>
      <c r="E152" s="443">
        <f>'GP2'!E35</f>
        <v>0.34375</v>
      </c>
      <c r="F152" s="442">
        <f>'GP2'!F35</f>
        <v>0.42708333333333331</v>
      </c>
      <c r="G152" s="435" t="str">
        <f>'GP2'!G35</f>
        <v>O. Potier</v>
      </c>
      <c r="H152" s="544">
        <f>'GP2'!H35</f>
        <v>0</v>
      </c>
    </row>
    <row r="153" spans="1:9" x14ac:dyDescent="0.15">
      <c r="A153" s="410" t="str">
        <f>PCST2!A19</f>
        <v>PCTS2 Sciences, Technologies, Sociétés</v>
      </c>
      <c r="B153" s="466" t="str">
        <f>PCST2!B19</f>
        <v>CM8</v>
      </c>
      <c r="C153" s="510" t="str">
        <f>PCST2!C19</f>
        <v>promo</v>
      </c>
      <c r="D153" s="540">
        <f>PCST2!D19</f>
        <v>45357</v>
      </c>
      <c r="E153" s="541">
        <f>PCST2!E19</f>
        <v>0.46875</v>
      </c>
      <c r="F153" s="541">
        <f>PCST2!F19</f>
        <v>0.52083333333333337</v>
      </c>
      <c r="G153" s="527" t="str">
        <f>PCST2!G19</f>
        <v>L. Rollet</v>
      </c>
      <c r="H153" s="530">
        <f>PCST2!H19</f>
        <v>0</v>
      </c>
      <c r="I153" s="433">
        <f>PI!I309</f>
        <v>0</v>
      </c>
    </row>
    <row r="154" spans="1:9" x14ac:dyDescent="0.15">
      <c r="A154" s="410" t="str">
        <f>PCST2!A24</f>
        <v>PCTS2 Sciences, Technologies, Sociétés</v>
      </c>
      <c r="B154" s="466" t="str">
        <f>PCST2!B24</f>
        <v>TD4</v>
      </c>
      <c r="C154" s="431" t="str">
        <f>PCST2!C24</f>
        <v>Gr 1</v>
      </c>
      <c r="D154" s="540">
        <f>PCST2!D24</f>
        <v>45357</v>
      </c>
      <c r="E154" s="541">
        <f>PCST2!E24</f>
        <v>0.34375</v>
      </c>
      <c r="F154" s="541">
        <f>PCST2!F24</f>
        <v>0.42708333333333331</v>
      </c>
      <c r="G154" s="527" t="str">
        <f>PCST2!G24</f>
        <v>L. Rollet</v>
      </c>
      <c r="H154" s="530">
        <f>PCST2!H24</f>
        <v>0</v>
      </c>
      <c r="I154" s="433">
        <f>PI!I358</f>
        <v>0</v>
      </c>
    </row>
    <row r="155" spans="1:9" x14ac:dyDescent="0.15">
      <c r="A155" s="418" t="str">
        <f>'GE2'!A23</f>
        <v>GE2 Economie</v>
      </c>
      <c r="B155" s="431" t="str">
        <f>'GE2'!B23</f>
        <v>CM8</v>
      </c>
      <c r="C155" s="431" t="str">
        <f>'GE2'!C23</f>
        <v>promo</v>
      </c>
      <c r="D155" s="432">
        <f>'GE2'!D23</f>
        <v>45359</v>
      </c>
      <c r="E155" s="443">
        <f>'GE2'!E23</f>
        <v>0.63541666666666663</v>
      </c>
      <c r="F155" s="442">
        <f>'GE2'!F23</f>
        <v>0.6875</v>
      </c>
      <c r="G155" s="435" t="str">
        <f>'GE2'!G23</f>
        <v>B. Oldache</v>
      </c>
      <c r="H155" s="538" t="str">
        <f>'GE2'!H23</f>
        <v>ok le 08/02</v>
      </c>
      <c r="I155" s="433">
        <f>PI!I185</f>
        <v>0</v>
      </c>
    </row>
    <row r="156" spans="1:9" x14ac:dyDescent="0.15">
      <c r="A156" s="452" t="str">
        <f>'Isys 2'!A17</f>
        <v>Isys 2 Modelisation des processus</v>
      </c>
      <c r="B156" s="431" t="str">
        <f>'Isys 2'!B17</f>
        <v>TP1</v>
      </c>
      <c r="C156" s="431" t="str">
        <f>'Isys 2'!C17</f>
        <v>Gr 2.1</v>
      </c>
      <c r="D156" s="432">
        <f>'Isys 2'!D17</f>
        <v>45359</v>
      </c>
      <c r="E156" s="442">
        <f>'Isys 2'!E17</f>
        <v>0.34375</v>
      </c>
      <c r="F156" s="442">
        <f>'Isys 2'!F17</f>
        <v>0.51041666666666663</v>
      </c>
      <c r="G156" s="433" t="str">
        <f>'Isys 2'!G17</f>
        <v>Fréderique Mayer</v>
      </c>
      <c r="H156" s="434">
        <f>'Isys 2'!H17</f>
        <v>0</v>
      </c>
      <c r="I156" s="433">
        <f>PI!I35</f>
        <v>0</v>
      </c>
    </row>
    <row r="157" spans="1:9" x14ac:dyDescent="0.15">
      <c r="A157" s="418" t="str">
        <f>'GE2'!A20</f>
        <v>GE2 Economie</v>
      </c>
      <c r="B157" s="431" t="str">
        <f>'GE2'!B20</f>
        <v>CM7</v>
      </c>
      <c r="C157" s="431" t="str">
        <f>'GE2'!C20</f>
        <v>promo</v>
      </c>
      <c r="D157" s="432">
        <f>'GE2'!D20</f>
        <v>45359</v>
      </c>
      <c r="E157" s="443">
        <f>'GE2'!E20</f>
        <v>0.57291666666666663</v>
      </c>
      <c r="F157" s="442">
        <f>'GE2'!F20</f>
        <v>0.625</v>
      </c>
      <c r="G157" s="435" t="str">
        <f>'GE2'!G20</f>
        <v>B. Oldache</v>
      </c>
      <c r="H157" s="538">
        <f>'GE2'!H20</f>
        <v>0</v>
      </c>
      <c r="I157" s="433">
        <f>PI!I157</f>
        <v>0</v>
      </c>
    </row>
    <row r="158" spans="1:9" ht="14" thickBot="1" x14ac:dyDescent="0.2">
      <c r="A158" s="882" t="str">
        <f>'GME4'!A17</f>
        <v>GME4 TP Méca/énergétique</v>
      </c>
      <c r="B158" s="884" t="str">
        <f>'GME4'!B17</f>
        <v>TP2</v>
      </c>
      <c r="C158" s="884" t="str">
        <f>'GME4'!C17</f>
        <v>Gr 1.2</v>
      </c>
      <c r="D158" s="885">
        <f>'GME4'!D17</f>
        <v>45359</v>
      </c>
      <c r="E158" s="887">
        <f>'GME4'!E17</f>
        <v>0.375</v>
      </c>
      <c r="F158" s="889">
        <f>'GME4'!F17</f>
        <v>0.5</v>
      </c>
      <c r="G158" s="890" t="str">
        <f>'GME4'!G17</f>
        <v>H. Boudaoud et ?</v>
      </c>
      <c r="H158" s="893" t="str">
        <f>'GME4'!H17</f>
        <v>ensem /LF2L</v>
      </c>
      <c r="I158" s="433">
        <f>PI!I99</f>
        <v>0</v>
      </c>
    </row>
    <row r="159" spans="1:9" x14ac:dyDescent="0.15">
      <c r="A159" s="771" t="str">
        <f>'GP2'!A36</f>
        <v>GP2-A Génie de la réaction-réacteurs</v>
      </c>
      <c r="B159" s="427" t="str">
        <f>'GP2'!B36</f>
        <v>TD5</v>
      </c>
      <c r="C159" s="427" t="str">
        <f>'GP2'!C36</f>
        <v>Gr 2.2</v>
      </c>
      <c r="D159" s="515">
        <f>'GP2'!D36</f>
        <v>45359</v>
      </c>
      <c r="E159" s="465">
        <f>'GP2'!E36</f>
        <v>0.34375</v>
      </c>
      <c r="F159" s="441">
        <f>'GP2'!F36</f>
        <v>0.42708333333333331</v>
      </c>
      <c r="G159" s="449" t="str">
        <f>'GP2'!G36</f>
        <v>O. Potier</v>
      </c>
      <c r="H159" s="892">
        <f>'GP2'!H36</f>
        <v>0</v>
      </c>
    </row>
    <row r="160" spans="1:9" x14ac:dyDescent="0.15">
      <c r="A160" s="415" t="str">
        <f>'MMI2'!A22</f>
        <v>MMI2-B Outils statistiques pour l'ingénieur</v>
      </c>
      <c r="B160" s="431" t="str">
        <f>'MMI2'!B22</f>
        <v>TP2</v>
      </c>
      <c r="C160" s="431" t="str">
        <f>'MMI2'!C22</f>
        <v>Gr 1.1</v>
      </c>
      <c r="D160" s="432">
        <f>'MMI2'!D22</f>
        <v>45359</v>
      </c>
      <c r="E160" s="442">
        <f>'MMI2'!E22</f>
        <v>0.35416666666666669</v>
      </c>
      <c r="F160" s="442">
        <f>'MMI2'!F22</f>
        <v>0.5</v>
      </c>
      <c r="G160" s="433" t="str">
        <f>'MMI2'!G22</f>
        <v>B. Zoz</v>
      </c>
      <c r="H160" s="451" t="str">
        <f>'MMI2'!H22</f>
        <v>B5 GSI ou AIP</v>
      </c>
      <c r="I160" s="433">
        <f>PI!I210</f>
        <v>0</v>
      </c>
    </row>
    <row r="161" spans="1:9" x14ac:dyDescent="0.15">
      <c r="A161" s="410" t="str">
        <f>PCST2!A20</f>
        <v>PCTS2 Sciences, Technologies, Sociétés</v>
      </c>
      <c r="B161" s="466" t="str">
        <f>PCST2!B20</f>
        <v>CM9</v>
      </c>
      <c r="C161" s="431" t="str">
        <f>PCST2!C20</f>
        <v>promo</v>
      </c>
      <c r="D161" s="540">
        <f>PCST2!D20</f>
        <v>45359</v>
      </c>
      <c r="E161" s="541">
        <f>PCST2!E20</f>
        <v>0.69791666666666663</v>
      </c>
      <c r="F161" s="541">
        <f>PCST2!F20</f>
        <v>0.75</v>
      </c>
      <c r="G161" s="527" t="str">
        <f>PCST2!G20</f>
        <v>L. Rollet</v>
      </c>
      <c r="H161" s="530">
        <f>PCST2!H20</f>
        <v>0</v>
      </c>
      <c r="I161" s="433">
        <f>PI!I334</f>
        <v>0</v>
      </c>
    </row>
    <row r="162" spans="1:9" x14ac:dyDescent="0.15">
      <c r="A162" s="452" t="str">
        <f>'Isys 2'!A18</f>
        <v>Isys 2 Modelisation des processus</v>
      </c>
      <c r="B162" s="431" t="str">
        <f>'Isys 2'!B18</f>
        <v>TP1</v>
      </c>
      <c r="C162" s="431" t="str">
        <f>'Isys 2'!C18</f>
        <v>Gr 1.1</v>
      </c>
      <c r="D162" s="432">
        <f>'Isys 2'!D18</f>
        <v>45362</v>
      </c>
      <c r="E162" s="442">
        <f>'Isys 2'!E18</f>
        <v>0.57291666666666663</v>
      </c>
      <c r="F162" s="442">
        <f>'Isys 2'!F18</f>
        <v>0.73958333333333326</v>
      </c>
      <c r="G162" s="433" t="str">
        <f>'Isys 2'!G18</f>
        <v>Fréderique Mayer</v>
      </c>
      <c r="H162" s="434">
        <f>'Isys 2'!H18</f>
        <v>0</v>
      </c>
      <c r="I162" s="433">
        <f>PI!I45</f>
        <v>0</v>
      </c>
    </row>
    <row r="163" spans="1:9" x14ac:dyDescent="0.15">
      <c r="A163" s="414" t="str">
        <f>'CI3'!A12</f>
        <v>CI3 Conception mécanique/CAO</v>
      </c>
      <c r="B163" s="431" t="str">
        <f>'CI3'!B12</f>
        <v>CM2</v>
      </c>
      <c r="C163" s="431" t="str">
        <f>'CI3'!C12</f>
        <v>promo</v>
      </c>
      <c r="D163" s="432">
        <f>'CI3'!D12</f>
        <v>45362</v>
      </c>
      <c r="E163" s="442">
        <f>'CI3'!E12</f>
        <v>0.46875</v>
      </c>
      <c r="F163" s="442">
        <f>'CI3'!F12</f>
        <v>0.52083333333333337</v>
      </c>
      <c r="G163" s="433" t="str">
        <f>'CI3'!G12</f>
        <v>Fabio Cruz</v>
      </c>
      <c r="H163" s="434" t="str">
        <f>'CI3'!H12</f>
        <v>Amphi</v>
      </c>
      <c r="I163" s="433">
        <f>PI!I15</f>
        <v>0</v>
      </c>
    </row>
    <row r="164" spans="1:9" x14ac:dyDescent="0.15">
      <c r="A164" s="419" t="str">
        <f>'GME4'!A15</f>
        <v>GME4 TP Méca/énergétique</v>
      </c>
      <c r="B164" s="440" t="str">
        <f>'GME4'!B15</f>
        <v>TP2</v>
      </c>
      <c r="C164" s="440" t="str">
        <f>'GME4'!C15</f>
        <v>Gr 2.1</v>
      </c>
      <c r="D164" s="467">
        <f>'GME4'!D15</f>
        <v>45362</v>
      </c>
      <c r="E164" s="446">
        <f>'GME4'!E15</f>
        <v>0.57291666666666663</v>
      </c>
      <c r="F164" s="446">
        <f>'GME4'!F15</f>
        <v>0.69791666666666663</v>
      </c>
      <c r="G164" s="529" t="str">
        <f>'GME4'!G15</f>
        <v>H. Boudaoud et ?</v>
      </c>
      <c r="H164" s="539" t="str">
        <f>'GME4'!H15</f>
        <v>ensem /LF2L</v>
      </c>
      <c r="I164" s="433">
        <f>PI!I79</f>
        <v>0</v>
      </c>
    </row>
    <row r="165" spans="1:9" x14ac:dyDescent="0.15">
      <c r="A165" s="415" t="str">
        <f>'MMI2'!A23</f>
        <v>MMI2-B Outils statistiques pour l'ingénieur</v>
      </c>
      <c r="B165" s="431" t="str">
        <f>'MMI2'!B23</f>
        <v>TP2</v>
      </c>
      <c r="C165" s="431" t="str">
        <f>'MMI2'!C23</f>
        <v>Gr 1.2</v>
      </c>
      <c r="D165" s="432">
        <f>'MMI2'!D23</f>
        <v>45362</v>
      </c>
      <c r="E165" s="442">
        <f>'MMI2'!E23</f>
        <v>0.57291666666666663</v>
      </c>
      <c r="F165" s="442">
        <f>'MMI2'!F23</f>
        <v>0.71875</v>
      </c>
      <c r="G165" s="433" t="str">
        <f>'MMI2'!G23</f>
        <v>B. Zoz</v>
      </c>
      <c r="H165" s="451" t="str">
        <f>'MMI2'!H23</f>
        <v>B5 GSI ou AIP</v>
      </c>
      <c r="I165" s="433">
        <f>PI!I211</f>
        <v>0</v>
      </c>
    </row>
    <row r="166" spans="1:9" x14ac:dyDescent="0.15">
      <c r="A166" s="410" t="str">
        <f>PCST2!A21</f>
        <v>PCTS2 Sciences, Technologies, Sociétés</v>
      </c>
      <c r="B166" s="466" t="str">
        <f>PCST2!B21</f>
        <v>CM10</v>
      </c>
      <c r="C166" s="431" t="str">
        <f>PCST2!C21</f>
        <v>promo</v>
      </c>
      <c r="D166" s="540">
        <f>PCST2!D21</f>
        <v>45362</v>
      </c>
      <c r="E166" s="541">
        <f>PCST2!E21</f>
        <v>0.38541666666666669</v>
      </c>
      <c r="F166" s="541">
        <f>PCST2!F21</f>
        <v>0.4375</v>
      </c>
      <c r="G166" s="527" t="str">
        <f>PCST2!G21</f>
        <v>L. Rollet</v>
      </c>
      <c r="H166" s="530">
        <f>PCST2!H21</f>
        <v>0</v>
      </c>
      <c r="I166" s="433">
        <f>PI!I335</f>
        <v>0</v>
      </c>
    </row>
    <row r="167" spans="1:9" x14ac:dyDescent="0.15">
      <c r="A167" s="413" t="str">
        <f>'GP2'!A11</f>
        <v>GP2-A Génie de la réaction-réacteurs</v>
      </c>
      <c r="B167" s="431" t="str">
        <f>'GP2'!B11</f>
        <v>CM10</v>
      </c>
      <c r="C167" s="431" t="str">
        <f>'GP2'!C11</f>
        <v>promo</v>
      </c>
      <c r="D167" s="432">
        <f>'GP2'!D11</f>
        <v>45363</v>
      </c>
      <c r="E167" s="443">
        <f>'GP2'!E11</f>
        <v>0.34375</v>
      </c>
      <c r="F167" s="442">
        <f>'GP2'!F11</f>
        <v>0.39583333333333331</v>
      </c>
      <c r="G167" s="435" t="str">
        <f>'GP2'!G11</f>
        <v>O. Potier</v>
      </c>
      <c r="H167" s="451">
        <f>'GP2'!H11</f>
        <v>0</v>
      </c>
      <c r="I167" s="433">
        <f>PI!I13</f>
        <v>0</v>
      </c>
    </row>
    <row r="168" spans="1:9" x14ac:dyDescent="0.15">
      <c r="A168" s="452" t="str">
        <f>'Isys 2'!A19</f>
        <v>Isys 2 Modelisation des processus</v>
      </c>
      <c r="B168" s="431" t="str">
        <f>'Isys 2'!B19</f>
        <v>TP1</v>
      </c>
      <c r="C168" s="431" t="str">
        <f>'Isys 2'!C19</f>
        <v>Gr 1.2</v>
      </c>
      <c r="D168" s="432">
        <f>'Isys 2'!D19</f>
        <v>45363</v>
      </c>
      <c r="E168" s="442">
        <f>'Isys 2'!E19</f>
        <v>0.57291666666666663</v>
      </c>
      <c r="F168" s="442">
        <f>'Isys 2'!F19</f>
        <v>0.73958333333333326</v>
      </c>
      <c r="G168" s="433" t="str">
        <f>'Isys 2'!G19</f>
        <v>Fréderique Mayer</v>
      </c>
      <c r="H168" s="434">
        <f>'Isys 2'!H19</f>
        <v>0</v>
      </c>
      <c r="I168" s="433">
        <f>PI!I46</f>
        <v>0</v>
      </c>
    </row>
    <row r="169" spans="1:9" x14ac:dyDescent="0.15">
      <c r="A169" s="418" t="str">
        <f>'GE2'!A26</f>
        <v>GE2 Economie</v>
      </c>
      <c r="B169" s="431" t="str">
        <f>'GE2'!B26</f>
        <v>CM9</v>
      </c>
      <c r="C169" s="431" t="str">
        <f>'GE2'!C26</f>
        <v>promo</v>
      </c>
      <c r="D169" s="432">
        <f>'GE2'!D26</f>
        <v>45363</v>
      </c>
      <c r="E169" s="443">
        <f>'GE2'!E26</f>
        <v>0.46875</v>
      </c>
      <c r="F169" s="442">
        <f>'GE2'!F26</f>
        <v>0.52083333333333337</v>
      </c>
      <c r="G169" s="435" t="str">
        <f>'GE2'!G26</f>
        <v>B. Oldache</v>
      </c>
      <c r="H169" s="538">
        <f>'GE2'!H26</f>
        <v>0</v>
      </c>
      <c r="I169" s="433">
        <f>PI!I224</f>
        <v>0</v>
      </c>
    </row>
    <row r="170" spans="1:9" x14ac:dyDescent="0.15">
      <c r="A170" s="534" t="str">
        <f>'MP3-4'!A10</f>
        <v>MP3-4' Communication non-verbale</v>
      </c>
      <c r="B170" s="431" t="str">
        <f>'MP3-4'!B10</f>
        <v>TP1</v>
      </c>
      <c r="C170" s="431" t="str">
        <f>'MP3-4'!C10</f>
        <v>Gr 1.1</v>
      </c>
      <c r="D170" s="432">
        <f>'MP3-4'!D10</f>
        <v>45363</v>
      </c>
      <c r="E170" s="442">
        <f>'MP3-4'!E10</f>
        <v>0.57291666666666663</v>
      </c>
      <c r="F170" s="442">
        <f>'MP3-4'!F10</f>
        <v>0.73958333333333326</v>
      </c>
      <c r="G170" s="435" t="str">
        <f>'MP3-4'!G10</f>
        <v>B. Ricci</v>
      </c>
      <c r="H170" s="434" t="str">
        <f>'MP3-4'!H10</f>
        <v>C7</v>
      </c>
      <c r="I170" s="433">
        <f>PI!I339</f>
        <v>0</v>
      </c>
    </row>
    <row r="171" spans="1:9" x14ac:dyDescent="0.15">
      <c r="A171" s="415" t="str">
        <f>'MMI2'!A24</f>
        <v>MMI2-B Outils statistiques pour l'ingénieur</v>
      </c>
      <c r="B171" s="431" t="str">
        <f>'MMI2'!B24</f>
        <v>TP2</v>
      </c>
      <c r="C171" s="431" t="str">
        <f>'MMI2'!C24</f>
        <v>Gr 2.1</v>
      </c>
      <c r="D171" s="432">
        <f>'MMI2'!D24</f>
        <v>45363</v>
      </c>
      <c r="E171" s="442">
        <f>'MMI2'!E24</f>
        <v>0.57291666666666663</v>
      </c>
      <c r="F171" s="442">
        <f>'MMI2'!F24</f>
        <v>0.71875</v>
      </c>
      <c r="G171" s="433" t="str">
        <f>'MMI2'!G24</f>
        <v>B. Zoz</v>
      </c>
      <c r="H171" s="451" t="str">
        <f>'MMI2'!H24</f>
        <v>B5 GSI ou AIP</v>
      </c>
      <c r="I171" s="433">
        <f>PI!I234</f>
        <v>0</v>
      </c>
    </row>
    <row r="172" spans="1:9" x14ac:dyDescent="0.15">
      <c r="A172" s="452" t="str">
        <f>'Isys 2'!A20</f>
        <v>Isys 2 Modelisation des processus</v>
      </c>
      <c r="B172" s="431" t="str">
        <f>'Isys 2'!B20</f>
        <v>TP2</v>
      </c>
      <c r="C172" s="431" t="str">
        <f>'Isys 2'!C20</f>
        <v>Gr 2.1</v>
      </c>
      <c r="D172" s="432">
        <f>'Isys 2'!D20</f>
        <v>45364</v>
      </c>
      <c r="E172" s="442">
        <f>'Isys 2'!E20</f>
        <v>0.34375</v>
      </c>
      <c r="F172" s="442">
        <f>'Isys 2'!F20</f>
        <v>0.51041666666666663</v>
      </c>
      <c r="G172" s="433" t="str">
        <f>'Isys 2'!G20</f>
        <v>Fréderique Mayer</v>
      </c>
      <c r="H172" s="434">
        <f>'Isys 2'!H20</f>
        <v>0</v>
      </c>
      <c r="I172" s="433">
        <f>PI!I379</f>
        <v>0</v>
      </c>
    </row>
    <row r="173" spans="1:9" x14ac:dyDescent="0.15">
      <c r="A173" s="415" t="str">
        <f>'MMI2'!A25</f>
        <v>MMI2-B Outils statistiques pour l'ingénieur</v>
      </c>
      <c r="B173" s="431" t="str">
        <f>'MMI2'!B25</f>
        <v>TP2</v>
      </c>
      <c r="C173" s="431" t="str">
        <f>'MMI2'!C25</f>
        <v>Gr 2.2</v>
      </c>
      <c r="D173" s="432">
        <f>'MMI2'!D25</f>
        <v>45364</v>
      </c>
      <c r="E173" s="442">
        <f>'MMI2'!E25</f>
        <v>0.57291666666666663</v>
      </c>
      <c r="F173" s="442">
        <f>'MMI2'!F25</f>
        <v>0.71875</v>
      </c>
      <c r="G173" s="433" t="str">
        <f>'MMI2'!G25</f>
        <v>B. Zoz</v>
      </c>
      <c r="H173" s="451" t="str">
        <f>'MMI2'!H25</f>
        <v>B5 GSI ou AIP</v>
      </c>
      <c r="I173" s="433">
        <f>PI!I237</f>
        <v>0</v>
      </c>
    </row>
    <row r="174" spans="1:9" x14ac:dyDescent="0.15">
      <c r="A174" s="410" t="str">
        <f>PCST2!A22</f>
        <v>PCTS2 Sciences, Technologies, Sociétés</v>
      </c>
      <c r="B174" s="466" t="str">
        <f>PCST2!B22</f>
        <v>TD2</v>
      </c>
      <c r="C174" s="431" t="str">
        <f>PCST2!C22</f>
        <v>Gr 1</v>
      </c>
      <c r="D174" s="540">
        <f>PCST2!D22</f>
        <v>45364</v>
      </c>
      <c r="E174" s="541">
        <f>PCST2!E22</f>
        <v>0.34375</v>
      </c>
      <c r="F174" s="541">
        <f>PCST2!F22</f>
        <v>0.42708333333333331</v>
      </c>
      <c r="G174" s="527" t="str">
        <f>PCST2!G22</f>
        <v>L. Rollet</v>
      </c>
      <c r="H174" s="530">
        <f>PCST2!H22</f>
        <v>0</v>
      </c>
      <c r="I174" s="433">
        <f>PI!I349</f>
        <v>0</v>
      </c>
    </row>
    <row r="175" spans="1:9" x14ac:dyDescent="0.15">
      <c r="A175" s="410" t="str">
        <f>PCST2!A23</f>
        <v>PCTS2 Sciences, Technologies, Sociétés</v>
      </c>
      <c r="B175" s="466" t="str">
        <f>PCST2!B23</f>
        <v>TD3</v>
      </c>
      <c r="C175" s="431" t="str">
        <f>PCST2!C23</f>
        <v>Gr 1</v>
      </c>
      <c r="D175" s="540">
        <f>PCST2!D23</f>
        <v>45364</v>
      </c>
      <c r="E175" s="541">
        <f>PCST2!E23</f>
        <v>0.4375</v>
      </c>
      <c r="F175" s="541">
        <f>PCST2!F23</f>
        <v>0.52083333333333337</v>
      </c>
      <c r="G175" s="527" t="str">
        <f>PCST2!G23</f>
        <v>L. Rollet</v>
      </c>
      <c r="H175" s="530">
        <f>PCST2!H23</f>
        <v>0</v>
      </c>
      <c r="I175" s="433">
        <f>PI!I352</f>
        <v>0</v>
      </c>
    </row>
    <row r="176" spans="1:9" x14ac:dyDescent="0.15">
      <c r="A176" s="452" t="str">
        <f>'Isys 2'!A21</f>
        <v>Isys 2 Modelisation des processus</v>
      </c>
      <c r="B176" s="431" t="str">
        <f>'Isys 2'!B21</f>
        <v>TP1</v>
      </c>
      <c r="C176" s="431" t="str">
        <f>'Isys 2'!C21</f>
        <v>Gr 2.2</v>
      </c>
      <c r="D176" s="432">
        <f>'Isys 2'!D21</f>
        <v>45366</v>
      </c>
      <c r="E176" s="442">
        <f>'Isys 2'!E21</f>
        <v>0.34375</v>
      </c>
      <c r="F176" s="442">
        <f>'Isys 2'!F21</f>
        <v>0.51041666666666663</v>
      </c>
      <c r="G176" s="433" t="str">
        <f>'Isys 2'!G21</f>
        <v>Fréderique Mayer</v>
      </c>
      <c r="H176" s="434">
        <f>'Isys 2'!H21</f>
        <v>0</v>
      </c>
      <c r="I176" s="433">
        <f>PI!I71</f>
        <v>0</v>
      </c>
    </row>
    <row r="177" spans="1:9" x14ac:dyDescent="0.15">
      <c r="A177" s="418" t="str">
        <f>'GE2'!A24</f>
        <v>GE2 Economie</v>
      </c>
      <c r="B177" s="431" t="str">
        <f>'GE2'!B24</f>
        <v>TD4</v>
      </c>
      <c r="C177" s="431" t="str">
        <f>'GE2'!C24</f>
        <v>Gr 1</v>
      </c>
      <c r="D177" s="432">
        <f>'GE2'!D24</f>
        <v>45366</v>
      </c>
      <c r="E177" s="443">
        <f>'GE2'!E24</f>
        <v>0.34375</v>
      </c>
      <c r="F177" s="442">
        <f>'GE2'!F24</f>
        <v>0.39583333333333331</v>
      </c>
      <c r="G177" s="435" t="str">
        <f>'GE2'!G24</f>
        <v>B. Oldache</v>
      </c>
      <c r="H177" s="538">
        <f>'GE2'!H24</f>
        <v>0</v>
      </c>
      <c r="I177" s="433">
        <f>PI!I187</f>
        <v>0</v>
      </c>
    </row>
    <row r="178" spans="1:9" x14ac:dyDescent="0.15">
      <c r="A178" s="416" t="str">
        <f>'CI2'!A22</f>
        <v>CI2 Ingénierie de l'innovation</v>
      </c>
      <c r="B178" s="431" t="str">
        <f>'CI2'!B22</f>
        <v>CM7</v>
      </c>
      <c r="C178" s="431" t="str">
        <f>'CI2'!C22</f>
        <v>promo</v>
      </c>
      <c r="D178" s="432">
        <f>'CI2'!D22</f>
        <v>45366</v>
      </c>
      <c r="E178" s="442">
        <f>'CI2'!E22</f>
        <v>0.57291666666666663</v>
      </c>
      <c r="F178" s="442">
        <f>'CI2'!F22</f>
        <v>0.625</v>
      </c>
      <c r="G178" s="433" t="str">
        <f>'CI2'!G22</f>
        <v>M. Enjolras</v>
      </c>
      <c r="H178" s="434">
        <f>'CI2'!H22</f>
        <v>0</v>
      </c>
      <c r="I178" s="433">
        <f>PI!I270</f>
        <v>0</v>
      </c>
    </row>
    <row r="179" spans="1:9" x14ac:dyDescent="0.15">
      <c r="A179" s="416" t="str">
        <f>'CI2'!A23</f>
        <v>CI2 Ingénierie de l'innovation</v>
      </c>
      <c r="B179" s="431" t="str">
        <f>'CI2'!B23</f>
        <v>TD6</v>
      </c>
      <c r="C179" s="431" t="str">
        <f>'CI2'!C23</f>
        <v>promo</v>
      </c>
      <c r="D179" s="432">
        <f>'CI2'!D23</f>
        <v>45366</v>
      </c>
      <c r="E179" s="442">
        <f>'CI2'!E23</f>
        <v>0.63541666666666663</v>
      </c>
      <c r="F179" s="442">
        <f>'CI2'!F23</f>
        <v>0.6875</v>
      </c>
      <c r="G179" s="433" t="str">
        <f>'CI2'!G23</f>
        <v>M. Enjolras / M. Camargo</v>
      </c>
      <c r="H179" s="434">
        <f>'CI2'!H23</f>
        <v>0</v>
      </c>
      <c r="I179" s="433">
        <f>PI!I271</f>
        <v>0</v>
      </c>
    </row>
    <row r="180" spans="1:9" x14ac:dyDescent="0.15">
      <c r="A180" s="452" t="str">
        <f>'Isys 2'!A22</f>
        <v>Isys 2 Modelisation des processus</v>
      </c>
      <c r="B180" s="431" t="str">
        <f>'Isys 2'!B22</f>
        <v>TP2</v>
      </c>
      <c r="C180" s="431" t="str">
        <f>'Isys 2'!C22</f>
        <v>Gr 1.1</v>
      </c>
      <c r="D180" s="432">
        <f>'Isys 2'!D22</f>
        <v>45369</v>
      </c>
      <c r="E180" s="442">
        <f>'Isys 2'!E22</f>
        <v>0.57291666666666663</v>
      </c>
      <c r="F180" s="442">
        <f>'Isys 2'!F22</f>
        <v>0.73958333333333326</v>
      </c>
      <c r="G180" s="433" t="str">
        <f>'Isys 2'!G22</f>
        <v>Fréderique Mayer</v>
      </c>
      <c r="H180" s="434">
        <f>'Isys 2'!H22</f>
        <v>0</v>
      </c>
      <c r="I180" s="433">
        <f>PI!I81</f>
        <v>0</v>
      </c>
    </row>
    <row r="181" spans="1:9" x14ac:dyDescent="0.15">
      <c r="A181" s="414" t="str">
        <f>'CI3'!A13</f>
        <v>CI3 Conception mécanique/CAO</v>
      </c>
      <c r="B181" s="431" t="str">
        <f>'CI3'!B13</f>
        <v>CM3</v>
      </c>
      <c r="C181" s="431" t="str">
        <f>'CI3'!C13</f>
        <v>promo</v>
      </c>
      <c r="D181" s="432">
        <f>'CI3'!D13</f>
        <v>45369</v>
      </c>
      <c r="E181" s="442">
        <f>'CI3'!E13</f>
        <v>0.45833333333333331</v>
      </c>
      <c r="F181" s="442">
        <f>'CI3'!F13</f>
        <v>0.51041666666666663</v>
      </c>
      <c r="G181" s="433" t="str">
        <f>'CI3'!G13</f>
        <v>A. Hassan</v>
      </c>
      <c r="H181" s="434" t="str">
        <f>'CI3'!H13</f>
        <v>Amphi</v>
      </c>
      <c r="I181" s="433">
        <f>PI!I25</f>
        <v>0</v>
      </c>
    </row>
    <row r="182" spans="1:9" x14ac:dyDescent="0.15">
      <c r="A182" s="419" t="str">
        <f>'GME4'!A19</f>
        <v>GME4 TP Méca/énergétique</v>
      </c>
      <c r="B182" s="440" t="str">
        <f>'GME4'!B19</f>
        <v>TP3</v>
      </c>
      <c r="C182" s="440" t="str">
        <f>'GME4'!C19</f>
        <v>Gr 1.2</v>
      </c>
      <c r="D182" s="467">
        <f>'GME4'!D19</f>
        <v>45369</v>
      </c>
      <c r="E182" s="446">
        <f>'GME4'!E19</f>
        <v>0.57291666666666663</v>
      </c>
      <c r="F182" s="446">
        <f>'GME4'!F19</f>
        <v>0.69791666666666663</v>
      </c>
      <c r="G182" s="529" t="str">
        <f>'GME4'!G19</f>
        <v>H. Boudaoud et ?</v>
      </c>
      <c r="H182" s="539" t="str">
        <f>'GME4'!H19</f>
        <v>ensem /LF2L</v>
      </c>
      <c r="I182" s="433">
        <f>PI!I116</f>
        <v>0</v>
      </c>
    </row>
    <row r="183" spans="1:9" x14ac:dyDescent="0.15">
      <c r="A183" s="413" t="str">
        <f>'GP2'!A45</f>
        <v>GP2-A Génie de la réaction-réacteurs</v>
      </c>
      <c r="B183" s="431" t="str">
        <f>'GP2'!B45</f>
        <v>TD8</v>
      </c>
      <c r="C183" s="431" t="str">
        <f>'GP2'!C45</f>
        <v>Gr C</v>
      </c>
      <c r="D183" s="504">
        <f>'GP2'!D45</f>
        <v>45369</v>
      </c>
      <c r="E183" s="443">
        <f>'GP2'!E45</f>
        <v>0.40625</v>
      </c>
      <c r="F183" s="442">
        <f>'GP2'!F45</f>
        <v>0.45833333333333331</v>
      </c>
      <c r="G183" s="435" t="str">
        <f>'GP2'!G45</f>
        <v>O. Potier / V. Falk / D. Vauris</v>
      </c>
      <c r="H183" s="695">
        <f>'GP2'!H45</f>
        <v>0</v>
      </c>
    </row>
    <row r="184" spans="1:9" x14ac:dyDescent="0.15">
      <c r="A184" s="410" t="str">
        <f>PCST2!A26</f>
        <v>PCTS2 Sciences, Technologies, Sociétés</v>
      </c>
      <c r="B184" s="466" t="str">
        <f>PCST2!B26</f>
        <v>TD3</v>
      </c>
      <c r="C184" s="510" t="str">
        <f>PCST2!C26</f>
        <v>Gr 2</v>
      </c>
      <c r="D184" s="540">
        <f>PCST2!D26</f>
        <v>45369</v>
      </c>
      <c r="E184" s="541">
        <f>PCST2!E26</f>
        <v>0.66666666666666663</v>
      </c>
      <c r="F184" s="541">
        <f>PCST2!F26</f>
        <v>0.75</v>
      </c>
      <c r="G184" s="527" t="str">
        <f>PCST2!G26</f>
        <v>L. Rollet</v>
      </c>
      <c r="H184" s="530">
        <f>PCST2!H26</f>
        <v>0</v>
      </c>
      <c r="I184" s="433">
        <f>PI!I362</f>
        <v>0</v>
      </c>
    </row>
    <row r="185" spans="1:9" x14ac:dyDescent="0.15">
      <c r="A185" s="410" t="str">
        <f>PCST2!A25</f>
        <v>PCTS2 Sciences, Technologies, Sociétés</v>
      </c>
      <c r="B185" s="466" t="str">
        <f>PCST2!B25</f>
        <v>TD2</v>
      </c>
      <c r="C185" s="431" t="str">
        <f>PCST2!C25</f>
        <v>Gr 2</v>
      </c>
      <c r="D185" s="540">
        <f>PCST2!D25</f>
        <v>45369</v>
      </c>
      <c r="E185" s="541">
        <f>PCST2!E25</f>
        <v>0.57291666666666663</v>
      </c>
      <c r="F185" s="541">
        <f>PCST2!F25</f>
        <v>0.65625</v>
      </c>
      <c r="G185" s="527" t="str">
        <f>PCST2!G25</f>
        <v>L. Rollet</v>
      </c>
      <c r="H185" s="530">
        <f>PCST2!H25</f>
        <v>0</v>
      </c>
      <c r="I185" s="433">
        <f>PI!I360</f>
        <v>0</v>
      </c>
    </row>
    <row r="186" spans="1:9" ht="14" thickBot="1" x14ac:dyDescent="0.2">
      <c r="A186" s="881" t="str">
        <f>'Isys 2'!A23</f>
        <v>Isys 2 Modelisation des processus</v>
      </c>
      <c r="B186" s="453" t="str">
        <f>'Isys 2'!B23</f>
        <v>TP2</v>
      </c>
      <c r="C186" s="453" t="str">
        <f>'Isys 2'!C23</f>
        <v>Gr 2.2</v>
      </c>
      <c r="D186" s="462">
        <f>'Isys 2'!D23</f>
        <v>45370</v>
      </c>
      <c r="E186" s="455">
        <f>'Isys 2'!E23</f>
        <v>0.57291666666666663</v>
      </c>
      <c r="F186" s="455">
        <f>'Isys 2'!F23</f>
        <v>0.73958333333333326</v>
      </c>
      <c r="G186" s="457" t="str">
        <f>'Isys 2'!G23</f>
        <v>Fréderique Mayer</v>
      </c>
      <c r="H186" s="463">
        <f>'Isys 2'!H23</f>
        <v>0</v>
      </c>
      <c r="I186" s="433">
        <f>PI!I85</f>
        <v>0</v>
      </c>
    </row>
    <row r="187" spans="1:9" x14ac:dyDescent="0.15">
      <c r="A187" s="464" t="str">
        <f>'Isys 2'!A24</f>
        <v>Isys 2 Modelisation des processus</v>
      </c>
      <c r="B187" s="427" t="str">
        <f>'Isys 2'!B24</f>
        <v>TP2</v>
      </c>
      <c r="C187" s="427" t="str">
        <f>'Isys 2'!C24</f>
        <v>Gr 1.2</v>
      </c>
      <c r="D187" s="428">
        <f>'Isys 2'!D24</f>
        <v>45370</v>
      </c>
      <c r="E187" s="441">
        <f>'Isys 2'!E24</f>
        <v>0.34375</v>
      </c>
      <c r="F187" s="441">
        <f>'Isys 2'!F24</f>
        <v>0.51041666666666663</v>
      </c>
      <c r="G187" s="429" t="str">
        <f>'Isys 2'!G24</f>
        <v>Fréderique Mayer</v>
      </c>
      <c r="H187" s="430">
        <f>'Isys 2'!H24</f>
        <v>0</v>
      </c>
      <c r="I187" s="433">
        <f>PI!I101</f>
        <v>0</v>
      </c>
    </row>
    <row r="188" spans="1:9" x14ac:dyDescent="0.15">
      <c r="A188" s="409" t="str">
        <f>'MP3-5'!A14</f>
        <v>MP3-5' Management d'équipe</v>
      </c>
      <c r="B188" s="431" t="str">
        <f>'MP3-5'!B14</f>
        <v>TP</v>
      </c>
      <c r="C188" s="431" t="str">
        <f>'MP3-5'!C14</f>
        <v>Gr 1.1 et G 2.1</v>
      </c>
      <c r="D188" s="432">
        <f>'MP3-5'!D14</f>
        <v>45370</v>
      </c>
      <c r="E188" s="442">
        <f>'MP3-5'!E14</f>
        <v>0.57291666666666663</v>
      </c>
      <c r="F188" s="442">
        <f>'MP3-5'!F14</f>
        <v>0.75</v>
      </c>
      <c r="G188" s="433" t="str">
        <f>'MP3-5'!G14</f>
        <v>Raphaël Bary</v>
      </c>
      <c r="H188" s="434">
        <f>'MP3-5'!H14</f>
        <v>0</v>
      </c>
      <c r="I188" s="433">
        <f>PI!I77</f>
        <v>0</v>
      </c>
    </row>
    <row r="189" spans="1:9" x14ac:dyDescent="0.15">
      <c r="A189" s="419" t="str">
        <f>'GME4'!A21</f>
        <v>GME4 TP Méca/énergétique</v>
      </c>
      <c r="B189" s="440" t="str">
        <f>'GME4'!B21</f>
        <v>TP3</v>
      </c>
      <c r="C189" s="440" t="str">
        <f>'GME4'!C21</f>
        <v>Gr 1.1</v>
      </c>
      <c r="D189" s="467">
        <f>'GME4'!D21</f>
        <v>45370</v>
      </c>
      <c r="E189" s="445">
        <f>'GME4'!E21</f>
        <v>0.375</v>
      </c>
      <c r="F189" s="446">
        <f>'GME4'!F21</f>
        <v>0.5</v>
      </c>
      <c r="G189" s="529" t="str">
        <f>'GME4'!G21</f>
        <v>H. Boudaoud et ?</v>
      </c>
      <c r="H189" s="539" t="str">
        <f>'GME4'!H21</f>
        <v>ensem /LF2L</v>
      </c>
      <c r="I189" s="433">
        <f>PI!I138</f>
        <v>0</v>
      </c>
    </row>
    <row r="190" spans="1:9" x14ac:dyDescent="0.15">
      <c r="A190" s="534" t="str">
        <f>'MP3-4'!A14</f>
        <v>MP3-4' Communication non-verbale</v>
      </c>
      <c r="B190" s="431" t="str">
        <f>'MP3-4'!B14</f>
        <v>TP1</v>
      </c>
      <c r="C190" s="431" t="str">
        <f>'MP3-4'!C14</f>
        <v>Gr 2.2</v>
      </c>
      <c r="D190" s="504">
        <f>'MP3-4'!D14</f>
        <v>45370</v>
      </c>
      <c r="E190" s="443">
        <f>'MP3-4'!E14</f>
        <v>0.34375</v>
      </c>
      <c r="F190" s="442">
        <f>'MP3-4'!F14</f>
        <v>0.51041666666666663</v>
      </c>
      <c r="G190" s="435" t="str">
        <f>'MP3-4'!G14</f>
        <v>B. Ricci</v>
      </c>
      <c r="H190" s="544" t="str">
        <f>'MP3-4'!H14</f>
        <v>Créneau à placer</v>
      </c>
    </row>
    <row r="191" spans="1:9" x14ac:dyDescent="0.15">
      <c r="A191" s="534" t="str">
        <f>'MP3-4'!A15</f>
        <v>MP3-4' Communication non-verbale</v>
      </c>
      <c r="B191" s="431" t="str">
        <f>'MP3-4'!B15</f>
        <v>TP1</v>
      </c>
      <c r="C191" s="431" t="str">
        <f>'MP3-4'!C15</f>
        <v>Gr 1.2</v>
      </c>
      <c r="D191" s="504">
        <f>'MP3-4'!D15</f>
        <v>45370</v>
      </c>
      <c r="E191" s="443">
        <f>'MP3-4'!E15</f>
        <v>0.57291666666666663</v>
      </c>
      <c r="F191" s="442">
        <f>'MP3-4'!F15</f>
        <v>0.73958333333333326</v>
      </c>
      <c r="G191" s="435" t="str">
        <f>'MP3-4'!G15</f>
        <v>B. Ricci</v>
      </c>
      <c r="H191" s="544" t="str">
        <f>'MP3-4'!H15</f>
        <v>Créneau à placer</v>
      </c>
    </row>
    <row r="192" spans="1:9" x14ac:dyDescent="0.15">
      <c r="A192" s="452" t="str">
        <f>'Isys 2'!A25</f>
        <v>Isys 2 Modelisation des processus</v>
      </c>
      <c r="B192" s="431" t="str">
        <f>'Isys 2'!B25</f>
        <v>TP3</v>
      </c>
      <c r="C192" s="431" t="str">
        <f>'Isys 2'!C25</f>
        <v>Gr 1.2</v>
      </c>
      <c r="D192" s="432">
        <f>'Isys 2'!D25</f>
        <v>45371</v>
      </c>
      <c r="E192" s="442">
        <f>'Isys 2'!E25</f>
        <v>0.34375</v>
      </c>
      <c r="F192" s="442">
        <f>'Isys 2'!F25</f>
        <v>0.51041666666666663</v>
      </c>
      <c r="G192" s="433" t="str">
        <f>'Isys 2'!G25</f>
        <v>Fréderique Mayer</v>
      </c>
      <c r="H192" s="434">
        <f>'Isys 2'!H25</f>
        <v>0</v>
      </c>
      <c r="I192" s="433">
        <f>PI!I113</f>
        <v>0</v>
      </c>
    </row>
    <row r="193" spans="1:9" x14ac:dyDescent="0.15">
      <c r="A193" s="419" t="str">
        <f>'GME4'!A20</f>
        <v>GME4 TP Méca/énergétique</v>
      </c>
      <c r="B193" s="440" t="str">
        <f>'GME4'!B20</f>
        <v>TP3</v>
      </c>
      <c r="C193" s="440" t="str">
        <f>'GME4'!C20</f>
        <v>Gr 2.1</v>
      </c>
      <c r="D193" s="467">
        <f>'GME4'!D20</f>
        <v>45371</v>
      </c>
      <c r="E193" s="446">
        <f>'GME4'!E20</f>
        <v>0.375</v>
      </c>
      <c r="F193" s="446">
        <f>'GME4'!F20</f>
        <v>0.5</v>
      </c>
      <c r="G193" s="529" t="str">
        <f>'GME4'!G20</f>
        <v>H. Boudaoud et ?</v>
      </c>
      <c r="H193" s="539" t="str">
        <f>'GME4'!H20</f>
        <v>ensem /LF2L</v>
      </c>
      <c r="I193" s="433">
        <f>PI!I133</f>
        <v>0</v>
      </c>
    </row>
    <row r="194" spans="1:9" x14ac:dyDescent="0.15">
      <c r="A194" s="452" t="s">
        <v>535</v>
      </c>
      <c r="B194" s="431" t="str">
        <f>'Isys 2'!B26</f>
        <v>TP3</v>
      </c>
      <c r="C194" s="431" t="str">
        <f>'Isys 2'!C26</f>
        <v>Gr 1.1</v>
      </c>
      <c r="D194" s="432">
        <f>'Isys 2'!D26</f>
        <v>45373</v>
      </c>
      <c r="E194" s="442">
        <f>'Isys 2'!E26</f>
        <v>0.34375</v>
      </c>
      <c r="F194" s="442">
        <f>'Isys 2'!F26</f>
        <v>0.51041666666666663</v>
      </c>
      <c r="G194" s="433" t="str">
        <f>'Isys 2'!G26</f>
        <v>Fréderique Mayer</v>
      </c>
      <c r="H194" s="434">
        <f>'Isys 2'!H26</f>
        <v>0</v>
      </c>
      <c r="I194" s="433">
        <f>PI!I119</f>
        <v>0</v>
      </c>
    </row>
    <row r="195" spans="1:9" x14ac:dyDescent="0.15">
      <c r="A195" s="409" t="str">
        <f>'MP3-5'!A15</f>
        <v>MP3-5' Management d'équipe</v>
      </c>
      <c r="B195" s="431" t="str">
        <f>'MP3-5'!B15</f>
        <v>TP</v>
      </c>
      <c r="C195" s="431" t="str">
        <f>'MP3-5'!C15</f>
        <v>Gr 1.2 et 2.2</v>
      </c>
      <c r="D195" s="432">
        <f>'MP3-5'!D15</f>
        <v>45373</v>
      </c>
      <c r="E195" s="442">
        <f>'MP3-5'!E15</f>
        <v>0.34375</v>
      </c>
      <c r="F195" s="442">
        <f>'MP3-5'!F15</f>
        <v>0.52083333333333337</v>
      </c>
      <c r="G195" s="433" t="str">
        <f>'MP3-5'!G15</f>
        <v>Raphaël Bary</v>
      </c>
      <c r="H195" s="434">
        <f>'MP3-5'!H15</f>
        <v>0</v>
      </c>
      <c r="I195" s="433">
        <f>PI!I80</f>
        <v>0</v>
      </c>
    </row>
    <row r="196" spans="1:9" x14ac:dyDescent="0.15">
      <c r="A196" s="419" t="str">
        <f>'GME4'!A22</f>
        <v>GME4 TP Méca/énergétique</v>
      </c>
      <c r="B196" s="440" t="str">
        <f>'GME4'!B22</f>
        <v>TP3</v>
      </c>
      <c r="C196" s="440" t="str">
        <f>'GME4'!C22</f>
        <v>Gr 2.2</v>
      </c>
      <c r="D196" s="467">
        <f>'GME4'!D22</f>
        <v>45373</v>
      </c>
      <c r="E196" s="446">
        <f>'GME4'!E22</f>
        <v>0.375</v>
      </c>
      <c r="F196" s="446">
        <f>'GME4'!F22</f>
        <v>0.5</v>
      </c>
      <c r="G196" s="529" t="str">
        <f>'GME4'!G22</f>
        <v>H. Boudaoud et ?</v>
      </c>
      <c r="H196" s="539" t="str">
        <f>'GME4'!H22</f>
        <v>ensem /LF2L</v>
      </c>
      <c r="I196" s="433">
        <f>PI!I160</f>
        <v>0</v>
      </c>
    </row>
    <row r="197" spans="1:9" x14ac:dyDescent="0.15">
      <c r="A197" s="418" t="str">
        <f>'GE2'!A27</f>
        <v>GE2 Economie</v>
      </c>
      <c r="B197" s="431" t="str">
        <f>'GE2'!B27</f>
        <v>CM10</v>
      </c>
      <c r="C197" s="431" t="str">
        <f>'GE2'!C27</f>
        <v>promo</v>
      </c>
      <c r="D197" s="432">
        <f>'GE2'!D27</f>
        <v>45373</v>
      </c>
      <c r="E197" s="443">
        <f>'GE2'!E27</f>
        <v>0.57291666666666663</v>
      </c>
      <c r="F197" s="442">
        <f>'GE2'!F27</f>
        <v>0.625</v>
      </c>
      <c r="G197" s="435" t="str">
        <f>'GE2'!G27</f>
        <v>B. Oldache</v>
      </c>
      <c r="H197" s="538">
        <f>'GE2'!H27</f>
        <v>0</v>
      </c>
      <c r="I197" s="433">
        <f>PI!I225</f>
        <v>0</v>
      </c>
    </row>
    <row r="198" spans="1:9" x14ac:dyDescent="0.15">
      <c r="A198" s="418" t="str">
        <f>'GE2'!A28</f>
        <v>GE2 Economie</v>
      </c>
      <c r="B198" s="431" t="str">
        <f>'GE2'!B28</f>
        <v>CM11</v>
      </c>
      <c r="C198" s="431" t="str">
        <f>'GE2'!C28</f>
        <v>promo</v>
      </c>
      <c r="D198" s="432">
        <f>'GE2'!D28</f>
        <v>45373</v>
      </c>
      <c r="E198" s="443">
        <f>'GE2'!E28</f>
        <v>0.63541666666666663</v>
      </c>
      <c r="F198" s="442">
        <f>'GE2'!F28</f>
        <v>0.6875</v>
      </c>
      <c r="G198" s="435" t="str">
        <f>'GE2'!G28</f>
        <v>B. Oldache</v>
      </c>
      <c r="H198" s="538">
        <f>'GE2'!H28</f>
        <v>0</v>
      </c>
      <c r="I198" s="433">
        <f>PI!I247</f>
        <v>0</v>
      </c>
    </row>
    <row r="199" spans="1:9" x14ac:dyDescent="0.15">
      <c r="A199" s="418" t="str">
        <f>'GE2'!A21</f>
        <v>GE2 Economie</v>
      </c>
      <c r="B199" s="431" t="str">
        <f>'GE2'!B21</f>
        <v>TD3</v>
      </c>
      <c r="C199" s="431" t="str">
        <f>'GE2'!C21</f>
        <v>Gr 2</v>
      </c>
      <c r="D199" s="432">
        <f>'GE2'!D21</f>
        <v>45376</v>
      </c>
      <c r="E199" s="443">
        <f>'GE2'!E21</f>
        <v>0.63541666666666663</v>
      </c>
      <c r="F199" s="442">
        <f>'GE2'!F21</f>
        <v>0.71875</v>
      </c>
      <c r="G199" s="435" t="str">
        <f>'GE2'!G21</f>
        <v>B. Oldache</v>
      </c>
      <c r="H199" s="538" t="str">
        <f>'GE2'!H21</f>
        <v>ok 08/02</v>
      </c>
      <c r="I199" s="433">
        <f>PI!I179</f>
        <v>0</v>
      </c>
    </row>
    <row r="200" spans="1:9" x14ac:dyDescent="0.15">
      <c r="A200" s="415" t="str">
        <f>'MMI2'!A26</f>
        <v>MMI2-B Outils statistiques pour l'ingénieur</v>
      </c>
      <c r="B200" s="431" t="str">
        <f>'MMI2'!B26</f>
        <v>CM3</v>
      </c>
      <c r="C200" s="431" t="str">
        <f>'MMI2'!C26</f>
        <v>promo</v>
      </c>
      <c r="D200" s="432">
        <f>'MMI2'!D26</f>
        <v>45376</v>
      </c>
      <c r="E200" s="442">
        <f>'MMI2'!E26</f>
        <v>0.57291666666666663</v>
      </c>
      <c r="F200" s="442">
        <f>'MMI2'!F26</f>
        <v>0.625</v>
      </c>
      <c r="G200" s="433" t="str">
        <f>'MMI2'!G26</f>
        <v>B. Zoz</v>
      </c>
      <c r="H200" s="451">
        <f>'MMI2'!H26</f>
        <v>0</v>
      </c>
      <c r="I200" s="433">
        <f>PI!I258</f>
        <v>0</v>
      </c>
    </row>
    <row r="201" spans="1:9" x14ac:dyDescent="0.15">
      <c r="A201" s="415" t="str">
        <f>'MMI2'!A27</f>
        <v>MMI2-B Outils statistiques pour l'ingénieur</v>
      </c>
      <c r="B201" s="431" t="str">
        <f>'MMI2'!B27</f>
        <v>TD4</v>
      </c>
      <c r="C201" s="431" t="str">
        <f>'MMI2'!C27</f>
        <v>Gr 1</v>
      </c>
      <c r="D201" s="432">
        <f>'MMI2'!D27</f>
        <v>45376</v>
      </c>
      <c r="E201" s="442">
        <f>'MMI2'!E27</f>
        <v>0.63541666666666663</v>
      </c>
      <c r="F201" s="442">
        <f>'MMI2'!F27</f>
        <v>0.6875</v>
      </c>
      <c r="G201" s="433" t="str">
        <f>'MMI2'!G27</f>
        <v>B. Zoz</v>
      </c>
      <c r="H201" s="451" t="str">
        <f>'MMI2'!H27</f>
        <v>rapprochés (même demi-j possible)</v>
      </c>
      <c r="I201" s="433">
        <f>PI!I259</f>
        <v>0</v>
      </c>
    </row>
    <row r="202" spans="1:9" x14ac:dyDescent="0.15">
      <c r="A202" s="415" t="str">
        <f>'MMI2'!A28</f>
        <v>MMI2-B Outils statistiques pour l'ingénieur</v>
      </c>
      <c r="B202" s="431" t="str">
        <f>'MMI2'!B28</f>
        <v>TD5</v>
      </c>
      <c r="C202" s="431" t="str">
        <f>'MMI2'!C28</f>
        <v>Gr 1</v>
      </c>
      <c r="D202" s="432">
        <f>'MMI2'!D28</f>
        <v>45376</v>
      </c>
      <c r="E202" s="442">
        <f>'MMI2'!E28</f>
        <v>0.69791666666666663</v>
      </c>
      <c r="F202" s="442">
        <f>'MMI2'!F28</f>
        <v>0.75</v>
      </c>
      <c r="G202" s="433" t="str">
        <f>'MMI2'!G28</f>
        <v>B. Zoz</v>
      </c>
      <c r="H202" s="451" t="str">
        <f>'MMI2'!H28</f>
        <v>rapprochés (même demi-j possible)</v>
      </c>
      <c r="I202" s="433">
        <f>PI!I262</f>
        <v>0</v>
      </c>
    </row>
    <row r="203" spans="1:9" x14ac:dyDescent="0.15">
      <c r="A203" s="416" t="str">
        <f>'CI2'!A24</f>
        <v>CI2 Ingénierie de l'innovation</v>
      </c>
      <c r="B203" s="431" t="str">
        <f>'CI2'!B24</f>
        <v>TD9</v>
      </c>
      <c r="C203" s="431" t="str">
        <f>'CI2'!C24</f>
        <v>promo</v>
      </c>
      <c r="D203" s="432">
        <f>'CI2'!D24</f>
        <v>45376</v>
      </c>
      <c r="E203" s="442">
        <f>'CI2'!E24</f>
        <v>0.46875</v>
      </c>
      <c r="F203" s="442">
        <f>'CI2'!F24</f>
        <v>0.52083333333333337</v>
      </c>
      <c r="G203" s="433" t="str">
        <f>'CI2'!G24</f>
        <v>M. Enjolras / B. Marche</v>
      </c>
      <c r="H203" s="434">
        <f>'CI2'!H24</f>
        <v>0</v>
      </c>
      <c r="I203" s="433">
        <f>PI!I333</f>
        <v>0</v>
      </c>
    </row>
    <row r="204" spans="1:9" ht="14" thickBot="1" x14ac:dyDescent="0.2">
      <c r="A204" s="546" t="str">
        <f>'CI2'!A25</f>
        <v>CI2 Ingénierie de l'innovation</v>
      </c>
      <c r="B204" s="453" t="str">
        <f>'CI2'!B25</f>
        <v>TD8</v>
      </c>
      <c r="C204" s="453" t="str">
        <f>'CI2'!C25</f>
        <v>promo</v>
      </c>
      <c r="D204" s="462">
        <f>'CI2'!D25</f>
        <v>45376</v>
      </c>
      <c r="E204" s="454">
        <f>'CI2'!E25</f>
        <v>0.40625</v>
      </c>
      <c r="F204" s="455">
        <f>'CI2'!F25</f>
        <v>0.45833333333333331</v>
      </c>
      <c r="G204" s="784" t="str">
        <f>'CI2'!G25</f>
        <v>M. Enjolras / B. Marche</v>
      </c>
      <c r="H204" s="463">
        <f>'CI2'!H25</f>
        <v>0</v>
      </c>
      <c r="I204" s="433">
        <f>PI!I354</f>
        <v>0</v>
      </c>
    </row>
    <row r="205" spans="1:9" x14ac:dyDescent="0.15">
      <c r="A205" s="552" t="str">
        <f>'CI2'!A26</f>
        <v>CI2 Ingénierie de l'innovation</v>
      </c>
      <c r="B205" s="427" t="str">
        <f>'CI2'!B26</f>
        <v>TD7</v>
      </c>
      <c r="C205" s="427" t="str">
        <f>'CI2'!C26</f>
        <v>promo</v>
      </c>
      <c r="D205" s="428">
        <f>'CI2'!D26</f>
        <v>45376</v>
      </c>
      <c r="E205" s="465">
        <f>'CI2'!E26</f>
        <v>0.34375</v>
      </c>
      <c r="F205" s="441">
        <f>'CI2'!F26</f>
        <v>0.39583333333333331</v>
      </c>
      <c r="G205" s="674" t="str">
        <f>'CI2'!G26</f>
        <v>M. Enjolras / B. Marche</v>
      </c>
      <c r="H205" s="430">
        <f>'CI2'!H26</f>
        <v>0</v>
      </c>
      <c r="I205" s="433">
        <f>PI!I368</f>
        <v>0</v>
      </c>
    </row>
    <row r="206" spans="1:9" x14ac:dyDescent="0.15">
      <c r="A206" s="418" t="str">
        <f>'GE2'!A22</f>
        <v>GE2 Economie</v>
      </c>
      <c r="B206" s="431" t="str">
        <f>'GE2'!B22</f>
        <v>TD3</v>
      </c>
      <c r="C206" s="431" t="str">
        <f>'GE2'!C22</f>
        <v>Gr 1</v>
      </c>
      <c r="D206" s="432">
        <f>'GE2'!D22</f>
        <v>45377</v>
      </c>
      <c r="E206" s="442">
        <f>'GE2'!E22</f>
        <v>0.63541666666666663</v>
      </c>
      <c r="F206" s="442">
        <f>'GE2'!F22</f>
        <v>0.71875</v>
      </c>
      <c r="G206" s="435" t="str">
        <f>'GE2'!G22</f>
        <v>B. Oldache</v>
      </c>
      <c r="H206" s="538" t="str">
        <f>'GE2'!H22</f>
        <v>ok 08/03</v>
      </c>
      <c r="I206" s="433">
        <f>PI!I182</f>
        <v>0</v>
      </c>
    </row>
    <row r="207" spans="1:9" x14ac:dyDescent="0.15">
      <c r="A207" s="414" t="str">
        <f>'CI3'!A14</f>
        <v>CI3 Conception mécanique/CAO</v>
      </c>
      <c r="B207" s="431" t="str">
        <f>'CI3'!B14</f>
        <v>CM4</v>
      </c>
      <c r="C207" s="431" t="str">
        <f>'CI3'!C14</f>
        <v>promo</v>
      </c>
      <c r="D207" s="432">
        <f>'CI3'!D14</f>
        <v>45377</v>
      </c>
      <c r="E207" s="442">
        <f>'CI3'!E14</f>
        <v>0.34375</v>
      </c>
      <c r="F207" s="442">
        <f>'CI3'!F14</f>
        <v>0.39583333333333331</v>
      </c>
      <c r="G207" s="433" t="str">
        <f>'CI3'!G14</f>
        <v>A. Hassan</v>
      </c>
      <c r="H207" s="434" t="str">
        <f>'CI3'!H14</f>
        <v>Amphi</v>
      </c>
      <c r="I207" s="433">
        <f>PI!I30</f>
        <v>0</v>
      </c>
    </row>
    <row r="208" spans="1:9" x14ac:dyDescent="0.15">
      <c r="A208" s="414" t="str">
        <f>'CI3'!A15</f>
        <v>CI3 Conception mécanique/CAO</v>
      </c>
      <c r="B208" s="431" t="str">
        <f>'CI3'!B15</f>
        <v>CM5</v>
      </c>
      <c r="C208" s="431" t="str">
        <f>'CI3'!C15</f>
        <v>promo</v>
      </c>
      <c r="D208" s="432">
        <f>'CI3'!D15</f>
        <v>45377</v>
      </c>
      <c r="E208" s="442">
        <f>'CI3'!E15</f>
        <v>0.40625</v>
      </c>
      <c r="F208" s="442">
        <f>'CI3'!F15</f>
        <v>0.45833333333333331</v>
      </c>
      <c r="G208" s="433" t="str">
        <f>'CI3'!G15</f>
        <v>A. Hassan</v>
      </c>
      <c r="H208" s="434" t="str">
        <f>'CI3'!H15</f>
        <v>Amphi</v>
      </c>
      <c r="I208" s="433">
        <f>PI!I33</f>
        <v>0</v>
      </c>
    </row>
    <row r="209" spans="1:9" x14ac:dyDescent="0.15">
      <c r="A209" s="535" t="str">
        <f>'GME3'!A10</f>
        <v>GME3 Mécanique des fluides</v>
      </c>
      <c r="B209" s="436" t="str">
        <f>'GME3'!B10</f>
        <v>CM1</v>
      </c>
      <c r="C209" s="436" t="str">
        <f>'GME3'!C10</f>
        <v>promo</v>
      </c>
      <c r="D209" s="437">
        <f>'GME3'!D10</f>
        <v>45377</v>
      </c>
      <c r="E209" s="444">
        <f>'GME3'!E10</f>
        <v>0.46875</v>
      </c>
      <c r="F209" s="444">
        <f>'GME3'!F10</f>
        <v>0.52083333333333337</v>
      </c>
      <c r="G209" s="435">
        <f>'GME3'!G10</f>
        <v>0</v>
      </c>
      <c r="H209" s="451">
        <f>'GME3'!H10</f>
        <v>0</v>
      </c>
      <c r="I209" s="433">
        <f>PI!I122</f>
        <v>0</v>
      </c>
    </row>
    <row r="210" spans="1:9" x14ac:dyDescent="0.15">
      <c r="A210" s="535" t="str">
        <f>'GME3'!A11</f>
        <v>GME3 Mécanique des fluides</v>
      </c>
      <c r="B210" s="436" t="str">
        <f>'GME3'!B11</f>
        <v>CM2</v>
      </c>
      <c r="C210" s="436" t="str">
        <f>'GME3'!C11</f>
        <v>promo</v>
      </c>
      <c r="D210" s="437">
        <f>'GME3'!D11</f>
        <v>45377</v>
      </c>
      <c r="E210" s="444">
        <f>'GME3'!E11</f>
        <v>0.57291666666666663</v>
      </c>
      <c r="F210" s="444">
        <f>'GME3'!F11</f>
        <v>0.625</v>
      </c>
      <c r="G210" s="435">
        <f>'GME3'!G11</f>
        <v>0</v>
      </c>
      <c r="H210" s="451">
        <f>'GME3'!H11</f>
        <v>0</v>
      </c>
      <c r="I210" s="433">
        <f>PI!I123</f>
        <v>0</v>
      </c>
    </row>
    <row r="211" spans="1:9" x14ac:dyDescent="0.15">
      <c r="A211" s="415" t="str">
        <f>'MMI2'!A29</f>
        <v>MMI2-B Outils statistiques pour l'ingénieur</v>
      </c>
      <c r="B211" s="431" t="str">
        <f>'MMI2'!B29</f>
        <v>TD4</v>
      </c>
      <c r="C211" s="431" t="str">
        <f>'MMI2'!C29</f>
        <v>Gr 2</v>
      </c>
      <c r="D211" s="432">
        <f>'MMI2'!D29</f>
        <v>45377</v>
      </c>
      <c r="E211" s="442">
        <f>'MMI2'!E29</f>
        <v>0.63541666666666663</v>
      </c>
      <c r="F211" s="442">
        <f>'MMI2'!F29</f>
        <v>0.6875</v>
      </c>
      <c r="G211" s="433" t="str">
        <f>'MMI2'!G29</f>
        <v>B. Zoz</v>
      </c>
      <c r="H211" s="451" t="str">
        <f>'MMI2'!H29</f>
        <v>rapprochés (même demi-j possible)</v>
      </c>
      <c r="I211" s="433">
        <f>PI!I265</f>
        <v>0</v>
      </c>
    </row>
    <row r="212" spans="1:9" x14ac:dyDescent="0.15">
      <c r="A212" s="415" t="str">
        <f>'MMI2'!A30</f>
        <v>MMI2-B Outils statistiques pour l'ingénieur</v>
      </c>
      <c r="B212" s="431" t="str">
        <f>'MMI2'!B30</f>
        <v>TD5</v>
      </c>
      <c r="C212" s="431" t="str">
        <f>'MMI2'!C30</f>
        <v>Gr 2</v>
      </c>
      <c r="D212" s="432">
        <f>'MMI2'!D30</f>
        <v>45377</v>
      </c>
      <c r="E212" s="442">
        <f>'MMI2'!E30</f>
        <v>0.69791666666666663</v>
      </c>
      <c r="F212" s="442">
        <f>'MMI2'!F30</f>
        <v>0.75</v>
      </c>
      <c r="G212" s="433" t="str">
        <f>'MMI2'!G30</f>
        <v>B. Zoz</v>
      </c>
      <c r="H212" s="451" t="str">
        <f>'MMI2'!H30</f>
        <v>rapprochés (même demi-j possible)</v>
      </c>
      <c r="I212" s="433">
        <f>PI!I269</f>
        <v>0</v>
      </c>
    </row>
    <row r="213" spans="1:9" x14ac:dyDescent="0.15">
      <c r="A213" s="535" t="str">
        <f>'GME3'!A12</f>
        <v>GME3 Mécanique des fluides</v>
      </c>
      <c r="B213" s="436" t="str">
        <f>'GME3'!B12</f>
        <v>TD1</v>
      </c>
      <c r="C213" s="436" t="str">
        <f>'GME3'!C12</f>
        <v>Gr B, C</v>
      </c>
      <c r="D213" s="437">
        <f>'GME3'!D12</f>
        <v>45378</v>
      </c>
      <c r="E213" s="444">
        <f>'GME3'!E12</f>
        <v>0.34375</v>
      </c>
      <c r="F213" s="444">
        <f>'GME3'!F12</f>
        <v>0.39583333333333331</v>
      </c>
      <c r="G213" s="435">
        <f>'GME3'!G12</f>
        <v>0</v>
      </c>
      <c r="H213" s="451">
        <f>'GME3'!H12</f>
        <v>0</v>
      </c>
      <c r="I213" s="433">
        <f>PI!I147</f>
        <v>0</v>
      </c>
    </row>
    <row r="214" spans="1:9" x14ac:dyDescent="0.15">
      <c r="A214" s="535" t="str">
        <f>'GME3'!A13</f>
        <v>GME3 Mécanique des fluides</v>
      </c>
      <c r="B214" s="436" t="str">
        <f>'GME3'!B13</f>
        <v>TD2</v>
      </c>
      <c r="C214" s="436" t="str">
        <f>'GME3'!C13</f>
        <v>Gr B, C</v>
      </c>
      <c r="D214" s="437">
        <f>'GME3'!D13</f>
        <v>45378</v>
      </c>
      <c r="E214" s="444">
        <f>'GME3'!E13</f>
        <v>0.40625</v>
      </c>
      <c r="F214" s="444">
        <f>'GME3'!F13</f>
        <v>0.45833333333333331</v>
      </c>
      <c r="G214" s="435">
        <f>'GME3'!G13</f>
        <v>0</v>
      </c>
      <c r="H214" s="451">
        <f>'GME3'!H13</f>
        <v>0</v>
      </c>
      <c r="I214" s="433">
        <f>PI!I148</f>
        <v>0</v>
      </c>
    </row>
    <row r="215" spans="1:9" x14ac:dyDescent="0.15">
      <c r="A215" s="418" t="str">
        <f>'GE2'!A25</f>
        <v>GE2 Economie</v>
      </c>
      <c r="B215" s="431" t="str">
        <f>'GE2'!B25</f>
        <v>TD4</v>
      </c>
      <c r="C215" s="431" t="str">
        <f>'GE2'!C25</f>
        <v>Gr 2</v>
      </c>
      <c r="D215" s="432">
        <f>'GE2'!D25</f>
        <v>45378</v>
      </c>
      <c r="E215" s="443">
        <f>'GE2'!E25</f>
        <v>0.45833333333333331</v>
      </c>
      <c r="F215" s="442">
        <f>'GE2'!F25</f>
        <v>0.51041666666666663</v>
      </c>
      <c r="G215" s="435" t="str">
        <f>'GE2'!G25</f>
        <v>B. Oldache</v>
      </c>
      <c r="H215" s="538" t="str">
        <f>'GE2'!H25</f>
        <v>Créneau du 11 mars déplacé au 27/3</v>
      </c>
      <c r="I215" s="433">
        <f>PI!I198</f>
        <v>0</v>
      </c>
    </row>
    <row r="216" spans="1:9" x14ac:dyDescent="0.15">
      <c r="A216" s="415" t="str">
        <f>'MMI2'!A31</f>
        <v>MMI2-B Outils statistiques pour l'ingénieur</v>
      </c>
      <c r="B216" s="431" t="str">
        <f>'MMI2'!B31</f>
        <v>TP3</v>
      </c>
      <c r="C216" s="431" t="str">
        <f>'MMI2'!C31</f>
        <v>Gr 1.1</v>
      </c>
      <c r="D216" s="432">
        <f>'MMI2'!D31</f>
        <v>45378</v>
      </c>
      <c r="E216" s="442">
        <f>'MMI2'!E31</f>
        <v>0.35416666666666669</v>
      </c>
      <c r="F216" s="442">
        <f>'MMI2'!F31</f>
        <v>0.5</v>
      </c>
      <c r="G216" s="433" t="str">
        <f>'MMI2'!G31</f>
        <v>B. Zoz</v>
      </c>
      <c r="H216" s="451" t="str">
        <f>'MMI2'!H31</f>
        <v>salle B5 ou 20 postes, PL sur Excel (ENSIC?)</v>
      </c>
      <c r="I216" s="433">
        <f>PI!I293</f>
        <v>0</v>
      </c>
    </row>
    <row r="217" spans="1:9" x14ac:dyDescent="0.15">
      <c r="A217" s="416" t="str">
        <f>'CI2'!A27</f>
        <v>CI2 Ingénierie de l'innovation</v>
      </c>
      <c r="B217" s="431" t="str">
        <f>'CI2'!B27</f>
        <v>évaluation</v>
      </c>
      <c r="C217" s="431" t="str">
        <f>'CI2'!C27</f>
        <v>promo</v>
      </c>
      <c r="D217" s="504">
        <f>'CI2'!D27</f>
        <v>45379</v>
      </c>
      <c r="E217" s="442">
        <f>'CI2'!E27</f>
        <v>0.57291666666666663</v>
      </c>
      <c r="F217" s="442">
        <f>'CI2'!F27</f>
        <v>0.69791666666666663</v>
      </c>
      <c r="G217" s="475" t="str">
        <f>'CI2'!G27</f>
        <v>M. Enjolras</v>
      </c>
      <c r="H217" s="787" t="str">
        <f>'CI2'!H27</f>
        <v>deplacé</v>
      </c>
    </row>
    <row r="218" spans="1:9" x14ac:dyDescent="0.15">
      <c r="A218" s="534" t="str">
        <f>'MP3-4'!A11</f>
        <v>MP3-4' Communication non-verbale</v>
      </c>
      <c r="B218" s="431" t="str">
        <f>'MP3-4'!B11</f>
        <v>TP2</v>
      </c>
      <c r="C218" s="431" t="str">
        <f>'MP3-4'!C11</f>
        <v>Gr 2.1</v>
      </c>
      <c r="D218" s="432">
        <f>'MP3-4'!D11</f>
        <v>45380</v>
      </c>
      <c r="E218" s="442">
        <f>'MP3-4'!E11</f>
        <v>0.34375</v>
      </c>
      <c r="F218" s="442">
        <f>'MP3-4'!F11</f>
        <v>0.51041666666666663</v>
      </c>
      <c r="G218" s="435" t="str">
        <f>'MP3-4'!G11</f>
        <v>B. Ricci</v>
      </c>
      <c r="H218" s="434" t="str">
        <f>'MP3-4'!H11</f>
        <v>C7</v>
      </c>
      <c r="I218" s="433">
        <f>PI!I341</f>
        <v>0</v>
      </c>
    </row>
    <row r="219" spans="1:9" x14ac:dyDescent="0.15">
      <c r="A219" s="452" t="str">
        <f>'Isys 2'!A27</f>
        <v>Isys 2 Modelisation des processus</v>
      </c>
      <c r="B219" s="431" t="str">
        <f>'Isys 2'!B27</f>
        <v>TP3</v>
      </c>
      <c r="C219" s="431" t="str">
        <f>'Isys 2'!C27</f>
        <v>Gr 2.2</v>
      </c>
      <c r="D219" s="432">
        <f>'Isys 2'!D27</f>
        <v>45380</v>
      </c>
      <c r="E219" s="442">
        <f>'Isys 2'!E27</f>
        <v>0.34375</v>
      </c>
      <c r="F219" s="442">
        <f>'Isys 2'!F27</f>
        <v>0.51041666666666663</v>
      </c>
      <c r="G219" s="433" t="str">
        <f>'Isys 2'!G27</f>
        <v>Fréderique Mayer</v>
      </c>
      <c r="H219" s="434">
        <f>'Isys 2'!H27</f>
        <v>0</v>
      </c>
      <c r="I219" s="433">
        <f>PI!I124</f>
        <v>0</v>
      </c>
    </row>
    <row r="220" spans="1:9" x14ac:dyDescent="0.15">
      <c r="A220" s="410" t="str">
        <f>PCST2!A28</f>
        <v>PCTS2 Sciences, Technologies, Sociétés</v>
      </c>
      <c r="B220" s="466" t="str">
        <f>PCST2!B28</f>
        <v>évaluation</v>
      </c>
      <c r="C220" s="510" t="str">
        <f>PCST2!C28</f>
        <v>promo</v>
      </c>
      <c r="D220" s="540">
        <f>PCST2!D28</f>
        <v>45380</v>
      </c>
      <c r="E220" s="541">
        <f>PCST2!E28</f>
        <v>0.57291666666666663</v>
      </c>
      <c r="F220" s="541">
        <f>PCST2!F28</f>
        <v>0.69791666666666663</v>
      </c>
      <c r="G220" s="527" t="str">
        <f>PCST2!G28</f>
        <v>L. Rollet</v>
      </c>
      <c r="H220" s="530">
        <f>PCST2!H28</f>
        <v>0</v>
      </c>
      <c r="I220" s="433">
        <f>PI!I369</f>
        <v>0</v>
      </c>
    </row>
    <row r="221" spans="1:9" x14ac:dyDescent="0.15">
      <c r="A221" s="500" t="str">
        <f>'IS5'!A12</f>
        <v>IS5 Modèles de systèmes d'information</v>
      </c>
      <c r="B221" s="431" t="str">
        <f>'IS5'!B12</f>
        <v>TP1</v>
      </c>
      <c r="C221" s="431" t="str">
        <f>'IS5'!C12</f>
        <v>Gr 2.1</v>
      </c>
      <c r="D221" s="504">
        <f>'IS5'!D12</f>
        <v>45384</v>
      </c>
      <c r="E221" s="443">
        <f>'IS5'!E12</f>
        <v>0.57291666666666663</v>
      </c>
      <c r="F221" s="442">
        <f>'IS5'!F12</f>
        <v>0.73958333333333326</v>
      </c>
      <c r="G221" s="433" t="str">
        <f>'IS5'!G12</f>
        <v>F. Mayer</v>
      </c>
      <c r="H221" s="530">
        <f>'IS5'!H12</f>
        <v>0</v>
      </c>
      <c r="I221" s="528">
        <f>'IS5'!I12</f>
        <v>0</v>
      </c>
    </row>
    <row r="222" spans="1:9" x14ac:dyDescent="0.15">
      <c r="A222" s="415" t="str">
        <f>'MMI2'!A32</f>
        <v>MMI2-B Outils statistiques pour l'ingénieur</v>
      </c>
      <c r="B222" s="431" t="str">
        <f>'MMI2'!B32</f>
        <v>TP3</v>
      </c>
      <c r="C222" s="431" t="str">
        <f>'MMI2'!C32</f>
        <v>Gr 1.2</v>
      </c>
      <c r="D222" s="432">
        <f>'MMI2'!D32</f>
        <v>45384</v>
      </c>
      <c r="E222" s="442">
        <f>'MMI2'!E32</f>
        <v>0.57291666666666663</v>
      </c>
      <c r="F222" s="442">
        <f>'MMI2'!F32</f>
        <v>0.71875</v>
      </c>
      <c r="G222" s="433" t="str">
        <f>'MMI2'!G32</f>
        <v>B. Zoz</v>
      </c>
      <c r="H222" s="451" t="str">
        <f>'MMI2'!H32</f>
        <v>salle B5 ou 20 postes, PL sur Excel (ENSIC?)</v>
      </c>
      <c r="I222" s="433">
        <f>PI!I294</f>
        <v>0</v>
      </c>
    </row>
    <row r="223" spans="1:9" x14ac:dyDescent="0.15">
      <c r="A223" s="545" t="str">
        <f>'GE1'!A10</f>
        <v>GE1 Techniques financières</v>
      </c>
      <c r="B223" s="431" t="str">
        <f>'GE1'!B10</f>
        <v>CM1</v>
      </c>
      <c r="C223" s="431" t="str">
        <f>'GE1'!C10</f>
        <v>promo</v>
      </c>
      <c r="D223" s="432">
        <f>'GE1'!D10</f>
        <v>45384</v>
      </c>
      <c r="E223" s="442">
        <f>'GE1'!E10</f>
        <v>0.34375</v>
      </c>
      <c r="F223" s="442">
        <f>'GE1'!F10</f>
        <v>0.39583333333333331</v>
      </c>
      <c r="G223" s="433" t="str">
        <f>'GE1'!G10</f>
        <v>V. Henry</v>
      </c>
      <c r="H223" s="434">
        <f>'GE1'!H10</f>
        <v>0</v>
      </c>
      <c r="I223" s="433">
        <f>PI!I177</f>
        <v>0</v>
      </c>
    </row>
    <row r="224" spans="1:9" x14ac:dyDescent="0.15">
      <c r="A224" s="545" t="str">
        <f>'GE1'!A11</f>
        <v>GE1 Techniques financières</v>
      </c>
      <c r="B224" s="431" t="str">
        <f>'GE1'!B11</f>
        <v>CM2</v>
      </c>
      <c r="C224" s="431" t="str">
        <f>'GE1'!C11</f>
        <v>promo</v>
      </c>
      <c r="D224" s="432">
        <f>'GE1'!D11</f>
        <v>45384</v>
      </c>
      <c r="E224" s="442">
        <f>'GE1'!E11</f>
        <v>0.40625</v>
      </c>
      <c r="F224" s="442">
        <f>'GE1'!F11</f>
        <v>0.45833333333333331</v>
      </c>
      <c r="G224" s="433" t="str">
        <f>'GE1'!G11</f>
        <v>V. Henry</v>
      </c>
      <c r="H224" s="434">
        <f>'GE1'!H11</f>
        <v>0</v>
      </c>
      <c r="I224" s="433">
        <f>PI!I178</f>
        <v>0</v>
      </c>
    </row>
    <row r="225" spans="1:9" x14ac:dyDescent="0.15">
      <c r="A225" s="545" t="str">
        <f>'GE1'!A12</f>
        <v>GE1 Techniques financières</v>
      </c>
      <c r="B225" s="431" t="str">
        <f>'GE1'!B12</f>
        <v>CM3</v>
      </c>
      <c r="C225" s="431" t="str">
        <f>'GE1'!C12</f>
        <v>promo</v>
      </c>
      <c r="D225" s="432">
        <f>'GE1'!D12</f>
        <v>45384</v>
      </c>
      <c r="E225" s="442">
        <f>'GE1'!E12</f>
        <v>0.46875</v>
      </c>
      <c r="F225" s="442">
        <f>'GE1'!F12</f>
        <v>0.52083333333333337</v>
      </c>
      <c r="G225" s="433" t="str">
        <f>'GE1'!G12</f>
        <v>V. Henry</v>
      </c>
      <c r="H225" s="434">
        <f>'GE1'!H12</f>
        <v>0</v>
      </c>
      <c r="I225" s="433">
        <f>PI!I205</f>
        <v>0</v>
      </c>
    </row>
    <row r="226" spans="1:9" x14ac:dyDescent="0.15">
      <c r="A226" s="534" t="str">
        <f>'MP3-4'!A16</f>
        <v>MP3-4' Communication non-verbale</v>
      </c>
      <c r="B226" s="431" t="str">
        <f>'MP3-4'!B16</f>
        <v>TP2</v>
      </c>
      <c r="C226" s="431" t="str">
        <f>'MP3-4'!C16</f>
        <v>Gr 2.2</v>
      </c>
      <c r="D226" s="504">
        <f>'MP3-4'!D16</f>
        <v>45384</v>
      </c>
      <c r="E226" s="443">
        <f>'MP3-4'!E16</f>
        <v>0.57291666666666663</v>
      </c>
      <c r="F226" s="442">
        <f>'MP3-4'!F16</f>
        <v>0.73958333333333326</v>
      </c>
      <c r="G226" s="435" t="str">
        <f>'MP3-4'!G16</f>
        <v>B. Ricci</v>
      </c>
      <c r="H226" s="544" t="str">
        <f>'MP3-4'!H16</f>
        <v>Créneau à placer</v>
      </c>
    </row>
    <row r="227" spans="1:9" ht="14" thickBot="1" x14ac:dyDescent="0.2">
      <c r="A227" s="671" t="str">
        <f>'IS5'!A13</f>
        <v>IS5 Modèles de systèmes d'information</v>
      </c>
      <c r="B227" s="453" t="str">
        <f>'IS5'!B13</f>
        <v>TP1</v>
      </c>
      <c r="C227" s="453" t="str">
        <f>'IS5'!C13</f>
        <v>Gr 1.2</v>
      </c>
      <c r="D227" s="531">
        <f>'IS5'!D13</f>
        <v>45385</v>
      </c>
      <c r="E227" s="454">
        <f>'IS5'!E13</f>
        <v>0.34375</v>
      </c>
      <c r="F227" s="455">
        <f>'IS5'!F13</f>
        <v>0.51041666666666663</v>
      </c>
      <c r="G227" s="457" t="str">
        <f>'IS5'!G13</f>
        <v>F. Mayer</v>
      </c>
      <c r="H227" s="675">
        <f>'IS5'!H13</f>
        <v>0</v>
      </c>
      <c r="I227" s="528">
        <f>'IS5'!I13</f>
        <v>0</v>
      </c>
    </row>
    <row r="228" spans="1:9" x14ac:dyDescent="0.15">
      <c r="A228" s="883" t="str">
        <f>'GME4'!A24</f>
        <v>GME4 TP Méca/énergétique</v>
      </c>
      <c r="B228" s="673" t="str">
        <f>'GME4'!B24</f>
        <v>TP4</v>
      </c>
      <c r="C228" s="673" t="str">
        <f>'GME4'!C24</f>
        <v>Gr 1.1</v>
      </c>
      <c r="D228" s="886">
        <f>'GME4'!D24</f>
        <v>45385</v>
      </c>
      <c r="E228" s="888">
        <f>'GME4'!E24</f>
        <v>0.375</v>
      </c>
      <c r="F228" s="888">
        <f>'GME4'!F24</f>
        <v>0.5</v>
      </c>
      <c r="G228" s="891" t="str">
        <f>'GME4'!G24</f>
        <v>H. Boudaoud et ?</v>
      </c>
      <c r="H228" s="894" t="str">
        <f>'GME4'!H24</f>
        <v>ensem /LF2L</v>
      </c>
      <c r="I228" s="433">
        <f>PI!I171</f>
        <v>0</v>
      </c>
    </row>
    <row r="229" spans="1:9" x14ac:dyDescent="0.15">
      <c r="A229" s="415" t="str">
        <f>'MMI2'!A33</f>
        <v>MMI2-B Outils statistiques pour l'ingénieur</v>
      </c>
      <c r="B229" s="431" t="str">
        <f>'MMI2'!B33</f>
        <v>TP3</v>
      </c>
      <c r="C229" s="431" t="str">
        <f>'MMI2'!C33</f>
        <v>Gr 2.1</v>
      </c>
      <c r="D229" s="432">
        <f>'MMI2'!D33</f>
        <v>45385</v>
      </c>
      <c r="E229" s="442">
        <f>'MMI2'!E33</f>
        <v>0.35416666666666669</v>
      </c>
      <c r="F229" s="442">
        <f>'MMI2'!F33</f>
        <v>0.5</v>
      </c>
      <c r="G229" s="433" t="str">
        <f>'MMI2'!G33</f>
        <v>B. Zoz</v>
      </c>
      <c r="H229" s="451" t="str">
        <f>'MMI2'!H33</f>
        <v>salle B5 ou 20 postes, PL sur Excel (ENSIC?)</v>
      </c>
      <c r="I229" s="433">
        <f>PI!I325</f>
        <v>0</v>
      </c>
    </row>
    <row r="230" spans="1:9" x14ac:dyDescent="0.15">
      <c r="A230" s="452" t="str">
        <f>'Isys 2'!A28</f>
        <v>Isys 2 Modelisation des processus</v>
      </c>
      <c r="B230" s="431" t="str">
        <f>'Isys 2'!B28</f>
        <v>TP3</v>
      </c>
      <c r="C230" s="431" t="str">
        <f>'Isys 2'!C28</f>
        <v>Gr 2.1</v>
      </c>
      <c r="D230" s="432">
        <f>'Isys 2'!D28</f>
        <v>45387</v>
      </c>
      <c r="E230" s="442">
        <f>'Isys 2'!E28</f>
        <v>0.34375</v>
      </c>
      <c r="F230" s="442">
        <f>'Isys 2'!F28</f>
        <v>0.51041666666666663</v>
      </c>
      <c r="G230" s="433" t="str">
        <f>'Isys 2'!G28</f>
        <v>Fréderique Mayer</v>
      </c>
      <c r="H230" s="434">
        <f>'Isys 2'!H28</f>
        <v>0</v>
      </c>
      <c r="I230" s="433">
        <f>PI!I131</f>
        <v>0</v>
      </c>
    </row>
    <row r="231" spans="1:9" x14ac:dyDescent="0.15">
      <c r="A231" s="419" t="str">
        <f>'GME4'!A25</f>
        <v>GME4 TP Méca/énergétique</v>
      </c>
      <c r="B231" s="440" t="str">
        <f>'GME4'!B25</f>
        <v>TP4</v>
      </c>
      <c r="C231" s="440" t="str">
        <f>'GME4'!C25</f>
        <v>Gr 1.2</v>
      </c>
      <c r="D231" s="467">
        <f>'GME4'!D25</f>
        <v>45387</v>
      </c>
      <c r="E231" s="446">
        <f>'GME4'!E25</f>
        <v>0.375</v>
      </c>
      <c r="F231" s="446">
        <f>'GME4'!F25</f>
        <v>0.5</v>
      </c>
      <c r="G231" s="529" t="str">
        <f>'GME4'!G25</f>
        <v>H. Boudaoud et ?</v>
      </c>
      <c r="H231" s="539" t="str">
        <f>'GME4'!H25</f>
        <v>ensem /LF2L</v>
      </c>
      <c r="I231" s="433">
        <f>PI!I180</f>
        <v>0</v>
      </c>
    </row>
    <row r="232" spans="1:9" x14ac:dyDescent="0.15">
      <c r="A232" s="415" t="str">
        <f>'MMI2'!A34</f>
        <v>MMI2-B Outils statistiques pour l'ingénieur</v>
      </c>
      <c r="B232" s="431" t="str">
        <f>'MMI2'!B34</f>
        <v>TP3</v>
      </c>
      <c r="C232" s="431" t="str">
        <f>'MMI2'!C34</f>
        <v>Gr 2.2</v>
      </c>
      <c r="D232" s="432">
        <f>'MMI2'!D34</f>
        <v>45387</v>
      </c>
      <c r="E232" s="442">
        <f>'MMI2'!E34</f>
        <v>0.35416666666666669</v>
      </c>
      <c r="F232" s="442">
        <f>'MMI2'!F34</f>
        <v>0.5</v>
      </c>
      <c r="G232" s="433" t="str">
        <f>'MMI2'!G34</f>
        <v>B. Zoz</v>
      </c>
      <c r="H232" s="451" t="str">
        <f>'MMI2'!H34</f>
        <v>salle B5 ou 20 postes, PL sur Excel (ENSIC?)</v>
      </c>
      <c r="I232" s="433">
        <f>PI!I327</f>
        <v>0</v>
      </c>
    </row>
    <row r="233" spans="1:9" x14ac:dyDescent="0.15">
      <c r="A233" s="545" t="str">
        <f>'GE1'!A13</f>
        <v>GE1 Techniques financières</v>
      </c>
      <c r="B233" s="431" t="str">
        <f>'GE1'!B13</f>
        <v>TD1</v>
      </c>
      <c r="C233" s="431" t="str">
        <f>'GE1'!C13</f>
        <v>Gr 1</v>
      </c>
      <c r="D233" s="432">
        <f>'GE1'!D13</f>
        <v>45387</v>
      </c>
      <c r="E233" s="442">
        <f>'GE1'!E13</f>
        <v>0.57291666666666663</v>
      </c>
      <c r="F233" s="442">
        <f>'GE1'!F13</f>
        <v>0.625</v>
      </c>
      <c r="G233" s="433" t="str">
        <f>'GE1'!G13</f>
        <v>V. Henry</v>
      </c>
      <c r="H233" s="434">
        <f>'GE1'!H13</f>
        <v>0</v>
      </c>
      <c r="I233" s="433">
        <f>PI!I207</f>
        <v>0</v>
      </c>
    </row>
    <row r="234" spans="1:9" x14ac:dyDescent="0.15">
      <c r="A234" s="545" t="str">
        <f>'GE1'!A14</f>
        <v>GE1 Techniques financières</v>
      </c>
      <c r="B234" s="431" t="str">
        <f>'GE1'!B14</f>
        <v>TD1</v>
      </c>
      <c r="C234" s="431" t="str">
        <f>'GE1'!C14</f>
        <v>Gr 2</v>
      </c>
      <c r="D234" s="432">
        <f>'GE1'!D14</f>
        <v>45387</v>
      </c>
      <c r="E234" s="442">
        <f>'GE1'!E14</f>
        <v>0.63541666666666663</v>
      </c>
      <c r="F234" s="442">
        <f>'GE1'!F14</f>
        <v>0.6875</v>
      </c>
      <c r="G234" s="433" t="str">
        <f>'GE1'!G14</f>
        <v>V. Henry</v>
      </c>
      <c r="H234" s="434">
        <f>'GE1'!H14</f>
        <v>0</v>
      </c>
      <c r="I234" s="433">
        <f>PI!I208</f>
        <v>0</v>
      </c>
    </row>
    <row r="235" spans="1:9" x14ac:dyDescent="0.15">
      <c r="A235" s="545" t="str">
        <f>'GE1'!A15</f>
        <v>GE1 Techniques financières</v>
      </c>
      <c r="B235" s="431" t="str">
        <f>'GE1'!B15</f>
        <v>CM4</v>
      </c>
      <c r="C235" s="431" t="str">
        <f>'GE1'!C15</f>
        <v>promo</v>
      </c>
      <c r="D235" s="432">
        <f>'GE1'!D15</f>
        <v>45387</v>
      </c>
      <c r="E235" s="442">
        <f>'GE1'!E15</f>
        <v>0.69791666666666663</v>
      </c>
      <c r="F235" s="442">
        <f>'GE1'!F15</f>
        <v>0.75</v>
      </c>
      <c r="G235" s="433" t="str">
        <f>'GE1'!G15</f>
        <v>V. Henry</v>
      </c>
      <c r="H235" s="434">
        <f>'GE1'!H15</f>
        <v>0</v>
      </c>
      <c r="I235" s="433">
        <f>PI!I209</f>
        <v>0</v>
      </c>
    </row>
    <row r="236" spans="1:9" x14ac:dyDescent="0.15">
      <c r="A236" s="414" t="str">
        <f>'CI3'!A16</f>
        <v>CI3 Conception mécanique/CAO</v>
      </c>
      <c r="B236" s="431" t="str">
        <f>'CI3'!B16</f>
        <v>CM6</v>
      </c>
      <c r="C236" s="431" t="str">
        <f>'CI3'!C16</f>
        <v>promo</v>
      </c>
      <c r="D236" s="432">
        <f>'CI3'!D16</f>
        <v>45390</v>
      </c>
      <c r="E236" s="442">
        <f>'CI3'!E16</f>
        <v>0.40625</v>
      </c>
      <c r="F236" s="442">
        <f>'CI3'!F16</f>
        <v>0.45833333333333331</v>
      </c>
      <c r="G236" s="433" t="str">
        <f>'CI3'!G16</f>
        <v>A. Hassan</v>
      </c>
      <c r="H236" s="434" t="str">
        <f>'CI3'!H16</f>
        <v>Amphi</v>
      </c>
      <c r="I236" s="433">
        <f>PI!I40</f>
        <v>0</v>
      </c>
    </row>
    <row r="237" spans="1:9" x14ac:dyDescent="0.15">
      <c r="A237" s="413" t="str">
        <f>'GP2'!A20</f>
        <v>GP2-A Génie de la réaction-réacteurs</v>
      </c>
      <c r="B237" s="431" t="str">
        <f>'GP2'!B20</f>
        <v>Evaluation</v>
      </c>
      <c r="C237" s="431" t="str">
        <f>'GP2'!C20</f>
        <v>promo</v>
      </c>
      <c r="D237" s="432">
        <f>'GP2'!D20</f>
        <v>45390</v>
      </c>
      <c r="E237" s="443">
        <f>'GP2'!E20</f>
        <v>0.57291666666666663</v>
      </c>
      <c r="F237" s="442">
        <f>'GP2'!F20</f>
        <v>0.67013888888888884</v>
      </c>
      <c r="G237" s="435">
        <f>'GP2'!G20</f>
        <v>0</v>
      </c>
      <c r="H237" s="451">
        <f>'GP2'!H20</f>
        <v>0</v>
      </c>
      <c r="I237" s="433">
        <f>PI!I59</f>
        <v>0</v>
      </c>
    </row>
    <row r="238" spans="1:9" x14ac:dyDescent="0.15">
      <c r="A238" s="414" t="str">
        <f>'CI3'!A17</f>
        <v>CI3 Conception mécanique/CAO</v>
      </c>
      <c r="B238" s="431" t="str">
        <f>'CI3'!B17</f>
        <v>CM7</v>
      </c>
      <c r="C238" s="431" t="str">
        <f>'CI3'!C17</f>
        <v>promo</v>
      </c>
      <c r="D238" s="432">
        <f>'CI3'!D17</f>
        <v>45390</v>
      </c>
      <c r="E238" s="442">
        <f>'CI3'!E17</f>
        <v>0.46875</v>
      </c>
      <c r="F238" s="442">
        <f>'CI3'!F17</f>
        <v>0.52083333333333337</v>
      </c>
      <c r="G238" s="433" t="str">
        <f>'CI3'!G17</f>
        <v>Fabio Cruz</v>
      </c>
      <c r="H238" s="434" t="str">
        <f>'CI3'!H17</f>
        <v>Amphi</v>
      </c>
      <c r="I238" s="433">
        <f>PI!I44</f>
        <v>0</v>
      </c>
    </row>
    <row r="239" spans="1:9" x14ac:dyDescent="0.15">
      <c r="A239" s="414" t="str">
        <f>'CI3'!A18</f>
        <v>CI3 Conception mécanique/CAO</v>
      </c>
      <c r="B239" s="431" t="str">
        <f>'CI3'!B18</f>
        <v>TD1</v>
      </c>
      <c r="C239" s="431" t="str">
        <f>'CI3'!C18</f>
        <v>promo</v>
      </c>
      <c r="D239" s="432">
        <f>'CI3'!D18</f>
        <v>45390</v>
      </c>
      <c r="E239" s="442">
        <f>'CI3'!E18</f>
        <v>0.69791666666666663</v>
      </c>
      <c r="F239" s="442">
        <f>'CI3'!F18</f>
        <v>0.75</v>
      </c>
      <c r="G239" s="433" t="str">
        <f>'CI3'!G18</f>
        <v>A. Hassan Fabio Cruz</v>
      </c>
      <c r="H239" s="434" t="str">
        <f>'CI3'!H18</f>
        <v xml:space="preserve">4  grandes salles </v>
      </c>
      <c r="I239" s="433">
        <f>PI!I53</f>
        <v>0</v>
      </c>
    </row>
    <row r="240" spans="1:9" x14ac:dyDescent="0.15">
      <c r="A240" s="415" t="str">
        <f>'MMI2'!A35</f>
        <v>MMI2-B Outils statistiques pour l'ingénieur</v>
      </c>
      <c r="B240" s="431" t="str">
        <f>'MMI2'!B35</f>
        <v>CM4</v>
      </c>
      <c r="C240" s="431" t="str">
        <f>'MMI2'!C35</f>
        <v>promo</v>
      </c>
      <c r="D240" s="432">
        <f>'MMI2'!D35</f>
        <v>45390</v>
      </c>
      <c r="E240" s="442">
        <f>'MMI2'!E35</f>
        <v>0.34375</v>
      </c>
      <c r="F240" s="442">
        <f>'MMI2'!F35</f>
        <v>0.39583333333333331</v>
      </c>
      <c r="G240" s="433" t="str">
        <f>'MMI2'!G35</f>
        <v>B. Zoz</v>
      </c>
      <c r="H240" s="451">
        <f>'MMI2'!H35</f>
        <v>0</v>
      </c>
      <c r="I240" s="433">
        <f>PI!I328</f>
        <v>0</v>
      </c>
    </row>
    <row r="241" spans="1:9" x14ac:dyDescent="0.15">
      <c r="A241" s="419" t="str">
        <f>'GME4'!A26</f>
        <v>GME4 TP Méca/énergétique</v>
      </c>
      <c r="B241" s="440" t="str">
        <f>'GME4'!B26</f>
        <v>TP4</v>
      </c>
      <c r="C241" s="440" t="str">
        <f>'GME4'!C26</f>
        <v>Gr 2.2</v>
      </c>
      <c r="D241" s="467">
        <f>'GME4'!D26</f>
        <v>45391</v>
      </c>
      <c r="E241" s="446">
        <f>'GME4'!E26</f>
        <v>0.57291666666666663</v>
      </c>
      <c r="F241" s="446">
        <f>'GME4'!F26</f>
        <v>0.69791666666666663</v>
      </c>
      <c r="G241" s="529" t="str">
        <f>'GME4'!G26</f>
        <v>H. Boudaoud et ?</v>
      </c>
      <c r="H241" s="539" t="str">
        <f>'GME4'!H26</f>
        <v>ensem /LF2L</v>
      </c>
      <c r="I241" s="433">
        <f>PI!I192</f>
        <v>0</v>
      </c>
    </row>
    <row r="242" spans="1:9" x14ac:dyDescent="0.15">
      <c r="A242" s="415" t="str">
        <f>'MMI2'!A36</f>
        <v>MMI2-B Outils statistiques pour l'ingénieur</v>
      </c>
      <c r="B242" s="431" t="str">
        <f>'MMI2'!B36</f>
        <v>TP4</v>
      </c>
      <c r="C242" s="431" t="str">
        <f>'MMI2'!C36</f>
        <v>Gr 1.2</v>
      </c>
      <c r="D242" s="432">
        <f>'MMI2'!D36</f>
        <v>45391</v>
      </c>
      <c r="E242" s="442">
        <f>'MMI2'!E36</f>
        <v>0.57291666666666663</v>
      </c>
      <c r="F242" s="442">
        <f>'MMI2'!F36</f>
        <v>0.71875</v>
      </c>
      <c r="G242" s="433" t="str">
        <f>'MMI2'!G36</f>
        <v>B. Zoz</v>
      </c>
      <c r="H242" s="451" t="str">
        <f>'MMI2'!H36</f>
        <v>B5 GSI</v>
      </c>
      <c r="I242" s="433">
        <f>PI!I337</f>
        <v>0</v>
      </c>
    </row>
    <row r="243" spans="1:9" x14ac:dyDescent="0.15">
      <c r="A243" s="545" t="str">
        <f>'GE1'!A16</f>
        <v>GE1 Techniques financières</v>
      </c>
      <c r="B243" s="431" t="str">
        <f>'GE1'!B16</f>
        <v>TD2</v>
      </c>
      <c r="C243" s="431" t="str">
        <f>'GE1'!C16</f>
        <v>Gr 2</v>
      </c>
      <c r="D243" s="432">
        <f>'GE1'!D16</f>
        <v>45391</v>
      </c>
      <c r="E243" s="442">
        <f>'GE1'!E16</f>
        <v>0.40625</v>
      </c>
      <c r="F243" s="442">
        <f>'GE1'!F16</f>
        <v>0.45833333333333331</v>
      </c>
      <c r="G243" s="433" t="str">
        <f>'GE1'!G16</f>
        <v>V. Henry</v>
      </c>
      <c r="H243" s="434">
        <f>'GE1'!H16</f>
        <v>0</v>
      </c>
      <c r="I243" s="433">
        <f>PI!I212</f>
        <v>0</v>
      </c>
    </row>
    <row r="244" spans="1:9" x14ac:dyDescent="0.15">
      <c r="A244" s="545" t="str">
        <f>'GE1'!A17</f>
        <v>GE1 Techniques financières</v>
      </c>
      <c r="B244" s="431" t="str">
        <f>'GE1'!B17</f>
        <v>TD2</v>
      </c>
      <c r="C244" s="431" t="str">
        <f>'GE1'!C17</f>
        <v>Gr 1</v>
      </c>
      <c r="D244" s="432">
        <f>'GE1'!D17</f>
        <v>45391</v>
      </c>
      <c r="E244" s="442">
        <f>'GE1'!E17</f>
        <v>0.34375</v>
      </c>
      <c r="F244" s="442">
        <f>'GE1'!F17</f>
        <v>0.39583333333333331</v>
      </c>
      <c r="G244" s="433" t="str">
        <f>'GE1'!G17</f>
        <v>V. Henry</v>
      </c>
      <c r="H244" s="434">
        <f>'GE1'!H17</f>
        <v>0</v>
      </c>
      <c r="I244" s="433">
        <f>PI!I233</f>
        <v>0</v>
      </c>
    </row>
    <row r="245" spans="1:9" ht="14" thickBot="1" x14ac:dyDescent="0.2">
      <c r="A245" s="775" t="str">
        <f>'GE1'!A18</f>
        <v>GE1 Techniques financières</v>
      </c>
      <c r="B245" s="453" t="str">
        <f>'GE1'!B18</f>
        <v>CM5</v>
      </c>
      <c r="C245" s="453" t="str">
        <f>'GE1'!C18</f>
        <v>promo</v>
      </c>
      <c r="D245" s="462">
        <f>'GE1'!D18</f>
        <v>45391</v>
      </c>
      <c r="E245" s="455">
        <f>'GE1'!E18</f>
        <v>0.46875</v>
      </c>
      <c r="F245" s="455">
        <f>'GE1'!F18</f>
        <v>0.52083333333333337</v>
      </c>
      <c r="G245" s="457" t="str">
        <f>'GE1'!G18</f>
        <v>V. Henry</v>
      </c>
      <c r="H245" s="463">
        <f>'GE1'!H18</f>
        <v>0</v>
      </c>
      <c r="I245" s="433">
        <f>PI!I235</f>
        <v>0</v>
      </c>
    </row>
    <row r="246" spans="1:9" x14ac:dyDescent="0.15">
      <c r="A246" s="553" t="str">
        <f>'GE1'!A19</f>
        <v>GE1 Techniques financières</v>
      </c>
      <c r="B246" s="427" t="str">
        <f>'GE1'!B19</f>
        <v>TD3</v>
      </c>
      <c r="C246" s="427" t="str">
        <f>'GE1'!C19</f>
        <v>Gr 1</v>
      </c>
      <c r="D246" s="428">
        <f>'GE1'!D19</f>
        <v>45392</v>
      </c>
      <c r="E246" s="441">
        <f>'GE1'!E19</f>
        <v>0.34375</v>
      </c>
      <c r="F246" s="441">
        <f>'GE1'!F19</f>
        <v>0.39583333333333331</v>
      </c>
      <c r="G246" s="429" t="str">
        <f>'GE1'!G19</f>
        <v>V. Henry</v>
      </c>
      <c r="H246" s="430">
        <f>'GE1'!H19</f>
        <v>0</v>
      </c>
      <c r="I246" s="433">
        <f>PI!I236</f>
        <v>0</v>
      </c>
    </row>
    <row r="247" spans="1:9" x14ac:dyDescent="0.15">
      <c r="A247" s="545" t="str">
        <f>'GE1'!A20</f>
        <v>GE1 Techniques financières</v>
      </c>
      <c r="B247" s="431" t="str">
        <f>'GE1'!B20</f>
        <v>TD3</v>
      </c>
      <c r="C247" s="431" t="str">
        <f>'GE1'!C20</f>
        <v>Gr 2</v>
      </c>
      <c r="D247" s="432">
        <f>'GE1'!D20</f>
        <v>45392</v>
      </c>
      <c r="E247" s="442">
        <f>'GE1'!E20</f>
        <v>0.40625</v>
      </c>
      <c r="F247" s="442">
        <f>'GE1'!F20</f>
        <v>0.45833333333333331</v>
      </c>
      <c r="G247" s="433" t="str">
        <f>'GE1'!G20</f>
        <v>V. Henry</v>
      </c>
      <c r="H247" s="434">
        <f>'GE1'!H20</f>
        <v>0</v>
      </c>
      <c r="I247" s="433">
        <f>PI!I256</f>
        <v>0</v>
      </c>
    </row>
    <row r="248" spans="1:9" x14ac:dyDescent="0.15">
      <c r="A248" s="545" t="str">
        <f>'GE1'!A21</f>
        <v>GE1 Techniques financières</v>
      </c>
      <c r="B248" s="431" t="str">
        <f>'GE1'!B21</f>
        <v>CM6</v>
      </c>
      <c r="C248" s="431" t="str">
        <f>'GE1'!C21</f>
        <v>promo</v>
      </c>
      <c r="D248" s="432">
        <f>'GE1'!D21</f>
        <v>45392</v>
      </c>
      <c r="E248" s="442">
        <f>'GE1'!E21</f>
        <v>0.46875</v>
      </c>
      <c r="F248" s="442">
        <f>'GE1'!F21</f>
        <v>0.52083333333333337</v>
      </c>
      <c r="G248" s="433" t="str">
        <f>'GE1'!G21</f>
        <v>V. Henry</v>
      </c>
      <c r="H248" s="434">
        <f>'GE1'!H21</f>
        <v>0</v>
      </c>
      <c r="I248" s="433">
        <f>PI!I257</f>
        <v>0</v>
      </c>
    </row>
    <row r="249" spans="1:9" x14ac:dyDescent="0.15">
      <c r="A249" s="452" t="str">
        <f>'Isys 2'!A29</f>
        <v>Isys 2 Modelisation des processus</v>
      </c>
      <c r="B249" s="431" t="str">
        <f>'Isys 2'!B29</f>
        <v>Evaluation</v>
      </c>
      <c r="C249" s="431" t="str">
        <f>'Isys 2'!C29</f>
        <v>promo</v>
      </c>
      <c r="D249" s="432">
        <f>'Isys 2'!D29</f>
        <v>45422</v>
      </c>
      <c r="E249" s="442">
        <f>'Isys 2'!E29</f>
        <v>0.34375</v>
      </c>
      <c r="F249" s="442">
        <f>'Isys 2'!F29</f>
        <v>0.42708333333333331</v>
      </c>
      <c r="G249" s="433" t="str">
        <f>'Isys 2'!G29</f>
        <v>Fréderique Mayer</v>
      </c>
      <c r="H249" s="434">
        <f>'Isys 2'!H29</f>
        <v>0</v>
      </c>
      <c r="I249" s="433">
        <f>PI!I183</f>
        <v>0</v>
      </c>
    </row>
    <row r="250" spans="1:9" x14ac:dyDescent="0.15">
      <c r="A250" s="500" t="str">
        <f>'IS5'!A10</f>
        <v>IS5 Modèles de systèmes d'information</v>
      </c>
      <c r="B250" s="431" t="str">
        <f>'IS5'!B10</f>
        <v>TP1</v>
      </c>
      <c r="C250" s="431" t="str">
        <f>'IS5'!C10</f>
        <v>Gr 1.1</v>
      </c>
      <c r="D250" s="504">
        <f>'IS5'!D10</f>
        <v>45394</v>
      </c>
      <c r="E250" s="443">
        <f>'IS5'!E10</f>
        <v>0.34375</v>
      </c>
      <c r="F250" s="442">
        <f>'IS5'!F10</f>
        <v>0.51041666666666663</v>
      </c>
      <c r="G250" s="433" t="str">
        <f>'IS5'!G10</f>
        <v>F. Mayer</v>
      </c>
      <c r="H250" s="530">
        <f>'IS5'!H10</f>
        <v>0</v>
      </c>
      <c r="I250" s="528">
        <f>'IS5'!I10</f>
        <v>0</v>
      </c>
    </row>
    <row r="251" spans="1:9" x14ac:dyDescent="0.15">
      <c r="A251" s="415" t="str">
        <f>'MMI2'!A37</f>
        <v>MMI2-B Outils statistiques pour l'ingénieur</v>
      </c>
      <c r="B251" s="431" t="str">
        <f>'MMI2'!B37</f>
        <v>TP4</v>
      </c>
      <c r="C251" s="431" t="str">
        <f>'MMI2'!C37</f>
        <v>Gr 2.2</v>
      </c>
      <c r="D251" s="432">
        <f>'MMI2'!D37</f>
        <v>45394</v>
      </c>
      <c r="E251" s="442">
        <f>'MMI2'!E37</f>
        <v>0.35416666666666669</v>
      </c>
      <c r="F251" s="442">
        <f>'MMI2'!F37</f>
        <v>0.5</v>
      </c>
      <c r="G251" s="433" t="str">
        <f>'MMI2'!G37</f>
        <v>B. Zoz</v>
      </c>
      <c r="H251" s="451" t="str">
        <f>'MMI2'!H37</f>
        <v>B5 GSI</v>
      </c>
      <c r="I251" s="433">
        <f>PI!I340</f>
        <v>0</v>
      </c>
    </row>
    <row r="252" spans="1:9" x14ac:dyDescent="0.15">
      <c r="A252" s="534" t="str">
        <f>'MP3-4'!A17</f>
        <v>MP3-4' Communication non-verbale</v>
      </c>
      <c r="B252" s="431" t="str">
        <f>'MP3-4'!B17</f>
        <v>TP2</v>
      </c>
      <c r="C252" s="431" t="str">
        <f>'MP3-4'!C17</f>
        <v>Gr 2.1</v>
      </c>
      <c r="D252" s="504">
        <f>'MP3-4'!D17</f>
        <v>45394</v>
      </c>
      <c r="E252" s="443">
        <f>'MP3-4'!E17</f>
        <v>0.34375</v>
      </c>
      <c r="F252" s="442">
        <f>'MP3-4'!F17</f>
        <v>0.51041666666666663</v>
      </c>
      <c r="G252" s="435" t="str">
        <f>'MP3-4'!G17</f>
        <v>B. Ricci</v>
      </c>
      <c r="H252" s="544" t="str">
        <f>'MP3-4'!H17</f>
        <v>Créneau à placer</v>
      </c>
    </row>
    <row r="253" spans="1:9" x14ac:dyDescent="0.15">
      <c r="A253" s="534" t="str">
        <f>'MP3-4'!A12</f>
        <v>MP3-4' Communication non-verbale</v>
      </c>
      <c r="B253" s="431" t="str">
        <f>'MP3-4'!B12</f>
        <v>TP2</v>
      </c>
      <c r="C253" s="431" t="str">
        <f>'MP3-4'!C12</f>
        <v>Gr 1.2</v>
      </c>
      <c r="D253" s="432">
        <f>'MP3-4'!D12</f>
        <v>45397</v>
      </c>
      <c r="E253" s="442">
        <f>'MP3-4'!E12</f>
        <v>0.34375</v>
      </c>
      <c r="F253" s="442">
        <f>'MP3-4'!F12</f>
        <v>0.51041666666666663</v>
      </c>
      <c r="G253" s="435" t="str">
        <f>'MP3-4'!G12</f>
        <v>B. Ricci</v>
      </c>
      <c r="H253" s="434" t="str">
        <f>'MP3-4'!H12</f>
        <v>C7</v>
      </c>
      <c r="I253" s="433">
        <f>PI!I344</f>
        <v>0</v>
      </c>
    </row>
    <row r="254" spans="1:9" x14ac:dyDescent="0.15">
      <c r="A254" s="500" t="str">
        <f>'IS5'!A11</f>
        <v>IS5 Modèles de systèmes d'information</v>
      </c>
      <c r="B254" s="431" t="str">
        <f>'IS5'!B11</f>
        <v>TP1</v>
      </c>
      <c r="C254" s="431" t="str">
        <f>'IS5'!C11</f>
        <v>Gr 2.2</v>
      </c>
      <c r="D254" s="504">
        <f>'IS5'!D11</f>
        <v>45397</v>
      </c>
      <c r="E254" s="442">
        <f>'IS5'!E11</f>
        <v>0.34375</v>
      </c>
      <c r="F254" s="442">
        <f>'IS5'!F11</f>
        <v>0.51041666666666663</v>
      </c>
      <c r="G254" s="433" t="str">
        <f>'IS5'!G11</f>
        <v>F. Mayer</v>
      </c>
      <c r="H254" s="530">
        <f>'IS5'!H11</f>
        <v>0</v>
      </c>
      <c r="I254" s="528">
        <f>'IS5'!I11</f>
        <v>0</v>
      </c>
    </row>
    <row r="255" spans="1:9" x14ac:dyDescent="0.15">
      <c r="A255" s="419" t="str">
        <f>'GME4'!A23</f>
        <v>GME4 TP Méca/énergétique</v>
      </c>
      <c r="B255" s="440" t="str">
        <f>'GME4'!B23</f>
        <v>TP4</v>
      </c>
      <c r="C255" s="440" t="str">
        <f>'GME4'!C23</f>
        <v>Gr 2.1</v>
      </c>
      <c r="D255" s="467">
        <f>'GME4'!D23</f>
        <v>45397</v>
      </c>
      <c r="E255" s="446">
        <f>'GME4'!E23</f>
        <v>0.375</v>
      </c>
      <c r="F255" s="446">
        <f>'GME4'!F23</f>
        <v>0.5</v>
      </c>
      <c r="G255" s="529" t="str">
        <f>'GME4'!G23</f>
        <v>H. Boudaoud et ?</v>
      </c>
      <c r="H255" s="539" t="str">
        <f>'GME4'!H23</f>
        <v>ensem /LF2L</v>
      </c>
      <c r="I255" s="433">
        <f>PI!I166</f>
        <v>0</v>
      </c>
    </row>
    <row r="256" spans="1:9" x14ac:dyDescent="0.15">
      <c r="A256" s="415" t="str">
        <f>'MMI2'!A38</f>
        <v>MMI2-B Outils statistiques pour l'ingénieur</v>
      </c>
      <c r="B256" s="431" t="str">
        <f>'MMI2'!B38</f>
        <v>TP4</v>
      </c>
      <c r="C256" s="431" t="str">
        <f>'MMI2'!C38</f>
        <v>Gr 1.1</v>
      </c>
      <c r="D256" s="432">
        <f>'MMI2'!D38</f>
        <v>45397</v>
      </c>
      <c r="E256" s="444">
        <f>'MMI2'!E38</f>
        <v>0.35416666666666669</v>
      </c>
      <c r="F256" s="442">
        <f>'MMI2'!F38</f>
        <v>0.5</v>
      </c>
      <c r="G256" s="433" t="str">
        <f>'MMI2'!G38</f>
        <v>B. Zoz</v>
      </c>
      <c r="H256" s="451" t="str">
        <f>'MMI2'!H38</f>
        <v>B5 GSI</v>
      </c>
      <c r="I256" s="433">
        <f>PI!I342</f>
        <v>0</v>
      </c>
    </row>
    <row r="257" spans="1:9" x14ac:dyDescent="0.15">
      <c r="A257" s="545" t="str">
        <f>'GE1'!A22</f>
        <v>GE1 Techniques financières</v>
      </c>
      <c r="B257" s="431" t="str">
        <f>'GE1'!B22</f>
        <v>TD4</v>
      </c>
      <c r="C257" s="431" t="str">
        <f>'GE1'!C22</f>
        <v>Gr 2</v>
      </c>
      <c r="D257" s="432">
        <f>'GE1'!D22</f>
        <v>45398</v>
      </c>
      <c r="E257" s="442">
        <f>'GE1'!E22</f>
        <v>0.34375</v>
      </c>
      <c r="F257" s="442">
        <f>'GE1'!F22</f>
        <v>0.39583333333333331</v>
      </c>
      <c r="G257" s="433" t="str">
        <f>'GE1'!G22</f>
        <v>V. Henry</v>
      </c>
      <c r="H257" s="434">
        <f>'GE1'!H22</f>
        <v>0</v>
      </c>
      <c r="I257" s="433">
        <f>PI!I260</f>
        <v>0</v>
      </c>
    </row>
    <row r="258" spans="1:9" x14ac:dyDescent="0.15">
      <c r="A258" s="545" t="str">
        <f>'GE1'!A23</f>
        <v>GE1 Techniques financières</v>
      </c>
      <c r="B258" s="431" t="str">
        <f>'GE1'!B23</f>
        <v>TD4</v>
      </c>
      <c r="C258" s="431" t="str">
        <f>'GE1'!C23</f>
        <v>Gr 1</v>
      </c>
      <c r="D258" s="432">
        <f>'GE1'!D23</f>
        <v>45398</v>
      </c>
      <c r="E258" s="442">
        <f>'GE1'!E23</f>
        <v>0.40625</v>
      </c>
      <c r="F258" s="442">
        <f>'GE1'!F23</f>
        <v>0.45833333333333331</v>
      </c>
      <c r="G258" s="433" t="str">
        <f>'GE1'!G23</f>
        <v>V. Henry</v>
      </c>
      <c r="H258" s="434">
        <f>'GE1'!H23</f>
        <v>0</v>
      </c>
      <c r="I258" s="433">
        <f>PI!I261</f>
        <v>0</v>
      </c>
    </row>
    <row r="259" spans="1:9" x14ac:dyDescent="0.15">
      <c r="A259" s="545" t="str">
        <f>'GE1'!A24</f>
        <v>GE1 Techniques financières</v>
      </c>
      <c r="B259" s="431" t="str">
        <f>'GE1'!B24</f>
        <v>CM7</v>
      </c>
      <c r="C259" s="431" t="str">
        <f>'GE1'!C24</f>
        <v>promo</v>
      </c>
      <c r="D259" s="432">
        <f>'GE1'!D24</f>
        <v>45398</v>
      </c>
      <c r="E259" s="442">
        <f>'GE1'!E24</f>
        <v>0.46875</v>
      </c>
      <c r="F259" s="442">
        <f>'GE1'!F24</f>
        <v>0.52083333333333337</v>
      </c>
      <c r="G259" s="433" t="str">
        <f>'GE1'!G24</f>
        <v>V. Henry</v>
      </c>
      <c r="H259" s="434">
        <f>'GE1'!H24</f>
        <v>0</v>
      </c>
      <c r="I259" s="433">
        <f>PI!I263</f>
        <v>0</v>
      </c>
    </row>
    <row r="260" spans="1:9" x14ac:dyDescent="0.15">
      <c r="A260" s="545" t="str">
        <f>'GE1'!A26</f>
        <v>GE1 Techniques financières</v>
      </c>
      <c r="B260" s="431" t="str">
        <f>'GE1'!B26</f>
        <v>TD5</v>
      </c>
      <c r="C260" s="431" t="str">
        <f>'GE1'!C26</f>
        <v>Gr 2</v>
      </c>
      <c r="D260" s="432">
        <f>'GE1'!D26</f>
        <v>45399</v>
      </c>
      <c r="E260" s="442">
        <f>'GE1'!E26</f>
        <v>0.40625</v>
      </c>
      <c r="F260" s="442">
        <f>'GE1'!F26</f>
        <v>0.45833333333333331</v>
      </c>
      <c r="G260" s="433" t="str">
        <f>'GE1'!G26</f>
        <v>V. Henry</v>
      </c>
      <c r="H260" s="434">
        <f>'GE1'!H26</f>
        <v>0</v>
      </c>
      <c r="I260" s="433">
        <f>PI!I291</f>
        <v>0</v>
      </c>
    </row>
    <row r="261" spans="1:9" x14ac:dyDescent="0.15">
      <c r="A261" s="545" t="str">
        <f>'GE1'!A27</f>
        <v>GE1 Techniques financières</v>
      </c>
      <c r="B261" s="431" t="str">
        <f>'GE1'!B27</f>
        <v>TD5</v>
      </c>
      <c r="C261" s="431" t="str">
        <f>'GE1'!C27</f>
        <v>Gr 1</v>
      </c>
      <c r="D261" s="432">
        <f>'GE1'!D27</f>
        <v>45399</v>
      </c>
      <c r="E261" s="443">
        <f>'GE1'!E27</f>
        <v>0.34375</v>
      </c>
      <c r="F261" s="442">
        <f>'GE1'!F27</f>
        <v>0.39583333333333331</v>
      </c>
      <c r="G261" s="433" t="str">
        <f>'GE1'!G27</f>
        <v>V. Henry</v>
      </c>
      <c r="H261" s="434">
        <f>'GE1'!H27</f>
        <v>0</v>
      </c>
      <c r="I261" s="433">
        <f>PI!I292</f>
        <v>0</v>
      </c>
    </row>
    <row r="262" spans="1:9" x14ac:dyDescent="0.15">
      <c r="A262" s="545" t="str">
        <f>'GE1'!A25</f>
        <v>GE1 Techniques financières</v>
      </c>
      <c r="B262" s="431" t="str">
        <f>'GE1'!B25</f>
        <v>CM8</v>
      </c>
      <c r="C262" s="431" t="str">
        <f>'GE1'!C25</f>
        <v>promo</v>
      </c>
      <c r="D262" s="432">
        <f>'GE1'!D25</f>
        <v>45399</v>
      </c>
      <c r="E262" s="442">
        <f>'GE1'!E25</f>
        <v>0.46875</v>
      </c>
      <c r="F262" s="442">
        <f>'GE1'!F25</f>
        <v>0.52083333333333337</v>
      </c>
      <c r="G262" s="433" t="str">
        <f>'GE1'!G25</f>
        <v>V. Henry</v>
      </c>
      <c r="H262" s="434">
        <f>'GE1'!H25</f>
        <v>0</v>
      </c>
      <c r="I262" s="433">
        <f>PI!I264</f>
        <v>0</v>
      </c>
    </row>
    <row r="263" spans="1:9" x14ac:dyDescent="0.15">
      <c r="A263" s="418" t="str">
        <f>'GE2'!A29</f>
        <v>GE2 Economie</v>
      </c>
      <c r="B263" s="431" t="str">
        <f>'GE2'!B29</f>
        <v>Evaluation</v>
      </c>
      <c r="C263" s="431" t="str">
        <f>'GE2'!C29</f>
        <v>promo</v>
      </c>
      <c r="D263" s="504">
        <f>'GE2'!D29</f>
        <v>45422</v>
      </c>
      <c r="E263" s="443">
        <f>'GE2'!E29</f>
        <v>0.5625</v>
      </c>
      <c r="F263" s="442">
        <f>'GE2'!F29</f>
        <v>0.64583333333333337</v>
      </c>
      <c r="G263" s="435" t="str">
        <f>'GE2'!G29</f>
        <v>B. Oldache</v>
      </c>
      <c r="H263" s="551">
        <f>'GE2'!H29</f>
        <v>0</v>
      </c>
      <c r="I263" s="503">
        <f>'GE2'!I29</f>
        <v>0</v>
      </c>
    </row>
    <row r="264" spans="1:9" x14ac:dyDescent="0.15">
      <c r="A264" s="414" t="str">
        <f>'CI3'!A19</f>
        <v>CI3 Conception mécanique/CAO</v>
      </c>
      <c r="B264" s="431" t="str">
        <f>'CI3'!B19</f>
        <v>TD2</v>
      </c>
      <c r="C264" s="431" t="str">
        <f>'CI3'!C19</f>
        <v>promo</v>
      </c>
      <c r="D264" s="432">
        <f>'CI3'!D19</f>
        <v>45401</v>
      </c>
      <c r="E264" s="442">
        <f>'CI3'!E19</f>
        <v>0.57291666666666663</v>
      </c>
      <c r="F264" s="442">
        <f>'CI3'!F19</f>
        <v>0.625</v>
      </c>
      <c r="G264" s="433" t="str">
        <f>'CI3'!G19</f>
        <v>A. Hassan Fabio Cruz</v>
      </c>
      <c r="H264" s="434" t="str">
        <f>'CI3'!H19</f>
        <v xml:space="preserve">4  grandes salles </v>
      </c>
      <c r="I264" s="433">
        <f>PI!I54</f>
        <v>0</v>
      </c>
    </row>
    <row r="265" spans="1:9" x14ac:dyDescent="0.15">
      <c r="A265" s="535" t="str">
        <f>'GME3'!A16</f>
        <v>GME3 Mécanique des fluides</v>
      </c>
      <c r="B265" s="436" t="str">
        <f>'GME3'!B16</f>
        <v>CM3</v>
      </c>
      <c r="C265" s="436" t="str">
        <f>'GME3'!C16</f>
        <v>promo</v>
      </c>
      <c r="D265" s="437">
        <f>'GME3'!D16</f>
        <v>45401</v>
      </c>
      <c r="E265" s="444">
        <f>'GME3'!E16</f>
        <v>0.46875</v>
      </c>
      <c r="F265" s="444">
        <f>'GME3'!F16</f>
        <v>0.52083333333333337</v>
      </c>
      <c r="G265" s="435">
        <f>'GME3'!G16</f>
        <v>0</v>
      </c>
      <c r="H265" s="451">
        <f>'GME3'!H16</f>
        <v>0</v>
      </c>
      <c r="I265" s="433">
        <f>PI!I176</f>
        <v>0</v>
      </c>
    </row>
    <row r="266" spans="1:9" x14ac:dyDescent="0.15">
      <c r="A266" s="547" t="str">
        <f>'MMI3'!A10</f>
        <v>MMI3 Modélisation/calc.scientifique</v>
      </c>
      <c r="B266" s="431" t="str">
        <f>'MMI3'!B10</f>
        <v>CM1</v>
      </c>
      <c r="C266" s="431" t="str">
        <f>'MMI3'!C10</f>
        <v>promo</v>
      </c>
      <c r="D266" s="432">
        <f>'MMI3'!D10</f>
        <v>45401</v>
      </c>
      <c r="E266" s="442">
        <f>'MMI3'!E10</f>
        <v>0.34375</v>
      </c>
      <c r="F266" s="442">
        <f>'MMI3'!F10</f>
        <v>0.39583333333333331</v>
      </c>
      <c r="G266" s="433">
        <f>'MMI3'!G10</f>
        <v>0</v>
      </c>
      <c r="H266" s="434">
        <f>'MMI3'!H10</f>
        <v>0</v>
      </c>
      <c r="I266" s="433">
        <f>PI!I195</f>
        <v>0</v>
      </c>
    </row>
    <row r="267" spans="1:9" x14ac:dyDescent="0.15">
      <c r="A267" s="547" t="str">
        <f>'MMI3'!A11</f>
        <v>MMI3 Modélisation/calc.scientifique</v>
      </c>
      <c r="B267" s="431" t="str">
        <f>'MMI3'!B11</f>
        <v>CM2</v>
      </c>
      <c r="C267" s="431" t="str">
        <f>'MMI3'!C11</f>
        <v>promo</v>
      </c>
      <c r="D267" s="432">
        <f>'MMI3'!D11</f>
        <v>45401</v>
      </c>
      <c r="E267" s="442">
        <f>'MMI3'!E11</f>
        <v>0.40625</v>
      </c>
      <c r="F267" s="442">
        <f>'MMI3'!F11</f>
        <v>0.45833333333333331</v>
      </c>
      <c r="G267" s="433">
        <f>'MMI3'!G11</f>
        <v>0</v>
      </c>
      <c r="H267" s="434">
        <f>'MMI3'!H11</f>
        <v>0</v>
      </c>
      <c r="I267" s="433">
        <f>PI!I196</f>
        <v>0</v>
      </c>
    </row>
    <row r="268" spans="1:9" x14ac:dyDescent="0.15">
      <c r="A268" s="500" t="str">
        <f>'IS5'!A16</f>
        <v>IS5 Modèles de systèmes d'information</v>
      </c>
      <c r="B268" s="431" t="str">
        <f>'IS5'!B16</f>
        <v>TP2</v>
      </c>
      <c r="C268" s="431" t="str">
        <f>'IS5'!C16</f>
        <v>Gr 1.1</v>
      </c>
      <c r="D268" s="504">
        <f>'IS5'!D16</f>
        <v>45418</v>
      </c>
      <c r="E268" s="443">
        <f>'IS5'!E16</f>
        <v>0.57291666666666663</v>
      </c>
      <c r="F268" s="442">
        <f>'IS5'!F16</f>
        <v>0.73958333333333326</v>
      </c>
      <c r="G268" s="433" t="str">
        <f>'IS5'!G16</f>
        <v>F. Mayer</v>
      </c>
      <c r="H268" s="530">
        <f>'IS5'!H16</f>
        <v>0</v>
      </c>
      <c r="I268" s="528">
        <f>'IS5'!I16</f>
        <v>0</v>
      </c>
    </row>
    <row r="269" spans="1:9" x14ac:dyDescent="0.15">
      <c r="A269" s="535" t="str">
        <f>'GME3'!A20</f>
        <v>GME3 Mécanique des fluides</v>
      </c>
      <c r="B269" s="436" t="str">
        <f>'GME3'!B20</f>
        <v>TD4</v>
      </c>
      <c r="C269" s="436" t="str">
        <f>'GME3'!C20</f>
        <v>Gr C</v>
      </c>
      <c r="D269" s="437">
        <f>'GME3'!D20</f>
        <v>45418</v>
      </c>
      <c r="E269" s="444">
        <f>'GME3'!E20</f>
        <v>0.34375</v>
      </c>
      <c r="F269" s="444">
        <f>'GME3'!F20</f>
        <v>0.39583333333333331</v>
      </c>
      <c r="G269" s="435">
        <f>'GME3'!G20</f>
        <v>0</v>
      </c>
      <c r="H269" s="451">
        <f>'GME3'!H20</f>
        <v>0</v>
      </c>
      <c r="I269" s="433">
        <f>PI!I199</f>
        <v>0</v>
      </c>
    </row>
    <row r="270" spans="1:9" ht="14" thickBot="1" x14ac:dyDescent="0.2">
      <c r="A270" s="777" t="str">
        <f>'GME3'!A21</f>
        <v>GME3 Mécanique des fluides</v>
      </c>
      <c r="B270" s="780" t="str">
        <f>'GME3'!B21</f>
        <v>TD 4</v>
      </c>
      <c r="C270" s="780" t="str">
        <f>'GME3'!C21</f>
        <v>Gr A</v>
      </c>
      <c r="D270" s="782">
        <f>'GME3'!D21</f>
        <v>45418</v>
      </c>
      <c r="E270" s="548">
        <f>'GME3'!E21</f>
        <v>0.40625</v>
      </c>
      <c r="F270" s="548">
        <f>'GME3'!F21</f>
        <v>0.45833333333333331</v>
      </c>
      <c r="G270" s="456">
        <f>'GME3'!G21</f>
        <v>0</v>
      </c>
      <c r="H270" s="549">
        <f>'GME3'!H21</f>
        <v>0</v>
      </c>
      <c r="I270" s="433">
        <f>PI!I200</f>
        <v>0</v>
      </c>
    </row>
    <row r="271" spans="1:9" x14ac:dyDescent="0.15">
      <c r="A271" s="672" t="str">
        <f>'MMI2'!A39</f>
        <v>MMI2-B Outils statistiques pour l'ingénieur</v>
      </c>
      <c r="B271" s="427" t="str">
        <f>'MMI2'!B39</f>
        <v>TP4</v>
      </c>
      <c r="C271" s="427" t="str">
        <f>'MMI2'!C39</f>
        <v>Gr 2.1</v>
      </c>
      <c r="D271" s="428">
        <f>'MMI2'!D39</f>
        <v>45418</v>
      </c>
      <c r="E271" s="465">
        <f>'MMI2'!E39</f>
        <v>0.57291666666666663</v>
      </c>
      <c r="F271" s="441">
        <f>'MMI2'!F39</f>
        <v>0.71875</v>
      </c>
      <c r="G271" s="429" t="str">
        <f>'MMI2'!G39</f>
        <v>B. Zoz</v>
      </c>
      <c r="H271" s="450" t="str">
        <f>'MMI2'!H39</f>
        <v>B5 GSI</v>
      </c>
      <c r="I271" s="433">
        <f>PI!I345</f>
        <v>0</v>
      </c>
    </row>
    <row r="272" spans="1:9" x14ac:dyDescent="0.15">
      <c r="A272" s="545" t="str">
        <f>'GE1'!A29</f>
        <v>GE1 Techniques financières</v>
      </c>
      <c r="B272" s="431" t="str">
        <f>'GE1'!B29</f>
        <v>TD6</v>
      </c>
      <c r="C272" s="431" t="str">
        <f>'GE1'!C29</f>
        <v>Gr 1</v>
      </c>
      <c r="D272" s="432">
        <f>'GE1'!D29</f>
        <v>45427</v>
      </c>
      <c r="E272" s="442">
        <f>'GE1'!E29</f>
        <v>0.34375</v>
      </c>
      <c r="F272" s="442">
        <f>'GE1'!F29</f>
        <v>0.39583333333333331</v>
      </c>
      <c r="G272" s="433" t="str">
        <f>'GE1'!G29</f>
        <v>V. Henry</v>
      </c>
      <c r="H272" s="434" t="str">
        <f>'GE1'!H29</f>
        <v>creneau à bouger 08/02</v>
      </c>
      <c r="I272" s="433">
        <f>PI!I310</f>
        <v>0</v>
      </c>
    </row>
    <row r="273" spans="1:11" x14ac:dyDescent="0.15">
      <c r="A273" s="545" t="str">
        <f>'GE1'!A30</f>
        <v>GE1 Techniques financières</v>
      </c>
      <c r="B273" s="431" t="str">
        <f>'GE1'!B30</f>
        <v>TD6</v>
      </c>
      <c r="C273" s="431" t="str">
        <f>'GE1'!C30</f>
        <v>Gr 2</v>
      </c>
      <c r="D273" s="432">
        <f>'GE1'!D30</f>
        <v>45427</v>
      </c>
      <c r="E273" s="443">
        <f>'GE1'!E30</f>
        <v>0.40625</v>
      </c>
      <c r="F273" s="442">
        <f>'GE1'!F30</f>
        <v>0.45833333333333331</v>
      </c>
      <c r="G273" s="433" t="str">
        <f>'GE1'!G30</f>
        <v>V. Henry</v>
      </c>
      <c r="H273" s="434" t="str">
        <f>'GE1'!H30</f>
        <v>creneau à bouger 08/02</v>
      </c>
      <c r="I273" s="433">
        <f>PI!I311</f>
        <v>0</v>
      </c>
    </row>
    <row r="274" spans="1:11" x14ac:dyDescent="0.15">
      <c r="A274" s="535" t="str">
        <f>'GME3'!A19</f>
        <v>GME3 Mécanique des fluides</v>
      </c>
      <c r="B274" s="436" t="str">
        <f>'GME3'!B19</f>
        <v>CM4</v>
      </c>
      <c r="C274" s="436" t="str">
        <f>'GME3'!C19</f>
        <v>promo</v>
      </c>
      <c r="D274" s="437">
        <f>'GME3'!D19</f>
        <v>45419</v>
      </c>
      <c r="E274" s="444">
        <f>'GME3'!E19</f>
        <v>0.34375</v>
      </c>
      <c r="F274" s="444">
        <f>'GME3'!F19</f>
        <v>0.39583333333333331</v>
      </c>
      <c r="G274" s="435">
        <f>'GME3'!G19</f>
        <v>0</v>
      </c>
      <c r="H274" s="451">
        <f>'GME3'!H19</f>
        <v>0</v>
      </c>
      <c r="I274" s="433">
        <f>PI!I184</f>
        <v>0</v>
      </c>
    </row>
    <row r="275" spans="1:11" x14ac:dyDescent="0.15">
      <c r="A275" s="535" t="str">
        <f>'GME3'!A22</f>
        <v>GME3 Mécanique des fluides</v>
      </c>
      <c r="B275" s="436" t="str">
        <f>'GME3'!B22</f>
        <v>TD3</v>
      </c>
      <c r="C275" s="436" t="str">
        <f>'GME3'!C22</f>
        <v>GR B</v>
      </c>
      <c r="D275" s="437">
        <f>'GME3'!D22</f>
        <v>45419</v>
      </c>
      <c r="E275" s="444">
        <f>'GME3'!E22</f>
        <v>0.40625</v>
      </c>
      <c r="F275" s="444">
        <f>'GME3'!F22</f>
        <v>0.45833333333333331</v>
      </c>
      <c r="G275" s="435">
        <f>'GME3'!G22</f>
        <v>0</v>
      </c>
      <c r="H275" s="451">
        <f>'GME3'!H22</f>
        <v>0</v>
      </c>
      <c r="I275" s="433">
        <f>PI!I219</f>
        <v>0</v>
      </c>
    </row>
    <row r="276" spans="1:11" x14ac:dyDescent="0.15">
      <c r="A276" s="414" t="str">
        <f>'CI3'!A20</f>
        <v>CI3 Conception mécanique/CAO</v>
      </c>
      <c r="B276" s="431" t="str">
        <f>'CI3'!B20</f>
        <v>TP1</v>
      </c>
      <c r="C276" s="431" t="str">
        <f>'CI3'!C20</f>
        <v>Gr 2.1</v>
      </c>
      <c r="D276" s="432">
        <f>'CI3'!D20</f>
        <v>45425</v>
      </c>
      <c r="E276" s="442">
        <f>'CI3'!E20</f>
        <v>0.57291666666666663</v>
      </c>
      <c r="F276" s="442">
        <f>'CI3'!F20</f>
        <v>0.73958333333333326</v>
      </c>
      <c r="G276" s="433" t="str">
        <f>'CI3'!G20</f>
        <v>Fabio Cruz</v>
      </c>
      <c r="H276" s="434" t="str">
        <f>'CI3'!H20</f>
        <v>B4 / B5</v>
      </c>
      <c r="I276" s="433">
        <f>PI!I60</f>
        <v>0</v>
      </c>
    </row>
    <row r="277" spans="1:11" x14ac:dyDescent="0.15">
      <c r="A277" s="414" t="str">
        <f>'CI3'!A21</f>
        <v>CI3 Conception mécanique/CAO</v>
      </c>
      <c r="B277" s="431" t="str">
        <f>'CI3'!B21</f>
        <v>TP1</v>
      </c>
      <c r="C277" s="431" t="str">
        <f>'CI3'!C21</f>
        <v>Gr 2.2</v>
      </c>
      <c r="D277" s="432">
        <f>'CI3'!D21</f>
        <v>45425</v>
      </c>
      <c r="E277" s="442">
        <f>'CI3'!E21</f>
        <v>0.57291666666666663</v>
      </c>
      <c r="F277" s="442">
        <f>'CI3'!F21</f>
        <v>0.73958333333333326</v>
      </c>
      <c r="G277" s="433" t="str">
        <f>'CI3'!G21</f>
        <v>A. Hassan</v>
      </c>
      <c r="H277" s="434" t="str">
        <f>'CI3'!H21</f>
        <v>B4 / B5</v>
      </c>
      <c r="I277" s="433">
        <f>PI!I61</f>
        <v>0</v>
      </c>
    </row>
    <row r="278" spans="1:11" x14ac:dyDescent="0.15">
      <c r="A278" s="534" t="str">
        <f>'MP3-4'!A18</f>
        <v>MP3-4' Communication non-verbale</v>
      </c>
      <c r="B278" s="431" t="str">
        <f>'MP3-4'!B18</f>
        <v>TP3</v>
      </c>
      <c r="C278" s="431" t="str">
        <f>'MP3-4'!C18</f>
        <v>Gr 1.2</v>
      </c>
      <c r="D278" s="504">
        <f>'MP3-4'!D18</f>
        <v>45425</v>
      </c>
      <c r="E278" s="443">
        <f>'MP3-4'!E18</f>
        <v>0.57291666666666663</v>
      </c>
      <c r="F278" s="442">
        <f>'MP3-4'!F18</f>
        <v>0.73958333333333326</v>
      </c>
      <c r="G278" s="435" t="str">
        <f>'MP3-4'!G18</f>
        <v>B. Ricci</v>
      </c>
      <c r="H278" s="544" t="str">
        <f>'MP3-4'!H18</f>
        <v>Créneau à placer</v>
      </c>
    </row>
    <row r="279" spans="1:11" x14ac:dyDescent="0.15">
      <c r="A279" s="415" t="str">
        <f>'MMI2'!A40</f>
        <v>MMI2-B Outils statistiques pour l'ingénieur</v>
      </c>
      <c r="B279" s="431" t="str">
        <f>'MMI2'!B40</f>
        <v>évaluation</v>
      </c>
      <c r="C279" s="431" t="str">
        <f>'MMI2'!C40</f>
        <v>promo</v>
      </c>
      <c r="D279" s="432">
        <f>'MMI2'!D40</f>
        <v>45428</v>
      </c>
      <c r="E279" s="443">
        <f>'MMI2'!E40</f>
        <v>0.57291666666666663</v>
      </c>
      <c r="F279" s="442">
        <f>'MMI2'!F40</f>
        <v>0.65625</v>
      </c>
      <c r="G279" s="433" t="str">
        <f>'MMI2'!G40</f>
        <v>B. Zoz</v>
      </c>
      <c r="H279" s="451">
        <f>'MMI2'!H40</f>
        <v>0</v>
      </c>
      <c r="I279" s="433">
        <f>PI!I356</f>
        <v>0</v>
      </c>
    </row>
    <row r="280" spans="1:11" x14ac:dyDescent="0.15">
      <c r="A280" s="534" t="str">
        <f>'MP3-4'!A13</f>
        <v>MP3-4' Communication non-verbale</v>
      </c>
      <c r="B280" s="431" t="str">
        <f>'MP3-4'!B13</f>
        <v>TP1</v>
      </c>
      <c r="C280" s="431" t="str">
        <f>'MP3-4'!C13</f>
        <v>Gr 2.2</v>
      </c>
      <c r="D280" s="432">
        <f>'MP3-4'!D13</f>
        <v>45433</v>
      </c>
      <c r="E280" s="442">
        <f>'MP3-4'!E13</f>
        <v>0.57291666666666663</v>
      </c>
      <c r="F280" s="442">
        <f>'MP3-4'!F13</f>
        <v>0.73958333333333326</v>
      </c>
      <c r="G280" s="435" t="str">
        <f>'MP3-4'!G13</f>
        <v>B. Ricci</v>
      </c>
      <c r="H280" s="434" t="str">
        <f>'MP3-4'!H13</f>
        <v>C7</v>
      </c>
      <c r="I280" s="433">
        <f>PI!I346</f>
        <v>0</v>
      </c>
    </row>
    <row r="281" spans="1:11" x14ac:dyDescent="0.15">
      <c r="A281" s="545" t="str">
        <f>'GE1'!A28</f>
        <v>GE1 Techniques financières</v>
      </c>
      <c r="B281" s="431" t="str">
        <f>'GE1'!B28</f>
        <v>CM9</v>
      </c>
      <c r="C281" s="431" t="str">
        <f>'GE1'!C28</f>
        <v>promo</v>
      </c>
      <c r="D281" s="432">
        <f>'GE1'!D28</f>
        <v>45433</v>
      </c>
      <c r="E281" s="443">
        <f>'GE1'!E28</f>
        <v>0.46875</v>
      </c>
      <c r="F281" s="442">
        <f>'GE1'!F28</f>
        <v>0.52083333333333337</v>
      </c>
      <c r="G281" s="433" t="str">
        <f>'GE1'!G28</f>
        <v>V. Henry</v>
      </c>
      <c r="H281" s="434" t="str">
        <f>'GE1'!H28</f>
        <v>OK 08/02</v>
      </c>
      <c r="I281" s="433">
        <f>PI!I295</f>
        <v>0</v>
      </c>
    </row>
    <row r="282" spans="1:11" x14ac:dyDescent="0.15">
      <c r="A282" s="414" t="str">
        <f>'CI3'!A22</f>
        <v>CI3 Conception mécanique/CAO</v>
      </c>
      <c r="B282" s="431" t="str">
        <f>'CI3'!B22</f>
        <v>TP1</v>
      </c>
      <c r="C282" s="431" t="str">
        <f>'CI3'!C22</f>
        <v>Gr 1.1</v>
      </c>
      <c r="D282" s="432">
        <f>'CI3'!D22</f>
        <v>45433</v>
      </c>
      <c r="E282" s="442">
        <f>'CI3'!E22</f>
        <v>0.57291666666666663</v>
      </c>
      <c r="F282" s="442">
        <f>'CI3'!F22</f>
        <v>0.73958333333333326</v>
      </c>
      <c r="G282" s="433" t="str">
        <f>'CI3'!G22</f>
        <v>Fabio Cruz</v>
      </c>
      <c r="H282" s="434" t="str">
        <f>'CI3'!H22</f>
        <v>B4 / B5</v>
      </c>
      <c r="I282" s="433">
        <f>PI!I72</f>
        <v>0</v>
      </c>
    </row>
    <row r="283" spans="1:11" x14ac:dyDescent="0.15">
      <c r="A283" s="414" t="str">
        <f>'CI3'!A23</f>
        <v>CI3 Conception mécanique/CAO</v>
      </c>
      <c r="B283" s="431" t="str">
        <f>'CI3'!B23</f>
        <v>TP1</v>
      </c>
      <c r="C283" s="431" t="str">
        <f>'CI3'!C23</f>
        <v>Gr 1.2</v>
      </c>
      <c r="D283" s="432">
        <f>'CI3'!D23</f>
        <v>45433</v>
      </c>
      <c r="E283" s="442">
        <f>'CI3'!E23</f>
        <v>0.57291666666666663</v>
      </c>
      <c r="F283" s="442">
        <f>'CI3'!F23</f>
        <v>0.73958333333333326</v>
      </c>
      <c r="G283" s="433" t="str">
        <f>'CI3'!G23</f>
        <v>A. Hassan</v>
      </c>
      <c r="H283" s="434" t="str">
        <f>'CI3'!H23</f>
        <v>B4 / B5</v>
      </c>
      <c r="I283" s="433">
        <f>PI!I73</f>
        <v>0</v>
      </c>
    </row>
    <row r="284" spans="1:11" x14ac:dyDescent="0.15">
      <c r="A284" s="414" t="str">
        <f>'CI3'!A24</f>
        <v>CI3 Conception mécanique/CAO</v>
      </c>
      <c r="B284" s="431" t="str">
        <f>'CI3'!B24</f>
        <v>TP2</v>
      </c>
      <c r="C284" s="431" t="str">
        <f>'CI3'!C24</f>
        <v>Gr 1.1</v>
      </c>
      <c r="D284" s="432">
        <f>'CI3'!D24</f>
        <v>45440</v>
      </c>
      <c r="E284" s="442">
        <f>'CI3'!E24</f>
        <v>0.57291666666666663</v>
      </c>
      <c r="F284" s="442">
        <f>'CI3'!F24</f>
        <v>0.73958333333333326</v>
      </c>
      <c r="G284" s="433" t="str">
        <f>'CI3'!G24</f>
        <v>Fabio Cruz</v>
      </c>
      <c r="H284" s="434" t="s">
        <v>123</v>
      </c>
      <c r="I284" s="433">
        <f>PI!I75</f>
        <v>0</v>
      </c>
    </row>
    <row r="285" spans="1:11" x14ac:dyDescent="0.15">
      <c r="A285" s="414" t="str">
        <f>'CI3'!A25</f>
        <v>CI3 Conception mécanique/CAO</v>
      </c>
      <c r="B285" s="431" t="str">
        <f>'CI3'!B25</f>
        <v>TP2</v>
      </c>
      <c r="C285" s="431" t="str">
        <f>'CI3'!C25</f>
        <v>Gr 1.2</v>
      </c>
      <c r="D285" s="432">
        <f>'CI3'!D25</f>
        <v>45440</v>
      </c>
      <c r="E285" s="442">
        <f>'CI3'!E25</f>
        <v>0.57291666666666663</v>
      </c>
      <c r="F285" s="442">
        <f>'CI3'!F25</f>
        <v>0.73958333333333326</v>
      </c>
      <c r="G285" s="433" t="str">
        <f>'CI3'!G25</f>
        <v>A. Hassan</v>
      </c>
      <c r="H285" s="434" t="str">
        <f>'CI3'!H25</f>
        <v>B4 / B5</v>
      </c>
      <c r="I285" s="433">
        <f>PI!I76</f>
        <v>0</v>
      </c>
    </row>
    <row r="286" spans="1:11" x14ac:dyDescent="0.15">
      <c r="A286" s="414" t="str">
        <f>'CI3'!A26</f>
        <v>CI3 Conception mécanique/CAO</v>
      </c>
      <c r="B286" s="431" t="str">
        <f>'CI3'!B26</f>
        <v>TP2</v>
      </c>
      <c r="C286" s="431" t="str">
        <f>'CI3'!C26</f>
        <v>Gr 2.1</v>
      </c>
      <c r="D286" s="432">
        <f>'CI3'!D26</f>
        <v>45440</v>
      </c>
      <c r="E286" s="442">
        <f>'CI3'!E26</f>
        <v>0.34375</v>
      </c>
      <c r="F286" s="442">
        <f>'CI3'!F26</f>
        <v>0.51041666666666663</v>
      </c>
      <c r="G286" s="433" t="str">
        <f>'CI3'!G26</f>
        <v>Fabio Cruz</v>
      </c>
      <c r="H286" s="434" t="str">
        <f>'CI3'!H26</f>
        <v>B4 / B5</v>
      </c>
      <c r="I286" s="433">
        <f>PI!I89</f>
        <v>0</v>
      </c>
    </row>
    <row r="287" spans="1:11" ht="16.5" customHeight="1" x14ac:dyDescent="0.15">
      <c r="A287" s="414" t="str">
        <f>'CI3'!A27</f>
        <v>CI3 Conception mécanique/CAO</v>
      </c>
      <c r="B287" s="431" t="str">
        <f>'CI3'!B27</f>
        <v>TP2</v>
      </c>
      <c r="C287" s="431" t="str">
        <f>'CI3'!C27</f>
        <v>Gr 2.2</v>
      </c>
      <c r="D287" s="432">
        <f>'CI3'!D27</f>
        <v>45440</v>
      </c>
      <c r="E287" s="442">
        <f>'CI3'!E27</f>
        <v>0.34375</v>
      </c>
      <c r="F287" s="442">
        <f>'CI3'!F27</f>
        <v>0.51041666666666663</v>
      </c>
      <c r="G287" s="433" t="str">
        <f>'CI3'!G27</f>
        <v>A. Hassan</v>
      </c>
      <c r="H287" s="434" t="str">
        <f>'CI3'!H27</f>
        <v>B4 / B5</v>
      </c>
      <c r="I287" s="433">
        <f>PI!I92</f>
        <v>0</v>
      </c>
    </row>
    <row r="288" spans="1:11" x14ac:dyDescent="0.15">
      <c r="A288" s="534" t="str">
        <f>'MP3-4'!A19</f>
        <v>MP3-4' Communication non-verbale</v>
      </c>
      <c r="B288" s="431" t="str">
        <f>'MP3-4'!B19</f>
        <v>TP3</v>
      </c>
      <c r="C288" s="431" t="str">
        <f>'MP3-4'!C19</f>
        <v>Gr 2.1</v>
      </c>
      <c r="D288" s="504">
        <f>'MP3-4'!D19</f>
        <v>45440</v>
      </c>
      <c r="E288" s="443">
        <f>'MP3-4'!E19</f>
        <v>0.57291666666666663</v>
      </c>
      <c r="F288" s="442">
        <f>'MP3-4'!F19</f>
        <v>0.73958333333333326</v>
      </c>
      <c r="G288" s="435" t="str">
        <f>'MP3-4'!G19</f>
        <v>B. Ricci</v>
      </c>
      <c r="H288" s="544" t="str">
        <f>'MP3-4'!H19</f>
        <v>Créneau à placer</v>
      </c>
      <c r="J288" s="506"/>
      <c r="K288" s="507"/>
    </row>
    <row r="289" spans="1:11" x14ac:dyDescent="0.15">
      <c r="A289" s="414" t="str">
        <f>'CI3'!A28</f>
        <v>CI3 Conception mécanique/CAO</v>
      </c>
      <c r="B289" s="431" t="str">
        <f>'CI3'!B28</f>
        <v>TP3</v>
      </c>
      <c r="C289" s="431" t="str">
        <f>'CI3'!C28</f>
        <v>Gr 2.1</v>
      </c>
      <c r="D289" s="432">
        <f>'CI3'!D28</f>
        <v>45441</v>
      </c>
      <c r="E289" s="442">
        <f>'CI3'!E28</f>
        <v>0.36458333333333331</v>
      </c>
      <c r="F289" s="442">
        <f>'CI3'!F28</f>
        <v>0.53125</v>
      </c>
      <c r="G289" s="433" t="str">
        <f>'CI3'!G29</f>
        <v>A. Hassan</v>
      </c>
      <c r="H289" s="434" t="str">
        <f>'CI3'!H28</f>
        <v>B4 / B5</v>
      </c>
      <c r="I289" s="433">
        <f>PI!I114</f>
        <v>0</v>
      </c>
      <c r="J289" s="506"/>
      <c r="K289" s="508"/>
    </row>
    <row r="290" spans="1:11" x14ac:dyDescent="0.15">
      <c r="A290" s="414" t="str">
        <f>'CI3'!A29</f>
        <v>CI3 Conception mécanique/CAO</v>
      </c>
      <c r="B290" s="431" t="str">
        <f>'CI3'!B29</f>
        <v>TP3</v>
      </c>
      <c r="C290" s="431" t="str">
        <f>'CI3'!C29</f>
        <v>Gr 2.2</v>
      </c>
      <c r="D290" s="432">
        <f>'CI3'!D29</f>
        <v>45441</v>
      </c>
      <c r="E290" s="442">
        <f>'CI3'!E29</f>
        <v>0.36458333333333331</v>
      </c>
      <c r="F290" s="442">
        <f>'CI3'!F29</f>
        <v>0.53125</v>
      </c>
      <c r="G290" s="433" t="e">
        <f>'CI3'!#REF!</f>
        <v>#REF!</v>
      </c>
      <c r="H290" s="434" t="str">
        <f>'CI3'!H29</f>
        <v>B4 / B5</v>
      </c>
      <c r="I290" s="433">
        <f>PI!I115</f>
        <v>0</v>
      </c>
      <c r="J290" s="506"/>
      <c r="K290" s="508"/>
    </row>
    <row r="291" spans="1:11" x14ac:dyDescent="0.15">
      <c r="A291" s="534" t="str">
        <f>'MP3-4'!A20</f>
        <v>MP3-4' Communication non-verbale</v>
      </c>
      <c r="B291" s="431" t="str">
        <f>'MP3-4'!B20</f>
        <v>TP3</v>
      </c>
      <c r="C291" s="431" t="str">
        <f>'MP3-4'!C20</f>
        <v>Gr 1.1</v>
      </c>
      <c r="D291" s="504">
        <f>'MP3-4'!D20</f>
        <v>45441</v>
      </c>
      <c r="E291" s="443">
        <f>'MP3-4'!E20</f>
        <v>0.34375</v>
      </c>
      <c r="F291" s="442">
        <f>'MP3-4'!F20</f>
        <v>0.51041666666666663</v>
      </c>
      <c r="G291" s="435" t="str">
        <f>'MP3-4'!G20</f>
        <v>B. Ricci</v>
      </c>
      <c r="H291" s="544" t="str">
        <f>'MP3-4'!H20</f>
        <v>Créneau à placer</v>
      </c>
    </row>
    <row r="292" spans="1:11" x14ac:dyDescent="0.15">
      <c r="A292" s="500" t="str">
        <f>'IS5'!A15</f>
        <v>IS5 Modèles de systèmes d'information</v>
      </c>
      <c r="B292" s="431" t="str">
        <f>'IS5'!B15</f>
        <v>TP2</v>
      </c>
      <c r="C292" s="431" t="str">
        <f>'IS5'!C15</f>
        <v>Gr 2.1</v>
      </c>
      <c r="D292" s="504">
        <f>'IS5'!D15</f>
        <v>45442</v>
      </c>
      <c r="E292" s="443">
        <f>'IS5'!E15</f>
        <v>0.57291666666666663</v>
      </c>
      <c r="F292" s="442">
        <f>'IS5'!F15</f>
        <v>0.73958333333333326</v>
      </c>
      <c r="G292" s="433" t="str">
        <f>'IS5'!G15</f>
        <v>F. Mayer</v>
      </c>
      <c r="H292" s="530">
        <f>'IS5'!H15</f>
        <v>0</v>
      </c>
      <c r="I292" s="528">
        <f>'IS5'!I15</f>
        <v>0</v>
      </c>
    </row>
    <row r="293" spans="1:11" x14ac:dyDescent="0.15">
      <c r="A293" s="545" t="str">
        <f>'GE1'!A36</f>
        <v>GE1 Techniques financières</v>
      </c>
      <c r="B293" s="431" t="str">
        <f>'GE1'!B36</f>
        <v>évaluation</v>
      </c>
      <c r="C293" s="431" t="str">
        <f>'GE1'!C36</f>
        <v>promo</v>
      </c>
      <c r="D293" s="432">
        <f>'GE1'!D36</f>
        <v>45442</v>
      </c>
      <c r="E293" s="442">
        <f>'GE1'!E36</f>
        <v>0.57291666666666663</v>
      </c>
      <c r="F293" s="442">
        <f>'GE1'!F36</f>
        <v>0.65625</v>
      </c>
      <c r="G293" s="433" t="str">
        <f>'GE1'!G36</f>
        <v>V. Henry</v>
      </c>
      <c r="H293" s="434">
        <f>'GE1'!H36</f>
        <v>0</v>
      </c>
      <c r="I293" s="433">
        <f>PI!I361</f>
        <v>0</v>
      </c>
    </row>
    <row r="294" spans="1:11" x14ac:dyDescent="0.15">
      <c r="A294" s="500" t="str">
        <f>'IS5'!A19</f>
        <v>IS5 Modèles de systèmes d'information</v>
      </c>
      <c r="B294" s="431" t="str">
        <f>'IS5'!B19</f>
        <v>TP3</v>
      </c>
      <c r="C294" s="431" t="str">
        <f>'IS5'!C19</f>
        <v>Gr 1.2</v>
      </c>
      <c r="D294" s="504">
        <f>'IS5'!D19</f>
        <v>45443</v>
      </c>
      <c r="E294" s="443">
        <f>'IS5'!E19</f>
        <v>0.34375</v>
      </c>
      <c r="F294" s="442">
        <f>'IS5'!F19</f>
        <v>0.51041666666666663</v>
      </c>
      <c r="G294" s="433" t="str">
        <f>'IS5'!G19</f>
        <v>F. Mayer</v>
      </c>
      <c r="H294" s="530">
        <f>'IS5'!H19</f>
        <v>0</v>
      </c>
      <c r="I294" s="528">
        <f>'IS5'!I19</f>
        <v>0</v>
      </c>
    </row>
    <row r="295" spans="1:11" x14ac:dyDescent="0.15">
      <c r="A295" s="414" t="str">
        <f>'CI3'!A30</f>
        <v>CI3 Conception mécanique/CAO</v>
      </c>
      <c r="B295" s="431" t="str">
        <f>'CI3'!B30</f>
        <v>TP3</v>
      </c>
      <c r="C295" s="431" t="str">
        <f>'CI3'!C30</f>
        <v>Gr 1.1</v>
      </c>
      <c r="D295" s="432">
        <f>'CI3'!D30</f>
        <v>45443</v>
      </c>
      <c r="E295" s="442">
        <f>'CI3'!E30</f>
        <v>0.57291666666666663</v>
      </c>
      <c r="F295" s="442">
        <f>'CI3'!F30</f>
        <v>0.73958333333333326</v>
      </c>
      <c r="G295" s="433" t="str">
        <f>'CI3'!G30</f>
        <v>Fabio Cruz</v>
      </c>
      <c r="H295" s="434" t="str">
        <f>'CI3'!H30</f>
        <v>B4 / B5</v>
      </c>
      <c r="I295" s="433">
        <f>PI!I117</f>
        <v>0</v>
      </c>
    </row>
    <row r="296" spans="1:11" x14ac:dyDescent="0.15">
      <c r="A296" s="414" t="str">
        <f>'CI3'!A31</f>
        <v>CI3 Conception mécanique/CAO</v>
      </c>
      <c r="B296" s="431" t="str">
        <f>'CI3'!B31</f>
        <v>TP3</v>
      </c>
      <c r="C296" s="431" t="str">
        <f>'CI3'!C31</f>
        <v>Gr 1.2</v>
      </c>
      <c r="D296" s="432">
        <f>'CI3'!D31</f>
        <v>45443</v>
      </c>
      <c r="E296" s="442">
        <f>'CI3'!E31</f>
        <v>0.57291666666666663</v>
      </c>
      <c r="F296" s="442">
        <f>'CI3'!F31</f>
        <v>0.73958333333333326</v>
      </c>
      <c r="G296" s="433" t="str">
        <f>'CI3'!G31</f>
        <v>A. Hassan</v>
      </c>
      <c r="H296" s="434" t="str">
        <f>'CI3'!H31</f>
        <v>B4 / B5</v>
      </c>
      <c r="I296" s="433">
        <f>PI!I118</f>
        <v>0</v>
      </c>
    </row>
    <row r="297" spans="1:11" ht="14" thickBot="1" x14ac:dyDescent="0.2">
      <c r="A297" s="493" t="str">
        <f>'CI3'!A32</f>
        <v>CI3 Conception mécanique/CAO</v>
      </c>
      <c r="B297" s="453" t="str">
        <f>'CI3'!B32</f>
        <v>TP4</v>
      </c>
      <c r="C297" s="453" t="str">
        <f>'CI3'!C32</f>
        <v>Gr 2.1</v>
      </c>
      <c r="D297" s="462">
        <f>'CI3'!D32</f>
        <v>45443</v>
      </c>
      <c r="E297" s="455">
        <f>'CI3'!E32</f>
        <v>0.34375</v>
      </c>
      <c r="F297" s="455">
        <f>'CI3'!F32</f>
        <v>0.51041666666666663</v>
      </c>
      <c r="G297" s="457" t="str">
        <f>'CI3'!G32</f>
        <v>Fabio Cruz</v>
      </c>
      <c r="H297" s="463" t="str">
        <f>'CI3'!H32</f>
        <v>B4 / B5</v>
      </c>
      <c r="I297" s="433">
        <f>PI!I136</f>
        <v>0</v>
      </c>
    </row>
    <row r="298" spans="1:11" x14ac:dyDescent="0.15">
      <c r="A298" s="426" t="str">
        <f>'CI3'!A33</f>
        <v>CI3 Conception mécanique/CAO</v>
      </c>
      <c r="B298" s="427" t="str">
        <f>'CI3'!B33</f>
        <v>TP4</v>
      </c>
      <c r="C298" s="427" t="str">
        <f>'CI3'!C33</f>
        <v>Gr 2.2</v>
      </c>
      <c r="D298" s="428">
        <f>'CI3'!D33</f>
        <v>45443</v>
      </c>
      <c r="E298" s="441">
        <f>'CI3'!E33</f>
        <v>0.34375</v>
      </c>
      <c r="F298" s="441">
        <f>'CI3'!F33</f>
        <v>0.51041666666666663</v>
      </c>
      <c r="G298" s="429" t="str">
        <f>'CI3'!G33</f>
        <v>A. Hassan</v>
      </c>
      <c r="H298" s="430" t="str">
        <f>'CI3'!H33</f>
        <v>B4 / B5</v>
      </c>
      <c r="I298" s="433">
        <f>PI!I137</f>
        <v>0</v>
      </c>
    </row>
    <row r="299" spans="1:11" x14ac:dyDescent="0.15">
      <c r="A299" s="534" t="str">
        <f>'MP3-4'!A21</f>
        <v>MP3-4' Communication non-verbale</v>
      </c>
      <c r="B299" s="431" t="str">
        <f>'MP3-4'!B21</f>
        <v>TP3</v>
      </c>
      <c r="C299" s="431" t="str">
        <f>'MP3-4'!C21</f>
        <v>Gr 2.2</v>
      </c>
      <c r="D299" s="504">
        <f>'MP3-4'!D21</f>
        <v>45443</v>
      </c>
      <c r="E299" s="443">
        <f>'MP3-4'!E21</f>
        <v>0.57291666666666663</v>
      </c>
      <c r="F299" s="442">
        <f>'MP3-4'!F21</f>
        <v>0.73958333333333326</v>
      </c>
      <c r="G299" s="435" t="str">
        <f>'MP3-4'!G21</f>
        <v>B. Ricci</v>
      </c>
      <c r="H299" s="544" t="str">
        <f>'MP3-4'!H21</f>
        <v>Créneau à placer</v>
      </c>
    </row>
    <row r="300" spans="1:11" x14ac:dyDescent="0.15">
      <c r="A300" s="414" t="str">
        <f>'CI3'!A34</f>
        <v>CI3 Conception mécanique/CAO</v>
      </c>
      <c r="B300" s="431" t="str">
        <f>'CI3'!B34</f>
        <v>TP5</v>
      </c>
      <c r="C300" s="431" t="str">
        <f>'CI3'!C34</f>
        <v>Gr 2.1</v>
      </c>
      <c r="D300" s="432">
        <f>'CI3'!D34</f>
        <v>45446</v>
      </c>
      <c r="E300" s="442">
        <f>'CI3'!E34</f>
        <v>0.57291666666666663</v>
      </c>
      <c r="F300" s="442">
        <f>'CI3'!F34</f>
        <v>0.73958333333333326</v>
      </c>
      <c r="G300" s="433" t="str">
        <f>'CI3'!G34</f>
        <v>A. Hassan</v>
      </c>
      <c r="H300" s="434" t="str">
        <f>'CI3'!H34</f>
        <v>LF2L</v>
      </c>
      <c r="I300" s="433">
        <f>PI!I142</f>
        <v>0</v>
      </c>
    </row>
    <row r="301" spans="1:11" x14ac:dyDescent="0.15">
      <c r="A301" s="414" t="str">
        <f>'CI3'!A35</f>
        <v>CI3 Conception mécanique/CAO</v>
      </c>
      <c r="B301" s="431" t="str">
        <f>'CI3'!B35</f>
        <v>TP5</v>
      </c>
      <c r="C301" s="431" t="str">
        <f>'CI3'!C35</f>
        <v>Gr 2.2</v>
      </c>
      <c r="D301" s="432">
        <f>'CI3'!D35</f>
        <v>45453</v>
      </c>
      <c r="E301" s="442">
        <f>'CI3'!E35</f>
        <v>0.57291666666666663</v>
      </c>
      <c r="F301" s="442">
        <f>'CI3'!F35</f>
        <v>0.73958333333333326</v>
      </c>
      <c r="G301" s="433" t="str">
        <f>'CI3'!G35</f>
        <v>A. Hassan</v>
      </c>
      <c r="H301" s="434" t="str">
        <f>'CI3'!H35</f>
        <v>LF2L Initialement le 3/06</v>
      </c>
      <c r="I301" s="433">
        <f>PI!I143</f>
        <v>0</v>
      </c>
    </row>
    <row r="302" spans="1:11" x14ac:dyDescent="0.15">
      <c r="A302" s="414" t="str">
        <f>'CI3'!A36</f>
        <v>CI3 Conception mécanique/CAO</v>
      </c>
      <c r="B302" s="431" t="str">
        <f>'CI3'!B36</f>
        <v>TP4</v>
      </c>
      <c r="C302" s="431" t="str">
        <f>'CI3'!C36</f>
        <v>Gr 1.1</v>
      </c>
      <c r="D302" s="432">
        <f>'CI3'!D36</f>
        <v>45448</v>
      </c>
      <c r="E302" s="442">
        <f>'CI3'!E36</f>
        <v>0.34375</v>
      </c>
      <c r="F302" s="442">
        <f>'CI3'!F36</f>
        <v>0.51041666666666663</v>
      </c>
      <c r="G302" s="433" t="str">
        <f>'CI3'!G36</f>
        <v>Fabio Cruz</v>
      </c>
      <c r="H302" s="434" t="str">
        <f>'CI3'!H36</f>
        <v>B4 / B5</v>
      </c>
      <c r="I302" s="433">
        <f>PI!I163</f>
        <v>0</v>
      </c>
    </row>
    <row r="303" spans="1:11" x14ac:dyDescent="0.15">
      <c r="A303" s="414" t="str">
        <f>'CI3'!A37</f>
        <v>CI3 Conception mécanique/CAO</v>
      </c>
      <c r="B303" s="431" t="str">
        <f>'CI3'!B37</f>
        <v>TP4</v>
      </c>
      <c r="C303" s="431" t="str">
        <f>'CI3'!C37</f>
        <v>Gr 1.2</v>
      </c>
      <c r="D303" s="432">
        <f>'CI3'!D37</f>
        <v>45448</v>
      </c>
      <c r="E303" s="442">
        <f>'CI3'!E37</f>
        <v>0.34375</v>
      </c>
      <c r="F303" s="442">
        <f>'CI3'!F37</f>
        <v>0.51041666666666663</v>
      </c>
      <c r="G303" s="433" t="str">
        <f>'CI3'!G37</f>
        <v>A. Hassan</v>
      </c>
      <c r="H303" s="434" t="str">
        <f>'CI3'!H37</f>
        <v>B4 / B5</v>
      </c>
      <c r="I303" s="433">
        <f>PI!I164</f>
        <v>0</v>
      </c>
    </row>
    <row r="304" spans="1:11" x14ac:dyDescent="0.15">
      <c r="A304" s="500" t="str">
        <f>'IS5'!A14</f>
        <v>IS5 Modèles de systèmes d'information</v>
      </c>
      <c r="B304" s="431" t="str">
        <f>'IS5'!B14</f>
        <v>TP2</v>
      </c>
      <c r="C304" s="431" t="str">
        <f>'IS5'!C14</f>
        <v>Gr 2.2</v>
      </c>
      <c r="D304" s="504">
        <f>'IS5'!D14</f>
        <v>45450</v>
      </c>
      <c r="E304" s="443">
        <f>'IS5'!E14</f>
        <v>0.34375</v>
      </c>
      <c r="F304" s="442">
        <f>'IS5'!F14</f>
        <v>0.51041666666666663</v>
      </c>
      <c r="G304" s="433" t="str">
        <f>'IS5'!G14</f>
        <v>F. Mayer</v>
      </c>
      <c r="H304" s="530">
        <f>'IS5'!H14</f>
        <v>0</v>
      </c>
      <c r="I304" s="528">
        <f>'IS5'!I14</f>
        <v>0</v>
      </c>
    </row>
    <row r="305" spans="1:9" x14ac:dyDescent="0.15">
      <c r="A305" s="414" t="str">
        <f>'CI3'!A38</f>
        <v>CI3 Conception mécanique/CAO</v>
      </c>
      <c r="B305" s="431" t="str">
        <f>'CI3'!B38</f>
        <v>TP5</v>
      </c>
      <c r="C305" s="431" t="str">
        <f>'CI3'!C38</f>
        <v>Gr 1.1</v>
      </c>
      <c r="D305" s="432">
        <f>'CI3'!D38</f>
        <v>45450</v>
      </c>
      <c r="E305" s="442">
        <f>'CI3'!E38</f>
        <v>0.34375</v>
      </c>
      <c r="F305" s="442">
        <f>'CI3'!F38</f>
        <v>0.51041666666666663</v>
      </c>
      <c r="G305" s="433" t="str">
        <f>'CI3'!G38</f>
        <v>A. Hassan</v>
      </c>
      <c r="H305" s="434" t="str">
        <f>'CI3'!H38</f>
        <v>LF2L</v>
      </c>
      <c r="I305" s="433">
        <f>PI!I167</f>
        <v>0</v>
      </c>
    </row>
    <row r="306" spans="1:9" x14ac:dyDescent="0.15">
      <c r="A306" s="414" t="str">
        <f>'CI3'!A39</f>
        <v>CI3 Conception mécanique/CAO</v>
      </c>
      <c r="B306" s="431" t="str">
        <f>'CI3'!B39</f>
        <v>TP5</v>
      </c>
      <c r="C306" s="440" t="str">
        <f>'CI3'!C39</f>
        <v>Gr 1.2</v>
      </c>
      <c r="D306" s="432">
        <f>'CI3'!D39</f>
        <v>45450</v>
      </c>
      <c r="E306" s="443">
        <f>'CI3'!E39</f>
        <v>0.34375</v>
      </c>
      <c r="F306" s="442">
        <f>'CI3'!F39</f>
        <v>0.51041666666666663</v>
      </c>
      <c r="G306" s="475" t="str">
        <f>'CI3'!G39</f>
        <v>Fabio Cruz</v>
      </c>
      <c r="H306" s="434" t="str">
        <f>'CI3'!H39</f>
        <v>LF2L</v>
      </c>
      <c r="I306" s="433">
        <f>PI!I168</f>
        <v>0</v>
      </c>
    </row>
    <row r="307" spans="1:9" x14ac:dyDescent="0.15">
      <c r="A307" s="500" t="str">
        <f>'IS5'!A21</f>
        <v>IS5 Modèles de systèmes d'information</v>
      </c>
      <c r="B307" s="431" t="str">
        <f>'IS5'!B21</f>
        <v>TP3</v>
      </c>
      <c r="C307" s="431" t="str">
        <f>'IS5'!C21</f>
        <v>Gr 2.1</v>
      </c>
      <c r="D307" s="504">
        <f>'IS5'!D21</f>
        <v>45453</v>
      </c>
      <c r="E307" s="443">
        <f>'IS5'!E21</f>
        <v>0.57291666666666663</v>
      </c>
      <c r="F307" s="442">
        <f>'IS5'!F21</f>
        <v>0.73958333333333326</v>
      </c>
      <c r="G307" s="433" t="str">
        <f>'IS5'!G21</f>
        <v>F. Mayer</v>
      </c>
      <c r="H307" s="530">
        <f>'IS5'!H21</f>
        <v>0</v>
      </c>
      <c r="I307" s="528">
        <f>'IS5'!I21</f>
        <v>0</v>
      </c>
    </row>
    <row r="308" spans="1:9" ht="14" thickBot="1" x14ac:dyDescent="0.2">
      <c r="A308" s="671" t="str">
        <f>'IS5'!A22</f>
        <v>IS5 Modèles de systèmes d'information</v>
      </c>
      <c r="B308" s="453" t="str">
        <f>'IS5'!B22</f>
        <v>TP4</v>
      </c>
      <c r="C308" s="453" t="str">
        <f>'IS5'!C22</f>
        <v>Gr 1.1</v>
      </c>
      <c r="D308" s="531">
        <f>'IS5'!D22</f>
        <v>45453</v>
      </c>
      <c r="E308" s="454">
        <f>'IS5'!E22</f>
        <v>0.34375</v>
      </c>
      <c r="F308" s="455">
        <f>'IS5'!F22</f>
        <v>0.51041666666666663</v>
      </c>
      <c r="G308" s="457" t="str">
        <f>'IS5'!G22</f>
        <v>F. Mayer</v>
      </c>
      <c r="H308" s="675">
        <f>'IS5'!H22</f>
        <v>0</v>
      </c>
      <c r="I308" s="528">
        <f>'IS5'!I22</f>
        <v>0</v>
      </c>
    </row>
    <row r="309" spans="1:9" x14ac:dyDescent="0.15">
      <c r="A309" s="426" t="str">
        <f>'CI3'!A40</f>
        <v>CI3 Conception mécanique/CAO</v>
      </c>
      <c r="B309" s="427" t="str">
        <f>'CI3'!B40</f>
        <v>TP6</v>
      </c>
      <c r="C309" s="673" t="str">
        <f>'CI3'!C40</f>
        <v>Gr 1.1</v>
      </c>
      <c r="D309" s="428">
        <f>'CI3'!D40</f>
        <v>45454</v>
      </c>
      <c r="E309" s="465">
        <f>'CI3'!E40</f>
        <v>0.34375</v>
      </c>
      <c r="F309" s="441">
        <f>'CI3'!F40</f>
        <v>0.51041666666666663</v>
      </c>
      <c r="G309" s="429" t="str">
        <f>'CI3'!G40</f>
        <v>Fabio Cruz</v>
      </c>
      <c r="H309" s="430" t="str">
        <f>'CI3'!H40</f>
        <v>LF2L</v>
      </c>
      <c r="I309" s="433">
        <f>PI!I173</f>
        <v>0</v>
      </c>
    </row>
    <row r="310" spans="1:9" x14ac:dyDescent="0.15">
      <c r="A310" s="414" t="str">
        <f>'CI3'!A41</f>
        <v>CI3 Conception mécanique/CAO</v>
      </c>
      <c r="B310" s="431" t="str">
        <f>'CI3'!B41</f>
        <v>TP6</v>
      </c>
      <c r="C310" s="440" t="str">
        <f>'CI3'!C41</f>
        <v>Gr 1.2</v>
      </c>
      <c r="D310" s="432">
        <f>'CI3'!D41</f>
        <v>45454</v>
      </c>
      <c r="E310" s="443">
        <f>'CI3'!E41</f>
        <v>0.34375</v>
      </c>
      <c r="F310" s="442">
        <f>'CI3'!F41</f>
        <v>0.51041666666666663</v>
      </c>
      <c r="G310" s="433" t="str">
        <f>'CI3'!G41</f>
        <v>A. Hassan</v>
      </c>
      <c r="H310" s="434" t="str">
        <f>'CI3'!H41</f>
        <v>LF2L</v>
      </c>
      <c r="I310" s="433">
        <f>PI!I174</f>
        <v>0</v>
      </c>
    </row>
    <row r="311" spans="1:9" x14ac:dyDescent="0.15">
      <c r="A311" s="414" t="str">
        <f>'CI3'!A42</f>
        <v>CI3 Conception mécanique/CAO</v>
      </c>
      <c r="B311" s="431" t="str">
        <f>'CI3'!B42</f>
        <v>TP7</v>
      </c>
      <c r="C311" s="440" t="str">
        <f>'CI3'!C42</f>
        <v>Gr 2.1</v>
      </c>
      <c r="D311" s="432">
        <f>'CI3'!D42</f>
        <v>45461</v>
      </c>
      <c r="E311" s="443">
        <f>'CI3'!E42</f>
        <v>0.57291666666666663</v>
      </c>
      <c r="F311" s="442">
        <f>'CI3'!F42</f>
        <v>0.73958333333333326</v>
      </c>
      <c r="G311" s="433" t="str">
        <f>'CI3'!G42</f>
        <v>Fabio Cruz</v>
      </c>
      <c r="H311" s="434" t="str">
        <f>'CI3'!H42</f>
        <v>LF2L Initialement le 11/06</v>
      </c>
      <c r="I311" s="433">
        <f>PI!I189</f>
        <v>0</v>
      </c>
    </row>
    <row r="312" spans="1:9" x14ac:dyDescent="0.15">
      <c r="A312" s="414" t="str">
        <f>'CI3'!A43</f>
        <v>CI3 Conception mécanique/CAO</v>
      </c>
      <c r="B312" s="431" t="str">
        <f>'CI3'!B43</f>
        <v>TP8</v>
      </c>
      <c r="C312" s="440" t="str">
        <f>'CI3'!C43</f>
        <v>Gr 2.2</v>
      </c>
      <c r="D312" s="432">
        <f>'CI3'!D43</f>
        <v>45467</v>
      </c>
      <c r="E312" s="443">
        <f>'CI3'!E43</f>
        <v>0.34375</v>
      </c>
      <c r="F312" s="442">
        <f>'CI3'!F43</f>
        <v>0.51041666666666663</v>
      </c>
      <c r="G312" s="433" t="str">
        <f>'CI3'!G43</f>
        <v>Fabio Cruz</v>
      </c>
      <c r="H312" s="434" t="str">
        <f>'CI3'!H43</f>
        <v>LF2L Initialement le 11/06</v>
      </c>
      <c r="I312" s="433">
        <f>PI!I190</f>
        <v>0</v>
      </c>
    </row>
    <row r="313" spans="1:9" x14ac:dyDescent="0.15">
      <c r="A313" s="500" t="str">
        <f>'IS5'!A18</f>
        <v>IS5 Modèles de systèmes d'information</v>
      </c>
      <c r="B313" s="431" t="str">
        <f>'IS5'!B18</f>
        <v>TP3</v>
      </c>
      <c r="C313" s="431" t="str">
        <f>'IS5'!C18</f>
        <v>Gr 1.1</v>
      </c>
      <c r="D313" s="504">
        <f>'IS5'!D18</f>
        <v>45456</v>
      </c>
      <c r="E313" s="443">
        <f>'IS5'!E18</f>
        <v>0.57291666666666663</v>
      </c>
      <c r="F313" s="442">
        <f>'IS5'!F18</f>
        <v>0.73958333333333326</v>
      </c>
      <c r="G313" s="433" t="str">
        <f>'IS5'!G18</f>
        <v>F. Mayer</v>
      </c>
      <c r="H313" s="530">
        <f>'IS5'!H18</f>
        <v>0</v>
      </c>
      <c r="I313" s="528">
        <f>'IS5'!I18</f>
        <v>0</v>
      </c>
    </row>
    <row r="314" spans="1:9" x14ac:dyDescent="0.15">
      <c r="A314" s="500" t="str">
        <f>'IS5'!A20</f>
        <v>IS5 Modèles de systèmes d'information</v>
      </c>
      <c r="B314" s="431" t="str">
        <f>'IS5'!B20</f>
        <v>TP3</v>
      </c>
      <c r="C314" s="431" t="str">
        <f>'IS5'!C20</f>
        <v>Gr 2.2</v>
      </c>
      <c r="D314" s="504">
        <f>'IS5'!D20</f>
        <v>45460</v>
      </c>
      <c r="E314" s="443">
        <f>'IS5'!E20</f>
        <v>0.34375</v>
      </c>
      <c r="F314" s="442">
        <f>'IS5'!F20</f>
        <v>0.51041666666666663</v>
      </c>
      <c r="G314" s="433" t="str">
        <f>'IS5'!G20</f>
        <v>F. Mayer</v>
      </c>
      <c r="H314" s="530">
        <f>'IS5'!H20</f>
        <v>0</v>
      </c>
      <c r="I314" s="528">
        <f>'IS5'!I20</f>
        <v>0</v>
      </c>
    </row>
    <row r="315" spans="1:9" x14ac:dyDescent="0.15">
      <c r="A315" s="500" t="str">
        <f>'IS5'!A24</f>
        <v>IS5 Modèles de systèmes d'information</v>
      </c>
      <c r="B315" s="431" t="str">
        <f>'IS5'!B24</f>
        <v>TP4</v>
      </c>
      <c r="C315" s="431" t="str">
        <f>'IS5'!C24</f>
        <v>Gr 2.2</v>
      </c>
      <c r="D315" s="504">
        <f>'IS5'!D24</f>
        <v>45460</v>
      </c>
      <c r="E315" s="443">
        <f>'IS5'!E24</f>
        <v>0.57291666666666663</v>
      </c>
      <c r="F315" s="442">
        <f>'IS5'!F24</f>
        <v>0.73958333333333326</v>
      </c>
      <c r="G315" s="433" t="str">
        <f>'IS5'!G24</f>
        <v>F. Mayer</v>
      </c>
      <c r="H315" s="530">
        <f>'IS5'!H24</f>
        <v>0</v>
      </c>
      <c r="I315" s="528">
        <f>'IS5'!I24</f>
        <v>0</v>
      </c>
    </row>
    <row r="316" spans="1:9" x14ac:dyDescent="0.15">
      <c r="A316" s="500" t="str">
        <f>'IS5'!A25</f>
        <v>IS5 Modèles de systèmes d'information</v>
      </c>
      <c r="B316" s="431" t="str">
        <f>'IS5'!B25</f>
        <v>TP4</v>
      </c>
      <c r="C316" s="431" t="str">
        <f>'IS5'!C25</f>
        <v>Gr 1.2</v>
      </c>
      <c r="D316" s="504">
        <f>'IS5'!D25</f>
        <v>45461</v>
      </c>
      <c r="E316" s="443">
        <f>'IS5'!E25</f>
        <v>0.34375</v>
      </c>
      <c r="F316" s="442">
        <f>'IS5'!F25</f>
        <v>0.51041666666666663</v>
      </c>
      <c r="G316" s="528" t="str">
        <f>'IS5'!G25</f>
        <v>F. Mayer</v>
      </c>
      <c r="H316" s="530">
        <f>'IS5'!H25</f>
        <v>0</v>
      </c>
      <c r="I316" s="528">
        <f>'IS5'!I25</f>
        <v>0</v>
      </c>
    </row>
    <row r="317" spans="1:9" x14ac:dyDescent="0.15">
      <c r="A317" s="500" t="str">
        <f>'IS5'!A27</f>
        <v>IS5 Modèles de systèmes d'information</v>
      </c>
      <c r="B317" s="431" t="str">
        <f>'IS5'!B27</f>
        <v>TP5</v>
      </c>
      <c r="C317" s="431" t="str">
        <f>'IS5'!C27</f>
        <v>Gr 1.1</v>
      </c>
      <c r="D317" s="504">
        <f>'IS5'!D27</f>
        <v>45461</v>
      </c>
      <c r="E317" s="442">
        <f>'IS5'!E27</f>
        <v>0.57291666666666663</v>
      </c>
      <c r="F317" s="442">
        <f>'IS5'!F27</f>
        <v>0.73958333333333326</v>
      </c>
      <c r="G317" s="433" t="str">
        <f>'IS5'!G27</f>
        <v>G. Alves</v>
      </c>
      <c r="H317" s="530" t="str">
        <f>'IS5'!H27</f>
        <v>Vérifier…</v>
      </c>
      <c r="I317" s="528">
        <f>'IS5'!I27</f>
        <v>0</v>
      </c>
    </row>
    <row r="318" spans="1:9" x14ac:dyDescent="0.15">
      <c r="A318" s="500" t="str">
        <f>'IS5'!A26</f>
        <v>IS5 Modèles de systèmes d'information</v>
      </c>
      <c r="B318" s="431" t="str">
        <f>'IS5'!B26</f>
        <v>TP5</v>
      </c>
      <c r="C318" s="431" t="str">
        <f>'IS5'!C26</f>
        <v>Gr 1.2</v>
      </c>
      <c r="D318" s="504">
        <f>'IS5'!D26</f>
        <v>45462</v>
      </c>
      <c r="E318" s="443">
        <f>'IS5'!E26</f>
        <v>0.34375</v>
      </c>
      <c r="F318" s="442">
        <f>'IS5'!F26</f>
        <v>0.51041666666666663</v>
      </c>
      <c r="G318" s="433" t="str">
        <f>'IS5'!G26</f>
        <v>G. Alves</v>
      </c>
      <c r="H318" s="530">
        <f>'IS5'!H26</f>
        <v>0</v>
      </c>
      <c r="I318" s="528">
        <f>'IS5'!I26</f>
        <v>0</v>
      </c>
    </row>
    <row r="319" spans="1:9" x14ac:dyDescent="0.15">
      <c r="A319" s="500" t="str">
        <f>'IS5'!A23</f>
        <v>IS5 Modèles de systèmes d'information</v>
      </c>
      <c r="B319" s="431" t="str">
        <f>'IS5'!B23</f>
        <v>TP4</v>
      </c>
      <c r="C319" s="431" t="str">
        <f>'IS5'!C23</f>
        <v>Gr 2.1</v>
      </c>
      <c r="D319" s="505">
        <f>'IS5'!D23</f>
        <v>45464</v>
      </c>
      <c r="E319" s="511">
        <f>'IS5'!E23</f>
        <v>0.34375</v>
      </c>
      <c r="F319" s="512">
        <f>'IS5'!F23</f>
        <v>0.51041666666666663</v>
      </c>
      <c r="G319" s="433" t="str">
        <f>'IS5'!G23</f>
        <v>F. Mayer</v>
      </c>
      <c r="H319" s="530">
        <f>'IS5'!H23</f>
        <v>0</v>
      </c>
      <c r="I319" s="528">
        <f>'IS5'!I23</f>
        <v>0</v>
      </c>
    </row>
    <row r="320" spans="1:9" x14ac:dyDescent="0.15">
      <c r="A320" s="500" t="str">
        <f>'IS5'!A28</f>
        <v>IS5 Modèles de systèmes d'information</v>
      </c>
      <c r="B320" s="431" t="str">
        <f>'IS5'!B28</f>
        <v>TP5</v>
      </c>
      <c r="C320" s="431" t="str">
        <f>'IS5'!C28</f>
        <v>Gr 2.1</v>
      </c>
      <c r="D320" s="504">
        <f>'IS5'!D28</f>
        <v>45464</v>
      </c>
      <c r="E320" s="443">
        <f>'IS5'!E28</f>
        <v>0.57291666666666663</v>
      </c>
      <c r="F320" s="442">
        <f>'IS5'!F28</f>
        <v>0.73958333333333326</v>
      </c>
      <c r="G320" s="433" t="str">
        <f>'IS5'!G28</f>
        <v>G. Alves</v>
      </c>
      <c r="H320" s="530" t="str">
        <f>'IS5'!H28</f>
        <v>Vérifier…</v>
      </c>
      <c r="I320" s="528">
        <f>'IS5'!I28</f>
        <v>0</v>
      </c>
    </row>
    <row r="321" spans="1:9" x14ac:dyDescent="0.15">
      <c r="A321" s="500" t="str">
        <f>'IS5'!A31</f>
        <v>IS5 Modèles de systèmes d'information</v>
      </c>
      <c r="B321" s="431" t="str">
        <f>'IS5'!B31</f>
        <v>TP6</v>
      </c>
      <c r="C321" s="431" t="str">
        <f>'IS5'!C31</f>
        <v>Gr 1.1</v>
      </c>
      <c r="D321" s="504">
        <f>'IS5'!D31</f>
        <v>45467</v>
      </c>
      <c r="E321" s="443">
        <f>'IS5'!E31</f>
        <v>0.57291666666666663</v>
      </c>
      <c r="F321" s="442">
        <f>'IS5'!F31</f>
        <v>0.73958333333333326</v>
      </c>
      <c r="G321" s="433" t="str">
        <f>'IS5'!G31</f>
        <v>G. Alves</v>
      </c>
      <c r="H321" s="530" t="str">
        <f>'IS5'!H31</f>
        <v>Vérifier…</v>
      </c>
      <c r="I321" s="528">
        <f>'IS5'!I31</f>
        <v>0</v>
      </c>
    </row>
    <row r="322" spans="1:9" x14ac:dyDescent="0.15">
      <c r="A322" s="500" t="str">
        <f>'IS5'!A33</f>
        <v>IS5 Modèles de systèmes d'information</v>
      </c>
      <c r="B322" s="431" t="str">
        <f>'IS5'!B33</f>
        <v>TP6</v>
      </c>
      <c r="C322" s="431" t="str">
        <f>'IS5'!C33</f>
        <v>Gr 2.1</v>
      </c>
      <c r="D322" s="504">
        <f>'IS5'!D33</f>
        <v>45467</v>
      </c>
      <c r="E322" s="443">
        <f>'IS5'!E33</f>
        <v>0.34375</v>
      </c>
      <c r="F322" s="442">
        <f>'IS5'!F33</f>
        <v>0.51041666666666663</v>
      </c>
      <c r="G322" s="433" t="str">
        <f>'IS5'!G33</f>
        <v>G. Alves</v>
      </c>
      <c r="H322" s="530" t="str">
        <f>'IS5'!H33</f>
        <v>Vérifier…</v>
      </c>
      <c r="I322" s="528">
        <f>'IS5'!I33</f>
        <v>0</v>
      </c>
    </row>
    <row r="323" spans="1:9" x14ac:dyDescent="0.15">
      <c r="A323" s="414" t="str">
        <f>'CI3'!A56</f>
        <v>CI3 Conception mécanique/CAO</v>
      </c>
      <c r="B323" s="431" t="str">
        <f>'CI3'!B56</f>
        <v>TP9</v>
      </c>
      <c r="C323" s="431" t="str">
        <f>'CI3'!C56</f>
        <v>Gr 2.2</v>
      </c>
      <c r="D323" s="432">
        <f>'CI3'!D56</f>
        <v>45467</v>
      </c>
      <c r="E323" s="443">
        <f>'CI3'!E56</f>
        <v>0.57291666666666663</v>
      </c>
      <c r="F323" s="442">
        <f>'CI3'!F56</f>
        <v>0.73958333333333326</v>
      </c>
      <c r="G323" s="475" t="str">
        <f>'CI3'!G56</f>
        <v>Fabio Cruz</v>
      </c>
      <c r="H323" s="434" t="str">
        <f>'CI3'!H56</f>
        <v>LF2L</v>
      </c>
      <c r="I323" s="433">
        <f>PI!I223</f>
        <v>0</v>
      </c>
    </row>
    <row r="324" spans="1:9" x14ac:dyDescent="0.15">
      <c r="A324" s="500" t="str">
        <f>'IS5'!A29</f>
        <v>IS5 Modèles de systèmes d'information</v>
      </c>
      <c r="B324" s="431" t="str">
        <f>'IS5'!B29</f>
        <v>TP5</v>
      </c>
      <c r="C324" s="431" t="str">
        <f>'IS5'!C29</f>
        <v>Gr 2.2</v>
      </c>
      <c r="D324" s="504">
        <f>'IS5'!D29</f>
        <v>45468</v>
      </c>
      <c r="E324" s="443">
        <f>'IS5'!E29</f>
        <v>0.34375</v>
      </c>
      <c r="F324" s="442">
        <f>'IS5'!F29</f>
        <v>0.51041666666666663</v>
      </c>
      <c r="G324" s="433" t="str">
        <f>'IS5'!G29</f>
        <v>G. Alves</v>
      </c>
      <c r="H324" s="530" t="str">
        <f>'IS5'!H29</f>
        <v>Vérifier…</v>
      </c>
      <c r="I324" s="528">
        <f>'IS5'!I29</f>
        <v>0</v>
      </c>
    </row>
    <row r="325" spans="1:9" x14ac:dyDescent="0.15">
      <c r="A325" s="500" t="str">
        <f>'IS5'!A30</f>
        <v>IS5 Modèles de systèmes d'information</v>
      </c>
      <c r="B325" s="431" t="str">
        <f>'IS5'!B30</f>
        <v>TP6</v>
      </c>
      <c r="C325" s="431" t="str">
        <f>'IS5'!C30</f>
        <v>Gr 2.2</v>
      </c>
      <c r="D325" s="504">
        <f>'IS5'!D30</f>
        <v>45468</v>
      </c>
      <c r="E325" s="443">
        <f>'IS5'!E30</f>
        <v>0.57291666666666663</v>
      </c>
      <c r="F325" s="442">
        <f>'IS5'!F30</f>
        <v>0.73958333333333326</v>
      </c>
      <c r="G325" s="433" t="str">
        <f>'IS5'!G30</f>
        <v>G. Alves</v>
      </c>
      <c r="H325" s="530" t="str">
        <f>'IS5'!H30</f>
        <v>Vérifier…</v>
      </c>
      <c r="I325" s="528">
        <f>'IS5'!I30</f>
        <v>0</v>
      </c>
    </row>
    <row r="326" spans="1:9" x14ac:dyDescent="0.15">
      <c r="A326" s="500" t="str">
        <f>'IS5'!A32</f>
        <v>IS5 Modèles de systèmes d'information</v>
      </c>
      <c r="B326" s="431" t="str">
        <f>'IS5'!B32</f>
        <v>TP6</v>
      </c>
      <c r="C326" s="431" t="str">
        <f>'IS5'!C32</f>
        <v>Gr 1.2</v>
      </c>
      <c r="D326" s="504">
        <f>'IS5'!D32</f>
        <v>45469</v>
      </c>
      <c r="E326" s="443">
        <f>'IS5'!E32</f>
        <v>0.57291666666666663</v>
      </c>
      <c r="F326" s="442">
        <f>'IS5'!F32</f>
        <v>0.73958333333333326</v>
      </c>
      <c r="G326" s="433" t="str">
        <f>'IS5'!G32</f>
        <v>G. Alves</v>
      </c>
      <c r="H326" s="550" t="str">
        <f>'IS5'!H32</f>
        <v>Vérifier…</v>
      </c>
    </row>
    <row r="327" spans="1:9" ht="14" thickBot="1" x14ac:dyDescent="0.2">
      <c r="A327" s="493" t="str">
        <f>'CI3'!A57</f>
        <v>CI3 Conception mécanique/CAO</v>
      </c>
      <c r="B327" s="453" t="str">
        <f>'CI3'!B57</f>
        <v>évaluation</v>
      </c>
      <c r="C327" s="453" t="str">
        <f>'CI3'!C57</f>
        <v>promo</v>
      </c>
      <c r="D327" s="462">
        <f>'CI3'!D57</f>
        <v>45469</v>
      </c>
      <c r="E327" s="454">
        <f>'CI3'!E57</f>
        <v>0.34375</v>
      </c>
      <c r="F327" s="455">
        <f>'CI3'!F57</f>
        <v>0.42708333333333331</v>
      </c>
      <c r="G327" s="457" t="str">
        <f>'CI3'!G57</f>
        <v>A. Hassan Fabio Cruz</v>
      </c>
      <c r="H327" s="463" t="str">
        <f>'CI3'!H57</f>
        <v>Salles info</v>
      </c>
      <c r="I327" s="433">
        <f>PI!I241</f>
        <v>0</v>
      </c>
    </row>
    <row r="328" spans="1:9" x14ac:dyDescent="0.15">
      <c r="A328" s="514" t="str">
        <f>'IS5'!A34</f>
        <v>IS5 Modèles de systèmes d'information</v>
      </c>
      <c r="B328" s="427" t="str">
        <f>'IS5'!B34</f>
        <v>évaluation</v>
      </c>
      <c r="C328" s="427" t="str">
        <f>'IS5'!C34</f>
        <v>promo</v>
      </c>
      <c r="D328" s="515">
        <f>'IS5'!D34</f>
        <v>45470</v>
      </c>
      <c r="E328" s="465">
        <f>'IS5'!E34</f>
        <v>0.57291666666666663</v>
      </c>
      <c r="F328" s="441">
        <f>'IS5'!F34</f>
        <v>0.65625</v>
      </c>
      <c r="G328" s="429">
        <f>'IS5'!G34</f>
        <v>0</v>
      </c>
      <c r="H328" s="791" t="str">
        <f>'IS5'!H34</f>
        <v>Vérifier…</v>
      </c>
    </row>
    <row r="329" spans="1:9" x14ac:dyDescent="0.15">
      <c r="A329" s="419" t="str">
        <f>'GME4'!A27</f>
        <v>GME4 TP Méca/énergétique</v>
      </c>
      <c r="B329" s="440" t="str">
        <f>'GME4'!B27</f>
        <v>contrôle TP</v>
      </c>
      <c r="C329" s="440">
        <f>'GME4'!C27</f>
        <v>0</v>
      </c>
      <c r="D329" s="467" t="str">
        <f>'GME4'!D27</f>
        <v>??</v>
      </c>
      <c r="E329" s="440">
        <f>'GME4'!E27</f>
        <v>0</v>
      </c>
      <c r="F329" s="440">
        <f>'GME4'!F27</f>
        <v>0</v>
      </c>
      <c r="G329" s="693">
        <f>'GME4'!G27</f>
        <v>0</v>
      </c>
      <c r="H329" s="539">
        <f>'GME4'!H27</f>
        <v>0</v>
      </c>
      <c r="I329" s="433">
        <f>PI!I370</f>
        <v>0</v>
      </c>
    </row>
    <row r="330" spans="1:9" x14ac:dyDescent="0.15">
      <c r="A330" s="684" t="str">
        <f>PI!A31</f>
        <v>Projet 1AI-Méthodologie et bilans</v>
      </c>
      <c r="B330" s="687" t="str">
        <f>PI!B31</f>
        <v>CM3/problématisation</v>
      </c>
      <c r="C330" s="687" t="str">
        <f>PI!C31</f>
        <v>Gr 1</v>
      </c>
      <c r="D330" s="690" t="str">
        <f>PI!D31</f>
        <v>??</v>
      </c>
      <c r="E330" s="692">
        <f>PI!E31</f>
        <v>0</v>
      </c>
      <c r="F330" s="692">
        <f>PI!F31</f>
        <v>7.2916666666666671E-2</v>
      </c>
      <c r="G330" s="694" t="str">
        <f>PI!G31</f>
        <v>V. Rault</v>
      </c>
      <c r="H330" s="698">
        <f>PI!H31</f>
        <v>0</v>
      </c>
      <c r="I330" s="433">
        <f>PI!I371</f>
        <v>0</v>
      </c>
    </row>
    <row r="331" spans="1:9" x14ac:dyDescent="0.15">
      <c r="A331" s="684" t="str">
        <f>PI!A32</f>
        <v>Projet 1AI-Méthodologie et bilans</v>
      </c>
      <c r="B331" s="687" t="str">
        <f>PI!B32</f>
        <v>CM3/problématisation</v>
      </c>
      <c r="C331" s="687" t="str">
        <f>PI!C32</f>
        <v>Gr 2</v>
      </c>
      <c r="D331" s="690" t="str">
        <f>PI!D32</f>
        <v>??</v>
      </c>
      <c r="E331" s="692">
        <f>PI!E32</f>
        <v>0</v>
      </c>
      <c r="F331" s="692">
        <f>PI!F32</f>
        <v>7.2916666666666671E-2</v>
      </c>
      <c r="G331" s="694" t="str">
        <f>PI!G32</f>
        <v>V. Rault</v>
      </c>
      <c r="H331" s="698">
        <f>PI!H32</f>
        <v>0</v>
      </c>
      <c r="I331" s="433">
        <f>PI!I372</f>
        <v>0</v>
      </c>
    </row>
    <row r="332" spans="1:9" x14ac:dyDescent="0.15">
      <c r="A332" s="554" t="str">
        <f>'MP3-5 (CG)'!A13</f>
        <v>MP3-5 Ingénierie de l’intelligence collective (niveau 1)</v>
      </c>
      <c r="B332" s="431" t="str">
        <f>'MP3-5 (CG)'!B13</f>
        <v>TD4</v>
      </c>
      <c r="C332" s="431" t="str">
        <f>'MP3-5 (CG)'!C13</f>
        <v>Gr 1</v>
      </c>
      <c r="D332" s="432" t="str">
        <f>'MP3-5 (CG)'!D13</f>
        <v>à définir</v>
      </c>
      <c r="E332" s="442">
        <f>'MP3-5 (CG)'!E13</f>
        <v>0</v>
      </c>
      <c r="F332" s="442">
        <f>'MP3-5 (CG)'!F13</f>
        <v>0.125</v>
      </c>
      <c r="G332" s="435" t="str">
        <f>'MP3-5 (CG)'!G13</f>
        <v>C. Guidat</v>
      </c>
      <c r="H332" s="434">
        <f>'MP3-5 (CG)'!H13</f>
        <v>0</v>
      </c>
      <c r="I332" s="433">
        <f>PI!I375</f>
        <v>0</v>
      </c>
    </row>
    <row r="333" spans="1:9" x14ac:dyDescent="0.15">
      <c r="A333" s="554" t="str">
        <f>'MP3-5 (CG)'!A12</f>
        <v>MP3-5 Ingénierie de l’intelligence collective (niveau 1)</v>
      </c>
      <c r="B333" s="431" t="str">
        <f>'MP3-5 (CG)'!B12</f>
        <v>TD4</v>
      </c>
      <c r="C333" s="431" t="str">
        <f>'MP3-5 (CG)'!C12</f>
        <v>Gr 2</v>
      </c>
      <c r="D333" s="432" t="str">
        <f>'MP3-5 (CG)'!D12</f>
        <v>à définir</v>
      </c>
      <c r="E333" s="442">
        <f>'MP3-5 (CG)'!E12</f>
        <v>0</v>
      </c>
      <c r="F333" s="442">
        <f>'MP3-5 (CG)'!F12</f>
        <v>0.125</v>
      </c>
      <c r="G333" s="435" t="str">
        <f>'MP3-5 (CG)'!G12</f>
        <v>C. Guidat</v>
      </c>
      <c r="H333" s="434">
        <f>'MP3-5 (CG)'!H12</f>
        <v>0</v>
      </c>
      <c r="I333" s="433">
        <f>PI!I376</f>
        <v>0</v>
      </c>
    </row>
    <row r="334" spans="1:9" x14ac:dyDescent="0.15">
      <c r="A334" s="772" t="s">
        <v>495</v>
      </c>
      <c r="D334" s="432" t="s">
        <v>121</v>
      </c>
      <c r="E334" s="442">
        <v>0.33333333333333331</v>
      </c>
      <c r="F334" s="442">
        <v>0.5</v>
      </c>
      <c r="G334" s="433" t="s">
        <v>512</v>
      </c>
      <c r="H334" s="434" t="s">
        <v>496</v>
      </c>
      <c r="I334" s="433">
        <f>PI!I93</f>
        <v>0</v>
      </c>
    </row>
    <row r="335" spans="1:9" x14ac:dyDescent="0.15">
      <c r="A335" s="557" t="str">
        <f>'GP3'!A16</f>
        <v>GP3 TP Génie chimique</v>
      </c>
      <c r="B335" s="510" t="str">
        <f>'GP3'!B16</f>
        <v>TP2</v>
      </c>
      <c r="C335" s="431" t="str">
        <f>'GP3'!C16</f>
        <v>Gr 1.1</v>
      </c>
      <c r="D335" s="503" t="str">
        <f>'GP3'!D16</f>
        <v>annulé</v>
      </c>
      <c r="E335" s="510">
        <f>'GP3'!E16</f>
        <v>0</v>
      </c>
      <c r="F335" s="510">
        <f>'GP3'!F16</f>
        <v>0</v>
      </c>
      <c r="G335" s="527">
        <f>'GP3'!G16</f>
        <v>0</v>
      </c>
      <c r="H335" s="538">
        <f>'GP3'!H16</f>
        <v>0</v>
      </c>
      <c r="I335" s="528">
        <f>'GP3'!I16</f>
        <v>0</v>
      </c>
    </row>
    <row r="336" spans="1:9" x14ac:dyDescent="0.15">
      <c r="A336" s="557" t="str">
        <f>'GP3'!A17</f>
        <v>GP3 TP Génie chimique</v>
      </c>
      <c r="B336" s="510" t="str">
        <f>'GP3'!B17</f>
        <v>TP2</v>
      </c>
      <c r="C336" s="431" t="str">
        <f>'GP3'!C17</f>
        <v>Gr 2.2</v>
      </c>
      <c r="D336" s="503" t="str">
        <f>'GP3'!D17</f>
        <v>annulé</v>
      </c>
      <c r="E336" s="510">
        <f>'GP3'!E17</f>
        <v>0</v>
      </c>
      <c r="F336" s="510">
        <f>'GP3'!F17</f>
        <v>0</v>
      </c>
      <c r="G336" s="527">
        <f>'GP3'!G17</f>
        <v>0</v>
      </c>
      <c r="H336" s="538">
        <f>'GP3'!H17</f>
        <v>0</v>
      </c>
      <c r="I336" s="528">
        <f>'GP3'!I17</f>
        <v>0</v>
      </c>
    </row>
    <row r="337" spans="1:9" x14ac:dyDescent="0.15">
      <c r="A337" s="557" t="s">
        <v>36</v>
      </c>
      <c r="B337" s="431" t="str">
        <f>'GP3'!B14</f>
        <v>TP2</v>
      </c>
      <c r="C337" s="431" t="str">
        <f>'GP3'!C14</f>
        <v>Gr 1.2</v>
      </c>
      <c r="D337" s="432" t="str">
        <f>'GP3'!D14</f>
        <v>annulé</v>
      </c>
      <c r="E337" s="442">
        <f>'GP3'!E14</f>
        <v>0.35416666666666669</v>
      </c>
      <c r="F337" s="442">
        <f>'GP3'!F14</f>
        <v>0.72916666666666663</v>
      </c>
      <c r="G337" s="435">
        <f>'GP3'!G14</f>
        <v>0</v>
      </c>
      <c r="H337" s="451">
        <f>'GP3'!H14</f>
        <v>0</v>
      </c>
      <c r="I337" s="433">
        <f>PI!I348</f>
        <v>0</v>
      </c>
    </row>
    <row r="338" spans="1:9" x14ac:dyDescent="0.15">
      <c r="A338" s="557" t="s">
        <v>36</v>
      </c>
      <c r="B338" s="431" t="str">
        <f>'GP3'!B15</f>
        <v>TP2</v>
      </c>
      <c r="C338" s="431" t="str">
        <f>'GP3'!C15</f>
        <v>Gr 2.1</v>
      </c>
      <c r="D338" s="432" t="str">
        <f>'GP3'!D15</f>
        <v>annulé</v>
      </c>
      <c r="E338" s="442">
        <f>'GP3'!E15</f>
        <v>0.35416666666666669</v>
      </c>
      <c r="F338" s="442">
        <f>'GP3'!F15</f>
        <v>0.72916666666666663</v>
      </c>
      <c r="G338" s="435">
        <f>'GP3'!G15</f>
        <v>0</v>
      </c>
      <c r="H338" s="451">
        <f>'GP3'!H15</f>
        <v>0</v>
      </c>
      <c r="I338" s="433">
        <f>PI!I355</f>
        <v>0</v>
      </c>
    </row>
    <row r="339" spans="1:9" x14ac:dyDescent="0.15">
      <c r="A339" s="413" t="e">
        <f>'GP2'!#REF!</f>
        <v>#REF!</v>
      </c>
      <c r="B339" s="431" t="e">
        <f>'GP2'!#REF!</f>
        <v>#REF!</v>
      </c>
      <c r="C339" s="431" t="e">
        <f>'GP2'!#REF!</f>
        <v>#REF!</v>
      </c>
      <c r="D339" s="432" t="e">
        <f>'GP2'!#REF!</f>
        <v>#REF!</v>
      </c>
      <c r="E339" s="443" t="e">
        <f>'GP2'!#REF!</f>
        <v>#REF!</v>
      </c>
      <c r="F339" s="442" t="e">
        <f>'GP2'!#REF!</f>
        <v>#REF!</v>
      </c>
      <c r="G339" s="435" t="e">
        <f>'GP2'!#REF!</f>
        <v>#REF!</v>
      </c>
      <c r="H339" s="451" t="e">
        <f>'GP2'!#REF!</f>
        <v>#REF!</v>
      </c>
      <c r="I339" s="433">
        <f>PI!I38</f>
        <v>0</v>
      </c>
    </row>
    <row r="340" spans="1:9" x14ac:dyDescent="0.15">
      <c r="A340" s="418" t="e">
        <f>'GE2'!#REF!</f>
        <v>#REF!</v>
      </c>
      <c r="B340" s="431" t="e">
        <f>'GE2'!#REF!</f>
        <v>#REF!</v>
      </c>
      <c r="C340" s="431" t="e">
        <f>'GE2'!#REF!</f>
        <v>#REF!</v>
      </c>
      <c r="D340" s="432" t="e">
        <f>'GE2'!#REF!</f>
        <v>#REF!</v>
      </c>
      <c r="E340" s="443" t="e">
        <f>'GE2'!#REF!</f>
        <v>#REF!</v>
      </c>
      <c r="F340" s="442" t="e">
        <f>'GE2'!#REF!</f>
        <v>#REF!</v>
      </c>
      <c r="G340" s="435" t="e">
        <f>'GE2'!#REF!</f>
        <v>#REF!</v>
      </c>
      <c r="H340" s="538" t="e">
        <f>'GE2'!#REF!</f>
        <v>#REF!</v>
      </c>
      <c r="I340" s="433">
        <f>PI!I94</f>
        <v>0</v>
      </c>
    </row>
    <row r="341" spans="1:9" x14ac:dyDescent="0.15">
      <c r="A341" s="413" t="e">
        <f>'GP2'!#REF!</f>
        <v>#REF!</v>
      </c>
      <c r="B341" s="431" t="e">
        <f>'GP2'!#REF!</f>
        <v>#REF!</v>
      </c>
      <c r="C341" s="431" t="e">
        <f>'GP2'!#REF!</f>
        <v>#REF!</v>
      </c>
      <c r="D341" s="432" t="e">
        <f>'GP2'!#REF!</f>
        <v>#REF!</v>
      </c>
      <c r="E341" s="443" t="e">
        <f>'GP2'!#REF!</f>
        <v>#REF!</v>
      </c>
      <c r="F341" s="442" t="e">
        <f>'GP2'!#REF!</f>
        <v>#REF!</v>
      </c>
      <c r="G341" s="435" t="e">
        <f>'GP2'!#REF!</f>
        <v>#REF!</v>
      </c>
      <c r="H341" s="434" t="e">
        <f>'GP2'!#REF!</f>
        <v>#REF!</v>
      </c>
      <c r="I341" s="433">
        <f>PI!I83</f>
        <v>0</v>
      </c>
    </row>
    <row r="342" spans="1:9" x14ac:dyDescent="0.15">
      <c r="A342" s="534" t="e">
        <f>'MP3-4'!#REF!</f>
        <v>#REF!</v>
      </c>
      <c r="B342" s="431" t="e">
        <f>'MP3-4'!#REF!</f>
        <v>#REF!</v>
      </c>
      <c r="C342" s="431" t="e">
        <f>'MP3-4'!#REF!</f>
        <v>#REF!</v>
      </c>
      <c r="D342" s="432" t="e">
        <f>'MP3-4'!#REF!</f>
        <v>#REF!</v>
      </c>
      <c r="E342" s="442" t="e">
        <f>'MP3-4'!#REF!</f>
        <v>#REF!</v>
      </c>
      <c r="F342" s="442" t="e">
        <f>'MP3-4'!#REF!</f>
        <v>#REF!</v>
      </c>
      <c r="G342" s="435" t="e">
        <f>'MP3-4'!#REF!</f>
        <v>#REF!</v>
      </c>
      <c r="H342" s="434" t="e">
        <f>'MP3-4'!#REF!</f>
        <v>#REF!</v>
      </c>
      <c r="I342" s="433">
        <f>PI!I144</f>
        <v>0</v>
      </c>
    </row>
    <row r="343" spans="1:9" x14ac:dyDescent="0.15">
      <c r="A343" s="534" t="e">
        <f>'MP3-4'!#REF!</f>
        <v>#REF!</v>
      </c>
      <c r="B343" s="431" t="e">
        <f>'MP3-4'!#REF!</f>
        <v>#REF!</v>
      </c>
      <c r="C343" s="431" t="e">
        <f>'MP3-4'!#REF!</f>
        <v>#REF!</v>
      </c>
      <c r="D343" s="432" t="e">
        <f>'MP3-4'!#REF!</f>
        <v>#REF!</v>
      </c>
      <c r="E343" s="442" t="e">
        <f>'MP3-4'!#REF!</f>
        <v>#REF!</v>
      </c>
      <c r="F343" s="442" t="e">
        <f>'MP3-4'!#REF!</f>
        <v>#REF!</v>
      </c>
      <c r="G343" s="435" t="e">
        <f>'MP3-4'!#REF!</f>
        <v>#REF!</v>
      </c>
      <c r="H343" s="434" t="e">
        <f>'MP3-4'!#REF!</f>
        <v>#REF!</v>
      </c>
      <c r="I343" s="433">
        <f>PI!I149</f>
        <v>0</v>
      </c>
    </row>
    <row r="344" spans="1:9" x14ac:dyDescent="0.15">
      <c r="A344" s="534" t="e">
        <f>'MP3-4'!#REF!</f>
        <v>#REF!</v>
      </c>
      <c r="B344" s="431" t="e">
        <f>'MP3-4'!#REF!</f>
        <v>#REF!</v>
      </c>
      <c r="C344" s="431" t="e">
        <f>'MP3-4'!#REF!</f>
        <v>#REF!</v>
      </c>
      <c r="D344" s="432" t="e">
        <f>'MP3-4'!#REF!</f>
        <v>#REF!</v>
      </c>
      <c r="E344" s="442" t="e">
        <f>'MP3-4'!#REF!</f>
        <v>#REF!</v>
      </c>
      <c r="F344" s="442" t="e">
        <f>'MP3-4'!#REF!</f>
        <v>#REF!</v>
      </c>
      <c r="G344" s="435" t="e">
        <f>'MP3-4'!#REF!</f>
        <v>#REF!</v>
      </c>
      <c r="H344" s="434" t="e">
        <f>'MP3-4'!#REF!</f>
        <v>#REF!</v>
      </c>
      <c r="I344" s="433">
        <f>PI!I165</f>
        <v>0</v>
      </c>
    </row>
    <row r="345" spans="1:9" x14ac:dyDescent="0.15">
      <c r="A345" s="534" t="e">
        <f>'MP3-4'!#REF!</f>
        <v>#REF!</v>
      </c>
      <c r="B345" s="431" t="e">
        <f>'MP3-4'!#REF!</f>
        <v>#REF!</v>
      </c>
      <c r="C345" s="431" t="e">
        <f>'MP3-4'!#REF!</f>
        <v>#REF!</v>
      </c>
      <c r="D345" s="432" t="e">
        <f>'MP3-4'!#REF!</f>
        <v>#REF!</v>
      </c>
      <c r="E345" s="442" t="e">
        <f>'MP3-4'!#REF!</f>
        <v>#REF!</v>
      </c>
      <c r="F345" s="442" t="e">
        <f>'MP3-4'!#REF!</f>
        <v>#REF!</v>
      </c>
      <c r="G345" s="435" t="e">
        <f>'MP3-4'!#REF!</f>
        <v>#REF!</v>
      </c>
      <c r="H345" s="434" t="e">
        <f>'MP3-4'!#REF!</f>
        <v>#REF!</v>
      </c>
      <c r="I345" s="433">
        <f>PI!I170</f>
        <v>0</v>
      </c>
    </row>
    <row r="346" spans="1:9" x14ac:dyDescent="0.15">
      <c r="A346" s="413" t="e">
        <f>'GP2'!#REF!</f>
        <v>#REF!</v>
      </c>
      <c r="B346" s="431" t="e">
        <f>'GP2'!#REF!</f>
        <v>#REF!</v>
      </c>
      <c r="C346" s="431" t="e">
        <f>'GP2'!#REF!</f>
        <v>#REF!</v>
      </c>
      <c r="D346" s="432" t="e">
        <f>'GP2'!#REF!</f>
        <v>#REF!</v>
      </c>
      <c r="E346" s="443" t="e">
        <f>'GP2'!#REF!</f>
        <v>#REF!</v>
      </c>
      <c r="F346" s="442" t="e">
        <f>'GP2'!#REF!</f>
        <v>#REF!</v>
      </c>
      <c r="G346" s="435" t="e">
        <f>'GP2'!#REF!</f>
        <v>#REF!</v>
      </c>
      <c r="H346" s="451" t="e">
        <f>'GP2'!#REF!</f>
        <v>#REF!</v>
      </c>
      <c r="I346" s="433">
        <f>PI!I125</f>
        <v>0</v>
      </c>
    </row>
    <row r="347" spans="1:9" x14ac:dyDescent="0.15">
      <c r="A347" s="414" t="e">
        <f>'CI3'!#REF!</f>
        <v>#REF!</v>
      </c>
      <c r="B347" s="431" t="e">
        <f>'CI3'!#REF!</f>
        <v>#REF!</v>
      </c>
      <c r="C347" s="431" t="e">
        <f>'CI3'!#REF!</f>
        <v>#REF!</v>
      </c>
      <c r="D347" s="432" t="e">
        <f>'CI3'!#REF!</f>
        <v>#REF!</v>
      </c>
      <c r="E347" s="442" t="e">
        <f>'CI3'!#REF!</f>
        <v>#REF!</v>
      </c>
      <c r="F347" s="442" t="e">
        <f>'CI3'!#REF!</f>
        <v>#REF!</v>
      </c>
      <c r="G347" s="433" t="e">
        <f>'CI3'!#REF!</f>
        <v>#REF!</v>
      </c>
      <c r="H347" s="434" t="e">
        <f>'CI3'!#REF!</f>
        <v>#REF!</v>
      </c>
      <c r="I347" s="433">
        <f>PI!I90</f>
        <v>0</v>
      </c>
    </row>
    <row r="348" spans="1:9" ht="14" thickBot="1" x14ac:dyDescent="0.2">
      <c r="A348" s="414" t="e">
        <f>'CI3'!#REF!</f>
        <v>#REF!</v>
      </c>
      <c r="B348" s="431" t="e">
        <f>'CI3'!#REF!</f>
        <v>#REF!</v>
      </c>
      <c r="C348" s="431" t="e">
        <f>'CI3'!#REF!</f>
        <v>#REF!</v>
      </c>
      <c r="D348" s="432" t="e">
        <f>'CI3'!#REF!</f>
        <v>#REF!</v>
      </c>
      <c r="E348" s="442" t="e">
        <f>'CI3'!#REF!</f>
        <v>#REF!</v>
      </c>
      <c r="F348" s="442" t="e">
        <f>'CI3'!#REF!</f>
        <v>#REF!</v>
      </c>
      <c r="G348" s="433" t="e">
        <f>'CI3'!#REF!</f>
        <v>#REF!</v>
      </c>
      <c r="H348" s="434" t="e">
        <f>'CI3'!#REF!</f>
        <v>#REF!</v>
      </c>
      <c r="I348" s="433">
        <f>PI!I109</f>
        <v>0</v>
      </c>
    </row>
    <row r="349" spans="1:9" x14ac:dyDescent="0.15">
      <c r="A349" s="771" t="e">
        <f>'GP2'!#REF!</f>
        <v>#REF!</v>
      </c>
      <c r="B349" s="427" t="e">
        <f>'GP2'!#REF!</f>
        <v>#REF!</v>
      </c>
      <c r="C349" s="427" t="e">
        <f>'GP2'!#REF!</f>
        <v>#REF!</v>
      </c>
      <c r="D349" s="515" t="e">
        <f>'GP2'!#REF!</f>
        <v>#REF!</v>
      </c>
      <c r="E349" s="465" t="e">
        <f>'GP2'!#REF!</f>
        <v>#REF!</v>
      </c>
      <c r="F349" s="441" t="e">
        <f>'GP2'!#REF!</f>
        <v>#REF!</v>
      </c>
      <c r="G349" s="449" t="e">
        <f>'GP2'!#REF!</f>
        <v>#REF!</v>
      </c>
      <c r="H349" s="450" t="e">
        <f>'GP2'!#REF!</f>
        <v>#REF!</v>
      </c>
    </row>
    <row r="350" spans="1:9" x14ac:dyDescent="0.15">
      <c r="A350" s="535" t="e">
        <f>'GME3'!#REF!</f>
        <v>#REF!</v>
      </c>
      <c r="B350" s="436" t="e">
        <f>'GME3'!#REF!</f>
        <v>#REF!</v>
      </c>
      <c r="C350" s="436" t="e">
        <f>'GME3'!#REF!</f>
        <v>#REF!</v>
      </c>
      <c r="D350" s="437" t="e">
        <f>'GME3'!#REF!</f>
        <v>#REF!</v>
      </c>
      <c r="E350" s="444" t="e">
        <f>'GME3'!#REF!</f>
        <v>#REF!</v>
      </c>
      <c r="F350" s="444" t="e">
        <f>'GME3'!#REF!</f>
        <v>#REF!</v>
      </c>
      <c r="G350" s="435" t="e">
        <f>'GME3'!#REF!</f>
        <v>#REF!</v>
      </c>
      <c r="H350" s="451" t="e">
        <f>'GME3'!#REF!</f>
        <v>#REF!</v>
      </c>
      <c r="I350" s="433">
        <f>PI!I220</f>
        <v>0</v>
      </c>
    </row>
    <row r="351" spans="1:9" x14ac:dyDescent="0.15">
      <c r="A351" s="535" t="e">
        <f>'GME3'!#REF!</f>
        <v>#REF!</v>
      </c>
      <c r="B351" s="436" t="e">
        <f>'GME3'!#REF!</f>
        <v>#REF!</v>
      </c>
      <c r="C351" s="436" t="e">
        <f>'GME3'!#REF!</f>
        <v>#REF!</v>
      </c>
      <c r="D351" s="437" t="e">
        <f>'GME3'!#REF!</f>
        <v>#REF!</v>
      </c>
      <c r="E351" s="444" t="e">
        <f>'GME3'!#REF!</f>
        <v>#REF!</v>
      </c>
      <c r="F351" s="444" t="e">
        <f>'GME3'!#REF!</f>
        <v>#REF!</v>
      </c>
      <c r="G351" s="435" t="e">
        <f>'GME3'!#REF!</f>
        <v>#REF!</v>
      </c>
      <c r="H351" s="451" t="e">
        <f>'GME3'!#REF!</f>
        <v>#REF!</v>
      </c>
      <c r="I351" s="433">
        <f>PI!I226</f>
        <v>0</v>
      </c>
    </row>
    <row r="352" spans="1:9" x14ac:dyDescent="0.15">
      <c r="A352" s="535" t="e">
        <f>'GME3'!#REF!</f>
        <v>#REF!</v>
      </c>
      <c r="B352" s="436" t="e">
        <f>'GME3'!#REF!</f>
        <v>#REF!</v>
      </c>
      <c r="C352" s="436" t="e">
        <f>'GME3'!#REF!</f>
        <v>#REF!</v>
      </c>
      <c r="D352" s="437" t="e">
        <f>'GME3'!#REF!</f>
        <v>#REF!</v>
      </c>
      <c r="E352" s="444" t="e">
        <f>'GME3'!#REF!</f>
        <v>#REF!</v>
      </c>
      <c r="F352" s="444" t="e">
        <f>'GME3'!#REF!</f>
        <v>#REF!</v>
      </c>
      <c r="G352" s="435" t="e">
        <f>'GME3'!#REF!</f>
        <v>#REF!</v>
      </c>
      <c r="H352" s="451" t="e">
        <f>'GME3'!#REF!</f>
        <v>#REF!</v>
      </c>
      <c r="I352" s="433">
        <f>PI!I227</f>
        <v>0</v>
      </c>
    </row>
    <row r="353" spans="1:9" x14ac:dyDescent="0.15">
      <c r="A353" s="534" t="e">
        <f>'MP3-4'!#REF!</f>
        <v>#REF!</v>
      </c>
      <c r="B353" s="431" t="e">
        <f>'MP3-4'!#REF!</f>
        <v>#REF!</v>
      </c>
      <c r="C353" s="431" t="e">
        <f>'MP3-4'!#REF!</f>
        <v>#REF!</v>
      </c>
      <c r="D353" s="432" t="e">
        <f>'MP3-4'!#REF!</f>
        <v>#REF!</v>
      </c>
      <c r="E353" s="442" t="e">
        <f>'MP3-4'!#REF!</f>
        <v>#REF!</v>
      </c>
      <c r="F353" s="442" t="e">
        <f>'MP3-4'!#REF!</f>
        <v>#REF!</v>
      </c>
      <c r="G353" s="435" t="e">
        <f>'MP3-4'!#REF!</f>
        <v>#REF!</v>
      </c>
      <c r="H353" s="434" t="e">
        <f>'MP3-4'!#REF!</f>
        <v>#REF!</v>
      </c>
      <c r="I353" s="433">
        <f>PI!I274</f>
        <v>0</v>
      </c>
    </row>
    <row r="354" spans="1:9" x14ac:dyDescent="0.15">
      <c r="A354" s="534" t="e">
        <f>'MP3-4'!#REF!</f>
        <v>#REF!</v>
      </c>
      <c r="B354" s="431" t="e">
        <f>'MP3-4'!#REF!</f>
        <v>#REF!</v>
      </c>
      <c r="C354" s="431" t="e">
        <f>'MP3-4'!#REF!</f>
        <v>#REF!</v>
      </c>
      <c r="D354" s="432" t="e">
        <f>'MP3-4'!#REF!</f>
        <v>#REF!</v>
      </c>
      <c r="E354" s="442" t="e">
        <f>'MP3-4'!#REF!</f>
        <v>#REF!</v>
      </c>
      <c r="F354" s="442" t="e">
        <f>'MP3-4'!#REF!</f>
        <v>#REF!</v>
      </c>
      <c r="G354" s="435" t="e">
        <f>'MP3-4'!#REF!</f>
        <v>#REF!</v>
      </c>
      <c r="H354" s="434" t="e">
        <f>'MP3-4'!#REF!</f>
        <v>#REF!</v>
      </c>
      <c r="I354" s="433">
        <f>PI!I278</f>
        <v>0</v>
      </c>
    </row>
    <row r="355" spans="1:9" x14ac:dyDescent="0.15">
      <c r="A355" s="547" t="e">
        <f>'MMI3'!#REF!</f>
        <v>#REF!</v>
      </c>
      <c r="B355" s="431" t="e">
        <f>'MMI3'!#REF!</f>
        <v>#REF!</v>
      </c>
      <c r="C355" s="431" t="e">
        <f>'MMI3'!#REF!</f>
        <v>#REF!</v>
      </c>
      <c r="D355" s="432" t="e">
        <f>'MMI3'!#REF!</f>
        <v>#REF!</v>
      </c>
      <c r="E355" s="442" t="e">
        <f>'MMI3'!#REF!</f>
        <v>#REF!</v>
      </c>
      <c r="F355" s="442" t="e">
        <f>'MMI3'!#REF!</f>
        <v>#REF!</v>
      </c>
      <c r="G355" s="433" t="e">
        <f>'MMI3'!#REF!</f>
        <v>#REF!</v>
      </c>
      <c r="H355" s="434" t="e">
        <f>'MMI3'!#REF!</f>
        <v>#REF!</v>
      </c>
      <c r="I355" s="433">
        <f>PI!I222</f>
        <v>0</v>
      </c>
    </row>
    <row r="356" spans="1:9" x14ac:dyDescent="0.15">
      <c r="A356" s="534" t="e">
        <f>'MP3-4'!#REF!</f>
        <v>#REF!</v>
      </c>
      <c r="B356" s="431" t="e">
        <f>'MP3-4'!#REF!</f>
        <v>#REF!</v>
      </c>
      <c r="C356" s="431" t="e">
        <f>'MP3-4'!#REF!</f>
        <v>#REF!</v>
      </c>
      <c r="D356" s="432" t="e">
        <f>'MP3-4'!#REF!</f>
        <v>#REF!</v>
      </c>
      <c r="E356" s="442" t="e">
        <f>'MP3-4'!#REF!</f>
        <v>#REF!</v>
      </c>
      <c r="F356" s="442" t="e">
        <f>'MP3-4'!#REF!</f>
        <v>#REF!</v>
      </c>
      <c r="G356" s="435" t="e">
        <f>'MP3-4'!#REF!</f>
        <v>#REF!</v>
      </c>
      <c r="H356" s="434" t="e">
        <f>'MP3-4'!#REF!</f>
        <v>#REF!</v>
      </c>
      <c r="I356" s="433">
        <f>PI!I290</f>
        <v>0</v>
      </c>
    </row>
    <row r="357" spans="1:9" x14ac:dyDescent="0.15">
      <c r="A357" s="547" t="e">
        <f>'MMI3'!#REF!</f>
        <v>#REF!</v>
      </c>
      <c r="B357" s="431" t="e">
        <f>'MMI3'!#REF!</f>
        <v>#REF!</v>
      </c>
      <c r="C357" s="431" t="e">
        <f>'MMI3'!#REF!</f>
        <v>#REF!</v>
      </c>
      <c r="D357" s="432" t="e">
        <f>'MMI3'!#REF!</f>
        <v>#REF!</v>
      </c>
      <c r="E357" s="442" t="e">
        <f>'MMI3'!#REF!</f>
        <v>#REF!</v>
      </c>
      <c r="F357" s="442" t="e">
        <f>'MMI3'!#REF!</f>
        <v>#REF!</v>
      </c>
      <c r="G357" s="433" t="e">
        <f>'MMI3'!#REF!</f>
        <v>#REF!</v>
      </c>
      <c r="H357" s="434" t="e">
        <f>'MMI3'!#REF!</f>
        <v>#REF!</v>
      </c>
      <c r="I357" s="433">
        <f>PI!I221</f>
        <v>0</v>
      </c>
    </row>
    <row r="358" spans="1:9" x14ac:dyDescent="0.15">
      <c r="A358" s="535" t="e">
        <f>'GME3'!#REF!</f>
        <v>#REF!</v>
      </c>
      <c r="B358" s="436" t="e">
        <f>'GME3'!#REF!</f>
        <v>#REF!</v>
      </c>
      <c r="C358" s="436" t="e">
        <f>'GME3'!#REF!</f>
        <v>#REF!</v>
      </c>
      <c r="D358" s="437" t="e">
        <f>'GME3'!#REF!</f>
        <v>#REF!</v>
      </c>
      <c r="E358" s="444" t="e">
        <f>'GME3'!#REF!</f>
        <v>#REF!</v>
      </c>
      <c r="F358" s="444" t="e">
        <f>'GME3'!#REF!</f>
        <v>#REF!</v>
      </c>
      <c r="G358" s="435" t="e">
        <f>'GME3'!#REF!</f>
        <v>#REF!</v>
      </c>
      <c r="H358" s="451" t="e">
        <f>'GME3'!#REF!</f>
        <v>#REF!</v>
      </c>
      <c r="I358" s="433">
        <f>PI!I228</f>
        <v>0</v>
      </c>
    </row>
    <row r="359" spans="1:9" x14ac:dyDescent="0.15">
      <c r="A359" s="535" t="e">
        <f>'GME3'!#REF!</f>
        <v>#REF!</v>
      </c>
      <c r="B359" s="436" t="e">
        <f>'GME3'!#REF!</f>
        <v>#REF!</v>
      </c>
      <c r="C359" s="436" t="e">
        <f>'GME3'!#REF!</f>
        <v>#REF!</v>
      </c>
      <c r="D359" s="437" t="e">
        <f>'GME3'!#REF!</f>
        <v>#REF!</v>
      </c>
      <c r="E359" s="444" t="e">
        <f>'GME3'!#REF!</f>
        <v>#REF!</v>
      </c>
      <c r="F359" s="444" t="e">
        <f>'GME3'!#REF!</f>
        <v>#REF!</v>
      </c>
      <c r="G359" s="435" t="e">
        <f>'GME3'!#REF!</f>
        <v>#REF!</v>
      </c>
      <c r="H359" s="451" t="e">
        <f>'GME3'!#REF!</f>
        <v>#REF!</v>
      </c>
      <c r="I359" s="433">
        <f>PI!I253</f>
        <v>0</v>
      </c>
    </row>
    <row r="360" spans="1:9" x14ac:dyDescent="0.15">
      <c r="A360" s="535" t="e">
        <f>'GME3'!#REF!</f>
        <v>#REF!</v>
      </c>
      <c r="B360" s="436" t="e">
        <f>'GME3'!#REF!</f>
        <v>#REF!</v>
      </c>
      <c r="C360" s="436" t="e">
        <f>'GME3'!#REF!</f>
        <v>#REF!</v>
      </c>
      <c r="D360" s="437" t="e">
        <f>'GME3'!#REF!</f>
        <v>#REF!</v>
      </c>
      <c r="E360" s="444" t="e">
        <f>'GME3'!#REF!</f>
        <v>#REF!</v>
      </c>
      <c r="F360" s="444" t="e">
        <f>'GME3'!#REF!</f>
        <v>#REF!</v>
      </c>
      <c r="G360" s="435" t="e">
        <f>'GME3'!#REF!</f>
        <v>#REF!</v>
      </c>
      <c r="H360" s="451" t="e">
        <f>'GME3'!#REF!</f>
        <v>#REF!</v>
      </c>
      <c r="I360" s="433">
        <f>PI!I254</f>
        <v>0</v>
      </c>
    </row>
    <row r="361" spans="1:9" x14ac:dyDescent="0.15">
      <c r="A361" s="534" t="e">
        <f>'MP3-4'!#REF!</f>
        <v>#REF!</v>
      </c>
      <c r="B361" s="431" t="e">
        <f>'MP3-4'!#REF!</f>
        <v>#REF!</v>
      </c>
      <c r="C361" s="431" t="e">
        <f>'MP3-4'!#REF!</f>
        <v>#REF!</v>
      </c>
      <c r="D361" s="432" t="e">
        <f>'MP3-4'!#REF!</f>
        <v>#REF!</v>
      </c>
      <c r="E361" s="442" t="e">
        <f>'MP3-4'!#REF!</f>
        <v>#REF!</v>
      </c>
      <c r="F361" s="442" t="e">
        <f>'MP3-4'!#REF!</f>
        <v>#REF!</v>
      </c>
      <c r="G361" s="435" t="e">
        <f>'MP3-4'!#REF!</f>
        <v>#REF!</v>
      </c>
      <c r="H361" s="434" t="e">
        <f>'MP3-4'!#REF!</f>
        <v>#REF!</v>
      </c>
      <c r="I361" s="433">
        <f>PI!I336</f>
        <v>0</v>
      </c>
    </row>
    <row r="362" spans="1:9" x14ac:dyDescent="0.15">
      <c r="A362" s="535" t="e">
        <f>'GME3'!#REF!</f>
        <v>#REF!</v>
      </c>
      <c r="B362" s="436" t="e">
        <f>'GME3'!#REF!</f>
        <v>#REF!</v>
      </c>
      <c r="C362" s="436" t="e">
        <f>'GME3'!#REF!</f>
        <v>#REF!</v>
      </c>
      <c r="D362" s="437" t="e">
        <f>'GME3'!#REF!</f>
        <v>#REF!</v>
      </c>
      <c r="E362" s="444" t="e">
        <f>'GME3'!#REF!</f>
        <v>#REF!</v>
      </c>
      <c r="F362" s="444" t="e">
        <f>'GME3'!#REF!</f>
        <v>#REF!</v>
      </c>
      <c r="G362" s="435" t="e">
        <f>'GME3'!#REF!</f>
        <v>#REF!</v>
      </c>
      <c r="H362" s="451" t="e">
        <f>'GME3'!#REF!</f>
        <v>#REF!</v>
      </c>
      <c r="I362" s="433">
        <f>PI!I255</f>
        <v>0</v>
      </c>
    </row>
    <row r="363" spans="1:9" x14ac:dyDescent="0.15">
      <c r="A363" s="535" t="e">
        <f>'GME3'!#REF!</f>
        <v>#REF!</v>
      </c>
      <c r="B363" s="436" t="e">
        <f>'GME3'!#REF!</f>
        <v>#REF!</v>
      </c>
      <c r="C363" s="436" t="e">
        <f>'GME3'!#REF!</f>
        <v>#REF!</v>
      </c>
      <c r="D363" s="437" t="e">
        <f>'GME3'!#REF!</f>
        <v>#REF!</v>
      </c>
      <c r="E363" s="444" t="e">
        <f>'GME3'!#REF!</f>
        <v>#REF!</v>
      </c>
      <c r="F363" s="444" t="e">
        <f>'GME3'!#REF!</f>
        <v>#REF!</v>
      </c>
      <c r="G363" s="435" t="e">
        <f>'GME3'!#REF!</f>
        <v>#REF!</v>
      </c>
      <c r="H363" s="451" t="e">
        <f>'GME3'!#REF!</f>
        <v>#REF!</v>
      </c>
      <c r="I363" s="433">
        <f>PI!I272</f>
        <v>0</v>
      </c>
    </row>
    <row r="364" spans="1:9" x14ac:dyDescent="0.15">
      <c r="A364" s="535" t="e">
        <f>'GME3'!#REF!</f>
        <v>#REF!</v>
      </c>
      <c r="B364" s="436" t="e">
        <f>'GME3'!#REF!</f>
        <v>#REF!</v>
      </c>
      <c r="C364" s="436" t="e">
        <f>'GME3'!#REF!</f>
        <v>#REF!</v>
      </c>
      <c r="D364" s="437" t="e">
        <f>'GME3'!#REF!</f>
        <v>#REF!</v>
      </c>
      <c r="E364" s="444" t="e">
        <f>'GME3'!#REF!</f>
        <v>#REF!</v>
      </c>
      <c r="F364" s="444" t="e">
        <f>'GME3'!#REF!</f>
        <v>#REF!</v>
      </c>
      <c r="G364" s="435" t="e">
        <f>'GME3'!#REF!</f>
        <v>#REF!</v>
      </c>
      <c r="H364" s="451" t="e">
        <f>'GME3'!#REF!</f>
        <v>#REF!</v>
      </c>
      <c r="I364" s="433">
        <f>PI!I273</f>
        <v>0</v>
      </c>
    </row>
    <row r="365" spans="1:9" x14ac:dyDescent="0.15">
      <c r="A365" s="535" t="e">
        <f>'GME3'!#REF!</f>
        <v>#REF!</v>
      </c>
      <c r="B365" s="438" t="e">
        <f>'GME3'!#REF!</f>
        <v>#REF!</v>
      </c>
      <c r="C365" s="438" t="e">
        <f>'GME3'!#REF!</f>
        <v>#REF!</v>
      </c>
      <c r="D365" s="439" t="e">
        <f>'GME3'!#REF!</f>
        <v>#REF!</v>
      </c>
      <c r="E365" s="448" t="e">
        <f>'GME3'!#REF!</f>
        <v>#REF!</v>
      </c>
      <c r="F365" s="448" t="e">
        <f>'GME3'!#REF!</f>
        <v>#REF!</v>
      </c>
      <c r="G365" s="435" t="e">
        <f>'GME3'!#REF!</f>
        <v>#REF!</v>
      </c>
      <c r="H365" s="555" t="e">
        <f>'GME3'!#REF!</f>
        <v>#REF!</v>
      </c>
      <c r="I365" s="433">
        <f>PI!I301</f>
        <v>0</v>
      </c>
    </row>
    <row r="366" spans="1:9" x14ac:dyDescent="0.15">
      <c r="A366" s="547" t="e">
        <f>'MMI3'!#REF!</f>
        <v>#REF!</v>
      </c>
      <c r="B366" s="431" t="e">
        <f>'MMI3'!#REF!</f>
        <v>#REF!</v>
      </c>
      <c r="C366" s="431" t="e">
        <f>'MMI3'!#REF!</f>
        <v>#REF!</v>
      </c>
      <c r="D366" s="432" t="e">
        <f>'MMI3'!#REF!</f>
        <v>#REF!</v>
      </c>
      <c r="E366" s="442" t="e">
        <f>'MMI3'!#REF!</f>
        <v>#REF!</v>
      </c>
      <c r="F366" s="442" t="e">
        <f>'MMI3'!#REF!</f>
        <v>#REF!</v>
      </c>
      <c r="G366" s="433" t="e">
        <f>'MMI3'!#REF!</f>
        <v>#REF!</v>
      </c>
      <c r="H366" s="434" t="e">
        <f>'MMI3'!#REF!</f>
        <v>#REF!</v>
      </c>
      <c r="I366" s="433">
        <f>PI!I229</f>
        <v>0</v>
      </c>
    </row>
    <row r="367" spans="1:9" x14ac:dyDescent="0.15">
      <c r="A367" s="547" t="e">
        <f>'MMI3'!#REF!</f>
        <v>#REF!</v>
      </c>
      <c r="B367" s="431" t="e">
        <f>'MMI3'!#REF!</f>
        <v>#REF!</v>
      </c>
      <c r="C367" s="431" t="e">
        <f>'MMI3'!#REF!</f>
        <v>#REF!</v>
      </c>
      <c r="D367" s="432" t="e">
        <f>'MMI3'!#REF!</f>
        <v>#REF!</v>
      </c>
      <c r="E367" s="442" t="e">
        <f>'MMI3'!#REF!</f>
        <v>#REF!</v>
      </c>
      <c r="F367" s="442" t="e">
        <f>'MMI3'!#REF!</f>
        <v>#REF!</v>
      </c>
      <c r="G367" s="433" t="e">
        <f>'MMI3'!#REF!</f>
        <v>#REF!</v>
      </c>
      <c r="H367" s="434" t="e">
        <f>'MMI3'!#REF!</f>
        <v>#REF!</v>
      </c>
      <c r="I367" s="433">
        <f>PI!I232</f>
        <v>0</v>
      </c>
    </row>
    <row r="368" spans="1:9" x14ac:dyDescent="0.15">
      <c r="A368" s="547" t="e">
        <f>'MMI3'!#REF!</f>
        <v>#REF!</v>
      </c>
      <c r="B368" s="431" t="e">
        <f>'MMI3'!#REF!</f>
        <v>#REF!</v>
      </c>
      <c r="C368" s="431" t="e">
        <f>'MMI3'!#REF!</f>
        <v>#REF!</v>
      </c>
      <c r="D368" s="432" t="e">
        <f>'MMI3'!#REF!</f>
        <v>#REF!</v>
      </c>
      <c r="E368" s="442" t="e">
        <f>'MMI3'!#REF!</f>
        <v>#REF!</v>
      </c>
      <c r="F368" s="442" t="e">
        <f>'MMI3'!#REF!</f>
        <v>#REF!</v>
      </c>
      <c r="G368" s="433" t="e">
        <f>'MMI3'!#REF!</f>
        <v>#REF!</v>
      </c>
      <c r="H368" s="434" t="e">
        <f>'MMI3'!#REF!</f>
        <v>#REF!</v>
      </c>
      <c r="I368" s="433">
        <f>PI!I242</f>
        <v>0</v>
      </c>
    </row>
    <row r="369" spans="1:9" x14ac:dyDescent="0.15">
      <c r="A369" s="547" t="e">
        <f>'MMI3'!#REF!</f>
        <v>#REF!</v>
      </c>
      <c r="B369" s="431" t="e">
        <f>'MMI3'!#REF!</f>
        <v>#REF!</v>
      </c>
      <c r="C369" s="431" t="e">
        <f>'MMI3'!#REF!</f>
        <v>#REF!</v>
      </c>
      <c r="D369" s="432" t="e">
        <f>'MMI3'!#REF!</f>
        <v>#REF!</v>
      </c>
      <c r="E369" s="442" t="e">
        <f>'MMI3'!#REF!</f>
        <v>#REF!</v>
      </c>
      <c r="F369" s="442" t="e">
        <f>'MMI3'!#REF!</f>
        <v>#REF!</v>
      </c>
      <c r="G369" s="433" t="e">
        <f>'MMI3'!#REF!</f>
        <v>#REF!</v>
      </c>
      <c r="H369" s="434" t="e">
        <f>'MMI3'!#REF!</f>
        <v>#REF!</v>
      </c>
      <c r="I369" s="433">
        <f>PI!I243</f>
        <v>0</v>
      </c>
    </row>
    <row r="370" spans="1:9" x14ac:dyDescent="0.15">
      <c r="A370" s="535" t="e">
        <f>'GME3'!#REF!</f>
        <v>#REF!</v>
      </c>
      <c r="B370" s="438" t="e">
        <f>'GME3'!#REF!</f>
        <v>#REF!</v>
      </c>
      <c r="C370" s="438" t="e">
        <f>'GME3'!#REF!</f>
        <v>#REF!</v>
      </c>
      <c r="D370" s="439" t="e">
        <f>'GME3'!#REF!</f>
        <v>#REF!</v>
      </c>
      <c r="E370" s="448" t="e">
        <f>'GME3'!#REF!</f>
        <v>#REF!</v>
      </c>
      <c r="F370" s="448" t="e">
        <f>'GME3'!#REF!</f>
        <v>#REF!</v>
      </c>
      <c r="G370" s="435" t="e">
        <f>'GME3'!#REF!</f>
        <v>#REF!</v>
      </c>
      <c r="H370" s="555" t="e">
        <f>'GME3'!#REF!</f>
        <v>#REF!</v>
      </c>
      <c r="I370" s="433">
        <f>PI!I302</f>
        <v>0</v>
      </c>
    </row>
    <row r="371" spans="1:9" x14ac:dyDescent="0.15">
      <c r="A371" s="535" t="e">
        <f>'GME3'!#REF!</f>
        <v>#REF!</v>
      </c>
      <c r="B371" s="438" t="e">
        <f>'GME3'!#REF!</f>
        <v>#REF!</v>
      </c>
      <c r="C371" s="438" t="e">
        <f>'GME3'!#REF!</f>
        <v>#REF!</v>
      </c>
      <c r="D371" s="439" t="e">
        <f>'GME3'!#REF!</f>
        <v>#REF!</v>
      </c>
      <c r="E371" s="448" t="e">
        <f>'GME3'!#REF!</f>
        <v>#REF!</v>
      </c>
      <c r="F371" s="448" t="e">
        <f>'GME3'!#REF!</f>
        <v>#REF!</v>
      </c>
      <c r="G371" s="435" t="e">
        <f>'GME3'!#REF!</f>
        <v>#REF!</v>
      </c>
      <c r="H371" s="555" t="e">
        <f>'GME3'!#REF!</f>
        <v>#REF!</v>
      </c>
      <c r="I371" s="433">
        <f>PI!I319</f>
        <v>0</v>
      </c>
    </row>
    <row r="372" spans="1:9" x14ac:dyDescent="0.15">
      <c r="A372" s="547" t="e">
        <f>'MMI3'!#REF!</f>
        <v>#REF!</v>
      </c>
      <c r="B372" s="431" t="e">
        <f>'MMI3'!#REF!</f>
        <v>#REF!</v>
      </c>
      <c r="C372" s="431" t="e">
        <f>'MMI3'!#REF!</f>
        <v>#REF!</v>
      </c>
      <c r="D372" s="432" t="e">
        <f>'MMI3'!#REF!</f>
        <v>#REF!</v>
      </c>
      <c r="E372" s="442" t="e">
        <f>'MMI3'!#REF!</f>
        <v>#REF!</v>
      </c>
      <c r="F372" s="442" t="e">
        <f>'MMI3'!#REF!</f>
        <v>#REF!</v>
      </c>
      <c r="G372" s="433" t="e">
        <f>'MMI3'!#REF!</f>
        <v>#REF!</v>
      </c>
      <c r="H372" s="434" t="e">
        <f>'MMI3'!#REF!</f>
        <v>#REF!</v>
      </c>
      <c r="I372" s="433">
        <f>PI!I249</f>
        <v>0</v>
      </c>
    </row>
    <row r="373" spans="1:9" x14ac:dyDescent="0.15">
      <c r="A373" s="547" t="e">
        <f>'MMI3'!#REF!</f>
        <v>#REF!</v>
      </c>
      <c r="B373" s="431" t="e">
        <f>'MMI3'!#REF!</f>
        <v>#REF!</v>
      </c>
      <c r="C373" s="431" t="e">
        <f>'MMI3'!#REF!</f>
        <v>#REF!</v>
      </c>
      <c r="D373" s="432" t="e">
        <f>'MMI3'!#REF!</f>
        <v>#REF!</v>
      </c>
      <c r="E373" s="442" t="e">
        <f>'MMI3'!#REF!</f>
        <v>#REF!</v>
      </c>
      <c r="F373" s="442" t="e">
        <f>'MMI3'!#REF!</f>
        <v>#REF!</v>
      </c>
      <c r="G373" s="433" t="e">
        <f>'MMI3'!#REF!</f>
        <v>#REF!</v>
      </c>
      <c r="H373" s="434" t="e">
        <f>'MMI3'!#REF!</f>
        <v>#REF!</v>
      </c>
      <c r="I373" s="433">
        <f>PI!I252</f>
        <v>0</v>
      </c>
    </row>
    <row r="374" spans="1:9" x14ac:dyDescent="0.15">
      <c r="A374" s="535" t="e">
        <f>'GME3'!#REF!</f>
        <v>#REF!</v>
      </c>
      <c r="B374" s="438" t="e">
        <f>'GME3'!#REF!</f>
        <v>#REF!</v>
      </c>
      <c r="C374" s="438" t="e">
        <f>'GME3'!#REF!</f>
        <v>#REF!</v>
      </c>
      <c r="D374" s="439" t="e">
        <f>'GME3'!#REF!</f>
        <v>#REF!</v>
      </c>
      <c r="E374" s="448" t="e">
        <f>'GME3'!#REF!</f>
        <v>#REF!</v>
      </c>
      <c r="F374" s="448" t="e">
        <f>'GME3'!#REF!</f>
        <v>#REF!</v>
      </c>
      <c r="G374" s="526" t="e">
        <f>'GME3'!#REF!</f>
        <v>#REF!</v>
      </c>
      <c r="H374" s="555" t="e">
        <f>'GME3'!#REF!</f>
        <v>#REF!</v>
      </c>
    </row>
    <row r="375" spans="1:9" x14ac:dyDescent="0.15">
      <c r="A375" s="547" t="e">
        <f>'MMI3'!#REF!</f>
        <v>#REF!</v>
      </c>
      <c r="B375" s="431" t="e">
        <f>'MMI3'!#REF!</f>
        <v>#REF!</v>
      </c>
      <c r="C375" s="431" t="e">
        <f>'MMI3'!#REF!</f>
        <v>#REF!</v>
      </c>
      <c r="D375" s="432" t="e">
        <f>'MMI3'!#REF!</f>
        <v>#REF!</v>
      </c>
      <c r="E375" s="442" t="e">
        <f>'MMI3'!#REF!</f>
        <v>#REF!</v>
      </c>
      <c r="F375" s="442" t="e">
        <f>'MMI3'!#REF!</f>
        <v>#REF!</v>
      </c>
      <c r="G375" s="433" t="e">
        <f>'MMI3'!#REF!</f>
        <v>#REF!</v>
      </c>
      <c r="H375" s="434" t="e">
        <f>'MMI3'!#REF!</f>
        <v>#REF!</v>
      </c>
      <c r="I375" s="433">
        <f>PI!I275</f>
        <v>0</v>
      </c>
    </row>
    <row r="376" spans="1:9" ht="14" thickBot="1" x14ac:dyDescent="0.2">
      <c r="A376" s="547" t="e">
        <f>'MMI3'!#REF!</f>
        <v>#REF!</v>
      </c>
      <c r="B376" s="431" t="e">
        <f>'MMI3'!#REF!</f>
        <v>#REF!</v>
      </c>
      <c r="C376" s="431" t="e">
        <f>'MMI3'!#REF!</f>
        <v>#REF!</v>
      </c>
      <c r="D376" s="432" t="e">
        <f>'MMI3'!#REF!</f>
        <v>#REF!</v>
      </c>
      <c r="E376" s="442" t="e">
        <f>'MMI3'!#REF!</f>
        <v>#REF!</v>
      </c>
      <c r="F376" s="442" t="e">
        <f>'MMI3'!#REF!</f>
        <v>#REF!</v>
      </c>
      <c r="G376" s="433" t="e">
        <f>'MMI3'!#REF!</f>
        <v>#REF!</v>
      </c>
      <c r="H376" s="434" t="e">
        <f>'MMI3'!#REF!</f>
        <v>#REF!</v>
      </c>
      <c r="I376" s="433">
        <f>PI!I277</f>
        <v>0</v>
      </c>
    </row>
    <row r="377" spans="1:9" x14ac:dyDescent="0.15">
      <c r="A377" s="685" t="e">
        <f>'MMI3'!#REF!</f>
        <v>#REF!</v>
      </c>
      <c r="B377" s="427" t="e">
        <f>'MMI3'!#REF!</f>
        <v>#REF!</v>
      </c>
      <c r="C377" s="427" t="e">
        <f>'MMI3'!#REF!</f>
        <v>#REF!</v>
      </c>
      <c r="D377" s="428" t="e">
        <f>'MMI3'!#REF!</f>
        <v>#REF!</v>
      </c>
      <c r="E377" s="441" t="e">
        <f>'MMI3'!#REF!</f>
        <v>#REF!</v>
      </c>
      <c r="F377" s="441" t="e">
        <f>'MMI3'!#REF!</f>
        <v>#REF!</v>
      </c>
      <c r="G377" s="429" t="e">
        <f>'MMI3'!#REF!</f>
        <v>#REF!</v>
      </c>
      <c r="H377" s="430" t="e">
        <f>'MMI3'!#REF!</f>
        <v>#REF!</v>
      </c>
      <c r="I377" s="433">
        <f>PI!I306</f>
        <v>0</v>
      </c>
    </row>
    <row r="378" spans="1:9" x14ac:dyDescent="0.15">
      <c r="A378" s="547" t="e">
        <f>'MMI3'!#REF!</f>
        <v>#REF!</v>
      </c>
      <c r="B378" s="431" t="e">
        <f>'MMI3'!#REF!</f>
        <v>#REF!</v>
      </c>
      <c r="C378" s="431" t="e">
        <f>'MMI3'!#REF!</f>
        <v>#REF!</v>
      </c>
      <c r="D378" s="432" t="e">
        <f>'MMI3'!#REF!</f>
        <v>#REF!</v>
      </c>
      <c r="E378" s="442" t="e">
        <f>'MMI3'!#REF!</f>
        <v>#REF!</v>
      </c>
      <c r="F378" s="442" t="e">
        <f>'MMI3'!#REF!</f>
        <v>#REF!</v>
      </c>
      <c r="G378" s="433" t="e">
        <f>'MMI3'!#REF!</f>
        <v>#REF!</v>
      </c>
      <c r="H378" s="434" t="e">
        <f>'MMI3'!#REF!</f>
        <v>#REF!</v>
      </c>
      <c r="I378" s="433">
        <f>PI!I305</f>
        <v>0</v>
      </c>
    </row>
    <row r="379" spans="1:9" x14ac:dyDescent="0.15">
      <c r="A379" s="547" t="e">
        <f>'MMI3'!#REF!</f>
        <v>#REF!</v>
      </c>
      <c r="B379" s="431" t="e">
        <f>'MMI3'!#REF!</f>
        <v>#REF!</v>
      </c>
      <c r="C379" s="431" t="e">
        <f>'MMI3'!#REF!</f>
        <v>#REF!</v>
      </c>
      <c r="D379" s="432" t="e">
        <f>'MMI3'!#REF!</f>
        <v>#REF!</v>
      </c>
      <c r="E379" s="442" t="e">
        <f>'MMI3'!#REF!</f>
        <v>#REF!</v>
      </c>
      <c r="F379" s="442" t="e">
        <f>'MMI3'!#REF!</f>
        <v>#REF!</v>
      </c>
      <c r="G379" s="433" t="e">
        <f>'MMI3'!#REF!</f>
        <v>#REF!</v>
      </c>
      <c r="H379" s="434" t="e">
        <f>'MMI3'!#REF!</f>
        <v>#REF!</v>
      </c>
      <c r="I379" s="433">
        <f>PI!I312</f>
        <v>0</v>
      </c>
    </row>
    <row r="380" spans="1:9" x14ac:dyDescent="0.15">
      <c r="A380" s="547" t="e">
        <f>'MMI3'!#REF!</f>
        <v>#REF!</v>
      </c>
      <c r="B380" s="431" t="e">
        <f>'MMI3'!#REF!</f>
        <v>#REF!</v>
      </c>
      <c r="C380" s="431" t="e">
        <f>'MMI3'!#REF!</f>
        <v>#REF!</v>
      </c>
      <c r="D380" s="432" t="e">
        <f>'MMI3'!#REF!</f>
        <v>#REF!</v>
      </c>
      <c r="E380" s="442" t="e">
        <f>'MMI3'!#REF!</f>
        <v>#REF!</v>
      </c>
      <c r="F380" s="442" t="e">
        <f>'MMI3'!#REF!</f>
        <v>#REF!</v>
      </c>
      <c r="G380" s="433" t="e">
        <f>'MMI3'!#REF!</f>
        <v>#REF!</v>
      </c>
      <c r="H380" s="434" t="e">
        <f>'MMI3'!#REF!</f>
        <v>#REF!</v>
      </c>
      <c r="I380" s="433">
        <f>PI!I313</f>
        <v>0</v>
      </c>
    </row>
    <row r="381" spans="1:9" x14ac:dyDescent="0.15">
      <c r="A381" s="413" t="e">
        <f>'GP2'!#REF!</f>
        <v>#REF!</v>
      </c>
      <c r="B381" s="431" t="e">
        <f>'GP2'!#REF!</f>
        <v>#REF!</v>
      </c>
      <c r="C381" s="431" t="e">
        <f>'GP2'!#REF!</f>
        <v>#REF!</v>
      </c>
      <c r="D381" s="504" t="e">
        <f>'GP2'!#REF!</f>
        <v>#REF!</v>
      </c>
      <c r="E381" s="443" t="e">
        <f>'GP2'!#REF!</f>
        <v>#REF!</v>
      </c>
      <c r="F381" s="442" t="e">
        <f>'GP2'!#REF!</f>
        <v>#REF!</v>
      </c>
      <c r="G381" s="435" t="e">
        <f>'GP2'!#REF!</f>
        <v>#REF!</v>
      </c>
      <c r="H381" s="544" t="e">
        <f>'GP2'!#REF!</f>
        <v>#REF!</v>
      </c>
    </row>
    <row r="382" spans="1:9" x14ac:dyDescent="0.15">
      <c r="A382" s="413" t="e">
        <f>'GP2'!#REF!</f>
        <v>#REF!</v>
      </c>
      <c r="B382" s="431" t="e">
        <f>'GP2'!#REF!</f>
        <v>#REF!</v>
      </c>
      <c r="C382" s="431" t="e">
        <f>'GP2'!#REF!</f>
        <v>#REF!</v>
      </c>
      <c r="D382" s="504" t="e">
        <f>'GP2'!#REF!</f>
        <v>#REF!</v>
      </c>
      <c r="E382" s="443" t="e">
        <f>'GP2'!#REF!</f>
        <v>#REF!</v>
      </c>
      <c r="F382" s="442" t="e">
        <f>'GP2'!#REF!</f>
        <v>#REF!</v>
      </c>
      <c r="G382" s="435" t="e">
        <f>'GP2'!#REF!</f>
        <v>#REF!</v>
      </c>
      <c r="H382" s="544" t="e">
        <f>'GP2'!#REF!</f>
        <v>#REF!</v>
      </c>
    </row>
    <row r="383" spans="1:9" x14ac:dyDescent="0.15">
      <c r="A383" s="413" t="e">
        <f>'GP2'!#REF!</f>
        <v>#REF!</v>
      </c>
      <c r="B383" s="431" t="e">
        <f>'GP2'!#REF!</f>
        <v>#REF!</v>
      </c>
      <c r="C383" s="431" t="e">
        <f>'GP2'!#REF!</f>
        <v>#REF!</v>
      </c>
      <c r="D383" s="504" t="e">
        <f>'GP2'!#REF!</f>
        <v>#REF!</v>
      </c>
      <c r="E383" s="443" t="e">
        <f>'GP2'!#REF!</f>
        <v>#REF!</v>
      </c>
      <c r="F383" s="442" t="e">
        <f>'GP2'!#REF!</f>
        <v>#REF!</v>
      </c>
      <c r="G383" s="435" t="e">
        <f>'GP2'!#REF!</f>
        <v>#REF!</v>
      </c>
      <c r="H383" s="544" t="e">
        <f>'GP2'!#REF!</f>
        <v>#REF!</v>
      </c>
    </row>
    <row r="384" spans="1:9" ht="14" thickBot="1" x14ac:dyDescent="0.2">
      <c r="A384" s="770" t="e">
        <f>'GP2'!#REF!</f>
        <v>#REF!</v>
      </c>
      <c r="B384" s="453" t="e">
        <f>'GP2'!#REF!</f>
        <v>#REF!</v>
      </c>
      <c r="C384" s="453" t="e">
        <f>'GP2'!#REF!</f>
        <v>#REF!</v>
      </c>
      <c r="D384" s="531" t="e">
        <f>'GP2'!#REF!</f>
        <v>#REF!</v>
      </c>
      <c r="E384" s="454" t="e">
        <f>'GP2'!#REF!</f>
        <v>#REF!</v>
      </c>
      <c r="F384" s="455" t="e">
        <f>'GP2'!#REF!</f>
        <v>#REF!</v>
      </c>
      <c r="G384" s="456" t="e">
        <f>'GP2'!#REF!</f>
        <v>#REF!</v>
      </c>
      <c r="H384" s="786" t="e">
        <f>'GP2'!#REF!</f>
        <v>#REF!</v>
      </c>
    </row>
    <row r="385" spans="1:9" x14ac:dyDescent="0.15">
      <c r="A385" s="778" t="e">
        <f>'MMI3'!#REF!</f>
        <v>#REF!</v>
      </c>
      <c r="B385" s="686" t="e">
        <f>'MMI3'!#REF!</f>
        <v>#REF!</v>
      </c>
      <c r="C385" s="688" t="e">
        <f>'MMI3'!#REF!</f>
        <v>#REF!</v>
      </c>
      <c r="D385" s="689" t="e">
        <f>'MMI3'!#REF!</f>
        <v>#REF!</v>
      </c>
      <c r="E385" s="691" t="e">
        <f>'MMI3'!#REF!</f>
        <v>#REF!</v>
      </c>
      <c r="F385" s="691" t="e">
        <f>'MMI3'!#REF!</f>
        <v>#REF!</v>
      </c>
      <c r="G385" s="785" t="e">
        <f>'MMI3'!#REF!</f>
        <v>#REF!</v>
      </c>
      <c r="H385" s="696" t="e">
        <f>'MMI3'!#REF!</f>
        <v>#REF!</v>
      </c>
      <c r="I385" s="433">
        <f>PI!I321</f>
        <v>0</v>
      </c>
    </row>
    <row r="386" spans="1:9" x14ac:dyDescent="0.15">
      <c r="A386" s="773" t="e">
        <f>'GP2'!#REF!</f>
        <v>#REF!</v>
      </c>
      <c r="B386" s="458" t="e">
        <f>'GP2'!#REF!</f>
        <v>#REF!</v>
      </c>
      <c r="C386" s="459" t="e">
        <f>'GP2'!#REF!</f>
        <v>#REF!</v>
      </c>
      <c r="D386" s="781" t="e">
        <f>'GP2'!#REF!</f>
        <v>#REF!</v>
      </c>
      <c r="E386" s="783" t="e">
        <f>'GP2'!#REF!</f>
        <v>#REF!</v>
      </c>
      <c r="F386" s="461" t="e">
        <f>'GP2'!#REF!</f>
        <v>#REF!</v>
      </c>
      <c r="G386" s="494" t="e">
        <f>'GP2'!#REF!</f>
        <v>#REF!</v>
      </c>
      <c r="H386" s="788" t="e">
        <f>'GP2'!#REF!</f>
        <v>#REF!</v>
      </c>
    </row>
    <row r="387" spans="1:9" x14ac:dyDescent="0.15">
      <c r="A387" s="773" t="e">
        <f>'GP2'!#REF!</f>
        <v>#REF!</v>
      </c>
      <c r="B387" s="458" t="e">
        <f>'GP2'!#REF!</f>
        <v>#REF!</v>
      </c>
      <c r="C387" s="459" t="e">
        <f>'GP2'!#REF!</f>
        <v>#REF!</v>
      </c>
      <c r="D387" s="781" t="e">
        <f>'GP2'!#REF!</f>
        <v>#REF!</v>
      </c>
      <c r="E387" s="783" t="e">
        <f>'GP2'!#REF!</f>
        <v>#REF!</v>
      </c>
      <c r="F387" s="461" t="e">
        <f>'GP2'!#REF!</f>
        <v>#REF!</v>
      </c>
      <c r="G387" s="494" t="e">
        <f>'GP2'!#REF!</f>
        <v>#REF!</v>
      </c>
      <c r="H387" s="788" t="e">
        <f>'GP2'!#REF!</f>
        <v>#REF!</v>
      </c>
    </row>
    <row r="388" spans="1:9" ht="14" thickBot="1" x14ac:dyDescent="0.2">
      <c r="A388" s="778" t="e">
        <f>'MMI3'!#REF!</f>
        <v>#REF!</v>
      </c>
      <c r="B388" s="458" t="e">
        <f>'MMI3'!#REF!</f>
        <v>#REF!</v>
      </c>
      <c r="C388" s="459" t="e">
        <f>'MMI3'!#REF!</f>
        <v>#REF!</v>
      </c>
      <c r="D388" s="460" t="e">
        <f>'MMI3'!#REF!</f>
        <v>#REF!</v>
      </c>
      <c r="E388" s="461" t="e">
        <f>'MMI3'!#REF!</f>
        <v>#REF!</v>
      </c>
      <c r="F388" s="461" t="e">
        <f>'MMI3'!#REF!</f>
        <v>#REF!</v>
      </c>
      <c r="G388" s="532" t="e">
        <f>'MMI3'!#REF!</f>
        <v>#REF!</v>
      </c>
      <c r="H388" s="533" t="e">
        <f>'MMI3'!#REF!</f>
        <v>#REF!</v>
      </c>
      <c r="I388" s="433">
        <f>PI!I323</f>
        <v>0</v>
      </c>
    </row>
    <row r="389" spans="1:9" x14ac:dyDescent="0.15">
      <c r="A389" s="774" t="e">
        <f>'MMI3'!#REF!</f>
        <v>#REF!</v>
      </c>
      <c r="B389" s="458" t="e">
        <f>'MMI3'!#REF!</f>
        <v>#REF!</v>
      </c>
      <c r="C389" s="459" t="e">
        <f>'MMI3'!#REF!</f>
        <v>#REF!</v>
      </c>
      <c r="D389" s="460" t="e">
        <f>'MMI3'!#REF!</f>
        <v>#REF!</v>
      </c>
      <c r="E389" s="461" t="e">
        <f>'MMI3'!#REF!</f>
        <v>#REF!</v>
      </c>
      <c r="F389" s="461" t="e">
        <f>'MMI3'!#REF!</f>
        <v>#REF!</v>
      </c>
      <c r="G389" s="532" t="e">
        <f>'MMI3'!#REF!</f>
        <v>#REF!</v>
      </c>
      <c r="H389" s="789" t="e">
        <f>'MMI3'!#REF!</f>
        <v>#REF!</v>
      </c>
      <c r="I389" s="433">
        <f>PI!I357</f>
        <v>0</v>
      </c>
    </row>
    <row r="390" spans="1:9" x14ac:dyDescent="0.15">
      <c r="A390" s="547" t="e">
        <f>'MMI3'!#REF!</f>
        <v>#REF!</v>
      </c>
      <c r="B390" s="458" t="e">
        <f>'MMI3'!#REF!</f>
        <v>#REF!</v>
      </c>
      <c r="C390" s="459" t="e">
        <f>'MMI3'!#REF!</f>
        <v>#REF!</v>
      </c>
      <c r="D390" s="460" t="e">
        <f>'MMI3'!#REF!</f>
        <v>#REF!</v>
      </c>
      <c r="E390" s="461" t="e">
        <f>'MMI3'!#REF!</f>
        <v>#REF!</v>
      </c>
      <c r="F390" s="461" t="e">
        <f>'MMI3'!#REF!</f>
        <v>#REF!</v>
      </c>
      <c r="G390" s="532" t="e">
        <f>'MMI3'!#REF!</f>
        <v>#REF!</v>
      </c>
      <c r="H390" s="533" t="e">
        <f>'MMI3'!#REF!</f>
        <v>#REF!</v>
      </c>
      <c r="I390" s="433">
        <f>PI!I359</f>
        <v>0</v>
      </c>
    </row>
    <row r="391" spans="1:9" x14ac:dyDescent="0.15">
      <c r="A391" s="773" t="e">
        <f>'GP2'!#REF!</f>
        <v>#REF!</v>
      </c>
      <c r="B391" s="458" t="e">
        <f>'GP2'!#REF!</f>
        <v>#REF!</v>
      </c>
      <c r="C391" s="459" t="e">
        <f>'GP2'!#REF!</f>
        <v>#REF!</v>
      </c>
      <c r="D391" s="781" t="e">
        <f>'GP2'!#REF!</f>
        <v>#REF!</v>
      </c>
      <c r="E391" s="783" t="e">
        <f>'GP2'!#REF!</f>
        <v>#REF!</v>
      </c>
      <c r="F391" s="461" t="e">
        <f>'GP2'!#REF!</f>
        <v>#REF!</v>
      </c>
      <c r="G391" s="494" t="e">
        <f>'GP2'!#REF!</f>
        <v>#REF!</v>
      </c>
      <c r="H391" s="790" t="e">
        <f>'GP2'!#REF!</f>
        <v>#REF!</v>
      </c>
    </row>
    <row r="392" spans="1:9" x14ac:dyDescent="0.15">
      <c r="A392" s="680" t="e">
        <f>'CI2'!#REF!</f>
        <v>#REF!</v>
      </c>
      <c r="B392" s="458" t="e">
        <f>'CI2'!#REF!</f>
        <v>#REF!</v>
      </c>
      <c r="C392" s="459" t="e">
        <f>'CI2'!#REF!</f>
        <v>#REF!</v>
      </c>
      <c r="D392" s="460" t="e">
        <f>'CI2'!#REF!</f>
        <v>#REF!</v>
      </c>
      <c r="E392" s="461" t="e">
        <f>'CI2'!#REF!</f>
        <v>#REF!</v>
      </c>
      <c r="F392" s="461" t="e">
        <f>'CI2'!#REF!</f>
        <v>#REF!</v>
      </c>
      <c r="G392" s="532" t="e">
        <f>'CI2'!#REF!</f>
        <v>#REF!</v>
      </c>
      <c r="H392" s="532" t="e">
        <f>'CI2'!#REF!</f>
        <v>#REF!</v>
      </c>
      <c r="I392" s="433">
        <f>PI!I69</f>
        <v>0</v>
      </c>
    </row>
    <row r="393" spans="1:9" x14ac:dyDescent="0.15">
      <c r="A393" s="680" t="e">
        <f>'CI2'!#REF!</f>
        <v>#REF!</v>
      </c>
      <c r="B393" s="458" t="e">
        <f>'CI2'!#REF!</f>
        <v>#REF!</v>
      </c>
      <c r="C393" s="459" t="e">
        <f>'CI2'!#REF!</f>
        <v>#REF!</v>
      </c>
      <c r="D393" s="460" t="e">
        <f>'CI2'!#REF!</f>
        <v>#REF!</v>
      </c>
      <c r="E393" s="461" t="e">
        <f>'CI2'!#REF!</f>
        <v>#REF!</v>
      </c>
      <c r="F393" s="461" t="e">
        <f>'CI2'!#REF!</f>
        <v>#REF!</v>
      </c>
      <c r="G393" s="532" t="e">
        <f>'CI2'!#REF!</f>
        <v>#REF!</v>
      </c>
      <c r="H393" s="532" t="e">
        <f>'CI2'!#REF!</f>
        <v>#REF!</v>
      </c>
      <c r="I393" s="433">
        <f>PI!I70</f>
        <v>0</v>
      </c>
    </row>
    <row r="394" spans="1:9" x14ac:dyDescent="0.15">
      <c r="A394" s="680" t="e">
        <f>'CI2'!#REF!</f>
        <v>#REF!</v>
      </c>
      <c r="B394" s="458" t="e">
        <f>'CI2'!#REF!</f>
        <v>#REF!</v>
      </c>
      <c r="C394" s="459" t="e">
        <f>'CI2'!#REF!</f>
        <v>#REF!</v>
      </c>
      <c r="D394" s="460" t="e">
        <f>'CI2'!#REF!</f>
        <v>#REF!</v>
      </c>
      <c r="E394" s="461" t="e">
        <f>'CI2'!#REF!</f>
        <v>#REF!</v>
      </c>
      <c r="F394" s="461" t="e">
        <f>'CI2'!#REF!</f>
        <v>#REF!</v>
      </c>
      <c r="G394" s="532" t="e">
        <f>'CI2'!#REF!</f>
        <v>#REF!</v>
      </c>
      <c r="H394" s="532" t="e">
        <f>'CI2'!#REF!</f>
        <v>#REF!</v>
      </c>
      <c r="I394" s="433">
        <f>PI!I121</f>
        <v>0</v>
      </c>
    </row>
  </sheetData>
  <autoFilter ref="A1:I394" xr:uid="{00000000-0001-0000-1400-000000000000}">
    <sortState xmlns:xlrd2="http://schemas.microsoft.com/office/spreadsheetml/2017/richdata2" ref="A2:I394">
      <sortCondition ref="D1:D394"/>
    </sortState>
  </autoFilter>
  <sortState xmlns:xlrd2="http://schemas.microsoft.com/office/spreadsheetml/2017/richdata2" ref="A2:I399">
    <sortCondition ref="D2:D399"/>
    <sortCondition ref="E2:E399"/>
    <sortCondition ref="C2:C399"/>
  </sortState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09"/>
  <sheetViews>
    <sheetView zoomScale="90" zoomScaleNormal="90" workbookViewId="0"/>
  </sheetViews>
  <sheetFormatPr baseColWidth="10" defaultRowHeight="15" x14ac:dyDescent="0.2"/>
  <cols>
    <col min="1" max="1" width="31.5" bestFit="1" customWidth="1"/>
    <col min="2" max="2" width="6.33203125" customWidth="1"/>
    <col min="3" max="3" width="9.6640625" customWidth="1"/>
    <col min="4" max="4" width="26.6640625" customWidth="1"/>
    <col min="5" max="6" width="9.1640625" customWidth="1"/>
    <col min="9" max="9" width="7" customWidth="1"/>
    <col min="10" max="10" width="9.33203125" customWidth="1"/>
    <col min="11" max="11" width="28.5" customWidth="1"/>
    <col min="12" max="12" width="9.1640625" customWidth="1"/>
    <col min="14" max="14" width="14.33203125" style="74" customWidth="1"/>
  </cols>
  <sheetData>
    <row r="1" spans="1:15" x14ac:dyDescent="0.2">
      <c r="B1" s="245" t="s">
        <v>76</v>
      </c>
      <c r="I1" s="94" t="s">
        <v>77</v>
      </c>
      <c r="K1" t="s">
        <v>78</v>
      </c>
      <c r="L1">
        <f>COUNTA(I4:I140)</f>
        <v>0</v>
      </c>
    </row>
    <row r="2" spans="1:15" x14ac:dyDescent="0.2">
      <c r="A2" s="2"/>
    </row>
    <row r="3" spans="1:15" x14ac:dyDescent="0.2">
      <c r="B3" s="80"/>
      <c r="C3" s="121"/>
      <c r="D3" s="81"/>
      <c r="E3" s="82"/>
      <c r="F3" s="82"/>
      <c r="G3" s="80"/>
    </row>
    <row r="4" spans="1:15" x14ac:dyDescent="0.2">
      <c r="B4" s="80"/>
      <c r="C4" s="80"/>
      <c r="D4" s="81"/>
      <c r="E4" s="82"/>
      <c r="F4" s="82"/>
      <c r="I4" s="128"/>
      <c r="J4" s="128"/>
      <c r="K4" s="129"/>
      <c r="L4" s="130"/>
      <c r="M4" s="130"/>
      <c r="N4" s="128"/>
    </row>
    <row r="5" spans="1:15" x14ac:dyDescent="0.2">
      <c r="B5" s="80"/>
      <c r="C5" s="121"/>
      <c r="D5" s="81"/>
      <c r="E5" s="82"/>
      <c r="F5" s="82"/>
      <c r="G5" s="80"/>
      <c r="I5" s="128"/>
      <c r="J5" s="131"/>
      <c r="K5" s="129"/>
      <c r="L5" s="130"/>
      <c r="M5" s="130"/>
      <c r="N5" s="128"/>
    </row>
    <row r="6" spans="1:15" x14ac:dyDescent="0.2">
      <c r="B6" s="80"/>
      <c r="C6" s="80"/>
      <c r="D6" s="81"/>
      <c r="E6" s="82"/>
      <c r="F6" s="82"/>
      <c r="I6" s="128"/>
      <c r="J6" s="128"/>
      <c r="K6" s="129"/>
      <c r="L6" s="130"/>
      <c r="M6" s="130"/>
      <c r="N6" s="128"/>
      <c r="O6" s="128"/>
    </row>
    <row r="7" spans="1:15" x14ac:dyDescent="0.2">
      <c r="B7" s="80"/>
      <c r="C7" s="121"/>
      <c r="D7" s="81"/>
      <c r="E7" s="82"/>
      <c r="F7" s="82"/>
      <c r="I7" s="128"/>
      <c r="J7" s="131"/>
      <c r="K7" s="129"/>
      <c r="L7" s="130"/>
      <c r="M7" s="130"/>
      <c r="N7" s="128"/>
      <c r="O7" s="128"/>
    </row>
    <row r="9" spans="1:15" x14ac:dyDescent="0.2">
      <c r="A9" s="246"/>
    </row>
    <row r="10" spans="1:15" x14ac:dyDescent="0.2">
      <c r="A10" s="2"/>
    </row>
    <row r="11" spans="1:15" x14ac:dyDescent="0.2">
      <c r="B11" s="191"/>
      <c r="C11" s="191"/>
      <c r="D11" s="247"/>
      <c r="E11" s="248"/>
      <c r="F11" s="248"/>
      <c r="G11" s="121"/>
      <c r="I11" s="249"/>
      <c r="J11" s="249"/>
      <c r="K11" s="123"/>
      <c r="L11" s="124"/>
      <c r="M11" s="124"/>
    </row>
    <row r="12" spans="1:15" x14ac:dyDescent="0.2">
      <c r="B12" s="191"/>
      <c r="C12" s="191"/>
      <c r="D12" s="247"/>
      <c r="E12" s="248"/>
      <c r="F12" s="248"/>
      <c r="G12" s="121"/>
      <c r="H12" s="121"/>
      <c r="I12" s="249"/>
      <c r="J12" s="249"/>
      <c r="K12" s="123"/>
      <c r="L12" s="124"/>
      <c r="M12" s="124"/>
      <c r="O12" s="74"/>
    </row>
    <row r="13" spans="1:15" x14ac:dyDescent="0.2">
      <c r="B13" s="191"/>
      <c r="C13" s="191"/>
      <c r="D13" s="247"/>
      <c r="E13" s="248"/>
      <c r="F13" s="248"/>
      <c r="G13" s="121"/>
      <c r="H13" s="121"/>
      <c r="I13" s="249"/>
      <c r="J13" s="249"/>
      <c r="K13" s="123"/>
      <c r="L13" s="124"/>
      <c r="M13" s="124"/>
      <c r="O13" s="74"/>
    </row>
    <row r="14" spans="1:15" x14ac:dyDescent="0.2">
      <c r="H14" s="121"/>
      <c r="I14" s="249"/>
      <c r="J14" s="249"/>
      <c r="K14" s="123"/>
      <c r="L14" s="124"/>
      <c r="M14" s="124"/>
      <c r="O14" s="74"/>
    </row>
    <row r="15" spans="1:15" x14ac:dyDescent="0.2">
      <c r="H15" s="121"/>
      <c r="I15" s="249"/>
      <c r="J15" s="249"/>
      <c r="K15" s="123"/>
      <c r="L15" s="124"/>
      <c r="M15" s="124"/>
      <c r="O15" s="74"/>
    </row>
    <row r="16" spans="1:15" x14ac:dyDescent="0.2">
      <c r="B16" s="191"/>
      <c r="C16" s="191"/>
      <c r="D16" s="247"/>
      <c r="E16" s="248"/>
      <c r="F16" s="248"/>
      <c r="G16" s="121"/>
      <c r="H16" s="121"/>
      <c r="I16" s="249"/>
      <c r="J16" s="249"/>
      <c r="K16" s="123"/>
      <c r="L16" s="124"/>
      <c r="M16" s="124"/>
      <c r="O16" s="74"/>
    </row>
    <row r="17" spans="1:15" x14ac:dyDescent="0.2">
      <c r="H17" s="121"/>
      <c r="I17" s="249"/>
      <c r="J17" s="249"/>
      <c r="K17" s="123"/>
      <c r="L17" s="124"/>
      <c r="M17" s="124"/>
      <c r="O17" s="74"/>
    </row>
    <row r="18" spans="1:15" x14ac:dyDescent="0.2">
      <c r="B18" s="125"/>
      <c r="C18" s="125"/>
      <c r="D18" s="126"/>
      <c r="E18" s="127"/>
      <c r="F18" s="127"/>
      <c r="G18" s="125"/>
      <c r="H18" s="121"/>
      <c r="I18" s="249"/>
      <c r="J18" s="249"/>
      <c r="K18" s="123"/>
      <c r="L18" s="124"/>
      <c r="M18" s="124"/>
      <c r="O18" s="74"/>
    </row>
    <row r="19" spans="1:15" x14ac:dyDescent="0.2">
      <c r="B19" s="191"/>
      <c r="C19" s="191"/>
      <c r="D19" s="247"/>
      <c r="E19" s="248"/>
      <c r="F19" s="248"/>
      <c r="G19" s="121"/>
      <c r="H19" s="121"/>
      <c r="I19" s="249"/>
      <c r="J19" s="249"/>
      <c r="K19" s="123"/>
      <c r="L19" s="124"/>
      <c r="M19" s="124"/>
      <c r="O19" s="74"/>
    </row>
    <row r="20" spans="1:15" x14ac:dyDescent="0.2">
      <c r="B20" s="121"/>
      <c r="C20" s="121"/>
      <c r="D20" s="250"/>
      <c r="E20" s="251"/>
      <c r="F20" s="251"/>
      <c r="G20" s="121"/>
      <c r="H20" s="121"/>
      <c r="I20" s="125"/>
      <c r="J20" s="125"/>
      <c r="K20" s="123"/>
      <c r="L20" s="124"/>
      <c r="M20" s="124"/>
      <c r="O20" s="74"/>
    </row>
    <row r="21" spans="1:15" x14ac:dyDescent="0.2">
      <c r="B21" s="121"/>
      <c r="C21" s="121"/>
      <c r="D21" s="250"/>
      <c r="E21" s="252"/>
      <c r="F21" s="251"/>
      <c r="G21" s="121"/>
      <c r="H21" s="121"/>
      <c r="I21" s="125"/>
      <c r="J21" s="125"/>
      <c r="K21" s="123"/>
      <c r="L21" s="253"/>
      <c r="M21" s="124"/>
      <c r="O21" s="74"/>
    </row>
    <row r="22" spans="1:15" x14ac:dyDescent="0.2">
      <c r="B22" s="125"/>
      <c r="C22" s="125"/>
      <c r="D22" s="126"/>
      <c r="E22" s="127"/>
      <c r="F22" s="127"/>
      <c r="G22" s="125"/>
      <c r="H22" s="121"/>
      <c r="I22" s="122"/>
      <c r="J22" s="122"/>
      <c r="K22" s="123"/>
      <c r="L22" s="124"/>
      <c r="M22" s="124"/>
      <c r="O22" s="74"/>
    </row>
    <row r="23" spans="1:15" x14ac:dyDescent="0.2">
      <c r="B23" s="125"/>
      <c r="C23" s="125"/>
      <c r="D23" s="126"/>
      <c r="E23" s="127"/>
      <c r="F23" s="127"/>
      <c r="G23" s="125"/>
      <c r="H23" s="121"/>
      <c r="I23" s="122"/>
      <c r="J23" s="122"/>
      <c r="K23" s="123"/>
      <c r="L23" s="124"/>
      <c r="M23" s="124"/>
      <c r="O23" s="74"/>
    </row>
    <row r="24" spans="1:15" x14ac:dyDescent="0.2">
      <c r="B24" s="125"/>
      <c r="C24" s="125"/>
      <c r="D24" s="126"/>
      <c r="E24" s="127"/>
      <c r="F24" s="127"/>
      <c r="G24" s="125"/>
      <c r="H24" s="121"/>
      <c r="I24" s="122"/>
      <c r="J24" s="122"/>
      <c r="K24" s="123"/>
      <c r="L24" s="124"/>
      <c r="M24" s="124"/>
      <c r="O24" s="74"/>
    </row>
    <row r="25" spans="1:15" x14ac:dyDescent="0.2">
      <c r="B25" s="125"/>
      <c r="C25" s="125"/>
      <c r="D25" s="126"/>
      <c r="E25" s="127"/>
      <c r="F25" s="127"/>
      <c r="G25" s="125"/>
      <c r="H25" s="121"/>
      <c r="I25" s="122"/>
      <c r="J25" s="122"/>
      <c r="K25" s="123"/>
      <c r="L25" s="124"/>
      <c r="M25" s="124"/>
      <c r="O25" s="74"/>
    </row>
    <row r="26" spans="1:15" x14ac:dyDescent="0.2">
      <c r="B26" s="125"/>
      <c r="C26" s="125"/>
      <c r="D26" s="126"/>
      <c r="E26" s="127"/>
      <c r="F26" s="127"/>
      <c r="G26" s="125"/>
      <c r="H26" s="121"/>
      <c r="I26" s="135"/>
      <c r="J26" s="136"/>
      <c r="K26" s="133"/>
      <c r="L26" s="134"/>
      <c r="M26" s="134"/>
      <c r="O26" s="74"/>
    </row>
    <row r="27" spans="1:15" x14ac:dyDescent="0.2">
      <c r="B27" s="125"/>
      <c r="C27" s="125"/>
      <c r="D27" s="126"/>
      <c r="E27" s="127"/>
      <c r="F27" s="127"/>
      <c r="G27" s="125"/>
      <c r="H27" s="121"/>
      <c r="I27" s="135"/>
      <c r="J27" s="136"/>
      <c r="K27" s="133"/>
      <c r="L27" s="134"/>
      <c r="M27" s="134"/>
      <c r="O27" s="74"/>
    </row>
    <row r="28" spans="1:15" x14ac:dyDescent="0.2">
      <c r="A28" s="2"/>
      <c r="B28" s="125"/>
      <c r="C28" s="125"/>
      <c r="D28" s="126"/>
      <c r="E28" s="127"/>
      <c r="F28" s="127"/>
      <c r="G28" s="125"/>
      <c r="H28" s="121"/>
      <c r="I28" s="122"/>
      <c r="J28" s="122"/>
      <c r="K28" s="123"/>
      <c r="L28" s="124"/>
      <c r="M28" s="124"/>
      <c r="O28" s="74"/>
    </row>
    <row r="29" spans="1:15" x14ac:dyDescent="0.2">
      <c r="B29" s="80"/>
      <c r="C29" s="80"/>
      <c r="D29" s="81"/>
      <c r="E29" s="254"/>
      <c r="F29" s="82"/>
      <c r="G29" s="243"/>
      <c r="H29" s="84"/>
      <c r="J29" s="32"/>
      <c r="K29" s="11"/>
      <c r="L29" s="130"/>
      <c r="M29" s="130"/>
      <c r="O29" s="74"/>
    </row>
    <row r="30" spans="1:15" ht="15.75" customHeight="1" x14ac:dyDescent="0.2">
      <c r="B30" s="80"/>
      <c r="C30" s="80"/>
      <c r="D30" s="81"/>
      <c r="E30" s="189"/>
      <c r="F30" s="82"/>
      <c r="G30" s="243"/>
      <c r="H30" s="84"/>
      <c r="I30" s="131"/>
      <c r="J30" s="122"/>
      <c r="K30" s="123"/>
      <c r="L30" s="124"/>
      <c r="M30" s="124"/>
      <c r="O30" s="74"/>
    </row>
    <row r="31" spans="1:15" x14ac:dyDescent="0.2">
      <c r="B31" s="80"/>
      <c r="C31" s="80"/>
      <c r="D31" s="81"/>
      <c r="E31" s="254"/>
      <c r="F31" s="82"/>
      <c r="G31" s="243"/>
      <c r="H31" s="84"/>
    </row>
    <row r="32" spans="1:15" x14ac:dyDescent="0.2">
      <c r="B32" s="80"/>
      <c r="C32" s="80"/>
      <c r="D32" s="81"/>
      <c r="E32" s="82"/>
      <c r="F32" s="82"/>
      <c r="G32" s="243"/>
      <c r="H32" s="84"/>
      <c r="I32" s="137"/>
      <c r="J32" s="137"/>
      <c r="K32" s="138"/>
      <c r="L32" s="137"/>
      <c r="M32" s="137"/>
      <c r="N32" s="139"/>
      <c r="O32" s="74"/>
    </row>
    <row r="33" spans="1:15" x14ac:dyDescent="0.2">
      <c r="B33" s="80"/>
      <c r="C33" s="80"/>
      <c r="D33" s="81"/>
      <c r="E33" s="189"/>
      <c r="F33" s="82"/>
      <c r="G33" s="243"/>
      <c r="H33" s="84"/>
      <c r="I33" s="128"/>
      <c r="J33" s="128"/>
      <c r="K33" s="129"/>
      <c r="L33" s="130"/>
      <c r="M33" s="130"/>
      <c r="N33" s="139"/>
      <c r="O33" s="74"/>
    </row>
    <row r="34" spans="1:15" x14ac:dyDescent="0.2">
      <c r="B34" s="80"/>
      <c r="C34" s="80"/>
      <c r="D34" s="81"/>
      <c r="E34" s="189"/>
      <c r="F34" s="82"/>
      <c r="G34" s="243"/>
      <c r="H34" s="84"/>
    </row>
    <row r="35" spans="1:15" x14ac:dyDescent="0.2">
      <c r="B35" s="80"/>
      <c r="C35" s="80"/>
      <c r="D35" s="81"/>
      <c r="E35" s="189"/>
      <c r="F35" s="82"/>
      <c r="G35" s="243"/>
      <c r="H35" s="84"/>
    </row>
    <row r="36" spans="1:15" x14ac:dyDescent="0.2">
      <c r="B36" s="80"/>
      <c r="C36" s="80"/>
      <c r="D36" s="81"/>
      <c r="E36" s="254"/>
      <c r="F36" s="82"/>
      <c r="G36" s="243"/>
      <c r="H36" s="84"/>
      <c r="I36" s="80"/>
      <c r="J36" s="80"/>
      <c r="K36" s="129"/>
      <c r="L36" s="255"/>
      <c r="M36" s="130"/>
      <c r="N36" s="243"/>
    </row>
    <row r="37" spans="1:15" x14ac:dyDescent="0.2">
      <c r="B37" s="80"/>
      <c r="C37" s="80"/>
      <c r="D37" s="256"/>
      <c r="E37" s="254"/>
      <c r="F37" s="82"/>
      <c r="G37" s="243"/>
      <c r="H37" s="84"/>
      <c r="I37" s="80"/>
      <c r="J37" s="80"/>
      <c r="K37" s="257"/>
      <c r="L37" s="255"/>
      <c r="M37" s="130"/>
      <c r="N37" s="243"/>
    </row>
    <row r="38" spans="1:15" x14ac:dyDescent="0.2">
      <c r="B38" s="80"/>
      <c r="C38" s="80"/>
      <c r="D38" s="81"/>
      <c r="E38" s="254"/>
      <c r="F38" s="82"/>
      <c r="G38" s="243"/>
      <c r="H38" s="84"/>
      <c r="I38" s="80"/>
      <c r="J38" s="80"/>
      <c r="K38" s="129"/>
      <c r="L38" s="255"/>
      <c r="M38" s="130"/>
      <c r="N38" s="243"/>
    </row>
    <row r="39" spans="1:15" x14ac:dyDescent="0.2">
      <c r="B39" s="80"/>
      <c r="C39" s="80"/>
      <c r="D39" s="256"/>
      <c r="E39" s="254"/>
      <c r="F39" s="82"/>
      <c r="G39" s="243"/>
      <c r="H39" s="84"/>
      <c r="I39" s="80"/>
      <c r="J39" s="80"/>
      <c r="K39" s="257"/>
      <c r="L39" s="255"/>
      <c r="M39" s="130"/>
      <c r="N39" s="243"/>
    </row>
    <row r="40" spans="1:15" x14ac:dyDescent="0.2">
      <c r="B40" s="80"/>
      <c r="C40" s="80"/>
      <c r="D40" s="81"/>
      <c r="E40" s="189"/>
      <c r="F40" s="82"/>
      <c r="G40" s="243"/>
      <c r="H40" s="84"/>
      <c r="I40" s="80"/>
      <c r="J40" s="80"/>
      <c r="K40" s="129"/>
      <c r="L40" s="258"/>
      <c r="M40" s="130"/>
      <c r="N40" s="243"/>
    </row>
    <row r="41" spans="1:15" x14ac:dyDescent="0.2">
      <c r="B41" s="80"/>
      <c r="C41" s="80"/>
      <c r="D41" s="81"/>
      <c r="E41" s="189"/>
      <c r="F41" s="82"/>
      <c r="G41" s="243"/>
      <c r="H41" s="84"/>
      <c r="I41" s="80"/>
      <c r="J41" s="80"/>
      <c r="K41" s="129"/>
      <c r="L41" s="258"/>
      <c r="M41" s="130"/>
      <c r="N41" s="243"/>
    </row>
    <row r="42" spans="1:15" x14ac:dyDescent="0.2">
      <c r="B42" s="80"/>
      <c r="C42" s="80"/>
      <c r="D42" s="81"/>
      <c r="E42" s="189"/>
      <c r="F42" s="82"/>
      <c r="G42" s="243"/>
      <c r="H42" s="84"/>
      <c r="I42" s="80"/>
      <c r="J42" s="80"/>
      <c r="K42" s="129"/>
      <c r="L42" s="258"/>
      <c r="M42" s="130"/>
      <c r="N42" s="243"/>
    </row>
    <row r="43" spans="1:15" x14ac:dyDescent="0.2">
      <c r="B43" s="80"/>
      <c r="C43" s="80"/>
      <c r="D43" s="81"/>
      <c r="E43" s="189"/>
      <c r="F43" s="82"/>
      <c r="G43" s="243"/>
      <c r="H43" s="84"/>
      <c r="I43" s="80"/>
      <c r="J43" s="80"/>
      <c r="K43" s="129"/>
      <c r="L43" s="258"/>
      <c r="M43" s="130"/>
      <c r="N43" s="243"/>
    </row>
    <row r="44" spans="1:15" x14ac:dyDescent="0.2">
      <c r="B44" s="80"/>
      <c r="C44" s="80"/>
      <c r="D44" s="81"/>
      <c r="E44" s="189"/>
      <c r="F44" s="82"/>
      <c r="G44" s="243"/>
      <c r="H44" s="84"/>
      <c r="I44" s="80"/>
      <c r="J44" s="80"/>
      <c r="K44" s="129"/>
      <c r="L44" s="258"/>
      <c r="M44" s="130"/>
      <c r="N44" s="243"/>
    </row>
    <row r="45" spans="1:15" x14ac:dyDescent="0.2">
      <c r="B45" s="80"/>
      <c r="C45" s="80"/>
      <c r="D45" s="81"/>
      <c r="E45" s="189"/>
      <c r="F45" s="82"/>
      <c r="G45" s="243"/>
      <c r="H45" s="84"/>
      <c r="I45" s="80"/>
      <c r="J45" s="80"/>
      <c r="K45" s="129"/>
      <c r="L45" s="258"/>
      <c r="M45" s="130"/>
      <c r="N45" s="243"/>
    </row>
    <row r="46" spans="1:15" x14ac:dyDescent="0.2">
      <c r="A46" s="2"/>
      <c r="B46" s="80"/>
      <c r="C46" s="80"/>
      <c r="D46" s="81"/>
      <c r="E46" s="189"/>
      <c r="F46" s="82"/>
      <c r="G46" s="243"/>
      <c r="I46" s="80"/>
      <c r="J46" s="80"/>
      <c r="K46" s="129"/>
      <c r="L46" s="258"/>
      <c r="M46" s="130"/>
      <c r="N46" s="243"/>
    </row>
    <row r="47" spans="1:15" x14ac:dyDescent="0.2">
      <c r="A47" s="2"/>
      <c r="B47" s="80"/>
      <c r="C47" s="80"/>
      <c r="D47" s="81"/>
      <c r="E47" s="82"/>
      <c r="F47" s="82"/>
      <c r="G47" s="243"/>
      <c r="I47" s="128"/>
      <c r="J47" s="128"/>
      <c r="K47" s="129"/>
      <c r="L47" s="130"/>
      <c r="M47" s="130"/>
      <c r="N47" s="243"/>
    </row>
    <row r="48" spans="1:15" x14ac:dyDescent="0.2">
      <c r="A48" s="2"/>
      <c r="B48" s="80"/>
      <c r="C48" s="80"/>
      <c r="D48" s="81"/>
      <c r="E48" s="189"/>
      <c r="F48" s="82"/>
      <c r="G48" s="243"/>
      <c r="I48" s="128"/>
      <c r="J48" s="128"/>
      <c r="K48" s="129"/>
      <c r="L48" s="258"/>
      <c r="M48" s="130"/>
      <c r="N48" s="243"/>
    </row>
    <row r="49" spans="1:15" x14ac:dyDescent="0.2">
      <c r="A49" s="2"/>
      <c r="B49" s="80"/>
      <c r="C49" s="80"/>
      <c r="D49" s="81"/>
      <c r="E49" s="82"/>
      <c r="F49" s="82"/>
      <c r="G49" s="243"/>
      <c r="I49" s="80"/>
      <c r="J49" s="80"/>
      <c r="K49" s="129"/>
      <c r="L49" s="130"/>
      <c r="M49" s="130"/>
      <c r="N49"/>
    </row>
    <row r="50" spans="1:15" x14ac:dyDescent="0.2">
      <c r="D50" s="11"/>
      <c r="E50" s="10"/>
      <c r="F50" s="10"/>
    </row>
    <row r="51" spans="1:15" x14ac:dyDescent="0.2">
      <c r="A51" s="2"/>
      <c r="D51" s="11"/>
      <c r="E51" s="132"/>
      <c r="F51" s="10"/>
      <c r="O51" s="74"/>
    </row>
    <row r="52" spans="1:15" x14ac:dyDescent="0.2">
      <c r="B52" s="80"/>
      <c r="C52" s="80"/>
      <c r="D52" s="81"/>
      <c r="E52" s="189"/>
      <c r="F52" s="82"/>
      <c r="G52" s="84"/>
      <c r="I52" s="80"/>
      <c r="J52" s="80"/>
      <c r="K52" s="81"/>
      <c r="L52" s="258"/>
      <c r="M52" s="130"/>
      <c r="O52" s="74"/>
    </row>
    <row r="53" spans="1:15" x14ac:dyDescent="0.2">
      <c r="B53" s="80"/>
      <c r="D53" s="11"/>
      <c r="E53" s="132"/>
      <c r="F53" s="82"/>
      <c r="G53" s="34"/>
      <c r="I53" s="80"/>
      <c r="K53" s="129"/>
      <c r="L53" s="258"/>
      <c r="M53" s="130"/>
    </row>
    <row r="54" spans="1:15" x14ac:dyDescent="0.2">
      <c r="C54" s="80"/>
      <c r="D54" s="81"/>
      <c r="E54" s="189"/>
      <c r="F54" s="82"/>
      <c r="G54" s="84"/>
      <c r="J54" s="80"/>
      <c r="K54" s="129"/>
      <c r="L54" s="258"/>
      <c r="M54" s="130"/>
    </row>
    <row r="58" spans="1:15" x14ac:dyDescent="0.2">
      <c r="A58" s="2"/>
    </row>
    <row r="59" spans="1:15" x14ac:dyDescent="0.2">
      <c r="D59" s="11"/>
      <c r="E59" s="10"/>
      <c r="F59" s="10"/>
      <c r="I59" s="128"/>
      <c r="J59" s="128"/>
      <c r="K59" s="129"/>
      <c r="L59" s="130"/>
      <c r="M59" s="130"/>
      <c r="N59" s="128"/>
    </row>
    <row r="60" spans="1:15" x14ac:dyDescent="0.2">
      <c r="C60" s="191"/>
      <c r="D60" s="11"/>
      <c r="E60" s="10"/>
      <c r="F60" s="10"/>
      <c r="I60" s="128"/>
      <c r="J60" s="131"/>
      <c r="K60" s="129"/>
      <c r="L60" s="130"/>
      <c r="M60" s="130"/>
      <c r="N60" s="128"/>
    </row>
    <row r="61" spans="1:15" x14ac:dyDescent="0.2">
      <c r="D61" s="11"/>
      <c r="E61" s="10"/>
      <c r="F61" s="10"/>
      <c r="I61" s="128"/>
      <c r="J61" s="128"/>
      <c r="K61" s="129"/>
      <c r="L61" s="130"/>
      <c r="M61" s="130"/>
      <c r="N61" s="128"/>
    </row>
    <row r="62" spans="1:15" x14ac:dyDescent="0.2">
      <c r="A62" s="2"/>
      <c r="C62" s="191"/>
      <c r="D62" s="11"/>
      <c r="E62" s="10"/>
      <c r="F62" s="10"/>
      <c r="I62" s="128"/>
      <c r="J62" s="131"/>
      <c r="K62" s="129"/>
      <c r="L62" s="130"/>
      <c r="M62" s="130"/>
      <c r="N62" s="128"/>
    </row>
    <row r="63" spans="1:15" x14ac:dyDescent="0.2">
      <c r="C63" s="80"/>
      <c r="D63" s="11"/>
      <c r="E63" s="10"/>
      <c r="F63" s="10"/>
      <c r="H63" s="80"/>
    </row>
    <row r="64" spans="1:15" x14ac:dyDescent="0.2">
      <c r="C64" s="80"/>
      <c r="D64" s="11"/>
      <c r="E64" s="10"/>
      <c r="F64" s="10"/>
      <c r="H64" s="80"/>
    </row>
    <row r="65" spans="1:14" x14ac:dyDescent="0.2">
      <c r="C65" s="80"/>
      <c r="D65" s="11"/>
      <c r="E65" s="10"/>
      <c r="F65" s="10"/>
      <c r="H65" s="80"/>
    </row>
    <row r="66" spans="1:14" x14ac:dyDescent="0.2">
      <c r="D66" s="11"/>
      <c r="E66" s="10"/>
      <c r="F66" s="10"/>
      <c r="H66" s="80"/>
    </row>
    <row r="67" spans="1:14" x14ac:dyDescent="0.2">
      <c r="D67" s="11"/>
      <c r="E67" s="10"/>
      <c r="F67" s="10"/>
      <c r="H67" s="80"/>
    </row>
    <row r="68" spans="1:14" x14ac:dyDescent="0.2">
      <c r="D68" s="11"/>
      <c r="E68" s="10"/>
      <c r="F68" s="10"/>
      <c r="H68" s="80"/>
    </row>
    <row r="69" spans="1:14" x14ac:dyDescent="0.2">
      <c r="D69" s="11"/>
      <c r="E69" s="10"/>
      <c r="F69" s="10"/>
      <c r="H69" s="80"/>
    </row>
    <row r="70" spans="1:14" x14ac:dyDescent="0.2">
      <c r="C70" s="191"/>
      <c r="D70" s="11"/>
      <c r="E70" s="10"/>
      <c r="F70" s="10"/>
      <c r="H70" s="80"/>
    </row>
    <row r="71" spans="1:14" x14ac:dyDescent="0.2">
      <c r="C71" s="191"/>
      <c r="D71" s="11"/>
      <c r="E71" s="10"/>
      <c r="F71" s="10"/>
      <c r="H71" s="80"/>
    </row>
    <row r="72" spans="1:14" x14ac:dyDescent="0.2">
      <c r="C72" s="191"/>
      <c r="D72" s="11"/>
      <c r="E72" s="10"/>
      <c r="F72" s="10"/>
      <c r="H72" s="80"/>
    </row>
    <row r="73" spans="1:14" x14ac:dyDescent="0.2">
      <c r="C73" s="191"/>
      <c r="D73" s="11"/>
      <c r="E73" s="10"/>
      <c r="F73" s="10"/>
      <c r="H73" s="80"/>
    </row>
    <row r="74" spans="1:14" x14ac:dyDescent="0.2">
      <c r="C74" s="80"/>
      <c r="D74" s="11"/>
      <c r="E74" s="10"/>
      <c r="F74" s="10"/>
      <c r="J74" s="80"/>
      <c r="K74" s="129"/>
      <c r="L74" s="130"/>
      <c r="M74" s="130"/>
      <c r="N74" s="128"/>
    </row>
    <row r="75" spans="1:14" x14ac:dyDescent="0.2">
      <c r="C75" s="80"/>
      <c r="D75" s="11"/>
      <c r="E75" s="10"/>
      <c r="F75" s="10"/>
      <c r="J75" s="80"/>
      <c r="K75" s="129"/>
      <c r="L75" s="130"/>
      <c r="M75" s="130"/>
      <c r="N75" s="128"/>
    </row>
    <row r="78" spans="1:14" x14ac:dyDescent="0.2">
      <c r="A78" s="2"/>
    </row>
    <row r="79" spans="1:14" x14ac:dyDescent="0.2">
      <c r="B79" s="80"/>
      <c r="C79" s="80"/>
      <c r="D79" s="81"/>
      <c r="E79" s="82"/>
      <c r="F79" s="82"/>
      <c r="G79" s="82"/>
      <c r="I79" s="80"/>
      <c r="J79" s="80"/>
      <c r="K79" s="129"/>
      <c r="L79" s="130"/>
      <c r="M79" s="130"/>
    </row>
    <row r="80" spans="1:14" x14ac:dyDescent="0.2">
      <c r="B80" s="80"/>
      <c r="C80" s="80"/>
      <c r="D80" s="81"/>
      <c r="E80" s="189"/>
      <c r="F80" s="82"/>
      <c r="G80" s="82"/>
      <c r="I80" s="80"/>
      <c r="J80" s="80"/>
      <c r="K80" s="129"/>
      <c r="L80" s="258"/>
      <c r="M80" s="130"/>
    </row>
    <row r="81" spans="1:14" x14ac:dyDescent="0.2">
      <c r="B81" s="80"/>
      <c r="C81" s="80"/>
      <c r="D81" s="81"/>
      <c r="E81" s="82"/>
      <c r="F81" s="82"/>
      <c r="G81" s="82"/>
    </row>
    <row r="82" spans="1:14" x14ac:dyDescent="0.2">
      <c r="B82" s="80"/>
      <c r="C82" s="80"/>
      <c r="D82" s="81"/>
      <c r="E82" s="82"/>
      <c r="F82" s="82"/>
      <c r="I82" s="80"/>
      <c r="J82" s="80"/>
      <c r="K82" s="129"/>
      <c r="L82" s="130"/>
      <c r="M82" s="130"/>
    </row>
    <row r="85" spans="1:14" x14ac:dyDescent="0.2">
      <c r="A85" s="259"/>
    </row>
    <row r="86" spans="1:14" x14ac:dyDescent="0.2">
      <c r="D86" s="11"/>
      <c r="E86" s="132"/>
      <c r="F86" s="10"/>
      <c r="G86" s="191"/>
    </row>
    <row r="87" spans="1:14" x14ac:dyDescent="0.2">
      <c r="D87" s="11"/>
      <c r="E87" s="132"/>
      <c r="F87" s="10"/>
      <c r="G87" s="191"/>
    </row>
    <row r="88" spans="1:14" x14ac:dyDescent="0.2">
      <c r="J88" s="128"/>
      <c r="K88" s="129"/>
      <c r="L88" s="258"/>
      <c r="M88" s="130"/>
      <c r="N88" s="191"/>
    </row>
    <row r="89" spans="1:14" x14ac:dyDescent="0.2">
      <c r="J89" s="128"/>
      <c r="K89" s="129"/>
      <c r="L89" s="258"/>
      <c r="M89" s="130"/>
      <c r="N89" s="191"/>
    </row>
    <row r="90" spans="1:14" x14ac:dyDescent="0.2">
      <c r="J90" s="128"/>
      <c r="K90" s="129"/>
      <c r="L90" s="258"/>
      <c r="M90" s="130"/>
      <c r="N90" s="191"/>
    </row>
    <row r="91" spans="1:14" x14ac:dyDescent="0.2">
      <c r="B91" s="80"/>
      <c r="C91" s="80"/>
      <c r="D91" s="81"/>
      <c r="E91" s="189"/>
      <c r="F91" s="82"/>
      <c r="I91" s="128"/>
      <c r="J91" s="128"/>
      <c r="K91" s="129"/>
      <c r="L91" s="258"/>
      <c r="M91" s="130"/>
      <c r="N91" s="191"/>
    </row>
    <row r="92" spans="1:14" x14ac:dyDescent="0.2">
      <c r="D92" s="11"/>
      <c r="E92" s="132"/>
      <c r="F92" s="10"/>
      <c r="G92" s="191"/>
      <c r="J92" s="128"/>
      <c r="K92" s="129"/>
      <c r="L92" s="258"/>
      <c r="M92" s="130"/>
      <c r="N92" s="191"/>
    </row>
    <row r="95" spans="1:14" x14ac:dyDescent="0.2">
      <c r="A95" s="260"/>
    </row>
    <row r="96" spans="1:14" x14ac:dyDescent="0.2">
      <c r="B96" s="24"/>
      <c r="C96" s="83"/>
      <c r="D96" s="247"/>
      <c r="E96" s="188"/>
      <c r="F96" s="188"/>
      <c r="G96" s="34"/>
    </row>
    <row r="103" spans="1:7" x14ac:dyDescent="0.2">
      <c r="A103" s="2"/>
    </row>
    <row r="104" spans="1:7" x14ac:dyDescent="0.2">
      <c r="C104" s="32"/>
      <c r="D104" s="11"/>
      <c r="E104" s="10"/>
      <c r="F104" s="10"/>
      <c r="G104" s="83"/>
    </row>
    <row r="105" spans="1:7" x14ac:dyDescent="0.2">
      <c r="C105" s="32"/>
      <c r="D105" s="11"/>
      <c r="E105" s="10"/>
      <c r="F105" s="10"/>
      <c r="G105" s="83"/>
    </row>
    <row r="106" spans="1:7" x14ac:dyDescent="0.2">
      <c r="C106" s="32"/>
      <c r="D106" s="11"/>
      <c r="E106" s="10"/>
      <c r="F106" s="10"/>
      <c r="G106" s="83"/>
    </row>
    <row r="107" spans="1:7" x14ac:dyDescent="0.2">
      <c r="C107" s="32"/>
      <c r="D107" s="11"/>
      <c r="E107" s="10"/>
      <c r="F107" s="10"/>
      <c r="G107" s="83"/>
    </row>
    <row r="108" spans="1:7" x14ac:dyDescent="0.2">
      <c r="C108" s="32"/>
      <c r="D108" s="11"/>
      <c r="E108" s="10"/>
      <c r="F108" s="10"/>
      <c r="G108" s="83"/>
    </row>
    <row r="109" spans="1:7" x14ac:dyDescent="0.2">
      <c r="C109" s="32"/>
      <c r="D109" s="11"/>
      <c r="E109" s="10"/>
      <c r="F109" s="10"/>
      <c r="G109" s="8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249977111117893"/>
    <pageSetUpPr fitToPage="1"/>
  </sheetPr>
  <dimension ref="A1:DS319"/>
  <sheetViews>
    <sheetView showRuler="0" zoomScale="80" zoomScaleNormal="80" workbookViewId="0"/>
  </sheetViews>
  <sheetFormatPr baseColWidth="10" defaultColWidth="11.5" defaultRowHeight="13" x14ac:dyDescent="0.15"/>
  <cols>
    <col min="1" max="1" width="33.1640625" style="381" customWidth="1"/>
    <col min="2" max="3" width="5.83203125" style="354" customWidth="1"/>
    <col min="4" max="4" width="5.83203125" style="355" customWidth="1"/>
    <col min="5" max="7" width="4.5" style="355" customWidth="1"/>
    <col min="8" max="12" width="6.5" style="355" customWidth="1"/>
    <col min="13" max="14" width="3.5" style="355" customWidth="1"/>
    <col min="15" max="15" width="11.5" style="355"/>
    <col min="16" max="100" width="2.6640625" style="355" customWidth="1"/>
    <col min="101" max="16384" width="11.5" style="355"/>
  </cols>
  <sheetData>
    <row r="1" spans="1:123" ht="17" thickBot="1" x14ac:dyDescent="0.25">
      <c r="A1" s="380" t="s">
        <v>194</v>
      </c>
      <c r="B1" s="353" t="s">
        <v>99</v>
      </c>
    </row>
    <row r="2" spans="1:123" ht="5" customHeight="1" x14ac:dyDescent="0.15">
      <c r="A2" s="1009" t="s">
        <v>100</v>
      </c>
      <c r="B2" s="1011" t="s">
        <v>1</v>
      </c>
      <c r="C2" s="1011" t="s">
        <v>2</v>
      </c>
      <c r="D2" s="1011" t="s">
        <v>3</v>
      </c>
      <c r="E2" s="1011" t="s">
        <v>187</v>
      </c>
      <c r="F2" s="1013" t="s">
        <v>101</v>
      </c>
      <c r="H2" s="1008" t="s">
        <v>188</v>
      </c>
      <c r="I2" s="1008" t="s">
        <v>189</v>
      </c>
      <c r="J2" s="1008" t="s">
        <v>190</v>
      </c>
      <c r="K2" s="1008" t="s">
        <v>191</v>
      </c>
      <c r="L2" s="1008" t="s">
        <v>192</v>
      </c>
      <c r="P2" s="1069" t="s">
        <v>252</v>
      </c>
      <c r="Q2" s="1069"/>
      <c r="R2" s="1069"/>
      <c r="S2" s="1069"/>
      <c r="T2" s="1069" t="s">
        <v>477</v>
      </c>
      <c r="U2" s="1069"/>
      <c r="V2" s="1069"/>
      <c r="W2" s="1069"/>
      <c r="X2" s="1069" t="s">
        <v>478</v>
      </c>
      <c r="Y2" s="1069"/>
      <c r="Z2" s="1069"/>
      <c r="AA2" s="1069"/>
      <c r="AB2" s="1070" t="s">
        <v>480</v>
      </c>
      <c r="AC2" s="1070"/>
      <c r="AD2" s="1070"/>
      <c r="AE2" s="1070"/>
      <c r="AF2" s="1069" t="s">
        <v>479</v>
      </c>
      <c r="AG2" s="1069"/>
      <c r="AH2" s="1069"/>
      <c r="AI2" s="1069"/>
      <c r="AJ2" s="1069" t="s">
        <v>481</v>
      </c>
      <c r="AK2" s="1069"/>
      <c r="AL2" s="1069"/>
      <c r="AM2" s="1069"/>
      <c r="AN2" s="1070" t="s">
        <v>483</v>
      </c>
      <c r="AO2" s="1070"/>
      <c r="AP2" s="1070"/>
      <c r="AQ2" s="1070"/>
      <c r="AR2" s="1069" t="s">
        <v>482</v>
      </c>
      <c r="AS2" s="1069"/>
      <c r="AT2" s="1069"/>
      <c r="AU2" s="1069"/>
      <c r="AV2" s="1069" t="s">
        <v>485</v>
      </c>
      <c r="AW2" s="1069"/>
      <c r="AX2" s="1069"/>
      <c r="AY2" s="1069"/>
      <c r="AZ2" s="1070" t="s">
        <v>484</v>
      </c>
      <c r="BA2" s="1070"/>
      <c r="BB2" s="1070"/>
      <c r="BC2" s="1070"/>
      <c r="BT2" s="387"/>
      <c r="BU2" s="387"/>
      <c r="BV2" s="387"/>
      <c r="BW2" s="387"/>
      <c r="BX2" s="387"/>
      <c r="BY2" s="387"/>
      <c r="BZ2" s="387"/>
      <c r="CA2" s="387"/>
      <c r="CB2" s="387"/>
      <c r="CC2" s="387"/>
      <c r="CD2" s="387"/>
      <c r="CE2" s="387"/>
      <c r="CF2" s="387"/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V2" s="387"/>
      <c r="CW2" s="387"/>
      <c r="CX2" s="387"/>
      <c r="CY2" s="387"/>
      <c r="DD2" s="387"/>
      <c r="DE2" s="387"/>
      <c r="DF2" s="387"/>
      <c r="DG2" s="387"/>
      <c r="DH2" s="387"/>
      <c r="DI2" s="387"/>
      <c r="DJ2" s="387"/>
      <c r="DK2" s="387"/>
      <c r="DL2" s="387"/>
      <c r="DM2" s="387"/>
      <c r="DN2" s="387"/>
      <c r="DO2" s="387"/>
      <c r="DP2" s="387"/>
      <c r="DQ2" s="387"/>
      <c r="DR2" s="387"/>
      <c r="DS2" s="387"/>
    </row>
    <row r="3" spans="1:123" ht="5" customHeight="1" x14ac:dyDescent="0.15">
      <c r="A3" s="1010"/>
      <c r="B3" s="1012"/>
      <c r="C3" s="1012"/>
      <c r="D3" s="1012"/>
      <c r="E3" s="1012"/>
      <c r="F3" s="1014"/>
      <c r="H3" s="1008"/>
      <c r="I3" s="1008"/>
      <c r="J3" s="1008"/>
      <c r="K3" s="1008"/>
      <c r="L3" s="1008"/>
      <c r="P3" s="1069"/>
      <c r="Q3" s="1069"/>
      <c r="R3" s="1069"/>
      <c r="S3" s="1069"/>
      <c r="T3" s="1069"/>
      <c r="U3" s="1069"/>
      <c r="V3" s="1069"/>
      <c r="W3" s="1069"/>
      <c r="X3" s="1069"/>
      <c r="Y3" s="1069"/>
      <c r="Z3" s="1069"/>
      <c r="AA3" s="1069"/>
      <c r="AB3" s="1070"/>
      <c r="AC3" s="1070"/>
      <c r="AD3" s="1070"/>
      <c r="AE3" s="1070"/>
      <c r="AF3" s="1069"/>
      <c r="AG3" s="1069"/>
      <c r="AH3" s="1069"/>
      <c r="AI3" s="1069"/>
      <c r="AJ3" s="1069"/>
      <c r="AK3" s="1069"/>
      <c r="AL3" s="1069"/>
      <c r="AM3" s="1069"/>
      <c r="AN3" s="1070"/>
      <c r="AO3" s="1070"/>
      <c r="AP3" s="1070"/>
      <c r="AQ3" s="1070"/>
      <c r="AR3" s="1069"/>
      <c r="AS3" s="1069"/>
      <c r="AT3" s="1069"/>
      <c r="AU3" s="1069"/>
      <c r="AV3" s="1069"/>
      <c r="AW3" s="1069"/>
      <c r="AX3" s="1069"/>
      <c r="AY3" s="1069"/>
      <c r="AZ3" s="1070"/>
      <c r="BA3" s="1070"/>
      <c r="BB3" s="1070"/>
      <c r="BC3" s="1070"/>
      <c r="BT3" s="387"/>
      <c r="BU3" s="387"/>
      <c r="BV3" s="387"/>
      <c r="BW3" s="387"/>
      <c r="BX3" s="387"/>
      <c r="BY3" s="387"/>
      <c r="BZ3" s="387"/>
      <c r="CA3" s="387"/>
      <c r="CB3" s="387"/>
      <c r="CC3" s="387"/>
      <c r="CD3" s="387"/>
      <c r="CE3" s="387"/>
      <c r="CF3" s="387"/>
      <c r="CG3" s="387"/>
      <c r="CH3" s="387"/>
      <c r="CI3" s="387"/>
      <c r="CJ3" s="387"/>
      <c r="CK3" s="387"/>
      <c r="CL3" s="387"/>
      <c r="CM3" s="387"/>
      <c r="CN3" s="387"/>
      <c r="CO3" s="387"/>
      <c r="CP3" s="387"/>
      <c r="CQ3" s="387"/>
      <c r="CV3" s="387"/>
      <c r="CW3" s="387"/>
      <c r="CX3" s="387"/>
      <c r="CY3" s="387"/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</row>
    <row r="4" spans="1:123" ht="5" customHeight="1" x14ac:dyDescent="0.15">
      <c r="A4" s="1010"/>
      <c r="B4" s="1012"/>
      <c r="C4" s="1012"/>
      <c r="D4" s="1012"/>
      <c r="E4" s="1012"/>
      <c r="F4" s="1014"/>
      <c r="H4" s="1008"/>
      <c r="I4" s="1008"/>
      <c r="J4" s="1008"/>
      <c r="K4" s="1008"/>
      <c r="L4" s="1008"/>
      <c r="P4" s="1069"/>
      <c r="Q4" s="1069"/>
      <c r="R4" s="1069"/>
      <c r="S4" s="1069"/>
      <c r="T4" s="1069"/>
      <c r="U4" s="1069"/>
      <c r="V4" s="1069"/>
      <c r="W4" s="1069"/>
      <c r="X4" s="1069"/>
      <c r="Y4" s="1069"/>
      <c r="Z4" s="1069"/>
      <c r="AA4" s="1069"/>
      <c r="AB4" s="1070"/>
      <c r="AC4" s="1070"/>
      <c r="AD4" s="1070"/>
      <c r="AE4" s="1070"/>
      <c r="AF4" s="1069"/>
      <c r="AG4" s="1069"/>
      <c r="AH4" s="1069"/>
      <c r="AI4" s="1069"/>
      <c r="AJ4" s="1069"/>
      <c r="AK4" s="1069"/>
      <c r="AL4" s="1069"/>
      <c r="AM4" s="1069"/>
      <c r="AN4" s="1070"/>
      <c r="AO4" s="1070"/>
      <c r="AP4" s="1070"/>
      <c r="AQ4" s="1070"/>
      <c r="AR4" s="1069"/>
      <c r="AS4" s="1069"/>
      <c r="AT4" s="1069"/>
      <c r="AU4" s="1069"/>
      <c r="AV4" s="1069"/>
      <c r="AW4" s="1069"/>
      <c r="AX4" s="1069"/>
      <c r="AY4" s="1069"/>
      <c r="AZ4" s="1070"/>
      <c r="BA4" s="1070"/>
      <c r="BB4" s="1070"/>
      <c r="BC4" s="1070"/>
      <c r="BT4" s="387"/>
      <c r="BU4" s="387"/>
      <c r="BV4" s="387"/>
      <c r="BW4" s="387"/>
      <c r="BX4" s="387"/>
      <c r="BY4" s="387"/>
      <c r="BZ4" s="387"/>
      <c r="CA4" s="387"/>
      <c r="CB4" s="387"/>
      <c r="CC4" s="387"/>
      <c r="CD4" s="387"/>
      <c r="CE4" s="387"/>
      <c r="CF4" s="387"/>
      <c r="CG4" s="387"/>
      <c r="CH4" s="387"/>
      <c r="CI4" s="387"/>
      <c r="CJ4" s="387"/>
      <c r="CK4" s="387"/>
      <c r="CL4" s="387"/>
      <c r="CM4" s="387"/>
      <c r="CN4" s="387"/>
      <c r="CO4" s="387"/>
      <c r="CP4" s="387"/>
      <c r="CQ4" s="387"/>
      <c r="CV4" s="387"/>
      <c r="CW4" s="387"/>
      <c r="CX4" s="387"/>
      <c r="CY4" s="387"/>
      <c r="DD4" s="387"/>
      <c r="DE4" s="387"/>
      <c r="DF4" s="387"/>
      <c r="DG4" s="387"/>
      <c r="DH4" s="387"/>
      <c r="DI4" s="387"/>
      <c r="DJ4" s="387"/>
      <c r="DK4" s="387"/>
      <c r="DL4" s="387"/>
      <c r="DM4" s="387"/>
      <c r="DN4" s="387"/>
      <c r="DO4" s="387"/>
      <c r="DP4" s="387"/>
      <c r="DQ4" s="387"/>
      <c r="DR4" s="387"/>
      <c r="DS4" s="387"/>
    </row>
    <row r="5" spans="1:123" ht="5" customHeight="1" x14ac:dyDescent="0.15">
      <c r="A5" s="1010"/>
      <c r="B5" s="1012"/>
      <c r="C5" s="1012"/>
      <c r="D5" s="1012"/>
      <c r="E5" s="1012"/>
      <c r="F5" s="1014"/>
      <c r="H5" s="1008"/>
      <c r="I5" s="1008"/>
      <c r="J5" s="1008"/>
      <c r="K5" s="1008"/>
      <c r="L5" s="1008"/>
      <c r="P5" s="1069"/>
      <c r="Q5" s="1069"/>
      <c r="R5" s="1069"/>
      <c r="S5" s="1069"/>
      <c r="T5" s="1069"/>
      <c r="U5" s="1069"/>
      <c r="V5" s="1069"/>
      <c r="W5" s="1069"/>
      <c r="X5" s="1069"/>
      <c r="Y5" s="1069"/>
      <c r="Z5" s="1069"/>
      <c r="AA5" s="1069"/>
      <c r="AB5" s="1070"/>
      <c r="AC5" s="1070"/>
      <c r="AD5" s="1070"/>
      <c r="AE5" s="1070"/>
      <c r="AF5" s="1069"/>
      <c r="AG5" s="1069"/>
      <c r="AH5" s="1069"/>
      <c r="AI5" s="1069"/>
      <c r="AJ5" s="1069"/>
      <c r="AK5" s="1069"/>
      <c r="AL5" s="1069"/>
      <c r="AM5" s="1069"/>
      <c r="AN5" s="1070"/>
      <c r="AO5" s="1070"/>
      <c r="AP5" s="1070"/>
      <c r="AQ5" s="1070"/>
      <c r="AR5" s="1069"/>
      <c r="AS5" s="1069"/>
      <c r="AT5" s="1069"/>
      <c r="AU5" s="1069"/>
      <c r="AV5" s="1069"/>
      <c r="AW5" s="1069"/>
      <c r="AX5" s="1069"/>
      <c r="AY5" s="1069"/>
      <c r="AZ5" s="1070"/>
      <c r="BA5" s="1070"/>
      <c r="BB5" s="1070"/>
      <c r="BC5" s="1070"/>
      <c r="BT5" s="387"/>
      <c r="BU5" s="387"/>
      <c r="BV5" s="387"/>
      <c r="BW5" s="387"/>
      <c r="BX5" s="387"/>
      <c r="BY5" s="387"/>
      <c r="BZ5" s="387"/>
      <c r="CA5" s="387"/>
      <c r="CB5" s="387"/>
      <c r="CC5" s="387"/>
      <c r="CD5" s="387"/>
      <c r="CE5" s="387"/>
      <c r="CF5" s="387"/>
      <c r="CG5" s="387"/>
      <c r="CH5" s="387"/>
      <c r="CI5" s="387"/>
      <c r="CJ5" s="387"/>
      <c r="CK5" s="387"/>
      <c r="CL5" s="387"/>
      <c r="CM5" s="387"/>
      <c r="CN5" s="387"/>
      <c r="CO5" s="387"/>
      <c r="CP5" s="387"/>
      <c r="CQ5" s="387"/>
      <c r="CV5" s="387"/>
      <c r="CW5" s="387"/>
      <c r="CX5" s="387"/>
      <c r="CY5" s="387"/>
      <c r="DD5" s="387"/>
      <c r="DE5" s="387"/>
      <c r="DF5" s="387"/>
      <c r="DG5" s="387"/>
      <c r="DH5" s="387"/>
      <c r="DI5" s="387"/>
      <c r="DJ5" s="387"/>
      <c r="DK5" s="387"/>
      <c r="DL5" s="387"/>
      <c r="DM5" s="387"/>
      <c r="DN5" s="387"/>
      <c r="DO5" s="387"/>
      <c r="DP5" s="387"/>
      <c r="DQ5" s="387"/>
      <c r="DR5" s="387"/>
      <c r="DS5" s="387"/>
    </row>
    <row r="6" spans="1:123" ht="5" customHeight="1" x14ac:dyDescent="0.15">
      <c r="A6" s="1010"/>
      <c r="B6" s="1012"/>
      <c r="C6" s="1012"/>
      <c r="D6" s="1012"/>
      <c r="E6" s="1012"/>
      <c r="F6" s="1014"/>
      <c r="H6" s="1008"/>
      <c r="I6" s="1008"/>
      <c r="J6" s="1008"/>
      <c r="K6" s="1008"/>
      <c r="L6" s="1008"/>
      <c r="P6" s="1069"/>
      <c r="Q6" s="1069"/>
      <c r="R6" s="1069"/>
      <c r="S6" s="1069"/>
      <c r="T6" s="1069"/>
      <c r="U6" s="1069"/>
      <c r="V6" s="1069"/>
      <c r="W6" s="1069"/>
      <c r="X6" s="1069"/>
      <c r="Y6" s="1069"/>
      <c r="Z6" s="1069"/>
      <c r="AA6" s="1069"/>
      <c r="AB6" s="1070"/>
      <c r="AC6" s="1070"/>
      <c r="AD6" s="1070"/>
      <c r="AE6" s="1070"/>
      <c r="AF6" s="1069"/>
      <c r="AG6" s="1069"/>
      <c r="AH6" s="1069"/>
      <c r="AI6" s="1069"/>
      <c r="AJ6" s="1069"/>
      <c r="AK6" s="1069"/>
      <c r="AL6" s="1069"/>
      <c r="AM6" s="1069"/>
      <c r="AN6" s="1070"/>
      <c r="AO6" s="1070"/>
      <c r="AP6" s="1070"/>
      <c r="AQ6" s="1070"/>
      <c r="AR6" s="1069"/>
      <c r="AS6" s="1069"/>
      <c r="AT6" s="1069"/>
      <c r="AU6" s="1069"/>
      <c r="AV6" s="1069"/>
      <c r="AW6" s="1069"/>
      <c r="AX6" s="1069"/>
      <c r="AY6" s="1069"/>
      <c r="AZ6" s="1070"/>
      <c r="BA6" s="1070"/>
      <c r="BB6" s="1070"/>
      <c r="BC6" s="1070"/>
      <c r="BT6" s="387"/>
      <c r="BU6" s="387"/>
      <c r="BV6" s="387"/>
      <c r="BW6" s="387"/>
      <c r="BX6" s="387"/>
      <c r="BY6" s="387"/>
      <c r="BZ6" s="387"/>
      <c r="CA6" s="387"/>
      <c r="CB6" s="387"/>
      <c r="CC6" s="387"/>
      <c r="CD6" s="387"/>
      <c r="CE6" s="387"/>
      <c r="CF6" s="387"/>
      <c r="CG6" s="387"/>
      <c r="CH6" s="387"/>
      <c r="CI6" s="387"/>
      <c r="CJ6" s="387"/>
      <c r="CK6" s="387"/>
      <c r="CL6" s="387"/>
      <c r="CM6" s="387"/>
      <c r="CN6" s="387"/>
      <c r="CO6" s="387"/>
      <c r="CP6" s="387"/>
      <c r="CQ6" s="387"/>
      <c r="CV6" s="387"/>
      <c r="CW6" s="387"/>
      <c r="CX6" s="387"/>
      <c r="CY6" s="387"/>
      <c r="DD6" s="387"/>
      <c r="DE6" s="387"/>
      <c r="DF6" s="387"/>
      <c r="DG6" s="387"/>
      <c r="DH6" s="387"/>
      <c r="DI6" s="387"/>
      <c r="DJ6" s="387"/>
      <c r="DK6" s="387"/>
      <c r="DL6" s="387"/>
      <c r="DM6" s="387"/>
      <c r="DN6" s="387"/>
      <c r="DO6" s="387"/>
      <c r="DP6" s="387"/>
      <c r="DQ6" s="387"/>
      <c r="DR6" s="387"/>
      <c r="DS6" s="387"/>
    </row>
    <row r="7" spans="1:123" ht="5" customHeight="1" x14ac:dyDescent="0.2">
      <c r="A7" s="1015" t="s">
        <v>104</v>
      </c>
      <c r="B7" s="936">
        <f>SUM(B12:B41)</f>
        <v>32.5</v>
      </c>
      <c r="C7" s="936">
        <f>SUM(C12:C41)</f>
        <v>32</v>
      </c>
      <c r="D7" s="936">
        <f>SUM(D12:D41)</f>
        <v>52.5</v>
      </c>
      <c r="E7" s="936">
        <f>SUM(E12:E41)</f>
        <v>6</v>
      </c>
      <c r="F7" s="936">
        <f>SUM(F12:F41)</f>
        <v>0</v>
      </c>
      <c r="P7"/>
      <c r="Q7"/>
      <c r="R7"/>
      <c r="S7"/>
      <c r="T7" s="1069"/>
      <c r="U7" s="1069"/>
      <c r="V7" s="1069"/>
      <c r="W7" s="1069"/>
      <c r="X7" s="1069"/>
      <c r="Y7" s="1069"/>
      <c r="Z7" s="1069"/>
      <c r="AA7" s="1069"/>
      <c r="AB7" s="1070"/>
      <c r="AC7" s="1070"/>
      <c r="AD7" s="1070"/>
      <c r="AE7" s="1070"/>
      <c r="AF7" s="1069"/>
      <c r="AG7" s="1069"/>
      <c r="AH7" s="1069"/>
      <c r="AI7" s="1069"/>
      <c r="AJ7" s="1069"/>
      <c r="AK7" s="1069"/>
      <c r="AL7" s="1069"/>
      <c r="AM7" s="1069"/>
      <c r="AN7" s="1070"/>
      <c r="AO7" s="1070"/>
      <c r="AP7" s="1070"/>
      <c r="AQ7" s="1070"/>
      <c r="AR7" s="1069"/>
      <c r="AS7" s="1069"/>
      <c r="AT7" s="1069"/>
      <c r="AU7" s="1069"/>
      <c r="AV7" s="1069"/>
      <c r="AW7" s="1069"/>
      <c r="AX7" s="1069"/>
      <c r="AY7" s="1069"/>
      <c r="AZ7" s="1070"/>
      <c r="BA7" s="1070"/>
      <c r="BB7" s="1070"/>
      <c r="BC7" s="1070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V7" s="387"/>
      <c r="CW7" s="387"/>
      <c r="CX7" s="387"/>
      <c r="CY7" s="387"/>
      <c r="DD7" s="387"/>
      <c r="DE7" s="387"/>
      <c r="DF7" s="387"/>
      <c r="DG7" s="387"/>
      <c r="DH7" s="387"/>
      <c r="DI7" s="387"/>
      <c r="DJ7" s="387"/>
      <c r="DK7" s="387"/>
      <c r="DL7" s="387"/>
      <c r="DM7" s="387"/>
      <c r="DN7" s="387"/>
      <c r="DO7" s="387"/>
      <c r="DP7" s="387"/>
      <c r="DQ7" s="387"/>
      <c r="DR7" s="387"/>
      <c r="DS7" s="387"/>
    </row>
    <row r="8" spans="1:123" ht="5" customHeight="1" x14ac:dyDescent="0.15">
      <c r="A8" s="1015"/>
      <c r="B8" s="936"/>
      <c r="C8" s="936"/>
      <c r="D8" s="936"/>
      <c r="E8" s="936"/>
      <c r="F8" s="936"/>
      <c r="P8" s="1069" t="s">
        <v>253</v>
      </c>
      <c r="Q8" s="1069"/>
      <c r="R8" s="1069"/>
      <c r="S8" s="1069"/>
      <c r="T8" s="1069"/>
      <c r="U8" s="1069"/>
      <c r="V8" s="1069"/>
      <c r="W8" s="1069"/>
      <c r="X8" s="1069"/>
      <c r="Y8" s="1069"/>
      <c r="Z8" s="1069"/>
      <c r="AA8" s="1069"/>
      <c r="AB8" s="1070"/>
      <c r="AC8" s="1070"/>
      <c r="AD8" s="1070"/>
      <c r="AE8" s="1070"/>
      <c r="AF8" s="1069"/>
      <c r="AG8" s="1069"/>
      <c r="AH8" s="1069"/>
      <c r="AI8" s="1069"/>
      <c r="AJ8" s="1069"/>
      <c r="AK8" s="1069"/>
      <c r="AL8" s="1069"/>
      <c r="AM8" s="1069"/>
      <c r="AN8" s="1070"/>
      <c r="AO8" s="1070"/>
      <c r="AP8" s="1070"/>
      <c r="AQ8" s="1070"/>
      <c r="AR8" s="1069"/>
      <c r="AS8" s="1069"/>
      <c r="AT8" s="1069"/>
      <c r="AU8" s="1069"/>
      <c r="AV8" s="1069"/>
      <c r="AW8" s="1069"/>
      <c r="AX8" s="1069"/>
      <c r="AY8" s="1069"/>
      <c r="AZ8" s="1070"/>
      <c r="BA8" s="1070"/>
      <c r="BB8" s="1070"/>
      <c r="BC8" s="1070"/>
      <c r="BT8" s="387"/>
      <c r="BU8" s="387"/>
      <c r="BV8" s="387"/>
      <c r="BW8" s="387"/>
      <c r="BX8" s="387"/>
      <c r="BY8" s="387"/>
      <c r="BZ8" s="387"/>
      <c r="CA8" s="387"/>
      <c r="CB8" s="387"/>
      <c r="CC8" s="387"/>
      <c r="CD8" s="387"/>
      <c r="CE8" s="387"/>
      <c r="CF8" s="387"/>
      <c r="CG8" s="387"/>
      <c r="CH8" s="387"/>
      <c r="CI8" s="387"/>
      <c r="CJ8" s="387"/>
      <c r="CK8" s="387"/>
      <c r="CL8" s="387"/>
      <c r="CM8" s="387"/>
      <c r="CN8" s="387"/>
      <c r="CO8" s="387"/>
      <c r="CP8" s="387"/>
      <c r="CQ8" s="387"/>
      <c r="CV8" s="387"/>
      <c r="CW8" s="387"/>
      <c r="CX8" s="387"/>
      <c r="CY8" s="387"/>
      <c r="DD8" s="387"/>
      <c r="DE8" s="387"/>
      <c r="DF8" s="387"/>
      <c r="DG8" s="387"/>
      <c r="DH8" s="387"/>
      <c r="DI8" s="387"/>
      <c r="DJ8" s="387"/>
      <c r="DK8" s="387"/>
      <c r="DL8" s="387"/>
      <c r="DM8" s="387"/>
      <c r="DN8" s="387"/>
      <c r="DO8" s="387"/>
      <c r="DP8" s="387"/>
      <c r="DQ8" s="387"/>
      <c r="DR8" s="387"/>
      <c r="DS8" s="387"/>
    </row>
    <row r="9" spans="1:123" ht="5" customHeight="1" x14ac:dyDescent="0.15">
      <c r="A9" s="1015"/>
      <c r="B9" s="936"/>
      <c r="C9" s="936"/>
      <c r="D9" s="936"/>
      <c r="E9" s="936"/>
      <c r="F9" s="936"/>
      <c r="P9" s="1069"/>
      <c r="Q9" s="1069"/>
      <c r="R9" s="1069"/>
      <c r="S9" s="1069"/>
      <c r="T9" s="1069"/>
      <c r="U9" s="1069"/>
      <c r="V9" s="1069"/>
      <c r="W9" s="1069"/>
      <c r="X9" s="1069"/>
      <c r="Y9" s="1069"/>
      <c r="Z9" s="1069"/>
      <c r="AA9" s="1069"/>
      <c r="AB9" s="1070"/>
      <c r="AC9" s="1070"/>
      <c r="AD9" s="1070"/>
      <c r="AE9" s="1070"/>
      <c r="AF9" s="1069"/>
      <c r="AG9" s="1069"/>
      <c r="AH9" s="1069"/>
      <c r="AI9" s="1069"/>
      <c r="AJ9" s="1069"/>
      <c r="AK9" s="1069"/>
      <c r="AL9" s="1069"/>
      <c r="AM9" s="1069"/>
      <c r="AN9" s="1070"/>
      <c r="AO9" s="1070"/>
      <c r="AP9" s="1070"/>
      <c r="AQ9" s="1070"/>
      <c r="AR9" s="1069"/>
      <c r="AS9" s="1069"/>
      <c r="AT9" s="1069"/>
      <c r="AU9" s="1069"/>
      <c r="AV9" s="1069"/>
      <c r="AW9" s="1069"/>
      <c r="AX9" s="1069"/>
      <c r="AY9" s="1069"/>
      <c r="AZ9" s="1070"/>
      <c r="BA9" s="1070"/>
      <c r="BB9" s="1070"/>
      <c r="BC9" s="1070"/>
      <c r="BT9" s="387"/>
      <c r="BU9" s="387"/>
      <c r="BV9" s="387"/>
      <c r="BW9" s="387"/>
      <c r="BX9" s="387"/>
      <c r="BY9" s="387"/>
      <c r="BZ9" s="387"/>
      <c r="CA9" s="387"/>
      <c r="CB9" s="387"/>
      <c r="CC9" s="387"/>
      <c r="CD9" s="387"/>
      <c r="CE9" s="387"/>
      <c r="CF9" s="387"/>
      <c r="CG9" s="387"/>
      <c r="CH9" s="387"/>
      <c r="CI9" s="387"/>
      <c r="CJ9" s="387"/>
      <c r="CK9" s="387"/>
      <c r="CL9" s="387"/>
      <c r="CM9" s="387"/>
      <c r="CN9" s="387"/>
      <c r="CO9" s="387"/>
      <c r="CP9" s="387"/>
      <c r="CQ9" s="387"/>
      <c r="CV9" s="387"/>
      <c r="CW9" s="387"/>
      <c r="CX9" s="387"/>
      <c r="CY9" s="387"/>
      <c r="DD9" s="387"/>
      <c r="DE9" s="387"/>
      <c r="DF9" s="387"/>
      <c r="DG9" s="387"/>
      <c r="DH9" s="387"/>
      <c r="DI9" s="387"/>
      <c r="DJ9" s="387"/>
      <c r="DK9" s="387"/>
      <c r="DL9" s="387"/>
      <c r="DM9" s="387"/>
      <c r="DN9" s="387"/>
      <c r="DO9" s="387"/>
      <c r="DP9" s="387"/>
      <c r="DQ9" s="387"/>
      <c r="DR9" s="387"/>
      <c r="DS9" s="387"/>
    </row>
    <row r="10" spans="1:123" ht="5" customHeight="1" x14ac:dyDescent="0.2">
      <c r="A10" s="1015"/>
      <c r="B10" s="936"/>
      <c r="C10" s="936"/>
      <c r="D10" s="936"/>
      <c r="E10" s="936"/>
      <c r="F10" s="936"/>
      <c r="P10" s="1069"/>
      <c r="Q10" s="1069"/>
      <c r="R10" s="1069"/>
      <c r="S10" s="1069"/>
      <c r="BT10" s="387"/>
      <c r="BU10" s="387"/>
      <c r="BV10" s="387"/>
      <c r="BW10" s="387"/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87"/>
      <c r="CJ10" s="387"/>
      <c r="CK10" s="387"/>
      <c r="CL10" s="387"/>
      <c r="CM10" s="387"/>
      <c r="CN10" s="387"/>
      <c r="CO10" s="387"/>
      <c r="CP10" s="387"/>
      <c r="CQ10" s="387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23" ht="5" customHeight="1" x14ac:dyDescent="0.2">
      <c r="A11" s="1016"/>
      <c r="B11" s="1003"/>
      <c r="C11" s="1003"/>
      <c r="D11" s="1003"/>
      <c r="E11" s="1003"/>
      <c r="F11" s="1003"/>
      <c r="P11" s="1069"/>
      <c r="Q11" s="1069"/>
      <c r="R11" s="1069"/>
      <c r="S11" s="1069"/>
      <c r="BT11" s="387"/>
      <c r="BU11" s="387"/>
      <c r="BV11" s="387"/>
      <c r="BW11" s="387"/>
      <c r="BX11" s="387"/>
      <c r="BY11" s="387"/>
      <c r="BZ11" s="387"/>
      <c r="CA11" s="387"/>
      <c r="CB11" s="387"/>
      <c r="CC11" s="387"/>
      <c r="CD11" s="387"/>
      <c r="CE11" s="387"/>
      <c r="CF11" s="387"/>
      <c r="CG11" s="387"/>
      <c r="CH11" s="387"/>
      <c r="CI11" s="387"/>
      <c r="CJ11" s="387"/>
      <c r="CK11" s="387"/>
      <c r="CL11" s="387"/>
      <c r="CM11" s="387"/>
      <c r="CN11" s="387"/>
      <c r="CO11" s="387"/>
      <c r="CP11" s="387"/>
      <c r="CQ11" s="387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23" ht="5" customHeight="1" x14ac:dyDescent="0.2">
      <c r="A12" s="1005" t="s">
        <v>148</v>
      </c>
      <c r="B12" s="944">
        <v>2.5</v>
      </c>
      <c r="C12" s="944"/>
      <c r="D12" s="944">
        <v>12</v>
      </c>
      <c r="E12" s="944">
        <v>6</v>
      </c>
      <c r="F12" s="944"/>
      <c r="H12" s="1018"/>
      <c r="I12" s="1018"/>
      <c r="J12" s="1017"/>
      <c r="K12" s="1017"/>
      <c r="L12" s="1017"/>
      <c r="P12" s="1069"/>
      <c r="Q12" s="1069"/>
      <c r="R12" s="1069"/>
      <c r="S12" s="1069"/>
      <c r="BT12" s="387"/>
      <c r="BU12" s="387"/>
      <c r="BV12" s="387"/>
      <c r="BW12" s="387"/>
      <c r="BX12" s="387"/>
      <c r="BY12" s="387"/>
      <c r="BZ12" s="387"/>
      <c r="CA12" s="387"/>
      <c r="CB12" s="387"/>
      <c r="CC12" s="387"/>
      <c r="CD12" s="387"/>
      <c r="CE12" s="387"/>
      <c r="CF12" s="387"/>
      <c r="CG12" s="387"/>
      <c r="CH12" s="387"/>
      <c r="CI12" s="387"/>
      <c r="CJ12" s="387"/>
      <c r="CK12" s="387"/>
      <c r="CL12" s="387"/>
      <c r="CM12" s="387"/>
      <c r="CN12" s="387"/>
      <c r="CO12" s="387"/>
      <c r="CP12" s="387"/>
      <c r="CQ12" s="387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23" ht="5" customHeight="1" x14ac:dyDescent="0.2">
      <c r="A13" s="1006"/>
      <c r="B13" s="942"/>
      <c r="C13" s="942"/>
      <c r="D13" s="942"/>
      <c r="E13" s="942"/>
      <c r="F13" s="942"/>
      <c r="H13" s="1018"/>
      <c r="I13" s="1018"/>
      <c r="J13" s="1017"/>
      <c r="K13" s="1017"/>
      <c r="L13" s="1017"/>
      <c r="P13"/>
      <c r="Q13"/>
      <c r="R13"/>
      <c r="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23" ht="5" customHeight="1" x14ac:dyDescent="0.2">
      <c r="A14" s="1006"/>
      <c r="B14" s="942"/>
      <c r="C14" s="942"/>
      <c r="D14" s="942"/>
      <c r="E14" s="942"/>
      <c r="F14" s="942"/>
      <c r="H14" s="1018"/>
      <c r="I14" s="1018"/>
      <c r="J14" s="1017"/>
      <c r="K14" s="1017"/>
      <c r="L14" s="1017"/>
      <c r="P14"/>
      <c r="Q14"/>
      <c r="R14"/>
      <c r="S14"/>
      <c r="BT14" s="387"/>
      <c r="BU14" s="387"/>
      <c r="BV14" s="387"/>
      <c r="BW14" s="387"/>
      <c r="BX14" s="387"/>
      <c r="BY14" s="387"/>
      <c r="BZ14" s="387"/>
      <c r="CA14" s="387"/>
      <c r="CB14" s="387"/>
      <c r="CC14" s="387"/>
      <c r="CD14" s="387"/>
      <c r="CE14" s="387"/>
      <c r="CF14" s="387"/>
      <c r="CG14" s="387"/>
      <c r="CH14" s="387"/>
      <c r="CI14" s="387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23" ht="5" customHeight="1" x14ac:dyDescent="0.2">
      <c r="A15" s="1006"/>
      <c r="B15" s="942"/>
      <c r="C15" s="942"/>
      <c r="D15" s="942"/>
      <c r="E15" s="942"/>
      <c r="F15" s="942"/>
      <c r="H15" s="1018"/>
      <c r="I15" s="1018"/>
      <c r="J15" s="1017"/>
      <c r="K15" s="1017"/>
      <c r="L15" s="1017"/>
      <c r="P15"/>
      <c r="Q15"/>
      <c r="R15"/>
      <c r="S15"/>
      <c r="BT15" s="387"/>
      <c r="BU15" s="387"/>
      <c r="BV15" s="387"/>
      <c r="BW15" s="387"/>
      <c r="BX15" s="387"/>
      <c r="BY15" s="387"/>
      <c r="BZ15" s="387"/>
      <c r="CA15" s="387"/>
      <c r="CB15" s="387"/>
      <c r="CC15" s="387"/>
      <c r="CD15" s="387"/>
      <c r="CE15" s="387"/>
      <c r="CF15" s="387"/>
      <c r="CG15" s="387"/>
      <c r="CH15" s="387"/>
      <c r="CI15" s="387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23" ht="5" customHeight="1" x14ac:dyDescent="0.2">
      <c r="A16" s="1007"/>
      <c r="B16" s="943"/>
      <c r="C16" s="943"/>
      <c r="D16" s="943"/>
      <c r="E16" s="943"/>
      <c r="F16" s="943"/>
      <c r="H16" s="1018"/>
      <c r="I16" s="1018"/>
      <c r="J16" s="1017"/>
      <c r="K16" s="1017"/>
      <c r="L16" s="1017"/>
      <c r="P16"/>
      <c r="Q16"/>
      <c r="R16"/>
      <c r="S16"/>
      <c r="BT16" s="387"/>
      <c r="BU16" s="387"/>
      <c r="BV16" s="387"/>
      <c r="BW16" s="387"/>
      <c r="BX16" s="387"/>
      <c r="BY16" s="387"/>
      <c r="BZ16" s="387"/>
      <c r="CA16" s="387"/>
      <c r="CB16" s="387"/>
      <c r="CC16" s="387"/>
      <c r="CD16" s="387"/>
      <c r="CE16" s="387"/>
      <c r="CF16" s="387"/>
      <c r="CG16" s="387"/>
      <c r="CH16" s="387"/>
      <c r="CI16" s="387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ht="5" customHeight="1" x14ac:dyDescent="0.2">
      <c r="A17" s="952" t="s">
        <v>105</v>
      </c>
      <c r="B17" s="944">
        <v>7</v>
      </c>
      <c r="C17" s="944">
        <v>8</v>
      </c>
      <c r="D17" s="944">
        <v>10.5</v>
      </c>
      <c r="E17" s="944"/>
      <c r="F17" s="944"/>
      <c r="H17" s="1036"/>
      <c r="I17" s="1036"/>
      <c r="J17" s="1018"/>
      <c r="K17" s="1018"/>
      <c r="L17" s="1018"/>
      <c r="P17"/>
      <c r="Q17"/>
      <c r="R17"/>
      <c r="S17"/>
      <c r="BT17" s="387"/>
      <c r="BU17" s="387"/>
      <c r="BV17" s="387"/>
      <c r="BW17" s="387"/>
      <c r="BX17" s="387"/>
      <c r="BY17" s="387"/>
      <c r="BZ17" s="387"/>
      <c r="CA17" s="387"/>
      <c r="CB17" s="387"/>
      <c r="CC17" s="387"/>
      <c r="CD17" s="387"/>
      <c r="CE17" s="387"/>
      <c r="CF17" s="387"/>
      <c r="CG17" s="387"/>
      <c r="CH17" s="387"/>
      <c r="CI17" s="38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ht="5" customHeight="1" x14ac:dyDescent="0.2">
      <c r="A18" s="953"/>
      <c r="B18" s="942"/>
      <c r="C18" s="942"/>
      <c r="D18" s="942"/>
      <c r="E18" s="942"/>
      <c r="F18" s="942"/>
      <c r="H18" s="1036"/>
      <c r="I18" s="1036"/>
      <c r="J18" s="1018"/>
      <c r="K18" s="1018"/>
      <c r="L18" s="1018"/>
      <c r="P18"/>
      <c r="Q18"/>
      <c r="R18"/>
      <c r="S18"/>
      <c r="BT18" s="387"/>
      <c r="BU18" s="387"/>
      <c r="BV18" s="387"/>
      <c r="BW18" s="387"/>
      <c r="BX18" s="387"/>
      <c r="BY18" s="387"/>
      <c r="BZ18" s="387"/>
      <c r="CA18" s="387"/>
      <c r="CB18" s="387"/>
      <c r="CC18" s="387"/>
      <c r="CD18" s="387"/>
      <c r="CE18" s="387"/>
      <c r="CF18" s="387"/>
      <c r="CG18" s="387"/>
      <c r="CH18" s="387"/>
      <c r="CI18" s="387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ht="5" customHeight="1" x14ac:dyDescent="0.25">
      <c r="A19" s="953"/>
      <c r="B19" s="942"/>
      <c r="C19" s="942"/>
      <c r="D19" s="942"/>
      <c r="E19" s="942"/>
      <c r="F19" s="942"/>
      <c r="H19" s="1036"/>
      <c r="I19" s="1036"/>
      <c r="J19" s="1018"/>
      <c r="K19" s="1018"/>
      <c r="L19" s="1018"/>
      <c r="P19"/>
      <c r="Q19" s="376"/>
      <c r="R19" s="376"/>
      <c r="AL19"/>
      <c r="AM19"/>
      <c r="AN19"/>
      <c r="AO19"/>
      <c r="BJ19"/>
      <c r="BK19"/>
      <c r="BL19"/>
      <c r="BM19"/>
      <c r="BN19"/>
      <c r="BO19"/>
      <c r="BP19"/>
      <c r="BQ19"/>
      <c r="CN19" s="379"/>
      <c r="CO19" s="379"/>
      <c r="CP19" s="379"/>
      <c r="CQ19" s="379"/>
      <c r="CR19" s="379"/>
      <c r="CS19" s="379"/>
    </row>
    <row r="20" spans="1:123" ht="5" customHeight="1" thickBot="1" x14ac:dyDescent="0.3">
      <c r="A20" s="953"/>
      <c r="B20" s="942"/>
      <c r="C20" s="942"/>
      <c r="D20" s="942"/>
      <c r="E20" s="942"/>
      <c r="F20" s="942"/>
      <c r="H20" s="1036"/>
      <c r="I20" s="1036"/>
      <c r="J20" s="1018"/>
      <c r="K20" s="1018"/>
      <c r="L20" s="1018"/>
      <c r="P20"/>
      <c r="Q20" s="376"/>
      <c r="R20" s="376"/>
      <c r="AL20"/>
      <c r="AM20"/>
      <c r="AN20"/>
      <c r="AO20"/>
      <c r="BJ20"/>
      <c r="BK20"/>
      <c r="BL20"/>
      <c r="BM20"/>
      <c r="BN20"/>
      <c r="BO20"/>
      <c r="BP20"/>
      <c r="BQ20"/>
      <c r="CN20" s="379"/>
      <c r="CO20" s="379"/>
      <c r="CP20" s="379"/>
      <c r="CQ20" s="379"/>
      <c r="CR20" s="379"/>
      <c r="CS20" s="379"/>
    </row>
    <row r="21" spans="1:123" ht="5" customHeight="1" thickTop="1" x14ac:dyDescent="0.2">
      <c r="A21" s="954"/>
      <c r="B21" s="943"/>
      <c r="C21" s="943"/>
      <c r="D21" s="943"/>
      <c r="E21" s="943"/>
      <c r="F21" s="943"/>
      <c r="H21" s="1036"/>
      <c r="I21" s="1036"/>
      <c r="J21" s="1018"/>
      <c r="K21" s="1018"/>
      <c r="L21" s="1018"/>
      <c r="P21" s="1046" t="s">
        <v>220</v>
      </c>
      <c r="Q21" s="1046" t="s">
        <v>221</v>
      </c>
      <c r="R21" s="1046" t="s">
        <v>222</v>
      </c>
      <c r="S21" s="1046" t="s">
        <v>223</v>
      </c>
      <c r="T21" s="1057" t="s">
        <v>224</v>
      </c>
      <c r="U21" s="1057"/>
      <c r="V21" s="1057"/>
      <c r="W21" s="1057"/>
      <c r="X21" s="1057" t="s">
        <v>225</v>
      </c>
      <c r="Y21" s="1057"/>
      <c r="Z21" s="1057"/>
      <c r="AA21" s="1057"/>
      <c r="AB21" s="1046" t="s">
        <v>228</v>
      </c>
      <c r="AC21" s="1046" t="s">
        <v>229</v>
      </c>
      <c r="AD21" s="1046" t="s">
        <v>230</v>
      </c>
      <c r="AE21" s="1046" t="s">
        <v>231</v>
      </c>
      <c r="AF21" s="1056" t="s">
        <v>226</v>
      </c>
      <c r="AG21" s="1056"/>
      <c r="AH21" s="1056" t="s">
        <v>227</v>
      </c>
      <c r="AI21" s="1056"/>
      <c r="AJ21" s="1056" t="s">
        <v>232</v>
      </c>
      <c r="AK21" s="1056"/>
      <c r="AL21" s="1056" t="s">
        <v>233</v>
      </c>
      <c r="AM21" s="1056"/>
      <c r="AN21" s="1057" t="s">
        <v>234</v>
      </c>
      <c r="AO21" s="1057"/>
      <c r="AP21" s="1057"/>
      <c r="AQ21" s="1057"/>
      <c r="AR21" s="1046" t="s">
        <v>235</v>
      </c>
      <c r="AS21" s="1046" t="s">
        <v>236</v>
      </c>
      <c r="AT21" s="1046" t="s">
        <v>237</v>
      </c>
      <c r="AU21" s="1046" t="s">
        <v>238</v>
      </c>
      <c r="AV21" s="1046" t="s">
        <v>239</v>
      </c>
      <c r="AW21" s="1046" t="s">
        <v>240</v>
      </c>
      <c r="AX21" s="1046" t="s">
        <v>241</v>
      </c>
      <c r="AY21" s="1046" t="s">
        <v>242</v>
      </c>
      <c r="AZ21" s="1047" t="s">
        <v>243</v>
      </c>
      <c r="BA21" s="1048"/>
      <c r="BB21" s="1048"/>
      <c r="BC21" s="1049"/>
      <c r="BF21" s="1045" t="s">
        <v>196</v>
      </c>
      <c r="BG21" s="1045" t="s">
        <v>197</v>
      </c>
      <c r="BH21" s="1045" t="s">
        <v>198</v>
      </c>
      <c r="BI21" s="1045" t="s">
        <v>199</v>
      </c>
      <c r="BJ21"/>
      <c r="BK21" s="1045" t="s">
        <v>196</v>
      </c>
      <c r="BL21" s="1045" t="s">
        <v>197</v>
      </c>
      <c r="BM21" s="1045" t="s">
        <v>198</v>
      </c>
      <c r="BN21" s="1045" t="s">
        <v>199</v>
      </c>
      <c r="BO21"/>
      <c r="BP21" s="1045" t="s">
        <v>200</v>
      </c>
      <c r="BQ21" s="1045" t="s">
        <v>201</v>
      </c>
      <c r="BR21" s="1045" t="s">
        <v>202</v>
      </c>
      <c r="BS21" s="1045" t="s">
        <v>203</v>
      </c>
      <c r="BT21"/>
      <c r="BU21" s="1045" t="s">
        <v>200</v>
      </c>
      <c r="BV21" s="1045" t="s">
        <v>201</v>
      </c>
      <c r="BW21" s="1045" t="s">
        <v>202</v>
      </c>
      <c r="BX21" s="1045" t="s">
        <v>203</v>
      </c>
      <c r="CN21" s="379"/>
      <c r="CO21" s="379"/>
      <c r="CP21" s="379"/>
      <c r="CQ21" s="379"/>
      <c r="CR21" s="379"/>
      <c r="CS21" s="379"/>
    </row>
    <row r="22" spans="1:123" ht="5" customHeight="1" x14ac:dyDescent="0.2">
      <c r="A22" s="955" t="s">
        <v>35</v>
      </c>
      <c r="B22" s="944">
        <v>10.5</v>
      </c>
      <c r="C22" s="944">
        <v>14</v>
      </c>
      <c r="D22" s="944"/>
      <c r="E22" s="944"/>
      <c r="F22" s="944"/>
      <c r="H22" s="1033"/>
      <c r="I22" s="1033"/>
      <c r="J22" s="1018"/>
      <c r="K22" s="1018"/>
      <c r="L22" s="1018"/>
      <c r="P22" s="1046"/>
      <c r="Q22" s="1046"/>
      <c r="R22" s="1046"/>
      <c r="S22" s="1046"/>
      <c r="T22" s="1057"/>
      <c r="U22" s="1057"/>
      <c r="V22" s="1057"/>
      <c r="W22" s="1057"/>
      <c r="X22" s="1057"/>
      <c r="Y22" s="1057"/>
      <c r="Z22" s="1057"/>
      <c r="AA22" s="1057"/>
      <c r="AB22" s="1046"/>
      <c r="AC22" s="1046"/>
      <c r="AD22" s="1046"/>
      <c r="AE22" s="1046"/>
      <c r="AF22" s="1056"/>
      <c r="AG22" s="1056"/>
      <c r="AH22" s="1056"/>
      <c r="AI22" s="1056"/>
      <c r="AJ22" s="1056"/>
      <c r="AK22" s="1056"/>
      <c r="AL22" s="1056"/>
      <c r="AM22" s="1056"/>
      <c r="AN22" s="1057"/>
      <c r="AO22" s="1057"/>
      <c r="AP22" s="1057"/>
      <c r="AQ22" s="1057"/>
      <c r="AR22" s="1046"/>
      <c r="AS22" s="1046"/>
      <c r="AT22" s="1046"/>
      <c r="AU22" s="1046"/>
      <c r="AV22" s="1046"/>
      <c r="AW22" s="1046"/>
      <c r="AX22" s="1046"/>
      <c r="AY22" s="1046"/>
      <c r="AZ22" s="1050"/>
      <c r="BA22" s="1051"/>
      <c r="BB22" s="1051"/>
      <c r="BC22" s="1052"/>
      <c r="BF22" s="1045"/>
      <c r="BG22" s="1045"/>
      <c r="BH22" s="1045"/>
      <c r="BI22" s="1045"/>
      <c r="BJ22"/>
      <c r="BK22" s="1045"/>
      <c r="BL22" s="1045"/>
      <c r="BM22" s="1045"/>
      <c r="BN22" s="1045"/>
      <c r="BO22"/>
      <c r="BP22" s="1045"/>
      <c r="BQ22" s="1045"/>
      <c r="BR22" s="1045"/>
      <c r="BS22" s="1045"/>
      <c r="BT22"/>
      <c r="BU22" s="1045"/>
      <c r="BV22" s="1045"/>
      <c r="BW22" s="1045"/>
      <c r="BX22" s="1045"/>
      <c r="BY22"/>
      <c r="BZ22"/>
      <c r="CA22"/>
      <c r="CB22"/>
      <c r="CC22"/>
      <c r="CD22"/>
      <c r="CE22"/>
      <c r="CF22"/>
      <c r="CG22"/>
      <c r="CH22"/>
      <c r="CN22" s="379"/>
      <c r="CO22" s="379"/>
      <c r="CP22" s="379"/>
      <c r="CQ22" s="379"/>
      <c r="CR22" s="379"/>
      <c r="CS22" s="379"/>
    </row>
    <row r="23" spans="1:123" ht="5" customHeight="1" x14ac:dyDescent="0.2">
      <c r="A23" s="956"/>
      <c r="B23" s="942"/>
      <c r="C23" s="942"/>
      <c r="D23" s="942"/>
      <c r="E23" s="942"/>
      <c r="F23" s="942"/>
      <c r="H23" s="1033"/>
      <c r="I23" s="1033"/>
      <c r="J23" s="1018"/>
      <c r="K23" s="1018"/>
      <c r="L23" s="1018"/>
      <c r="P23" s="1046"/>
      <c r="Q23" s="1046"/>
      <c r="R23" s="1046"/>
      <c r="S23" s="1046"/>
      <c r="T23" s="1057"/>
      <c r="U23" s="1057"/>
      <c r="V23" s="1057"/>
      <c r="W23" s="1057"/>
      <c r="X23" s="1057"/>
      <c r="Y23" s="1057"/>
      <c r="Z23" s="1057"/>
      <c r="AA23" s="1057"/>
      <c r="AB23" s="1046"/>
      <c r="AC23" s="1046"/>
      <c r="AD23" s="1046"/>
      <c r="AE23" s="1046"/>
      <c r="AF23" s="1056"/>
      <c r="AG23" s="1056"/>
      <c r="AH23" s="1056"/>
      <c r="AI23" s="1056"/>
      <c r="AJ23" s="1056"/>
      <c r="AK23" s="1056"/>
      <c r="AL23" s="1056"/>
      <c r="AM23" s="1056"/>
      <c r="AN23" s="1057"/>
      <c r="AO23" s="1057"/>
      <c r="AP23" s="1057"/>
      <c r="AQ23" s="1057"/>
      <c r="AR23" s="1046"/>
      <c r="AS23" s="1046"/>
      <c r="AT23" s="1046"/>
      <c r="AU23" s="1046"/>
      <c r="AV23" s="1046"/>
      <c r="AW23" s="1046"/>
      <c r="AX23" s="1046"/>
      <c r="AY23" s="1046"/>
      <c r="AZ23" s="1050"/>
      <c r="BA23" s="1051"/>
      <c r="BB23" s="1051"/>
      <c r="BC23" s="1052"/>
      <c r="BF23" s="1045"/>
      <c r="BG23" s="1045"/>
      <c r="BH23" s="1045"/>
      <c r="BI23" s="1045"/>
      <c r="BJ23"/>
      <c r="BK23" s="1045"/>
      <c r="BL23" s="1045"/>
      <c r="BM23" s="1045"/>
      <c r="BN23" s="1045"/>
      <c r="BO23"/>
      <c r="BP23" s="1045"/>
      <c r="BQ23" s="1045"/>
      <c r="BR23" s="1045"/>
      <c r="BS23" s="1045"/>
      <c r="BT23"/>
      <c r="BU23" s="1045"/>
      <c r="BV23" s="1045"/>
      <c r="BW23" s="1045"/>
      <c r="BX23" s="1045"/>
      <c r="BY23"/>
      <c r="BZ23"/>
      <c r="CA23"/>
      <c r="CB23"/>
      <c r="CC23"/>
      <c r="CD23"/>
      <c r="CE23"/>
      <c r="CF23"/>
      <c r="CG23"/>
      <c r="CH23"/>
      <c r="CN23" s="377"/>
      <c r="CO23" s="377"/>
      <c r="CP23" s="377"/>
      <c r="CQ23" s="377"/>
      <c r="CR23" s="377"/>
      <c r="CS23" s="377"/>
    </row>
    <row r="24" spans="1:123" ht="5" customHeight="1" x14ac:dyDescent="0.2">
      <c r="A24" s="956"/>
      <c r="B24" s="942"/>
      <c r="C24" s="942"/>
      <c r="D24" s="942"/>
      <c r="E24" s="942"/>
      <c r="F24" s="942"/>
      <c r="H24" s="1033"/>
      <c r="I24" s="1033"/>
      <c r="J24" s="1018"/>
      <c r="K24" s="1018"/>
      <c r="L24" s="1018"/>
      <c r="P24" s="1046"/>
      <c r="Q24" s="1046"/>
      <c r="R24" s="1046"/>
      <c r="S24" s="1046"/>
      <c r="T24" s="1057"/>
      <c r="U24" s="1057"/>
      <c r="V24" s="1057"/>
      <c r="W24" s="1057"/>
      <c r="X24" s="1057"/>
      <c r="Y24" s="1057"/>
      <c r="Z24" s="1057"/>
      <c r="AA24" s="1057"/>
      <c r="AB24" s="1046"/>
      <c r="AC24" s="1046"/>
      <c r="AD24" s="1046"/>
      <c r="AE24" s="1046"/>
      <c r="AF24" s="1056"/>
      <c r="AG24" s="1056"/>
      <c r="AH24" s="1056"/>
      <c r="AI24" s="1056"/>
      <c r="AJ24" s="1056"/>
      <c r="AK24" s="1056"/>
      <c r="AL24" s="1056"/>
      <c r="AM24" s="1056"/>
      <c r="AN24" s="1057"/>
      <c r="AO24" s="1057"/>
      <c r="AP24" s="1057"/>
      <c r="AQ24" s="1057"/>
      <c r="AR24" s="1046"/>
      <c r="AS24" s="1046"/>
      <c r="AT24" s="1046"/>
      <c r="AU24" s="1046"/>
      <c r="AV24" s="1046"/>
      <c r="AW24" s="1046"/>
      <c r="AX24" s="1046"/>
      <c r="AY24" s="1046"/>
      <c r="AZ24" s="1050"/>
      <c r="BA24" s="1051"/>
      <c r="BB24" s="1051"/>
      <c r="BC24" s="1052"/>
      <c r="BF24" s="1045"/>
      <c r="BG24" s="1045"/>
      <c r="BH24" s="1045"/>
      <c r="BI24" s="1045"/>
      <c r="BJ24"/>
      <c r="BK24" s="1045"/>
      <c r="BL24" s="1045"/>
      <c r="BM24" s="1045"/>
      <c r="BN24" s="1045"/>
      <c r="BO24"/>
      <c r="BP24" s="1045"/>
      <c r="BQ24" s="1045"/>
      <c r="BR24" s="1045"/>
      <c r="BS24" s="1045"/>
      <c r="BT24"/>
      <c r="BU24" s="1045"/>
      <c r="BV24" s="1045"/>
      <c r="BW24" s="1045"/>
      <c r="BX24" s="1045"/>
      <c r="BY24"/>
      <c r="BZ24"/>
      <c r="CA24"/>
      <c r="CB24"/>
      <c r="CC24"/>
      <c r="CD24"/>
      <c r="CE24"/>
      <c r="CF24"/>
      <c r="CG24"/>
      <c r="CH24"/>
      <c r="CN24" s="377"/>
      <c r="CO24" s="377"/>
      <c r="CP24" s="377"/>
      <c r="CQ24" s="377"/>
      <c r="CR24" s="377"/>
      <c r="CS24" s="377"/>
    </row>
    <row r="25" spans="1:123" ht="5" customHeight="1" x14ac:dyDescent="0.2">
      <c r="A25" s="956"/>
      <c r="B25" s="942"/>
      <c r="C25" s="942"/>
      <c r="D25" s="942"/>
      <c r="E25" s="942"/>
      <c r="F25" s="942"/>
      <c r="H25" s="1033"/>
      <c r="I25" s="1033"/>
      <c r="J25" s="1018"/>
      <c r="K25" s="1018"/>
      <c r="L25" s="1018"/>
      <c r="P25" s="1046"/>
      <c r="Q25" s="1046"/>
      <c r="R25" s="1046"/>
      <c r="S25" s="1046"/>
      <c r="T25" s="1057"/>
      <c r="U25" s="1057"/>
      <c r="V25" s="1057"/>
      <c r="W25" s="1057"/>
      <c r="X25" s="1057"/>
      <c r="Y25" s="1057"/>
      <c r="Z25" s="1057"/>
      <c r="AA25" s="1057"/>
      <c r="AB25" s="1046"/>
      <c r="AC25" s="1046"/>
      <c r="AD25" s="1046"/>
      <c r="AE25" s="1046"/>
      <c r="AF25" s="1056"/>
      <c r="AG25" s="1056"/>
      <c r="AH25" s="1056"/>
      <c r="AI25" s="1056"/>
      <c r="AJ25" s="1056"/>
      <c r="AK25" s="1056"/>
      <c r="AL25" s="1056"/>
      <c r="AM25" s="1056"/>
      <c r="AN25" s="1057"/>
      <c r="AO25" s="1057"/>
      <c r="AP25" s="1057"/>
      <c r="AQ25" s="1057"/>
      <c r="AR25" s="1046"/>
      <c r="AS25" s="1046"/>
      <c r="AT25" s="1046"/>
      <c r="AU25" s="1046"/>
      <c r="AV25" s="1046"/>
      <c r="AW25" s="1046"/>
      <c r="AX25" s="1046"/>
      <c r="AY25" s="1046"/>
      <c r="AZ25" s="1050"/>
      <c r="BA25" s="1051"/>
      <c r="BB25" s="1051"/>
      <c r="BC25" s="1052"/>
      <c r="BF25" s="1045"/>
      <c r="BG25" s="1045"/>
      <c r="BH25" s="1045"/>
      <c r="BI25" s="1045"/>
      <c r="BJ25"/>
      <c r="BK25" s="1045"/>
      <c r="BL25" s="1045"/>
      <c r="BM25" s="1045"/>
      <c r="BN25" s="1045"/>
      <c r="BO25"/>
      <c r="BP25" s="1045"/>
      <c r="BQ25" s="1045"/>
      <c r="BR25" s="1045"/>
      <c r="BS25" s="1045"/>
      <c r="BT25"/>
      <c r="BU25" s="1045"/>
      <c r="BV25" s="1045"/>
      <c r="BW25" s="1045"/>
      <c r="BX25" s="1045"/>
      <c r="CN25" s="377"/>
      <c r="CO25" s="377"/>
      <c r="CP25" s="377"/>
      <c r="CQ25" s="377"/>
      <c r="CR25" s="377"/>
      <c r="CS25" s="377"/>
    </row>
    <row r="26" spans="1:123" ht="5" customHeight="1" x14ac:dyDescent="0.2">
      <c r="A26" s="957"/>
      <c r="B26" s="943"/>
      <c r="C26" s="943"/>
      <c r="D26" s="943"/>
      <c r="E26" s="943"/>
      <c r="F26" s="943"/>
      <c r="H26" s="1033"/>
      <c r="I26" s="1033"/>
      <c r="J26" s="1018"/>
      <c r="K26" s="1018"/>
      <c r="L26" s="1018"/>
      <c r="P26" s="1046"/>
      <c r="Q26" s="1046"/>
      <c r="R26" s="1046"/>
      <c r="S26" s="1046"/>
      <c r="T26" s="388"/>
      <c r="U26" s="388"/>
      <c r="V26" s="388"/>
      <c r="W26" s="388"/>
      <c r="X26" s="388"/>
      <c r="Y26" s="388"/>
      <c r="Z26" s="388"/>
      <c r="AA26" s="388"/>
      <c r="AB26" s="1046"/>
      <c r="AC26" s="1046"/>
      <c r="AD26" s="1046"/>
      <c r="AE26" s="1046"/>
      <c r="AF26" s="198"/>
      <c r="AG26" s="198"/>
      <c r="AH26" s="198"/>
      <c r="AI26" s="198"/>
      <c r="AJ26"/>
      <c r="AK26"/>
      <c r="AL26"/>
      <c r="AM26"/>
      <c r="AN26"/>
      <c r="AO26"/>
      <c r="AP26"/>
      <c r="AQ26"/>
      <c r="AR26" s="1046"/>
      <c r="AS26" s="1046"/>
      <c r="AT26" s="1046"/>
      <c r="AU26" s="1046"/>
      <c r="AV26" s="1046"/>
      <c r="AW26" s="1046"/>
      <c r="AX26" s="1046"/>
      <c r="AY26" s="1046"/>
      <c r="AZ26" s="1050"/>
      <c r="BA26" s="1051"/>
      <c r="BB26" s="1051"/>
      <c r="BC26" s="1052"/>
      <c r="BF26" s="1045"/>
      <c r="BG26" s="1045"/>
      <c r="BH26" s="1045"/>
      <c r="BI26" s="1045"/>
      <c r="BJ26"/>
      <c r="BK26" s="1045"/>
      <c r="BL26" s="1045"/>
      <c r="BM26" s="1045"/>
      <c r="BN26" s="1045"/>
      <c r="BO26"/>
      <c r="BP26" s="1045"/>
      <c r="BQ26" s="1045"/>
      <c r="BR26" s="1045"/>
      <c r="BS26" s="1045"/>
      <c r="BT26"/>
      <c r="BU26" s="1045"/>
      <c r="BV26" s="1045"/>
      <c r="BW26" s="1045"/>
      <c r="BX26" s="1045"/>
      <c r="CN26" s="377"/>
      <c r="CO26" s="377"/>
      <c r="CP26" s="377"/>
      <c r="CQ26" s="377"/>
      <c r="CR26" s="377"/>
      <c r="CS26" s="377"/>
    </row>
    <row r="27" spans="1:123" ht="5" customHeight="1" x14ac:dyDescent="0.2">
      <c r="A27" s="961" t="s">
        <v>36</v>
      </c>
      <c r="B27" s="944"/>
      <c r="C27" s="944"/>
      <c r="D27" s="944">
        <v>16</v>
      </c>
      <c r="E27" s="944"/>
      <c r="F27" s="944"/>
      <c r="H27" s="1018"/>
      <c r="I27" s="1018"/>
      <c r="J27" s="1018"/>
      <c r="K27" s="1018"/>
      <c r="L27" s="1037"/>
      <c r="P27" s="1046"/>
      <c r="Q27" s="1046"/>
      <c r="R27" s="1046"/>
      <c r="S27" s="1046"/>
      <c r="T27" s="1057" t="s">
        <v>244</v>
      </c>
      <c r="U27" s="1057"/>
      <c r="V27" s="1057"/>
      <c r="W27" s="1057"/>
      <c r="X27" s="1057" t="s">
        <v>245</v>
      </c>
      <c r="Y27" s="1057"/>
      <c r="Z27" s="1057"/>
      <c r="AA27" s="1057"/>
      <c r="AB27" s="1046"/>
      <c r="AC27" s="1046"/>
      <c r="AD27" s="1046"/>
      <c r="AE27" s="1046"/>
      <c r="AF27" s="1056" t="s">
        <v>246</v>
      </c>
      <c r="AG27" s="1056"/>
      <c r="AH27" s="1056" t="s">
        <v>247</v>
      </c>
      <c r="AI27" s="1056"/>
      <c r="AJ27" s="1056" t="s">
        <v>248</v>
      </c>
      <c r="AK27" s="1056"/>
      <c r="AL27" s="1056" t="s">
        <v>249</v>
      </c>
      <c r="AM27" s="1056"/>
      <c r="AN27" s="1056" t="s">
        <v>250</v>
      </c>
      <c r="AO27" s="1056"/>
      <c r="AP27" s="1056" t="s">
        <v>251</v>
      </c>
      <c r="AQ27" s="1056"/>
      <c r="AR27" s="1046"/>
      <c r="AS27" s="1046"/>
      <c r="AT27" s="1046"/>
      <c r="AU27" s="1046"/>
      <c r="AV27" s="1046"/>
      <c r="AW27" s="1046"/>
      <c r="AX27" s="1046"/>
      <c r="AY27" s="1046"/>
      <c r="AZ27" s="1050"/>
      <c r="BA27" s="1051"/>
      <c r="BB27" s="1051"/>
      <c r="BC27" s="1052"/>
      <c r="BF27" s="1045"/>
      <c r="BG27" s="1045"/>
      <c r="BH27" s="1045"/>
      <c r="BI27" s="1045"/>
      <c r="BJ27"/>
      <c r="BK27" s="1045"/>
      <c r="BL27" s="1045"/>
      <c r="BM27" s="1045"/>
      <c r="BN27" s="1045"/>
      <c r="BO27"/>
      <c r="BP27" s="1045"/>
      <c r="BQ27" s="1045"/>
      <c r="BR27" s="1045"/>
      <c r="BS27" s="1045"/>
      <c r="BT27"/>
      <c r="BU27" s="1045"/>
      <c r="BV27" s="1045"/>
      <c r="BW27" s="1045"/>
      <c r="BX27" s="1045"/>
      <c r="CQ27" s="356"/>
    </row>
    <row r="28" spans="1:123" ht="5" customHeight="1" thickBot="1" x14ac:dyDescent="0.25">
      <c r="A28" s="962"/>
      <c r="B28" s="942"/>
      <c r="C28" s="942"/>
      <c r="D28" s="942"/>
      <c r="E28" s="942"/>
      <c r="F28" s="942"/>
      <c r="H28" s="1018"/>
      <c r="I28" s="1018"/>
      <c r="J28" s="1018"/>
      <c r="K28" s="1018"/>
      <c r="L28" s="1037"/>
      <c r="P28" s="1046"/>
      <c r="Q28" s="1046"/>
      <c r="R28" s="1046"/>
      <c r="S28" s="1046"/>
      <c r="T28" s="1057"/>
      <c r="U28" s="1057"/>
      <c r="V28" s="1057"/>
      <c r="W28" s="1057"/>
      <c r="X28" s="1057"/>
      <c r="Y28" s="1057"/>
      <c r="Z28" s="1057"/>
      <c r="AA28" s="1057"/>
      <c r="AB28" s="1046"/>
      <c r="AC28" s="1046"/>
      <c r="AD28" s="1046"/>
      <c r="AE28" s="1046"/>
      <c r="AF28" s="1056"/>
      <c r="AG28" s="1056"/>
      <c r="AH28" s="1056"/>
      <c r="AI28" s="1056"/>
      <c r="AJ28" s="1056"/>
      <c r="AK28" s="1056"/>
      <c r="AL28" s="1056"/>
      <c r="AM28" s="1056"/>
      <c r="AN28" s="1056"/>
      <c r="AO28" s="1056"/>
      <c r="AP28" s="1056"/>
      <c r="AQ28" s="1056"/>
      <c r="AR28" s="1046"/>
      <c r="AS28" s="1046"/>
      <c r="AT28" s="1046"/>
      <c r="AU28" s="1046"/>
      <c r="AV28" s="1046"/>
      <c r="AW28" s="1046"/>
      <c r="AX28" s="1046"/>
      <c r="AY28" s="1046"/>
      <c r="AZ28" s="1053"/>
      <c r="BA28" s="1054"/>
      <c r="BB28" s="1054"/>
      <c r="BC28" s="1055"/>
      <c r="BF28" s="1045"/>
      <c r="BG28" s="1045"/>
      <c r="BH28" s="1045"/>
      <c r="BI28" s="1045"/>
      <c r="BJ28"/>
      <c r="BK28" s="1045"/>
      <c r="BL28" s="1045"/>
      <c r="BM28" s="1045"/>
      <c r="BN28" s="1045"/>
      <c r="BO28"/>
      <c r="BP28" s="1045"/>
      <c r="BQ28" s="1045"/>
      <c r="BR28" s="1045"/>
      <c r="BS28" s="1045"/>
      <c r="BT28"/>
      <c r="BU28" s="1045"/>
      <c r="BV28" s="1045"/>
      <c r="BW28" s="1045"/>
      <c r="BX28" s="1045"/>
    </row>
    <row r="29" spans="1:123" ht="5" customHeight="1" thickTop="1" x14ac:dyDescent="0.2">
      <c r="A29" s="962"/>
      <c r="B29" s="942"/>
      <c r="C29" s="942"/>
      <c r="D29" s="942"/>
      <c r="E29" s="942"/>
      <c r="F29" s="942"/>
      <c r="H29" s="1018"/>
      <c r="I29" s="1018"/>
      <c r="J29" s="1018"/>
      <c r="K29" s="1018"/>
      <c r="L29" s="1037"/>
      <c r="P29" s="1046"/>
      <c r="Q29" s="1046"/>
      <c r="R29" s="1046"/>
      <c r="S29" s="1046"/>
      <c r="T29" s="1057"/>
      <c r="U29" s="1057"/>
      <c r="V29" s="1057"/>
      <c r="W29" s="1057"/>
      <c r="X29" s="1057"/>
      <c r="Y29" s="1057"/>
      <c r="Z29" s="1057"/>
      <c r="AA29" s="1057"/>
      <c r="AB29" s="1046"/>
      <c r="AC29" s="1046"/>
      <c r="AD29" s="1046"/>
      <c r="AE29" s="1046"/>
      <c r="AF29" s="1056"/>
      <c r="AG29" s="1056"/>
      <c r="AH29" s="1056"/>
      <c r="AI29" s="1056"/>
      <c r="AJ29" s="1056"/>
      <c r="AK29" s="1056"/>
      <c r="AL29" s="1056"/>
      <c r="AM29" s="1056"/>
      <c r="AN29" s="1056"/>
      <c r="AO29" s="1056"/>
      <c r="AP29" s="1056"/>
      <c r="AQ29" s="1056"/>
      <c r="AR29" s="1046"/>
      <c r="AS29" s="1046"/>
      <c r="AT29" s="1046"/>
      <c r="AU29" s="1046"/>
      <c r="AV29" s="1046"/>
      <c r="AW29" s="1046"/>
      <c r="AX29" s="1046"/>
      <c r="AY29" s="1046"/>
      <c r="AZ29"/>
      <c r="BA29"/>
      <c r="BB29"/>
      <c r="BC29"/>
      <c r="BD29"/>
      <c r="BE29"/>
      <c r="BF29" s="1045"/>
      <c r="BG29" s="1045"/>
      <c r="BH29" s="1045"/>
      <c r="BI29" s="1045"/>
      <c r="BJ29"/>
      <c r="BK29" s="1045"/>
      <c r="BL29" s="1045"/>
      <c r="BM29" s="1045"/>
      <c r="BN29" s="1045"/>
      <c r="BO29"/>
      <c r="BP29" s="1045"/>
      <c r="BQ29" s="1045"/>
      <c r="BR29" s="1045"/>
      <c r="BS29" s="1045"/>
      <c r="BT29"/>
      <c r="BU29" s="1045"/>
      <c r="BV29" s="1045"/>
      <c r="BW29" s="1045"/>
      <c r="BX29" s="1045"/>
    </row>
    <row r="30" spans="1:123" ht="5" customHeight="1" x14ac:dyDescent="0.2">
      <c r="A30" s="962"/>
      <c r="B30" s="942"/>
      <c r="C30" s="942"/>
      <c r="D30" s="942"/>
      <c r="E30" s="942"/>
      <c r="F30" s="942"/>
      <c r="H30" s="1018"/>
      <c r="I30" s="1018"/>
      <c r="J30" s="1018"/>
      <c r="K30" s="1018"/>
      <c r="L30" s="1037"/>
      <c r="P30" s="1046"/>
      <c r="Q30" s="1046"/>
      <c r="R30" s="1046"/>
      <c r="S30" s="1046"/>
      <c r="T30" s="1057"/>
      <c r="U30" s="1057"/>
      <c r="V30" s="1057"/>
      <c r="W30" s="1057"/>
      <c r="X30" s="1057"/>
      <c r="Y30" s="1057"/>
      <c r="Z30" s="1057"/>
      <c r="AA30" s="1057"/>
      <c r="AB30" s="1046"/>
      <c r="AC30" s="1046"/>
      <c r="AD30" s="1046"/>
      <c r="AE30" s="1046"/>
      <c r="AF30" s="1056"/>
      <c r="AG30" s="1056"/>
      <c r="AH30" s="1056"/>
      <c r="AI30" s="1056"/>
      <c r="AJ30" s="1056"/>
      <c r="AK30" s="1056"/>
      <c r="AL30" s="1056"/>
      <c r="AM30" s="1056"/>
      <c r="AN30" s="1056"/>
      <c r="AO30" s="1056"/>
      <c r="AP30" s="1056"/>
      <c r="AQ30" s="1056"/>
      <c r="AR30" s="1046"/>
      <c r="AS30" s="1046"/>
      <c r="AT30" s="1046"/>
      <c r="AU30" s="1046"/>
      <c r="AV30" s="1046"/>
      <c r="AW30" s="1046"/>
      <c r="AX30" s="1046"/>
      <c r="AY30" s="1046"/>
      <c r="AZ30"/>
      <c r="BA30"/>
      <c r="BB30"/>
      <c r="BC30"/>
      <c r="BD30"/>
      <c r="BE30"/>
      <c r="BF30" s="1045"/>
      <c r="BG30" s="1045"/>
      <c r="BH30" s="1045"/>
      <c r="BI30" s="1045"/>
      <c r="BJ30"/>
      <c r="BK30" s="1045"/>
      <c r="BL30" s="1045"/>
      <c r="BM30" s="1045"/>
      <c r="BN30" s="1045"/>
      <c r="BO30"/>
      <c r="BP30" s="1045"/>
      <c r="BQ30" s="1045"/>
      <c r="BR30" s="1045"/>
      <c r="BS30" s="1045"/>
      <c r="BT30"/>
      <c r="BU30" s="1045"/>
      <c r="BV30" s="1045"/>
      <c r="BW30" s="1045"/>
      <c r="BX30" s="1045"/>
    </row>
    <row r="31" spans="1:123" ht="5" customHeight="1" x14ac:dyDescent="0.2">
      <c r="A31" s="963"/>
      <c r="B31" s="943"/>
      <c r="C31" s="943"/>
      <c r="D31" s="943"/>
      <c r="E31" s="943"/>
      <c r="F31" s="943"/>
      <c r="H31" s="1018"/>
      <c r="I31" s="1018"/>
      <c r="J31" s="1018"/>
      <c r="K31" s="1018"/>
      <c r="L31" s="1037"/>
      <c r="P31" s="1046"/>
      <c r="Q31" s="1046"/>
      <c r="R31" s="1046"/>
      <c r="S31" s="1046"/>
      <c r="T31" s="1057"/>
      <c r="U31" s="1057"/>
      <c r="V31" s="1057"/>
      <c r="W31" s="1057"/>
      <c r="X31" s="1057"/>
      <c r="Y31" s="1057"/>
      <c r="Z31" s="1057"/>
      <c r="AA31" s="1057"/>
      <c r="AB31" s="1046"/>
      <c r="AC31" s="1046"/>
      <c r="AD31" s="1046"/>
      <c r="AE31" s="1046"/>
      <c r="AF31" s="1056"/>
      <c r="AG31" s="1056"/>
      <c r="AH31" s="1056"/>
      <c r="AI31" s="1056"/>
      <c r="AJ31" s="1056"/>
      <c r="AK31" s="1056"/>
      <c r="AL31" s="1056"/>
      <c r="AM31" s="1056"/>
      <c r="AN31" s="1056"/>
      <c r="AO31" s="1056"/>
      <c r="AP31" s="1056"/>
      <c r="AQ31" s="1056"/>
      <c r="AR31" s="1046"/>
      <c r="AS31" s="1046"/>
      <c r="AT31" s="1046"/>
      <c r="AU31" s="1046"/>
      <c r="AV31" s="1046"/>
      <c r="AW31" s="1046"/>
      <c r="AX31" s="1046"/>
      <c r="AY31" s="1046"/>
      <c r="AZ31"/>
      <c r="BA31"/>
      <c r="BB31"/>
      <c r="BC31"/>
      <c r="BD31"/>
      <c r="BE31"/>
      <c r="BF31" s="1045"/>
      <c r="BG31" s="1045"/>
      <c r="BH31" s="1045"/>
      <c r="BI31" s="1045"/>
      <c r="BJ31"/>
      <c r="BK31" s="1045"/>
      <c r="BL31" s="1045"/>
      <c r="BM31" s="1045"/>
      <c r="BN31" s="1045"/>
      <c r="BO31"/>
      <c r="BP31" s="1045"/>
      <c r="BQ31" s="1045"/>
      <c r="BR31" s="1045"/>
      <c r="BS31" s="1045"/>
      <c r="BT31"/>
      <c r="BU31" s="1045"/>
      <c r="BV31" s="1045"/>
      <c r="BW31" s="1045"/>
      <c r="BX31" s="1045"/>
    </row>
    <row r="32" spans="1:123" ht="5" customHeight="1" x14ac:dyDescent="0.2">
      <c r="A32" s="964" t="s">
        <v>140</v>
      </c>
      <c r="B32" s="944"/>
      <c r="C32" s="944"/>
      <c r="D32" s="1004">
        <v>12</v>
      </c>
      <c r="E32" s="944"/>
      <c r="F32" s="944"/>
      <c r="H32" s="1034"/>
      <c r="I32" s="1034"/>
      <c r="J32" s="1034"/>
      <c r="K32" s="1018"/>
      <c r="L32" s="1018"/>
      <c r="P32" s="1046"/>
      <c r="Q32" s="1046"/>
      <c r="R32" s="1046"/>
      <c r="S32" s="1046"/>
      <c r="T32"/>
      <c r="U32"/>
      <c r="V32"/>
      <c r="W32"/>
      <c r="X32"/>
      <c r="Y32"/>
      <c r="Z32"/>
      <c r="AA32"/>
      <c r="AB32" s="1046"/>
      <c r="AC32" s="1046"/>
      <c r="AD32" s="1046"/>
      <c r="AE32" s="1046"/>
      <c r="AJ32"/>
      <c r="AK32"/>
      <c r="AL32"/>
      <c r="AM32"/>
      <c r="AN32"/>
      <c r="AO32"/>
      <c r="AP32"/>
      <c r="AQ32"/>
      <c r="AR32" s="1046"/>
      <c r="AS32" s="1046"/>
      <c r="AT32" s="1046"/>
      <c r="AU32" s="1046"/>
      <c r="AV32" s="1046"/>
      <c r="AW32" s="1046"/>
      <c r="AX32" s="1046"/>
      <c r="AY32" s="1046"/>
      <c r="AZ32"/>
      <c r="BA32"/>
      <c r="BB32"/>
      <c r="BC32"/>
      <c r="BD32"/>
      <c r="BE32"/>
      <c r="BF32" s="1045"/>
      <c r="BG32" s="1045"/>
      <c r="BH32" s="1045"/>
      <c r="BI32" s="1045"/>
      <c r="BJ32"/>
      <c r="BK32" s="1045"/>
      <c r="BL32" s="1045"/>
      <c r="BM32" s="1045"/>
      <c r="BN32" s="1045"/>
      <c r="BO32"/>
      <c r="BP32" s="1045"/>
      <c r="BQ32" s="1045"/>
      <c r="BR32" s="1045"/>
      <c r="BS32" s="1045"/>
      <c r="BT32"/>
      <c r="BU32" s="1045"/>
      <c r="BV32" s="1045"/>
      <c r="BW32" s="1045"/>
      <c r="BX32" s="1045"/>
    </row>
    <row r="33" spans="1:76" ht="5" customHeight="1" x14ac:dyDescent="0.2">
      <c r="A33" s="965"/>
      <c r="B33" s="942"/>
      <c r="C33" s="942"/>
      <c r="D33" s="995"/>
      <c r="E33" s="942"/>
      <c r="F33" s="942"/>
      <c r="H33" s="1034"/>
      <c r="I33" s="1034"/>
      <c r="J33" s="1034"/>
      <c r="K33" s="1018"/>
      <c r="L33" s="1018"/>
      <c r="P33" s="1046"/>
      <c r="Q33" s="1046"/>
      <c r="R33" s="1046"/>
      <c r="S33" s="1046"/>
      <c r="T33"/>
      <c r="U33"/>
      <c r="V33"/>
      <c r="W33"/>
      <c r="X33"/>
      <c r="Y33"/>
      <c r="Z33"/>
      <c r="AA33"/>
      <c r="AB33" s="1046"/>
      <c r="AC33" s="1046"/>
      <c r="AD33" s="1046"/>
      <c r="AE33" s="1046"/>
      <c r="AJ33"/>
      <c r="AK33"/>
      <c r="AL33"/>
      <c r="AM33"/>
      <c r="AN33"/>
      <c r="AO33"/>
      <c r="AP33"/>
      <c r="AQ33"/>
      <c r="AR33" s="1046"/>
      <c r="AS33" s="1046"/>
      <c r="AT33" s="1046"/>
      <c r="AU33" s="1046"/>
      <c r="AV33" s="1046"/>
      <c r="AW33" s="1046"/>
      <c r="AX33" s="1046"/>
      <c r="AY33" s="1046"/>
      <c r="AZ33"/>
      <c r="BA33"/>
      <c r="BB33"/>
      <c r="BC33"/>
      <c r="BD33"/>
      <c r="BE33"/>
      <c r="BF33" s="1045"/>
      <c r="BG33" s="1045"/>
      <c r="BH33" s="1045"/>
      <c r="BI33" s="1045"/>
      <c r="BJ33"/>
      <c r="BK33" s="1045"/>
      <c r="BL33" s="1045"/>
      <c r="BM33" s="1045"/>
      <c r="BN33" s="1045"/>
      <c r="BO33"/>
      <c r="BP33" s="1045"/>
      <c r="BQ33" s="1045"/>
      <c r="BR33" s="1045"/>
      <c r="BS33" s="1045"/>
      <c r="BT33"/>
      <c r="BU33" s="1045"/>
      <c r="BV33" s="1045"/>
      <c r="BW33" s="1045"/>
      <c r="BX33" s="1045"/>
    </row>
    <row r="34" spans="1:76" ht="5" customHeight="1" x14ac:dyDescent="0.2">
      <c r="A34" s="965"/>
      <c r="B34" s="942"/>
      <c r="C34" s="942"/>
      <c r="D34" s="995"/>
      <c r="E34" s="942"/>
      <c r="F34" s="942"/>
      <c r="H34" s="1034"/>
      <c r="I34" s="1034"/>
      <c r="J34" s="1034"/>
      <c r="K34" s="1018"/>
      <c r="L34" s="1018"/>
      <c r="P34" s="1046"/>
      <c r="Q34" s="1046"/>
      <c r="R34" s="1046"/>
      <c r="S34" s="1046"/>
      <c r="T34"/>
      <c r="U34"/>
      <c r="V34"/>
      <c r="W34"/>
      <c r="X34"/>
      <c r="Y34"/>
      <c r="Z34"/>
      <c r="AA34"/>
      <c r="AB34" s="1046"/>
      <c r="AC34" s="1046"/>
      <c r="AD34" s="1046"/>
      <c r="AE34" s="1046"/>
      <c r="AJ34"/>
      <c r="AK34"/>
      <c r="AL34"/>
      <c r="AM34"/>
      <c r="AN34"/>
      <c r="AO34"/>
      <c r="AP34"/>
      <c r="AQ34"/>
      <c r="AR34" s="1046"/>
      <c r="AS34" s="1046"/>
      <c r="AT34" s="1046"/>
      <c r="AU34" s="1046"/>
      <c r="AV34" s="1046"/>
      <c r="AW34" s="1046"/>
      <c r="AX34" s="1046"/>
      <c r="AY34" s="1046"/>
      <c r="AZ34"/>
      <c r="BA34"/>
      <c r="BB34"/>
      <c r="BC34"/>
      <c r="BD34"/>
      <c r="BE34"/>
      <c r="BF34" s="1045"/>
      <c r="BG34" s="1045"/>
      <c r="BH34" s="1045"/>
      <c r="BI34" s="1045"/>
      <c r="BJ34"/>
      <c r="BK34" s="1045"/>
      <c r="BL34" s="1045"/>
      <c r="BM34" s="1045"/>
      <c r="BN34" s="1045"/>
      <c r="BO34"/>
      <c r="BP34" s="1045"/>
      <c r="BQ34" s="1045"/>
      <c r="BR34" s="1045"/>
      <c r="BS34" s="1045"/>
      <c r="BT34"/>
      <c r="BU34" s="1045"/>
      <c r="BV34" s="1045"/>
      <c r="BW34" s="1045"/>
      <c r="BX34" s="1045"/>
    </row>
    <row r="35" spans="1:76" ht="5" customHeight="1" x14ac:dyDescent="0.25">
      <c r="A35" s="965"/>
      <c r="B35" s="942"/>
      <c r="C35" s="942"/>
      <c r="D35" s="995"/>
      <c r="E35" s="942"/>
      <c r="F35" s="942"/>
      <c r="H35" s="1034"/>
      <c r="I35" s="1034"/>
      <c r="J35" s="1034"/>
      <c r="K35" s="1018"/>
      <c r="L35" s="1018"/>
      <c r="P35"/>
      <c r="Q35" s="376"/>
      <c r="R35" s="376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 s="1045"/>
      <c r="BG35" s="1045"/>
      <c r="BH35" s="1045"/>
      <c r="BI35" s="1045"/>
      <c r="BJ35"/>
      <c r="BK35" s="1045"/>
      <c r="BL35" s="1045"/>
      <c r="BM35" s="1045"/>
      <c r="BN35" s="1045"/>
      <c r="BO35"/>
      <c r="BP35" s="1045"/>
      <c r="BQ35" s="1045"/>
      <c r="BR35" s="1045"/>
      <c r="BS35" s="1045"/>
      <c r="BT35"/>
      <c r="BU35" s="1045"/>
      <c r="BV35" s="1045"/>
      <c r="BW35" s="1045"/>
      <c r="BX35" s="1045"/>
    </row>
    <row r="36" spans="1:76" ht="5" customHeight="1" x14ac:dyDescent="0.25">
      <c r="A36" s="966"/>
      <c r="B36" s="943"/>
      <c r="C36" s="943"/>
      <c r="D36" s="996"/>
      <c r="E36" s="943"/>
      <c r="F36" s="943"/>
      <c r="H36" s="1034"/>
      <c r="I36" s="1034"/>
      <c r="J36" s="1034"/>
      <c r="K36" s="1018"/>
      <c r="L36" s="1018"/>
      <c r="P36"/>
      <c r="Q36" s="376"/>
      <c r="R36" s="37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 s="387"/>
      <c r="AS36" s="387"/>
      <c r="AT36" s="387"/>
      <c r="AU36" s="387"/>
      <c r="AV36"/>
      <c r="AW36"/>
      <c r="AX36"/>
      <c r="AY36"/>
      <c r="AZ36"/>
      <c r="BA36"/>
      <c r="BB36"/>
      <c r="BC36"/>
      <c r="BD36"/>
      <c r="BE36"/>
      <c r="BF36" s="1045"/>
      <c r="BG36" s="1045"/>
      <c r="BH36" s="1045"/>
      <c r="BI36" s="1045"/>
      <c r="BJ36"/>
      <c r="BK36" s="1045"/>
      <c r="BL36" s="1045"/>
      <c r="BM36" s="1045"/>
      <c r="BN36" s="1045"/>
      <c r="BO36"/>
      <c r="BP36" s="1045"/>
      <c r="BQ36" s="1045"/>
      <c r="BR36" s="1045"/>
      <c r="BS36" s="1045"/>
      <c r="BT36"/>
      <c r="BU36" s="1045"/>
      <c r="BV36" s="1045"/>
      <c r="BW36" s="1045"/>
      <c r="BX36" s="1045"/>
    </row>
    <row r="37" spans="1:76" ht="5" customHeight="1" thickBot="1" x14ac:dyDescent="0.3">
      <c r="A37" s="967" t="s">
        <v>117</v>
      </c>
      <c r="B37" s="944">
        <v>12.5</v>
      </c>
      <c r="C37" s="944">
        <v>10</v>
      </c>
      <c r="D37" s="944">
        <v>2</v>
      </c>
      <c r="E37" s="944"/>
      <c r="F37" s="944"/>
      <c r="H37" s="1035"/>
      <c r="I37" s="1035"/>
      <c r="J37" s="1018"/>
      <c r="K37" s="1018"/>
      <c r="L37" s="1018"/>
      <c r="M37" s="357"/>
      <c r="N37" s="357"/>
      <c r="P37"/>
      <c r="Q37" s="376"/>
      <c r="R37" s="376"/>
      <c r="AR37" s="387"/>
      <c r="AS37" s="387"/>
      <c r="AT37" s="387"/>
      <c r="AU37" s="387"/>
      <c r="AV37"/>
      <c r="AW37"/>
      <c r="AX37"/>
      <c r="AY37"/>
      <c r="AZ37"/>
      <c r="BA37"/>
      <c r="BB37"/>
      <c r="BC37"/>
      <c r="BD37"/>
      <c r="BE37"/>
      <c r="BF37" s="1045"/>
      <c r="BG37" s="1045"/>
      <c r="BH37" s="1045"/>
      <c r="BI37" s="1045"/>
      <c r="BJ37"/>
      <c r="BK37" s="1045"/>
      <c r="BL37" s="1045"/>
      <c r="BM37" s="1045"/>
      <c r="BN37" s="1045"/>
      <c r="BO37"/>
      <c r="BP37" s="1045"/>
      <c r="BQ37" s="1045"/>
      <c r="BR37" s="1045"/>
      <c r="BS37" s="1045"/>
      <c r="BT37"/>
      <c r="BU37" s="1045"/>
      <c r="BV37" s="1045"/>
      <c r="BW37" s="1045"/>
      <c r="BX37" s="1045"/>
    </row>
    <row r="38" spans="1:76" ht="5" customHeight="1" thickTop="1" x14ac:dyDescent="0.2">
      <c r="A38" s="968"/>
      <c r="B38" s="942"/>
      <c r="C38" s="942"/>
      <c r="D38" s="942"/>
      <c r="E38" s="942"/>
      <c r="F38" s="942"/>
      <c r="H38" s="1035"/>
      <c r="I38" s="1035"/>
      <c r="J38" s="1018"/>
      <c r="K38" s="1018"/>
      <c r="L38" s="1018"/>
      <c r="M38" s="357"/>
      <c r="N38" s="357"/>
      <c r="P38" s="1068" t="s">
        <v>254</v>
      </c>
      <c r="Q38" s="1068"/>
      <c r="R38" s="1068"/>
      <c r="S38" s="1068"/>
      <c r="T38" s="1068" t="s">
        <v>255</v>
      </c>
      <c r="U38" s="1068"/>
      <c r="V38" s="1068"/>
      <c r="W38" s="1068"/>
      <c r="X38" s="1068" t="s">
        <v>256</v>
      </c>
      <c r="Y38" s="1068"/>
      <c r="Z38" s="1068"/>
      <c r="AA38" s="1068"/>
      <c r="AB38" s="1068" t="s">
        <v>257</v>
      </c>
      <c r="AC38" s="1068"/>
      <c r="AD38" s="1068"/>
      <c r="AE38" s="1068"/>
      <c r="AF38" s="1068" t="s">
        <v>258</v>
      </c>
      <c r="AG38" s="1068"/>
      <c r="AH38" s="1068"/>
      <c r="AI38" s="1068"/>
      <c r="AJ38" s="1068" t="s">
        <v>259</v>
      </c>
      <c r="AK38" s="1068"/>
      <c r="AL38" s="1068"/>
      <c r="AM38" s="1068"/>
      <c r="AN38" s="1068" t="s">
        <v>260</v>
      </c>
      <c r="AO38" s="1068"/>
      <c r="AP38" s="1068"/>
      <c r="AQ38" s="1068"/>
      <c r="AR38" s="1068" t="s">
        <v>273</v>
      </c>
      <c r="AS38" s="1068"/>
      <c r="AT38" s="1068"/>
      <c r="AU38" s="1068"/>
      <c r="AV38" s="1088" t="s">
        <v>261</v>
      </c>
      <c r="AW38" s="1089"/>
      <c r="AX38" s="1089"/>
      <c r="AY38" s="1090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76" ht="5" customHeight="1" x14ac:dyDescent="0.2">
      <c r="A39" s="968"/>
      <c r="B39" s="942"/>
      <c r="C39" s="942"/>
      <c r="D39" s="942"/>
      <c r="E39" s="942"/>
      <c r="F39" s="942"/>
      <c r="H39" s="1035"/>
      <c r="I39" s="1035"/>
      <c r="J39" s="1018"/>
      <c r="K39" s="1018"/>
      <c r="L39" s="1018"/>
      <c r="M39" s="357"/>
      <c r="N39" s="357"/>
      <c r="P39" s="1068"/>
      <c r="Q39" s="1068"/>
      <c r="R39" s="1068"/>
      <c r="S39" s="1068"/>
      <c r="T39" s="1068"/>
      <c r="U39" s="1068"/>
      <c r="V39" s="1068"/>
      <c r="W39" s="1068"/>
      <c r="X39" s="1068"/>
      <c r="Y39" s="1068"/>
      <c r="Z39" s="1068"/>
      <c r="AA39" s="1068"/>
      <c r="AB39" s="1068"/>
      <c r="AC39" s="1068"/>
      <c r="AD39" s="1068"/>
      <c r="AE39" s="1068"/>
      <c r="AF39" s="1068"/>
      <c r="AG39" s="1068"/>
      <c r="AH39" s="1068"/>
      <c r="AI39" s="1068"/>
      <c r="AJ39" s="1068"/>
      <c r="AK39" s="1068"/>
      <c r="AL39" s="1068"/>
      <c r="AM39" s="1068"/>
      <c r="AN39" s="1068"/>
      <c r="AO39" s="1068"/>
      <c r="AP39" s="1068"/>
      <c r="AQ39" s="1068"/>
      <c r="AR39" s="1068"/>
      <c r="AS39" s="1068"/>
      <c r="AT39" s="1068"/>
      <c r="AU39" s="1068"/>
      <c r="AV39" s="1091"/>
      <c r="AW39" s="1092"/>
      <c r="AX39" s="1092"/>
      <c r="AY39" s="1093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76" ht="5" customHeight="1" x14ac:dyDescent="0.2">
      <c r="A40" s="968"/>
      <c r="B40" s="942"/>
      <c r="C40" s="942"/>
      <c r="D40" s="942"/>
      <c r="E40" s="942"/>
      <c r="F40" s="942"/>
      <c r="H40" s="1035"/>
      <c r="I40" s="1035"/>
      <c r="J40" s="1018"/>
      <c r="K40" s="1018"/>
      <c r="L40" s="1018"/>
      <c r="M40" s="357"/>
      <c r="N40" s="357"/>
      <c r="P40" s="1068"/>
      <c r="Q40" s="1068"/>
      <c r="R40" s="1068"/>
      <c r="S40" s="1068"/>
      <c r="T40" s="1068"/>
      <c r="U40" s="1068"/>
      <c r="V40" s="1068"/>
      <c r="W40" s="1068"/>
      <c r="X40" s="1068"/>
      <c r="Y40" s="1068"/>
      <c r="Z40" s="1068"/>
      <c r="AA40" s="1068"/>
      <c r="AB40" s="1068"/>
      <c r="AC40" s="1068"/>
      <c r="AD40" s="1068"/>
      <c r="AE40" s="1068"/>
      <c r="AF40" s="1068"/>
      <c r="AG40" s="1068"/>
      <c r="AH40" s="1068"/>
      <c r="AI40" s="1068"/>
      <c r="AJ40" s="1068"/>
      <c r="AK40" s="1068"/>
      <c r="AL40" s="1068"/>
      <c r="AM40" s="1068"/>
      <c r="AN40" s="1068"/>
      <c r="AO40" s="1068"/>
      <c r="AP40" s="1068"/>
      <c r="AQ40" s="1068"/>
      <c r="AR40" s="1068"/>
      <c r="AS40" s="1068"/>
      <c r="AT40" s="1068"/>
      <c r="AU40" s="1068"/>
      <c r="AV40" s="1091"/>
      <c r="AW40" s="1092"/>
      <c r="AX40" s="1092"/>
      <c r="AY40" s="1093"/>
      <c r="AZ40"/>
      <c r="BA40"/>
      <c r="BB40"/>
      <c r="BC40"/>
      <c r="BD40"/>
      <c r="BE40"/>
      <c r="BF40" s="1067" t="s">
        <v>401</v>
      </c>
      <c r="BG40" s="1067" t="s">
        <v>402</v>
      </c>
      <c r="BH40" s="1067" t="s">
        <v>403</v>
      </c>
      <c r="BI40" s="1067" t="s">
        <v>404</v>
      </c>
      <c r="BJ40"/>
      <c r="BK40" s="1067" t="s">
        <v>405</v>
      </c>
      <c r="BL40" s="1067" t="s">
        <v>406</v>
      </c>
      <c r="BM40" s="1067" t="s">
        <v>407</v>
      </c>
      <c r="BN40" s="1067" t="s">
        <v>408</v>
      </c>
      <c r="BO40"/>
      <c r="BP40" s="1067" t="s">
        <v>409</v>
      </c>
      <c r="BQ40" s="1067" t="s">
        <v>410</v>
      </c>
      <c r="BR40" s="1067" t="s">
        <v>411</v>
      </c>
      <c r="BS40" s="1067" t="s">
        <v>412</v>
      </c>
      <c r="BU40" s="1067" t="s">
        <v>413</v>
      </c>
      <c r="BV40" s="1067" t="s">
        <v>414</v>
      </c>
      <c r="BW40" s="1067" t="s">
        <v>415</v>
      </c>
      <c r="BX40" s="1067" t="s">
        <v>416</v>
      </c>
    </row>
    <row r="41" spans="1:76" ht="5" customHeight="1" thickBot="1" x14ac:dyDescent="0.25">
      <c r="A41" s="969"/>
      <c r="B41" s="951"/>
      <c r="C41" s="951"/>
      <c r="D41" s="951"/>
      <c r="E41" s="951"/>
      <c r="F41" s="951"/>
      <c r="H41" s="1035"/>
      <c r="I41" s="1035"/>
      <c r="J41" s="1018"/>
      <c r="K41" s="1018"/>
      <c r="L41" s="1018"/>
      <c r="M41" s="357"/>
      <c r="N41" s="357"/>
      <c r="P41" s="1068"/>
      <c r="Q41" s="1068"/>
      <c r="R41" s="1068"/>
      <c r="S41" s="1068"/>
      <c r="T41" s="1068"/>
      <c r="U41" s="1068"/>
      <c r="V41" s="1068"/>
      <c r="W41" s="1068"/>
      <c r="X41" s="1068"/>
      <c r="Y41" s="1068"/>
      <c r="Z41" s="1068"/>
      <c r="AA41" s="1068"/>
      <c r="AB41" s="1068"/>
      <c r="AC41" s="1068"/>
      <c r="AD41" s="1068"/>
      <c r="AE41" s="1068"/>
      <c r="AF41" s="1068"/>
      <c r="AG41" s="1068"/>
      <c r="AH41" s="1068"/>
      <c r="AI41" s="1068"/>
      <c r="AJ41" s="1068"/>
      <c r="AK41" s="1068"/>
      <c r="AL41" s="1068"/>
      <c r="AM41" s="1068"/>
      <c r="AN41" s="1068"/>
      <c r="AO41" s="1068"/>
      <c r="AP41" s="1068"/>
      <c r="AQ41" s="1068"/>
      <c r="AR41" s="1068"/>
      <c r="AS41" s="1068"/>
      <c r="AT41" s="1068"/>
      <c r="AU41" s="1068"/>
      <c r="AV41" s="1091"/>
      <c r="AW41" s="1092"/>
      <c r="AX41" s="1092"/>
      <c r="AY41" s="1093"/>
      <c r="AZ41"/>
      <c r="BE41"/>
      <c r="BF41" s="1067"/>
      <c r="BG41" s="1067"/>
      <c r="BH41" s="1067"/>
      <c r="BI41" s="1067"/>
      <c r="BK41" s="1067"/>
      <c r="BL41" s="1067"/>
      <c r="BM41" s="1067"/>
      <c r="BN41" s="1067"/>
      <c r="BP41" s="1067"/>
      <c r="BQ41" s="1067"/>
      <c r="BR41" s="1067"/>
      <c r="BS41" s="1067"/>
      <c r="BU41" s="1067"/>
      <c r="BV41" s="1067"/>
      <c r="BW41" s="1067"/>
      <c r="BX41" s="1067"/>
    </row>
    <row r="42" spans="1:76" ht="5" customHeight="1" x14ac:dyDescent="0.2">
      <c r="A42" s="945" t="s">
        <v>106</v>
      </c>
      <c r="B42" s="935">
        <f>SUM(B47:B76)</f>
        <v>67.25</v>
      </c>
      <c r="C42" s="935">
        <f>SUM(C47:C76)</f>
        <v>62.25</v>
      </c>
      <c r="D42" s="935">
        <f>SUM(D47:D76)</f>
        <v>32</v>
      </c>
      <c r="E42" s="935">
        <f>SUM(E47:E76)</f>
        <v>0</v>
      </c>
      <c r="F42" s="935">
        <f>SUM(F47:F76)</f>
        <v>0</v>
      </c>
      <c r="H42" s="1018"/>
      <c r="I42" s="1018"/>
      <c r="J42" s="1018"/>
      <c r="K42" s="1018"/>
      <c r="L42" s="1018"/>
      <c r="M42" s="359"/>
      <c r="N42" s="359"/>
      <c r="P42" s="1068"/>
      <c r="Q42" s="1068"/>
      <c r="R42" s="1068"/>
      <c r="S42" s="1068"/>
      <c r="T42" s="1068"/>
      <c r="U42" s="1068"/>
      <c r="V42" s="1068"/>
      <c r="W42" s="1068"/>
      <c r="X42" s="1068"/>
      <c r="Y42" s="1068"/>
      <c r="Z42" s="1068"/>
      <c r="AA42" s="1068"/>
      <c r="AB42" s="1068"/>
      <c r="AC42" s="1068"/>
      <c r="AD42" s="1068"/>
      <c r="AE42" s="1068"/>
      <c r="AF42" s="1068"/>
      <c r="AG42" s="1068"/>
      <c r="AH42" s="1068"/>
      <c r="AI42" s="1068"/>
      <c r="AJ42" s="1068"/>
      <c r="AK42" s="1068"/>
      <c r="AL42" s="1068"/>
      <c r="AM42" s="1068"/>
      <c r="AN42" s="1068"/>
      <c r="AO42" s="1068"/>
      <c r="AP42" s="1068"/>
      <c r="AQ42" s="1068"/>
      <c r="AR42" s="1068"/>
      <c r="AS42" s="1068"/>
      <c r="AT42" s="1068"/>
      <c r="AU42" s="1068"/>
      <c r="AV42" s="1091"/>
      <c r="AW42" s="1092"/>
      <c r="AX42" s="1092"/>
      <c r="AY42" s="1093"/>
      <c r="AZ42"/>
      <c r="BE42"/>
      <c r="BF42" s="1067"/>
      <c r="BG42" s="1067"/>
      <c r="BH42" s="1067"/>
      <c r="BI42" s="1067"/>
      <c r="BK42" s="1067"/>
      <c r="BL42" s="1067"/>
      <c r="BM42" s="1067"/>
      <c r="BN42" s="1067"/>
      <c r="BP42" s="1067"/>
      <c r="BQ42" s="1067"/>
      <c r="BR42" s="1067"/>
      <c r="BS42" s="1067"/>
      <c r="BU42" s="1067"/>
      <c r="BV42" s="1067"/>
      <c r="BW42" s="1067"/>
      <c r="BX42" s="1067"/>
    </row>
    <row r="43" spans="1:76" ht="5" customHeight="1" x14ac:dyDescent="0.2">
      <c r="A43" s="946"/>
      <c r="B43" s="936"/>
      <c r="C43" s="936"/>
      <c r="D43" s="936"/>
      <c r="E43" s="936"/>
      <c r="F43" s="936"/>
      <c r="H43" s="1018"/>
      <c r="I43" s="1018"/>
      <c r="J43" s="1018"/>
      <c r="K43" s="1018"/>
      <c r="L43" s="1018"/>
      <c r="M43" s="359"/>
      <c r="N43" s="359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 s="387"/>
      <c r="AS43" s="387"/>
      <c r="AT43" s="387"/>
      <c r="AU43" s="387"/>
      <c r="AV43" s="1091"/>
      <c r="AW43" s="1092"/>
      <c r="AX43" s="1092"/>
      <c r="AY43" s="1093"/>
      <c r="AZ43"/>
      <c r="BE43"/>
      <c r="BF43" s="1067"/>
      <c r="BG43" s="1067"/>
      <c r="BH43" s="1067"/>
      <c r="BI43" s="1067"/>
      <c r="BK43" s="1067"/>
      <c r="BL43" s="1067"/>
      <c r="BM43" s="1067"/>
      <c r="BN43" s="1067"/>
      <c r="BP43" s="1067"/>
      <c r="BQ43" s="1067"/>
      <c r="BR43" s="1067"/>
      <c r="BS43" s="1067"/>
      <c r="BU43" s="1067"/>
      <c r="BV43" s="1067"/>
      <c r="BW43" s="1067"/>
      <c r="BX43" s="1067"/>
    </row>
    <row r="44" spans="1:76" ht="5" customHeight="1" x14ac:dyDescent="0.2">
      <c r="A44" s="946"/>
      <c r="B44" s="936"/>
      <c r="C44" s="936"/>
      <c r="D44" s="936"/>
      <c r="E44" s="936"/>
      <c r="F44" s="936"/>
      <c r="H44" s="1018"/>
      <c r="I44" s="1018"/>
      <c r="J44" s="1018"/>
      <c r="K44" s="1018"/>
      <c r="L44" s="1018"/>
      <c r="M44" s="359"/>
      <c r="N44" s="359"/>
      <c r="P44" s="1068" t="s">
        <v>262</v>
      </c>
      <c r="Q44" s="1068"/>
      <c r="R44" s="1068"/>
      <c r="S44" s="1068"/>
      <c r="T44" s="1068" t="s">
        <v>263</v>
      </c>
      <c r="U44" s="1068"/>
      <c r="V44" s="1068"/>
      <c r="W44" s="1068"/>
      <c r="X44" s="1068" t="s">
        <v>264</v>
      </c>
      <c r="Y44" s="1068"/>
      <c r="Z44" s="1068"/>
      <c r="AA44" s="1068"/>
      <c r="AB44" s="1068" t="s">
        <v>265</v>
      </c>
      <c r="AC44" s="1068"/>
      <c r="AD44" s="1068"/>
      <c r="AE44" s="1068"/>
      <c r="AF44" s="1068" t="s">
        <v>266</v>
      </c>
      <c r="AG44" s="1068"/>
      <c r="AH44" s="1068"/>
      <c r="AI44" s="1068"/>
      <c r="AJ44" s="1068" t="s">
        <v>267</v>
      </c>
      <c r="AK44" s="1068"/>
      <c r="AL44" s="1068"/>
      <c r="AM44" s="1068"/>
      <c r="AN44" s="1068" t="s">
        <v>268</v>
      </c>
      <c r="AO44" s="1068"/>
      <c r="AP44" s="1068"/>
      <c r="AQ44" s="1068"/>
      <c r="AR44" s="1068" t="s">
        <v>418</v>
      </c>
      <c r="AS44" s="1068"/>
      <c r="AT44" s="1068"/>
      <c r="AU44" s="1068"/>
      <c r="AV44" s="1091"/>
      <c r="AW44" s="1092"/>
      <c r="AX44" s="1092"/>
      <c r="AY44" s="1093"/>
      <c r="AZ44"/>
      <c r="BE44"/>
      <c r="BF44" s="1067"/>
      <c r="BG44" s="1067"/>
      <c r="BH44" s="1067"/>
      <c r="BI44" s="1067"/>
      <c r="BK44" s="1067"/>
      <c r="BL44" s="1067"/>
      <c r="BM44" s="1067"/>
      <c r="BN44" s="1067"/>
      <c r="BP44" s="1067"/>
      <c r="BQ44" s="1067"/>
      <c r="BR44" s="1067"/>
      <c r="BS44" s="1067"/>
      <c r="BU44" s="1067"/>
      <c r="BV44" s="1067"/>
      <c r="BW44" s="1067"/>
      <c r="BX44" s="1067"/>
    </row>
    <row r="45" spans="1:76" ht="5" customHeight="1" thickBot="1" x14ac:dyDescent="0.25">
      <c r="A45" s="946"/>
      <c r="B45" s="936"/>
      <c r="C45" s="936"/>
      <c r="D45" s="936"/>
      <c r="E45" s="936"/>
      <c r="F45" s="936"/>
      <c r="H45" s="1018"/>
      <c r="I45" s="1018"/>
      <c r="J45" s="1018"/>
      <c r="K45" s="1018"/>
      <c r="L45" s="1018"/>
      <c r="M45" s="359"/>
      <c r="N45" s="359"/>
      <c r="P45" s="1068"/>
      <c r="Q45" s="1068"/>
      <c r="R45" s="1068"/>
      <c r="S45" s="1068"/>
      <c r="T45" s="1068"/>
      <c r="U45" s="1068"/>
      <c r="V45" s="1068"/>
      <c r="W45" s="1068"/>
      <c r="X45" s="1068"/>
      <c r="Y45" s="1068"/>
      <c r="Z45" s="1068"/>
      <c r="AA45" s="1068"/>
      <c r="AB45" s="1068"/>
      <c r="AC45" s="1068"/>
      <c r="AD45" s="1068"/>
      <c r="AE45" s="1068"/>
      <c r="AF45" s="1068"/>
      <c r="AG45" s="1068"/>
      <c r="AH45" s="1068"/>
      <c r="AI45" s="1068"/>
      <c r="AJ45" s="1068"/>
      <c r="AK45" s="1068"/>
      <c r="AL45" s="1068"/>
      <c r="AM45" s="1068"/>
      <c r="AN45" s="1068"/>
      <c r="AO45" s="1068"/>
      <c r="AP45" s="1068"/>
      <c r="AQ45" s="1068"/>
      <c r="AR45" s="1068"/>
      <c r="AS45" s="1068"/>
      <c r="AT45" s="1068"/>
      <c r="AU45" s="1068"/>
      <c r="AV45" s="1094"/>
      <c r="AW45" s="1095"/>
      <c r="AX45" s="1095"/>
      <c r="AY45" s="1096"/>
      <c r="AZ45" s="198"/>
      <c r="BE45"/>
      <c r="BF45" s="1067"/>
      <c r="BG45" s="1067"/>
      <c r="BH45" s="1067"/>
      <c r="BI45" s="1067"/>
      <c r="BK45" s="1067"/>
      <c r="BL45" s="1067"/>
      <c r="BM45" s="1067"/>
      <c r="BN45" s="1067"/>
      <c r="BP45" s="1067"/>
      <c r="BQ45" s="1067"/>
      <c r="BR45" s="1067"/>
      <c r="BS45" s="1067"/>
      <c r="BU45" s="1067"/>
      <c r="BV45" s="1067"/>
      <c r="BW45" s="1067"/>
      <c r="BX45" s="1067"/>
    </row>
    <row r="46" spans="1:76" ht="5" customHeight="1" thickTop="1" thickBot="1" x14ac:dyDescent="0.25">
      <c r="A46" s="947"/>
      <c r="B46" s="937"/>
      <c r="C46" s="937"/>
      <c r="D46" s="937"/>
      <c r="E46" s="937"/>
      <c r="F46" s="937"/>
      <c r="H46" s="1018"/>
      <c r="I46" s="1018"/>
      <c r="J46" s="1018"/>
      <c r="K46" s="1018"/>
      <c r="L46" s="1018"/>
      <c r="M46" s="359"/>
      <c r="N46" s="359"/>
      <c r="P46" s="1068"/>
      <c r="Q46" s="1068"/>
      <c r="R46" s="1068"/>
      <c r="S46" s="1068"/>
      <c r="T46" s="1068"/>
      <c r="U46" s="1068"/>
      <c r="V46" s="1068"/>
      <c r="W46" s="1068"/>
      <c r="X46" s="1068"/>
      <c r="Y46" s="1068"/>
      <c r="Z46" s="1068"/>
      <c r="AA46" s="1068"/>
      <c r="AB46" s="1068"/>
      <c r="AC46" s="1068"/>
      <c r="AD46" s="1068"/>
      <c r="AE46" s="1068"/>
      <c r="AF46" s="1068"/>
      <c r="AG46" s="1068"/>
      <c r="AH46" s="1068"/>
      <c r="AI46" s="1068"/>
      <c r="AJ46" s="1068"/>
      <c r="AK46" s="1068"/>
      <c r="AL46" s="1068"/>
      <c r="AM46" s="1068"/>
      <c r="AN46" s="1068"/>
      <c r="AO46" s="1068"/>
      <c r="AP46" s="1068"/>
      <c r="AQ46" s="1068"/>
      <c r="AR46" s="1068"/>
      <c r="AS46" s="1068"/>
      <c r="AT46" s="1068"/>
      <c r="AU46" s="1068"/>
      <c r="AV46"/>
      <c r="AW46"/>
      <c r="AX46"/>
      <c r="AY46"/>
      <c r="AZ46" s="198"/>
      <c r="BE46"/>
      <c r="BF46" s="1067"/>
      <c r="BG46" s="1067"/>
      <c r="BH46" s="1067"/>
      <c r="BI46" s="1067"/>
      <c r="BK46" s="1067"/>
      <c r="BL46" s="1067"/>
      <c r="BM46" s="1067"/>
      <c r="BN46" s="1067"/>
      <c r="BP46" s="1067"/>
      <c r="BQ46" s="1067"/>
      <c r="BR46" s="1067"/>
      <c r="BS46" s="1067"/>
      <c r="BU46" s="1067"/>
      <c r="BV46" s="1067"/>
      <c r="BW46" s="1067"/>
      <c r="BX46" s="1067"/>
    </row>
    <row r="47" spans="1:76" ht="5" customHeight="1" x14ac:dyDescent="0.2">
      <c r="A47" s="970" t="s">
        <v>32</v>
      </c>
      <c r="B47" s="941">
        <v>14</v>
      </c>
      <c r="C47" s="941">
        <v>8</v>
      </c>
      <c r="D47" s="941"/>
      <c r="E47" s="941"/>
      <c r="F47" s="941"/>
      <c r="H47" s="1022"/>
      <c r="I47" s="1022"/>
      <c r="J47" s="1022"/>
      <c r="K47" s="1022"/>
      <c r="L47" s="1022"/>
      <c r="M47" s="361"/>
      <c r="N47" s="360"/>
      <c r="P47" s="1068"/>
      <c r="Q47" s="1068"/>
      <c r="R47" s="1068"/>
      <c r="S47" s="1068"/>
      <c r="T47" s="1068"/>
      <c r="U47" s="1068"/>
      <c r="V47" s="1068"/>
      <c r="W47" s="1068"/>
      <c r="X47" s="1068"/>
      <c r="Y47" s="1068"/>
      <c r="Z47" s="1068"/>
      <c r="AA47" s="1068"/>
      <c r="AB47" s="1068"/>
      <c r="AC47" s="1068"/>
      <c r="AD47" s="1068"/>
      <c r="AE47" s="1068"/>
      <c r="AF47" s="1068"/>
      <c r="AG47" s="1068"/>
      <c r="AH47" s="1068"/>
      <c r="AI47" s="1068"/>
      <c r="AJ47" s="1068"/>
      <c r="AK47" s="1068"/>
      <c r="AL47" s="1068"/>
      <c r="AM47" s="1068"/>
      <c r="AN47" s="1068"/>
      <c r="AO47" s="1068"/>
      <c r="AP47" s="1068"/>
      <c r="AQ47" s="1068"/>
      <c r="AR47" s="1068"/>
      <c r="AS47" s="1068"/>
      <c r="AT47" s="1068"/>
      <c r="AU47" s="1068"/>
      <c r="AV47"/>
      <c r="AW47"/>
      <c r="AX47"/>
      <c r="AY47"/>
      <c r="AZ47" s="198"/>
      <c r="BE47"/>
      <c r="BF47" s="1067"/>
      <c r="BG47" s="1067"/>
      <c r="BH47" s="1067"/>
      <c r="BI47" s="1067"/>
      <c r="BK47" s="1067"/>
      <c r="BL47" s="1067"/>
      <c r="BM47" s="1067"/>
      <c r="BN47" s="1067"/>
      <c r="BP47" s="1067"/>
      <c r="BQ47" s="1067"/>
      <c r="BR47" s="1067"/>
      <c r="BS47" s="1067"/>
      <c r="BU47" s="1067"/>
      <c r="BV47" s="1067"/>
      <c r="BW47" s="1067"/>
      <c r="BX47" s="1067"/>
    </row>
    <row r="48" spans="1:76" ht="5" customHeight="1" x14ac:dyDescent="0.2">
      <c r="A48" s="971"/>
      <c r="B48" s="942"/>
      <c r="C48" s="942"/>
      <c r="D48" s="942"/>
      <c r="E48" s="942"/>
      <c r="F48" s="942"/>
      <c r="H48" s="1022"/>
      <c r="I48" s="1022"/>
      <c r="J48" s="1022"/>
      <c r="K48" s="1022"/>
      <c r="L48" s="1022"/>
      <c r="M48" s="361"/>
      <c r="N48" s="360"/>
      <c r="P48" s="1068"/>
      <c r="Q48" s="1068"/>
      <c r="R48" s="1068"/>
      <c r="S48" s="1068"/>
      <c r="T48" s="1068"/>
      <c r="U48" s="1068"/>
      <c r="V48" s="1068"/>
      <c r="W48" s="1068"/>
      <c r="X48" s="1068"/>
      <c r="Y48" s="1068"/>
      <c r="Z48" s="1068"/>
      <c r="AA48" s="1068"/>
      <c r="AB48" s="1068"/>
      <c r="AC48" s="1068"/>
      <c r="AD48" s="1068"/>
      <c r="AE48" s="1068"/>
      <c r="AF48" s="1068"/>
      <c r="AG48" s="1068"/>
      <c r="AH48" s="1068"/>
      <c r="AI48" s="1068"/>
      <c r="AJ48" s="1068"/>
      <c r="AK48" s="1068"/>
      <c r="AL48" s="1068"/>
      <c r="AM48" s="1068"/>
      <c r="AN48" s="1068"/>
      <c r="AO48" s="1068"/>
      <c r="AP48" s="1068"/>
      <c r="AQ48" s="1068"/>
      <c r="AR48" s="1068"/>
      <c r="AS48" s="1068"/>
      <c r="AT48" s="1068"/>
      <c r="AU48" s="1068"/>
      <c r="AV48"/>
      <c r="AW48"/>
      <c r="AX48"/>
      <c r="AY48"/>
      <c r="AZ48" s="198"/>
      <c r="BE48"/>
      <c r="BF48" s="1067"/>
      <c r="BG48" s="1067"/>
      <c r="BH48" s="1067"/>
      <c r="BI48" s="1067"/>
      <c r="BK48" s="1067"/>
      <c r="BL48" s="1067"/>
      <c r="BM48" s="1067"/>
      <c r="BN48" s="1067"/>
      <c r="BP48" s="1067"/>
      <c r="BQ48" s="1067"/>
      <c r="BR48" s="1067"/>
      <c r="BS48" s="1067"/>
      <c r="BU48" s="1067"/>
      <c r="BV48" s="1067"/>
      <c r="BW48" s="1067"/>
      <c r="BX48" s="1067"/>
    </row>
    <row r="49" spans="1:76" ht="5" customHeight="1" x14ac:dyDescent="0.2">
      <c r="A49" s="971"/>
      <c r="B49" s="942"/>
      <c r="C49" s="942"/>
      <c r="D49" s="942"/>
      <c r="E49" s="942"/>
      <c r="F49" s="942"/>
      <c r="H49" s="1022"/>
      <c r="I49" s="1022"/>
      <c r="J49" s="1022"/>
      <c r="K49" s="1022"/>
      <c r="L49" s="1022"/>
      <c r="M49" s="361"/>
      <c r="N49" s="360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 s="198"/>
      <c r="BE49"/>
      <c r="BF49" s="1067"/>
      <c r="BG49" s="1067"/>
      <c r="BH49" s="1067"/>
      <c r="BI49" s="1067"/>
      <c r="BK49" s="1067"/>
      <c r="BL49" s="1067"/>
      <c r="BM49" s="1067"/>
      <c r="BN49" s="1067"/>
      <c r="BP49" s="1067"/>
      <c r="BQ49" s="1067"/>
      <c r="BR49" s="1067"/>
      <c r="BS49" s="1067"/>
      <c r="BU49" s="1067"/>
      <c r="BV49" s="1067"/>
      <c r="BW49" s="1067"/>
      <c r="BX49" s="1067"/>
    </row>
    <row r="50" spans="1:76" ht="5" customHeight="1" x14ac:dyDescent="0.2">
      <c r="A50" s="971"/>
      <c r="B50" s="942"/>
      <c r="C50" s="942"/>
      <c r="D50" s="942"/>
      <c r="E50" s="942"/>
      <c r="F50" s="942"/>
      <c r="H50" s="1022"/>
      <c r="I50" s="1022"/>
      <c r="J50" s="1022"/>
      <c r="K50" s="1022"/>
      <c r="L50" s="1022"/>
      <c r="M50" s="361"/>
      <c r="N50" s="360"/>
      <c r="P50"/>
      <c r="Q50"/>
      <c r="R50"/>
      <c r="S50"/>
      <c r="T50"/>
      <c r="U50"/>
      <c r="V50"/>
      <c r="W50"/>
      <c r="X50" s="1068" t="s">
        <v>269</v>
      </c>
      <c r="Y50" s="1068"/>
      <c r="Z50" s="1068"/>
      <c r="AA50" s="1068"/>
      <c r="AB50" s="1068" t="s">
        <v>270</v>
      </c>
      <c r="AC50" s="1068"/>
      <c r="AD50" s="1068"/>
      <c r="AE50" s="1068"/>
      <c r="AF50" s="1068" t="s">
        <v>271</v>
      </c>
      <c r="AG50" s="1068"/>
      <c r="AH50" s="1068"/>
      <c r="AI50" s="1068"/>
      <c r="AJ50" s="1068" t="s">
        <v>272</v>
      </c>
      <c r="AK50" s="1068"/>
      <c r="AL50" s="1068"/>
      <c r="AM50" s="1068"/>
      <c r="AV50"/>
      <c r="AW50"/>
      <c r="AX50"/>
      <c r="AY50"/>
      <c r="AZ50" s="198"/>
      <c r="BE50"/>
      <c r="BF50" s="1067"/>
      <c r="BG50" s="1067"/>
      <c r="BH50" s="1067"/>
      <c r="BI50" s="1067"/>
      <c r="BK50" s="1067"/>
      <c r="BL50" s="1067"/>
      <c r="BM50" s="1067"/>
      <c r="BN50" s="1067"/>
      <c r="BP50" s="1067"/>
      <c r="BQ50" s="1067"/>
      <c r="BR50" s="1067"/>
      <c r="BS50" s="1067"/>
      <c r="BU50" s="1067"/>
      <c r="BV50" s="1067"/>
      <c r="BW50" s="1067"/>
      <c r="BX50" s="1067"/>
    </row>
    <row r="51" spans="1:76" ht="5" customHeight="1" x14ac:dyDescent="0.2">
      <c r="A51" s="972"/>
      <c r="B51" s="943"/>
      <c r="C51" s="943"/>
      <c r="D51" s="943"/>
      <c r="E51" s="943"/>
      <c r="F51" s="943"/>
      <c r="H51" s="1022"/>
      <c r="I51" s="1022"/>
      <c r="J51" s="1022"/>
      <c r="K51" s="1022"/>
      <c r="L51" s="1022"/>
      <c r="M51" s="361"/>
      <c r="N51" s="360"/>
      <c r="P51"/>
      <c r="Q51"/>
      <c r="R51"/>
      <c r="S51"/>
      <c r="T51"/>
      <c r="U51"/>
      <c r="V51"/>
      <c r="W51"/>
      <c r="X51" s="1068"/>
      <c r="Y51" s="1068"/>
      <c r="Z51" s="1068"/>
      <c r="AA51" s="1068"/>
      <c r="AB51" s="1068"/>
      <c r="AC51" s="1068"/>
      <c r="AD51" s="1068"/>
      <c r="AE51" s="1068"/>
      <c r="AF51" s="1068"/>
      <c r="AG51" s="1068"/>
      <c r="AH51" s="1068"/>
      <c r="AI51" s="1068"/>
      <c r="AJ51" s="1068"/>
      <c r="AK51" s="1068"/>
      <c r="AL51" s="1068"/>
      <c r="AM51" s="1068"/>
      <c r="AV51"/>
      <c r="AW51"/>
      <c r="AX51"/>
      <c r="AY51"/>
      <c r="AZ51" s="198"/>
      <c r="BE51"/>
      <c r="BF51" s="1067"/>
      <c r="BG51" s="1067"/>
      <c r="BH51" s="1067"/>
      <c r="BI51" s="1067"/>
      <c r="BK51" s="1067"/>
      <c r="BL51" s="1067"/>
      <c r="BM51" s="1067"/>
      <c r="BN51" s="1067"/>
      <c r="BP51" s="1067"/>
      <c r="BQ51" s="1067"/>
      <c r="BR51" s="1067"/>
      <c r="BS51" s="1067"/>
      <c r="BU51" s="1067"/>
      <c r="BV51" s="1067"/>
      <c r="BW51" s="1067"/>
      <c r="BX51" s="1067"/>
    </row>
    <row r="52" spans="1:76" ht="5" customHeight="1" x14ac:dyDescent="0.2">
      <c r="A52" s="973" t="s">
        <v>37</v>
      </c>
      <c r="B52" s="944">
        <v>8.75</v>
      </c>
      <c r="C52" s="944">
        <v>16</v>
      </c>
      <c r="D52" s="944">
        <v>24</v>
      </c>
      <c r="E52" s="944"/>
      <c r="F52" s="944"/>
      <c r="H52" s="1023"/>
      <c r="I52" s="1023"/>
      <c r="J52" s="1023"/>
      <c r="K52" s="1018"/>
      <c r="L52" s="1018"/>
      <c r="M52" s="361"/>
      <c r="N52" s="360"/>
      <c r="P52"/>
      <c r="Q52"/>
      <c r="R52"/>
      <c r="S52"/>
      <c r="T52"/>
      <c r="U52"/>
      <c r="V52"/>
      <c r="W52"/>
      <c r="X52" s="1068"/>
      <c r="Y52" s="1068"/>
      <c r="Z52" s="1068"/>
      <c r="AA52" s="1068"/>
      <c r="AB52" s="1068"/>
      <c r="AC52" s="1068"/>
      <c r="AD52" s="1068"/>
      <c r="AE52" s="1068"/>
      <c r="AF52" s="1068"/>
      <c r="AG52" s="1068"/>
      <c r="AH52" s="1068"/>
      <c r="AI52" s="1068"/>
      <c r="AJ52" s="1068"/>
      <c r="AK52" s="1068"/>
      <c r="AL52" s="1068"/>
      <c r="AM52" s="1068"/>
      <c r="AV52"/>
      <c r="AW52"/>
      <c r="AX52"/>
      <c r="AY52"/>
      <c r="AZ52"/>
      <c r="BA52"/>
      <c r="BB52"/>
      <c r="BC52"/>
      <c r="BD52"/>
      <c r="BE52"/>
    </row>
    <row r="53" spans="1:76" ht="5" customHeight="1" x14ac:dyDescent="0.2">
      <c r="A53" s="974"/>
      <c r="B53" s="942"/>
      <c r="C53" s="942"/>
      <c r="D53" s="942"/>
      <c r="E53" s="942"/>
      <c r="F53" s="942"/>
      <c r="H53" s="1023"/>
      <c r="I53" s="1023"/>
      <c r="J53" s="1023"/>
      <c r="K53" s="1018"/>
      <c r="L53" s="1018"/>
      <c r="M53" s="361"/>
      <c r="N53" s="360"/>
      <c r="P53"/>
      <c r="Q53"/>
      <c r="R53"/>
      <c r="S53"/>
      <c r="T53"/>
      <c r="U53"/>
      <c r="V53"/>
      <c r="W53"/>
      <c r="X53" s="1068"/>
      <c r="Y53" s="1068"/>
      <c r="Z53" s="1068"/>
      <c r="AA53" s="1068"/>
      <c r="AB53" s="1068"/>
      <c r="AC53" s="1068"/>
      <c r="AD53" s="1068"/>
      <c r="AE53" s="1068"/>
      <c r="AF53" s="1068"/>
      <c r="AG53" s="1068"/>
      <c r="AH53" s="1068"/>
      <c r="AI53" s="1068"/>
      <c r="AJ53" s="1068"/>
      <c r="AK53" s="1068"/>
      <c r="AL53" s="1068"/>
      <c r="AM53" s="1068"/>
      <c r="AV53"/>
      <c r="AW53"/>
      <c r="AX53"/>
      <c r="AY53"/>
      <c r="AZ53"/>
      <c r="BA53"/>
      <c r="BB53"/>
      <c r="BC53"/>
      <c r="BD53"/>
      <c r="BE53"/>
    </row>
    <row r="54" spans="1:76" ht="5" customHeight="1" x14ac:dyDescent="0.2">
      <c r="A54" s="974"/>
      <c r="B54" s="942"/>
      <c r="C54" s="942"/>
      <c r="D54" s="942"/>
      <c r="E54" s="942"/>
      <c r="F54" s="942"/>
      <c r="H54" s="1023"/>
      <c r="I54" s="1023"/>
      <c r="J54" s="1023"/>
      <c r="K54" s="1018"/>
      <c r="L54" s="1018"/>
      <c r="M54" s="361"/>
      <c r="N54" s="360"/>
      <c r="P54"/>
      <c r="Q54"/>
      <c r="R54"/>
      <c r="S54"/>
      <c r="T54"/>
      <c r="U54"/>
      <c r="V54"/>
      <c r="W54"/>
      <c r="X54" s="1068"/>
      <c r="Y54" s="1068"/>
      <c r="Z54" s="1068"/>
      <c r="AA54" s="1068"/>
      <c r="AB54" s="1068"/>
      <c r="AC54" s="1068"/>
      <c r="AD54" s="1068"/>
      <c r="AE54" s="1068"/>
      <c r="AF54" s="1068"/>
      <c r="AG54" s="1068"/>
      <c r="AH54" s="1068"/>
      <c r="AI54" s="1068"/>
      <c r="AJ54" s="1068"/>
      <c r="AK54" s="1068"/>
      <c r="AL54" s="1068"/>
      <c r="AM54" s="1068"/>
      <c r="AV54"/>
      <c r="AW54"/>
      <c r="AX54"/>
      <c r="AY54"/>
      <c r="AZ54"/>
      <c r="BA54"/>
      <c r="BB54"/>
      <c r="BC54"/>
      <c r="BD54"/>
      <c r="BE54"/>
    </row>
    <row r="55" spans="1:76" ht="5" customHeight="1" x14ac:dyDescent="0.25">
      <c r="A55" s="974"/>
      <c r="B55" s="942"/>
      <c r="C55" s="942"/>
      <c r="D55" s="942"/>
      <c r="E55" s="942"/>
      <c r="F55" s="942"/>
      <c r="H55" s="1023"/>
      <c r="I55" s="1023"/>
      <c r="J55" s="1023"/>
      <c r="K55" s="1018"/>
      <c r="L55" s="1018"/>
      <c r="M55" s="361"/>
      <c r="N55" s="360"/>
      <c r="P55"/>
      <c r="Q55" s="376"/>
      <c r="R55" s="376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76" ht="5" customHeight="1" thickBot="1" x14ac:dyDescent="0.3">
      <c r="A56" s="975"/>
      <c r="B56" s="943"/>
      <c r="C56" s="943"/>
      <c r="D56" s="943"/>
      <c r="E56" s="943"/>
      <c r="F56" s="943"/>
      <c r="H56" s="1023"/>
      <c r="I56" s="1023"/>
      <c r="J56" s="1023"/>
      <c r="K56" s="1018"/>
      <c r="L56" s="1018"/>
      <c r="M56" s="361"/>
      <c r="N56" s="360"/>
      <c r="P56"/>
      <c r="Q56" s="376"/>
      <c r="R56" s="376"/>
      <c r="BG56"/>
      <c r="BH56"/>
      <c r="BI56"/>
    </row>
    <row r="57" spans="1:76" ht="5" customHeight="1" thickTop="1" x14ac:dyDescent="0.2">
      <c r="A57" s="976" t="s">
        <v>29</v>
      </c>
      <c r="B57" s="944">
        <v>12.5</v>
      </c>
      <c r="C57" s="944">
        <v>10</v>
      </c>
      <c r="D57" s="944"/>
      <c r="E57" s="944"/>
      <c r="F57" s="944"/>
      <c r="H57" s="1018"/>
      <c r="I57" s="1018"/>
      <c r="J57" s="1024"/>
      <c r="K57" s="1024"/>
      <c r="L57" s="1024"/>
      <c r="P57" s="1041" t="s">
        <v>364</v>
      </c>
      <c r="Q57" s="1041"/>
      <c r="R57" s="1041"/>
      <c r="S57" s="1041"/>
      <c r="T57" s="1041" t="s">
        <v>365</v>
      </c>
      <c r="U57" s="1041"/>
      <c r="V57" s="1041"/>
      <c r="W57" s="1041"/>
      <c r="X57" s="1041" t="s">
        <v>366</v>
      </c>
      <c r="Y57" s="1041"/>
      <c r="Z57" s="1041"/>
      <c r="AA57" s="1041"/>
      <c r="AB57" s="1041" t="s">
        <v>367</v>
      </c>
      <c r="AC57" s="1041"/>
      <c r="AD57" s="1041"/>
      <c r="AE57" s="1041"/>
      <c r="AF57" s="1041" t="s">
        <v>368</v>
      </c>
      <c r="AG57" s="1041"/>
      <c r="AH57" s="1041"/>
      <c r="AI57" s="1041"/>
      <c r="AJ57" s="1041" t="s">
        <v>369</v>
      </c>
      <c r="AK57" s="1041"/>
      <c r="AL57" s="1041"/>
      <c r="AM57" s="1041"/>
      <c r="AN57" s="1123" t="s">
        <v>370</v>
      </c>
      <c r="AO57" s="1123" t="s">
        <v>371</v>
      </c>
      <c r="AP57" s="1123" t="s">
        <v>372</v>
      </c>
      <c r="AQ57" s="1123" t="s">
        <v>373</v>
      </c>
      <c r="AR57" s="1041" t="s">
        <v>374</v>
      </c>
      <c r="AS57" s="1041"/>
      <c r="AT57" s="1041"/>
      <c r="AU57" s="1041"/>
      <c r="AV57" s="1041" t="s">
        <v>375</v>
      </c>
      <c r="AW57" s="1041"/>
      <c r="AX57" s="1041"/>
      <c r="AY57" s="1041"/>
      <c r="AZ57" s="1041" t="s">
        <v>376</v>
      </c>
      <c r="BA57" s="1041"/>
      <c r="BB57" s="1041"/>
      <c r="BC57" s="1041"/>
      <c r="BD57" s="1124" t="s">
        <v>377</v>
      </c>
      <c r="BE57" s="1125"/>
      <c r="BF57" s="1125"/>
      <c r="BG57" s="1126"/>
      <c r="BH57"/>
      <c r="BI57"/>
      <c r="BJ57" s="1134" t="s">
        <v>88</v>
      </c>
      <c r="BK57" s="1134"/>
      <c r="BL57" s="1135" t="s">
        <v>195</v>
      </c>
      <c r="BM57" s="1135"/>
      <c r="BN57" s="1135" t="s">
        <v>195</v>
      </c>
      <c r="BO57" s="1135"/>
      <c r="BP57" s="1134" t="s">
        <v>88</v>
      </c>
      <c r="BQ57" s="1134"/>
      <c r="BS57" s="1019" t="s">
        <v>92</v>
      </c>
      <c r="BT57" s="1019"/>
      <c r="BU57" s="1019"/>
      <c r="BV57" s="1019"/>
    </row>
    <row r="58" spans="1:76" ht="5" customHeight="1" x14ac:dyDescent="0.2">
      <c r="A58" s="977"/>
      <c r="B58" s="942"/>
      <c r="C58" s="942"/>
      <c r="D58" s="942"/>
      <c r="E58" s="942"/>
      <c r="F58" s="942"/>
      <c r="H58" s="1018"/>
      <c r="I58" s="1018"/>
      <c r="J58" s="1024"/>
      <c r="K58" s="1024"/>
      <c r="L58" s="1024"/>
      <c r="P58" s="1041"/>
      <c r="Q58" s="1041"/>
      <c r="R58" s="1041"/>
      <c r="S58" s="1041"/>
      <c r="T58" s="1041"/>
      <c r="U58" s="1041"/>
      <c r="V58" s="1041"/>
      <c r="W58" s="1041"/>
      <c r="X58" s="1041"/>
      <c r="Y58" s="1041"/>
      <c r="Z58" s="1041"/>
      <c r="AA58" s="1041"/>
      <c r="AB58" s="1041"/>
      <c r="AC58" s="1041"/>
      <c r="AD58" s="1041"/>
      <c r="AE58" s="1041"/>
      <c r="AF58" s="1041"/>
      <c r="AG58" s="1041"/>
      <c r="AH58" s="1041"/>
      <c r="AI58" s="1041"/>
      <c r="AJ58" s="1041"/>
      <c r="AK58" s="1041"/>
      <c r="AL58" s="1041"/>
      <c r="AM58" s="1041"/>
      <c r="AN58" s="1123"/>
      <c r="AO58" s="1123"/>
      <c r="AP58" s="1123"/>
      <c r="AQ58" s="1123"/>
      <c r="AR58" s="1041"/>
      <c r="AS58" s="1041"/>
      <c r="AT58" s="1041"/>
      <c r="AU58" s="1041"/>
      <c r="AV58" s="1041"/>
      <c r="AW58" s="1041"/>
      <c r="AX58" s="1041"/>
      <c r="AY58" s="1041"/>
      <c r="AZ58" s="1041"/>
      <c r="BA58" s="1041"/>
      <c r="BB58" s="1041"/>
      <c r="BC58" s="1041"/>
      <c r="BD58" s="1127"/>
      <c r="BE58" s="1128"/>
      <c r="BF58" s="1128"/>
      <c r="BG58" s="1129"/>
      <c r="BH58"/>
      <c r="BI58"/>
      <c r="BJ58" s="1134"/>
      <c r="BK58" s="1134"/>
      <c r="BL58" s="1135"/>
      <c r="BM58" s="1135"/>
      <c r="BN58" s="1135"/>
      <c r="BO58" s="1135"/>
      <c r="BP58" s="1134"/>
      <c r="BQ58" s="1134"/>
      <c r="BS58" s="1019"/>
      <c r="BT58" s="1019"/>
      <c r="BU58" s="1019"/>
      <c r="BV58" s="1019"/>
    </row>
    <row r="59" spans="1:76" ht="5" customHeight="1" x14ac:dyDescent="0.2">
      <c r="A59" s="977"/>
      <c r="B59" s="942"/>
      <c r="C59" s="942"/>
      <c r="D59" s="942"/>
      <c r="E59" s="942"/>
      <c r="F59" s="942"/>
      <c r="H59" s="1018"/>
      <c r="I59" s="1018"/>
      <c r="J59" s="1024"/>
      <c r="K59" s="1024"/>
      <c r="L59" s="1024"/>
      <c r="P59" s="1041"/>
      <c r="Q59" s="1041"/>
      <c r="R59" s="1041"/>
      <c r="S59" s="1041"/>
      <c r="T59" s="1041"/>
      <c r="U59" s="1041"/>
      <c r="V59" s="1041"/>
      <c r="W59" s="1041"/>
      <c r="X59" s="1041"/>
      <c r="Y59" s="1041"/>
      <c r="Z59" s="1041"/>
      <c r="AA59" s="1041"/>
      <c r="AB59" s="1041"/>
      <c r="AC59" s="1041"/>
      <c r="AD59" s="1041"/>
      <c r="AE59" s="1041"/>
      <c r="AF59" s="1041"/>
      <c r="AG59" s="1041"/>
      <c r="AH59" s="1041"/>
      <c r="AI59" s="1041"/>
      <c r="AJ59" s="1041"/>
      <c r="AK59" s="1041"/>
      <c r="AL59" s="1041"/>
      <c r="AM59" s="1041"/>
      <c r="AN59" s="1123"/>
      <c r="AO59" s="1123"/>
      <c r="AP59" s="1123"/>
      <c r="AQ59" s="1123"/>
      <c r="AR59" s="1041"/>
      <c r="AS59" s="1041"/>
      <c r="AT59" s="1041"/>
      <c r="AU59" s="1041"/>
      <c r="AV59" s="1041"/>
      <c r="AW59" s="1041"/>
      <c r="AX59" s="1041"/>
      <c r="AY59" s="1041"/>
      <c r="AZ59" s="1041"/>
      <c r="BA59" s="1041"/>
      <c r="BB59" s="1041"/>
      <c r="BC59" s="1041"/>
      <c r="BD59" s="1127"/>
      <c r="BE59" s="1128"/>
      <c r="BF59" s="1128"/>
      <c r="BG59" s="1129"/>
      <c r="BH59"/>
      <c r="BI59"/>
      <c r="BJ59" s="1134"/>
      <c r="BK59" s="1134"/>
      <c r="BL59" s="1135"/>
      <c r="BM59" s="1135"/>
      <c r="BN59" s="1135"/>
      <c r="BO59" s="1135"/>
      <c r="BP59" s="1134"/>
      <c r="BQ59" s="1134"/>
      <c r="BS59" s="1019"/>
      <c r="BT59" s="1019"/>
      <c r="BU59" s="1019"/>
      <c r="BV59" s="1019"/>
    </row>
    <row r="60" spans="1:76" ht="5" customHeight="1" x14ac:dyDescent="0.2">
      <c r="A60" s="977"/>
      <c r="B60" s="942"/>
      <c r="C60" s="942"/>
      <c r="D60" s="942"/>
      <c r="E60" s="942"/>
      <c r="F60" s="942"/>
      <c r="H60" s="1018"/>
      <c r="I60" s="1018"/>
      <c r="J60" s="1024"/>
      <c r="K60" s="1024"/>
      <c r="L60" s="1024"/>
      <c r="P60" s="1041"/>
      <c r="Q60" s="1041"/>
      <c r="R60" s="1041"/>
      <c r="S60" s="1041"/>
      <c r="T60" s="1041"/>
      <c r="U60" s="1041"/>
      <c r="V60" s="1041"/>
      <c r="W60" s="1041"/>
      <c r="X60" s="1041"/>
      <c r="Y60" s="1041"/>
      <c r="Z60" s="1041"/>
      <c r="AA60" s="1041"/>
      <c r="AB60" s="1041"/>
      <c r="AC60" s="1041"/>
      <c r="AD60" s="1041"/>
      <c r="AE60" s="1041"/>
      <c r="AF60" s="1041"/>
      <c r="AG60" s="1041"/>
      <c r="AH60" s="1041"/>
      <c r="AI60" s="1041"/>
      <c r="AJ60" s="1041"/>
      <c r="AK60" s="1041"/>
      <c r="AL60" s="1041"/>
      <c r="AM60" s="1041"/>
      <c r="AN60" s="1123"/>
      <c r="AO60" s="1123"/>
      <c r="AP60" s="1123"/>
      <c r="AQ60" s="1123"/>
      <c r="AR60" s="1041"/>
      <c r="AS60" s="1041"/>
      <c r="AT60" s="1041"/>
      <c r="AU60" s="1041"/>
      <c r="AV60" s="1041"/>
      <c r="AW60" s="1041"/>
      <c r="AX60" s="1041"/>
      <c r="AY60" s="1041"/>
      <c r="AZ60" s="1041"/>
      <c r="BA60" s="1041"/>
      <c r="BB60" s="1041"/>
      <c r="BC60" s="1041"/>
      <c r="BD60" s="1127"/>
      <c r="BE60" s="1128"/>
      <c r="BF60" s="1128"/>
      <c r="BG60" s="1129"/>
      <c r="BH60"/>
      <c r="BI60"/>
      <c r="BJ60" s="1134"/>
      <c r="BK60" s="1134"/>
      <c r="BL60" s="1135"/>
      <c r="BM60" s="1135"/>
      <c r="BN60" s="1135"/>
      <c r="BO60" s="1135"/>
      <c r="BP60" s="1134"/>
      <c r="BQ60" s="1134"/>
      <c r="BR60" s="367"/>
      <c r="BS60" s="1019"/>
      <c r="BT60" s="1019"/>
      <c r="BU60" s="1019"/>
      <c r="BV60" s="1019"/>
    </row>
    <row r="61" spans="1:76" ht="5" customHeight="1" x14ac:dyDescent="0.2">
      <c r="A61" s="978"/>
      <c r="B61" s="943"/>
      <c r="C61" s="943"/>
      <c r="D61" s="943"/>
      <c r="E61" s="943"/>
      <c r="F61" s="943"/>
      <c r="H61" s="1018"/>
      <c r="I61" s="1018"/>
      <c r="J61" s="1024"/>
      <c r="K61" s="1024"/>
      <c r="L61" s="1024"/>
      <c r="P61" s="1041"/>
      <c r="Q61" s="1041"/>
      <c r="R61" s="1041"/>
      <c r="S61" s="1041"/>
      <c r="T61" s="1041"/>
      <c r="U61" s="1041"/>
      <c r="V61" s="1041"/>
      <c r="W61" s="1041"/>
      <c r="X61" s="1041"/>
      <c r="Y61" s="1041"/>
      <c r="Z61" s="1041"/>
      <c r="AA61" s="1041"/>
      <c r="AB61" s="1041"/>
      <c r="AC61" s="1041"/>
      <c r="AD61" s="1041"/>
      <c r="AE61" s="1041"/>
      <c r="AF61" s="1041"/>
      <c r="AG61" s="1041"/>
      <c r="AH61" s="1041"/>
      <c r="AI61" s="1041"/>
      <c r="AJ61" s="1041"/>
      <c r="AK61" s="1041"/>
      <c r="AL61" s="1041"/>
      <c r="AM61" s="1041"/>
      <c r="AN61" s="1123"/>
      <c r="AO61" s="1123"/>
      <c r="AP61" s="1123"/>
      <c r="AQ61" s="1123"/>
      <c r="AR61" s="1041"/>
      <c r="AS61" s="1041"/>
      <c r="AT61" s="1041"/>
      <c r="AU61" s="1041"/>
      <c r="AV61" s="1041"/>
      <c r="AW61" s="1041"/>
      <c r="AX61" s="1041"/>
      <c r="AY61" s="1041"/>
      <c r="AZ61" s="1041"/>
      <c r="BA61" s="1041"/>
      <c r="BB61" s="1041"/>
      <c r="BC61" s="1041"/>
      <c r="BD61" s="1127"/>
      <c r="BE61" s="1128"/>
      <c r="BF61" s="1128"/>
      <c r="BG61" s="1129"/>
      <c r="BH61"/>
      <c r="BI61"/>
      <c r="BJ61" s="1134"/>
      <c r="BK61" s="1134"/>
      <c r="BL61" s="1135"/>
      <c r="BM61" s="1135"/>
      <c r="BN61" s="1135"/>
      <c r="BO61" s="1135"/>
      <c r="BP61" s="1134"/>
      <c r="BQ61" s="1134"/>
      <c r="BR61" s="367"/>
      <c r="BS61" s="1019"/>
      <c r="BT61" s="1019"/>
      <c r="BU61" s="1019"/>
      <c r="BV61" s="1019"/>
    </row>
    <row r="62" spans="1:76" ht="5" customHeight="1" x14ac:dyDescent="0.2">
      <c r="A62" s="979" t="s">
        <v>134</v>
      </c>
      <c r="B62" s="944">
        <v>13.75</v>
      </c>
      <c r="C62" s="944">
        <v>6.25</v>
      </c>
      <c r="D62" s="944"/>
      <c r="E62" s="944"/>
      <c r="F62" s="944"/>
      <c r="H62" s="1025"/>
      <c r="I62" s="1025"/>
      <c r="J62" s="1018"/>
      <c r="K62" s="1018"/>
      <c r="L62" s="1018"/>
      <c r="P62" s="395"/>
      <c r="Q62" s="395"/>
      <c r="R62" s="395"/>
      <c r="S62" s="395"/>
      <c r="T62" s="395"/>
      <c r="U62" s="395"/>
      <c r="V62" s="395"/>
      <c r="W62" s="395"/>
      <c r="X62" s="395"/>
      <c r="Y62" s="395"/>
      <c r="Z62" s="395"/>
      <c r="AA62" s="395"/>
      <c r="AB62" s="395"/>
      <c r="AC62" s="395"/>
      <c r="AD62" s="395"/>
      <c r="AE62" s="395"/>
      <c r="AF62" s="395"/>
      <c r="AG62" s="395"/>
      <c r="AH62" s="395"/>
      <c r="AI62" s="395"/>
      <c r="AJ62" s="395"/>
      <c r="AK62" s="395"/>
      <c r="AL62" s="395"/>
      <c r="AM62" s="395"/>
      <c r="AN62" s="1123"/>
      <c r="AO62" s="1123"/>
      <c r="AP62" s="1123"/>
      <c r="AQ62" s="1123"/>
      <c r="AR62" s="395"/>
      <c r="AS62" s="395"/>
      <c r="AT62" s="395"/>
      <c r="AU62" s="395"/>
      <c r="AV62" s="395"/>
      <c r="AW62" s="395"/>
      <c r="AX62" s="395"/>
      <c r="AY62" s="395"/>
      <c r="AZ62" s="395"/>
      <c r="BA62" s="395"/>
      <c r="BB62" s="395"/>
      <c r="BC62" s="395"/>
      <c r="BD62" s="1127"/>
      <c r="BE62" s="1128"/>
      <c r="BF62" s="1128"/>
      <c r="BG62" s="1129"/>
      <c r="BH62"/>
      <c r="BI62"/>
      <c r="BJ62" s="1134"/>
      <c r="BK62" s="1134"/>
      <c r="BL62" s="1135"/>
      <c r="BM62" s="1135"/>
      <c r="BN62" s="1135"/>
      <c r="BO62" s="1135"/>
      <c r="BP62" s="1134"/>
      <c r="BQ62" s="1134"/>
      <c r="BR62" s="367"/>
      <c r="BS62" s="1019"/>
      <c r="BT62" s="1019"/>
      <c r="BU62" s="1019"/>
      <c r="BV62" s="1019"/>
    </row>
    <row r="63" spans="1:76" ht="5" customHeight="1" x14ac:dyDescent="0.2">
      <c r="A63" s="980"/>
      <c r="B63" s="942"/>
      <c r="C63" s="942"/>
      <c r="D63" s="942"/>
      <c r="E63" s="942"/>
      <c r="F63" s="942"/>
      <c r="H63" s="1025"/>
      <c r="I63" s="1025"/>
      <c r="J63" s="1018"/>
      <c r="K63" s="1018"/>
      <c r="L63" s="1018"/>
      <c r="P63" s="1041" t="s">
        <v>378</v>
      </c>
      <c r="Q63" s="1041"/>
      <c r="R63" s="1041"/>
      <c r="S63" s="1041"/>
      <c r="T63" s="1041" t="s">
        <v>379</v>
      </c>
      <c r="U63" s="1041"/>
      <c r="V63" s="1041"/>
      <c r="W63" s="1041"/>
      <c r="X63" s="1041" t="s">
        <v>380</v>
      </c>
      <c r="Y63" s="1041"/>
      <c r="Z63" s="1041"/>
      <c r="AA63" s="1041"/>
      <c r="AB63" s="1041" t="s">
        <v>381</v>
      </c>
      <c r="AC63" s="1041"/>
      <c r="AD63" s="1041"/>
      <c r="AE63" s="1041"/>
      <c r="AF63" s="1041" t="s">
        <v>382</v>
      </c>
      <c r="AG63" s="1041"/>
      <c r="AH63" s="1041"/>
      <c r="AI63" s="1041"/>
      <c r="AJ63" s="1041" t="s">
        <v>383</v>
      </c>
      <c r="AK63" s="1041"/>
      <c r="AL63" s="1041"/>
      <c r="AM63" s="1041"/>
      <c r="AN63" s="1123"/>
      <c r="AO63" s="1123"/>
      <c r="AP63" s="1123"/>
      <c r="AQ63" s="1123"/>
      <c r="AR63" s="1041" t="s">
        <v>384</v>
      </c>
      <c r="AS63" s="1041"/>
      <c r="AT63" s="1041"/>
      <c r="AU63" s="1041"/>
      <c r="AV63" s="1041" t="s">
        <v>385</v>
      </c>
      <c r="AW63" s="1041"/>
      <c r="AX63" s="1041"/>
      <c r="AY63" s="1041"/>
      <c r="AZ63" s="1041" t="s">
        <v>386</v>
      </c>
      <c r="BA63" s="1041"/>
      <c r="BB63" s="1041"/>
      <c r="BC63" s="1041"/>
      <c r="BD63" s="1127"/>
      <c r="BE63" s="1128"/>
      <c r="BF63" s="1128"/>
      <c r="BG63" s="1129"/>
      <c r="BH63"/>
      <c r="BI63"/>
      <c r="BJ63" s="1134"/>
      <c r="BK63" s="1134"/>
      <c r="BL63" s="1135"/>
      <c r="BM63" s="1135"/>
      <c r="BN63" s="1135"/>
      <c r="BO63" s="1135"/>
      <c r="BP63" s="1134"/>
      <c r="BQ63" s="1134"/>
      <c r="BR63" s="367"/>
      <c r="BS63" s="1019"/>
      <c r="BT63" s="1019"/>
      <c r="BU63" s="1019"/>
      <c r="BV63" s="1019"/>
    </row>
    <row r="64" spans="1:76" ht="5" customHeight="1" thickBot="1" x14ac:dyDescent="0.25">
      <c r="A64" s="980"/>
      <c r="B64" s="942"/>
      <c r="C64" s="942"/>
      <c r="D64" s="942"/>
      <c r="E64" s="942"/>
      <c r="F64" s="942"/>
      <c r="H64" s="1025"/>
      <c r="I64" s="1025"/>
      <c r="J64" s="1018"/>
      <c r="K64" s="1018"/>
      <c r="L64" s="1018"/>
      <c r="P64" s="1041"/>
      <c r="Q64" s="1041"/>
      <c r="R64" s="1041"/>
      <c r="S64" s="1041"/>
      <c r="T64" s="1041"/>
      <c r="U64" s="1041"/>
      <c r="V64" s="1041"/>
      <c r="W64" s="1041"/>
      <c r="X64" s="1041"/>
      <c r="Y64" s="1041"/>
      <c r="Z64" s="1041"/>
      <c r="AA64" s="1041"/>
      <c r="AB64" s="1041"/>
      <c r="AC64" s="1041"/>
      <c r="AD64" s="1041"/>
      <c r="AE64" s="1041"/>
      <c r="AF64" s="1041"/>
      <c r="AG64" s="1041"/>
      <c r="AH64" s="1041"/>
      <c r="AI64" s="1041"/>
      <c r="AJ64" s="1041"/>
      <c r="AK64" s="1041"/>
      <c r="AL64" s="1041"/>
      <c r="AM64" s="1041"/>
      <c r="AN64" s="1123"/>
      <c r="AO64" s="1123"/>
      <c r="AP64" s="1123"/>
      <c r="AQ64" s="1123"/>
      <c r="AR64" s="1041"/>
      <c r="AS64" s="1041"/>
      <c r="AT64" s="1041"/>
      <c r="AU64" s="1041"/>
      <c r="AV64" s="1041"/>
      <c r="AW64" s="1041"/>
      <c r="AX64" s="1041"/>
      <c r="AY64" s="1041"/>
      <c r="AZ64" s="1041"/>
      <c r="BA64" s="1041"/>
      <c r="BB64" s="1041"/>
      <c r="BC64" s="1041"/>
      <c r="BD64" s="1130"/>
      <c r="BE64" s="1131"/>
      <c r="BF64" s="1131"/>
      <c r="BG64" s="1132"/>
      <c r="BH64"/>
      <c r="BI64"/>
      <c r="BJ64" s="1134"/>
      <c r="BK64" s="1134"/>
      <c r="BL64" s="1135"/>
      <c r="BM64" s="1135"/>
      <c r="BN64" s="1135"/>
      <c r="BO64" s="1135"/>
      <c r="BP64" s="1134"/>
      <c r="BQ64" s="1134"/>
      <c r="BR64" s="367"/>
      <c r="BS64" s="1019"/>
      <c r="BT64" s="1019"/>
      <c r="BU64" s="1019"/>
      <c r="BV64" s="1019"/>
    </row>
    <row r="65" spans="1:96" ht="5" customHeight="1" thickTop="1" x14ac:dyDescent="0.2">
      <c r="A65" s="980"/>
      <c r="B65" s="942"/>
      <c r="C65" s="942"/>
      <c r="D65" s="942"/>
      <c r="E65" s="942"/>
      <c r="F65" s="942"/>
      <c r="H65" s="1025"/>
      <c r="I65" s="1025"/>
      <c r="J65" s="1018"/>
      <c r="K65" s="1018"/>
      <c r="L65" s="1018"/>
      <c r="P65" s="1041"/>
      <c r="Q65" s="1041"/>
      <c r="R65" s="1041"/>
      <c r="S65" s="1041"/>
      <c r="T65" s="1041"/>
      <c r="U65" s="1041"/>
      <c r="V65" s="1041"/>
      <c r="W65" s="1041"/>
      <c r="X65" s="1041"/>
      <c r="Y65" s="1041"/>
      <c r="Z65" s="1041"/>
      <c r="AA65" s="1041"/>
      <c r="AB65" s="1041"/>
      <c r="AC65" s="1041"/>
      <c r="AD65" s="1041"/>
      <c r="AE65" s="1041"/>
      <c r="AF65" s="1041"/>
      <c r="AG65" s="1041"/>
      <c r="AH65" s="1041"/>
      <c r="AI65" s="1041"/>
      <c r="AJ65" s="1041"/>
      <c r="AK65" s="1041"/>
      <c r="AL65" s="1041"/>
      <c r="AM65" s="1041"/>
      <c r="AR65" s="1041"/>
      <c r="AS65" s="1041"/>
      <c r="AT65" s="1041"/>
      <c r="AU65" s="1041"/>
      <c r="AV65" s="1041"/>
      <c r="AW65" s="1041"/>
      <c r="AX65" s="1041"/>
      <c r="AY65" s="1041"/>
      <c r="AZ65" s="1041"/>
      <c r="BA65" s="1041"/>
      <c r="BB65" s="1041"/>
      <c r="BC65" s="1041"/>
      <c r="BH65"/>
      <c r="BI65"/>
      <c r="BJ65" s="1134"/>
      <c r="BK65" s="1134"/>
      <c r="BL65" s="1135"/>
      <c r="BM65" s="1135"/>
      <c r="BN65" s="1135"/>
      <c r="BO65" s="1135"/>
      <c r="BP65" s="1134"/>
      <c r="BQ65" s="1134"/>
      <c r="BR65" s="367"/>
      <c r="BS65" s="1019"/>
      <c r="BT65" s="1019"/>
      <c r="BU65" s="1019"/>
      <c r="BV65" s="1019"/>
      <c r="CB65" s="367"/>
      <c r="CC65" s="367"/>
      <c r="CD65" s="366"/>
      <c r="CE65" s="366"/>
      <c r="CO65" s="367"/>
      <c r="CP65" s="367"/>
      <c r="CQ65" s="366"/>
      <c r="CR65" s="366"/>
    </row>
    <row r="66" spans="1:96" ht="5" customHeight="1" x14ac:dyDescent="0.2">
      <c r="A66" s="981"/>
      <c r="B66" s="943"/>
      <c r="C66" s="943"/>
      <c r="D66" s="943"/>
      <c r="E66" s="943"/>
      <c r="F66" s="943"/>
      <c r="H66" s="1025"/>
      <c r="I66" s="1025"/>
      <c r="J66" s="1018"/>
      <c r="K66" s="1018"/>
      <c r="L66" s="1018"/>
      <c r="P66" s="1041"/>
      <c r="Q66" s="1041"/>
      <c r="R66" s="1041"/>
      <c r="S66" s="1041"/>
      <c r="T66" s="1041"/>
      <c r="U66" s="1041"/>
      <c r="V66" s="1041"/>
      <c r="W66" s="1041"/>
      <c r="X66" s="1041"/>
      <c r="Y66" s="1041"/>
      <c r="Z66" s="1041"/>
      <c r="AA66" s="1041"/>
      <c r="AB66" s="1041"/>
      <c r="AC66" s="1041"/>
      <c r="AD66" s="1041"/>
      <c r="AE66" s="1041"/>
      <c r="AF66" s="1041"/>
      <c r="AG66" s="1041"/>
      <c r="AH66" s="1041"/>
      <c r="AI66" s="1041"/>
      <c r="AJ66" s="1041"/>
      <c r="AK66" s="1041"/>
      <c r="AL66" s="1041"/>
      <c r="AM66" s="1041"/>
      <c r="AN66"/>
      <c r="AO66"/>
      <c r="AP66"/>
      <c r="AQ66"/>
      <c r="AR66" s="1041"/>
      <c r="AS66" s="1041"/>
      <c r="AT66" s="1041"/>
      <c r="AU66" s="1041"/>
      <c r="AV66" s="1041"/>
      <c r="AW66" s="1041"/>
      <c r="AX66" s="1041"/>
      <c r="AY66" s="1041"/>
      <c r="AZ66" s="1041"/>
      <c r="BA66" s="1041"/>
      <c r="BB66" s="1041"/>
      <c r="BC66" s="1041"/>
      <c r="BD66"/>
      <c r="BE66"/>
      <c r="BF66"/>
      <c r="BG66"/>
      <c r="BH66"/>
      <c r="BI66"/>
      <c r="BJ66" s="1134"/>
      <c r="BK66" s="1134"/>
      <c r="BL66" s="1135"/>
      <c r="BM66" s="1135"/>
      <c r="BN66" s="1135"/>
      <c r="BO66" s="1135"/>
      <c r="BP66" s="1134"/>
      <c r="BQ66" s="1134"/>
      <c r="BR66" s="367"/>
      <c r="BS66" s="1019"/>
      <c r="BT66" s="1019"/>
      <c r="BU66" s="1019"/>
      <c r="BV66" s="1019"/>
      <c r="CB66" s="367"/>
      <c r="CC66" s="367"/>
      <c r="CD66" s="366"/>
      <c r="CE66" s="366"/>
      <c r="CO66" s="367"/>
      <c r="CP66" s="367"/>
      <c r="CQ66" s="366"/>
      <c r="CR66" s="366"/>
    </row>
    <row r="67" spans="1:96" ht="5" customHeight="1" x14ac:dyDescent="0.2">
      <c r="A67" s="982" t="s">
        <v>165</v>
      </c>
      <c r="B67" s="944">
        <v>11.25</v>
      </c>
      <c r="C67" s="944"/>
      <c r="D67" s="944">
        <v>8</v>
      </c>
      <c r="E67" s="944"/>
      <c r="F67" s="944"/>
      <c r="H67" s="1026"/>
      <c r="I67" s="1026"/>
      <c r="J67" s="1026"/>
      <c r="K67" s="1018"/>
      <c r="L67" s="1018"/>
      <c r="P67" s="1041"/>
      <c r="Q67" s="1041"/>
      <c r="R67" s="1041"/>
      <c r="S67" s="1041"/>
      <c r="T67" s="1041"/>
      <c r="U67" s="1041"/>
      <c r="V67" s="1041"/>
      <c r="W67" s="1041"/>
      <c r="X67" s="1041"/>
      <c r="Y67" s="1041"/>
      <c r="Z67" s="1041"/>
      <c r="AA67" s="1041"/>
      <c r="AB67" s="1041"/>
      <c r="AC67" s="1041"/>
      <c r="AD67" s="1041"/>
      <c r="AE67" s="1041"/>
      <c r="AF67" s="1041"/>
      <c r="AG67" s="1041"/>
      <c r="AH67" s="1041"/>
      <c r="AI67" s="1041"/>
      <c r="AJ67" s="1041"/>
      <c r="AK67" s="1041"/>
      <c r="AL67" s="1041"/>
      <c r="AM67" s="1041"/>
      <c r="AN67"/>
      <c r="AO67"/>
      <c r="AP67"/>
      <c r="AQ67"/>
      <c r="AR67" s="1041"/>
      <c r="AS67" s="1041"/>
      <c r="AT67" s="1041"/>
      <c r="AU67" s="1041"/>
      <c r="AV67" s="1041"/>
      <c r="AW67" s="1041"/>
      <c r="AX67" s="1041"/>
      <c r="AY67" s="1041"/>
      <c r="AZ67" s="1041"/>
      <c r="BA67" s="1041"/>
      <c r="BB67" s="1041"/>
      <c r="BC67" s="1041"/>
      <c r="BD67"/>
      <c r="BE67"/>
      <c r="BF67"/>
      <c r="BG67"/>
      <c r="BH67"/>
      <c r="BI67"/>
      <c r="BJ67" s="1134"/>
      <c r="BK67" s="1134"/>
      <c r="BL67" s="1135"/>
      <c r="BM67" s="1135"/>
      <c r="BN67" s="1135"/>
      <c r="BO67" s="1135"/>
      <c r="BP67" s="1134"/>
      <c r="BQ67" s="1134"/>
      <c r="BR67" s="367"/>
      <c r="BS67" s="1019"/>
      <c r="BT67" s="1019"/>
      <c r="BU67" s="1019"/>
      <c r="BV67" s="1019"/>
      <c r="CB67" s="367"/>
      <c r="CC67" s="367"/>
      <c r="CD67" s="366"/>
      <c r="CE67" s="366"/>
      <c r="CO67" s="367"/>
      <c r="CP67" s="367"/>
      <c r="CQ67" s="366"/>
      <c r="CR67" s="366"/>
    </row>
    <row r="68" spans="1:96" ht="5" customHeight="1" x14ac:dyDescent="0.2">
      <c r="A68" s="983"/>
      <c r="B68" s="942"/>
      <c r="C68" s="942"/>
      <c r="D68" s="942"/>
      <c r="E68" s="942"/>
      <c r="F68" s="942"/>
      <c r="H68" s="1026"/>
      <c r="I68" s="1026"/>
      <c r="J68" s="1026"/>
      <c r="K68" s="1018"/>
      <c r="L68" s="1018"/>
      <c r="BG68"/>
      <c r="BH68"/>
      <c r="BI68"/>
      <c r="BJ68" s="1134"/>
      <c r="BK68" s="1134"/>
      <c r="BL68" s="1135"/>
      <c r="BM68" s="1135"/>
      <c r="BN68" s="1135"/>
      <c r="BO68" s="1135"/>
      <c r="BP68" s="1134"/>
      <c r="BQ68" s="1134"/>
      <c r="BR68" s="367"/>
      <c r="BS68" s="1019"/>
      <c r="BT68" s="1019"/>
      <c r="BU68" s="1019"/>
      <c r="BV68" s="1019"/>
      <c r="CB68" s="367"/>
      <c r="CC68" s="367"/>
      <c r="CD68" s="366"/>
      <c r="CE68" s="366"/>
      <c r="CO68" s="367"/>
      <c r="CP68" s="367"/>
      <c r="CQ68" s="366"/>
      <c r="CR68" s="366"/>
    </row>
    <row r="69" spans="1:96" ht="5" customHeight="1" x14ac:dyDescent="0.2">
      <c r="A69" s="983"/>
      <c r="B69" s="942"/>
      <c r="C69" s="942"/>
      <c r="D69" s="942"/>
      <c r="E69" s="942"/>
      <c r="F69" s="942"/>
      <c r="H69" s="1026"/>
      <c r="I69" s="1026"/>
      <c r="J69" s="1026"/>
      <c r="K69" s="1018"/>
      <c r="L69" s="1018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 s="1134"/>
      <c r="BK69" s="1134"/>
      <c r="BL69" s="1135"/>
      <c r="BM69" s="1135"/>
      <c r="BN69" s="1135"/>
      <c r="BO69" s="1135"/>
      <c r="BP69" s="1134"/>
      <c r="BQ69" s="1134"/>
      <c r="BR69" s="367"/>
      <c r="BS69" s="1019"/>
      <c r="BT69" s="1019"/>
      <c r="BU69" s="1019"/>
      <c r="BV69" s="1019"/>
      <c r="CB69" s="367"/>
      <c r="CC69" s="367"/>
      <c r="CD69" s="366"/>
      <c r="CE69" s="366"/>
      <c r="CO69" s="367"/>
      <c r="CP69" s="367"/>
      <c r="CQ69" s="366"/>
      <c r="CR69" s="366"/>
    </row>
    <row r="70" spans="1:96" ht="5" customHeight="1" thickBot="1" x14ac:dyDescent="0.25">
      <c r="A70" s="983"/>
      <c r="B70" s="942"/>
      <c r="C70" s="942"/>
      <c r="D70" s="942"/>
      <c r="E70" s="942"/>
      <c r="F70" s="942"/>
      <c r="H70" s="1026"/>
      <c r="I70" s="1026"/>
      <c r="J70" s="1026"/>
      <c r="K70" s="1018"/>
      <c r="L70" s="1018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 s="1134"/>
      <c r="BK70" s="1134"/>
      <c r="BL70" s="1135"/>
      <c r="BM70" s="1135"/>
      <c r="BN70" s="1135"/>
      <c r="BO70" s="1135"/>
      <c r="BP70" s="1134"/>
      <c r="BQ70" s="1134"/>
      <c r="BR70" s="367"/>
      <c r="BS70" s="1019"/>
      <c r="BT70" s="1019"/>
      <c r="BU70" s="1019"/>
      <c r="BV70" s="1019"/>
      <c r="CB70" s="367"/>
      <c r="CC70" s="367"/>
      <c r="CD70" s="366"/>
      <c r="CE70" s="366"/>
      <c r="CF70"/>
      <c r="CG70"/>
      <c r="CH70"/>
      <c r="CO70" s="367"/>
      <c r="CP70" s="367"/>
      <c r="CQ70" s="366"/>
      <c r="CR70" s="366"/>
    </row>
    <row r="71" spans="1:96" ht="5" customHeight="1" thickTop="1" x14ac:dyDescent="0.2">
      <c r="A71" s="984"/>
      <c r="B71" s="943"/>
      <c r="C71" s="943"/>
      <c r="D71" s="943"/>
      <c r="E71" s="943"/>
      <c r="F71" s="943"/>
      <c r="H71" s="1026"/>
      <c r="I71" s="1026"/>
      <c r="J71" s="1026"/>
      <c r="K71" s="1018"/>
      <c r="L71" s="1018"/>
      <c r="P71" s="1021" t="s">
        <v>319</v>
      </c>
      <c r="Q71" s="1021"/>
      <c r="R71" s="1021"/>
      <c r="S71" s="1021"/>
      <c r="T71" s="1021" t="s">
        <v>320</v>
      </c>
      <c r="U71" s="1021"/>
      <c r="V71" s="1021"/>
      <c r="W71" s="1021"/>
      <c r="X71" s="1021" t="s">
        <v>321</v>
      </c>
      <c r="Y71" s="1021"/>
      <c r="Z71" s="1021"/>
      <c r="AA71" s="1021"/>
      <c r="AB71" s="1021" t="s">
        <v>322</v>
      </c>
      <c r="AC71" s="1021"/>
      <c r="AD71" s="1021"/>
      <c r="AE71" s="1021"/>
      <c r="AF71" s="1021" t="s">
        <v>323</v>
      </c>
      <c r="AG71" s="1021"/>
      <c r="AH71" s="1021"/>
      <c r="AI71" s="1021"/>
      <c r="AJ71" s="1021" t="s">
        <v>324</v>
      </c>
      <c r="AK71" s="1021"/>
      <c r="AL71" s="1021"/>
      <c r="AM71" s="1021"/>
      <c r="AN71" s="1021" t="s">
        <v>325</v>
      </c>
      <c r="AO71" s="1021"/>
      <c r="AP71" s="1021"/>
      <c r="AQ71" s="1021"/>
      <c r="AR71" s="1021" t="s">
        <v>326</v>
      </c>
      <c r="AS71" s="1021"/>
      <c r="AT71" s="1021"/>
      <c r="AU71" s="1021"/>
      <c r="AV71" s="1021" t="s">
        <v>327</v>
      </c>
      <c r="AW71" s="1021"/>
      <c r="AX71" s="1021"/>
      <c r="AY71" s="1021"/>
      <c r="AZ71" s="1136" t="s">
        <v>328</v>
      </c>
      <c r="BA71" s="1137"/>
      <c r="BB71" s="1137"/>
      <c r="BC71" s="1138"/>
      <c r="BD71"/>
      <c r="BE71"/>
      <c r="BF71"/>
      <c r="BG71"/>
      <c r="BH71"/>
      <c r="BI71"/>
      <c r="BJ71" s="1134"/>
      <c r="BK71" s="1134"/>
      <c r="BL71" s="1135"/>
      <c r="BM71" s="1135"/>
      <c r="BN71" s="1135"/>
      <c r="BO71" s="1135"/>
      <c r="BP71" s="1134"/>
      <c r="BQ71" s="1134"/>
      <c r="BR71" s="367"/>
      <c r="BS71" s="1019"/>
      <c r="BT71" s="1019"/>
      <c r="BU71" s="1019"/>
      <c r="BV71" s="1019"/>
      <c r="CB71" s="367"/>
      <c r="CC71" s="367"/>
      <c r="CD71" s="366"/>
      <c r="CE71" s="366"/>
      <c r="CO71" s="367"/>
      <c r="CP71" s="367"/>
      <c r="CQ71" s="366"/>
      <c r="CR71" s="366"/>
    </row>
    <row r="72" spans="1:96" s="356" customFormat="1" ht="5" customHeight="1" x14ac:dyDescent="0.15">
      <c r="A72" s="958" t="s">
        <v>56</v>
      </c>
      <c r="B72" s="944">
        <v>7</v>
      </c>
      <c r="C72" s="944">
        <v>22</v>
      </c>
      <c r="D72" s="944"/>
      <c r="E72" s="944"/>
      <c r="F72" s="944"/>
      <c r="G72" s="355"/>
      <c r="H72" s="1018"/>
      <c r="I72" s="1018"/>
      <c r="J72" s="1018"/>
      <c r="K72" s="1038"/>
      <c r="L72" s="1038"/>
      <c r="P72" s="1021"/>
      <c r="Q72" s="1021"/>
      <c r="R72" s="1021"/>
      <c r="S72" s="1021"/>
      <c r="T72" s="1021"/>
      <c r="U72" s="1021"/>
      <c r="V72" s="1021"/>
      <c r="W72" s="1021"/>
      <c r="X72" s="1021"/>
      <c r="Y72" s="1021"/>
      <c r="Z72" s="1021"/>
      <c r="AA72" s="1021"/>
      <c r="AB72" s="1021"/>
      <c r="AC72" s="1021"/>
      <c r="AD72" s="1021"/>
      <c r="AE72" s="1021"/>
      <c r="AF72" s="1021"/>
      <c r="AG72" s="1021"/>
      <c r="AH72" s="1021"/>
      <c r="AI72" s="1021"/>
      <c r="AJ72" s="1021"/>
      <c r="AK72" s="1021"/>
      <c r="AL72" s="1021"/>
      <c r="AM72" s="1021"/>
      <c r="AN72" s="1021"/>
      <c r="AO72" s="1021"/>
      <c r="AP72" s="1021"/>
      <c r="AQ72" s="1021"/>
      <c r="AR72" s="1021"/>
      <c r="AS72" s="1021"/>
      <c r="AT72" s="1021"/>
      <c r="AU72" s="1021"/>
      <c r="AV72" s="1021"/>
      <c r="AW72" s="1021"/>
      <c r="AX72" s="1021"/>
      <c r="AY72" s="1021"/>
      <c r="AZ72" s="1139"/>
      <c r="BA72" s="1140"/>
      <c r="BB72" s="1140"/>
      <c r="BC72" s="1141"/>
      <c r="BJ72" s="1134"/>
      <c r="BK72" s="1134"/>
      <c r="BL72" s="1135"/>
      <c r="BM72" s="1135"/>
      <c r="BN72" s="1135"/>
      <c r="BO72" s="1135"/>
      <c r="BP72" s="1134"/>
      <c r="BQ72" s="1134"/>
      <c r="BR72" s="367"/>
      <c r="BS72" s="1019"/>
      <c r="BT72" s="1019"/>
      <c r="BU72" s="1019"/>
      <c r="BV72" s="1019"/>
      <c r="CB72" s="367"/>
      <c r="CC72" s="367"/>
      <c r="CD72" s="366"/>
      <c r="CE72" s="366"/>
      <c r="CO72" s="367"/>
      <c r="CP72" s="367"/>
      <c r="CQ72" s="366"/>
      <c r="CR72" s="366"/>
    </row>
    <row r="73" spans="1:96" s="356" customFormat="1" ht="5" customHeight="1" x14ac:dyDescent="0.15">
      <c r="A73" s="959"/>
      <c r="B73" s="942"/>
      <c r="C73" s="942"/>
      <c r="D73" s="942"/>
      <c r="E73" s="942"/>
      <c r="F73" s="942"/>
      <c r="G73" s="355"/>
      <c r="H73" s="1018"/>
      <c r="I73" s="1018"/>
      <c r="J73" s="1018"/>
      <c r="K73" s="1038"/>
      <c r="L73" s="1038"/>
      <c r="P73" s="1021"/>
      <c r="Q73" s="1021"/>
      <c r="R73" s="1021"/>
      <c r="S73" s="1021"/>
      <c r="T73" s="1021"/>
      <c r="U73" s="1021"/>
      <c r="V73" s="1021"/>
      <c r="W73" s="1021"/>
      <c r="X73" s="1021"/>
      <c r="Y73" s="1021"/>
      <c r="Z73" s="1021"/>
      <c r="AA73" s="1021"/>
      <c r="AB73" s="1021"/>
      <c r="AC73" s="1021"/>
      <c r="AD73" s="1021"/>
      <c r="AE73" s="1021"/>
      <c r="AF73" s="1021"/>
      <c r="AG73" s="1021"/>
      <c r="AH73" s="1021"/>
      <c r="AI73" s="1021"/>
      <c r="AJ73" s="1021"/>
      <c r="AK73" s="1021"/>
      <c r="AL73" s="1021"/>
      <c r="AM73" s="1021"/>
      <c r="AN73" s="1021"/>
      <c r="AO73" s="1021"/>
      <c r="AP73" s="1021"/>
      <c r="AQ73" s="1021"/>
      <c r="AR73" s="1021"/>
      <c r="AS73" s="1021"/>
      <c r="AT73" s="1021"/>
      <c r="AU73" s="1021"/>
      <c r="AV73" s="1021"/>
      <c r="AW73" s="1021"/>
      <c r="AX73" s="1021"/>
      <c r="AY73" s="1021"/>
      <c r="AZ73" s="1139"/>
      <c r="BA73" s="1140"/>
      <c r="BB73" s="1140"/>
      <c r="BC73" s="1141"/>
      <c r="BJ73" s="1134"/>
      <c r="BK73" s="1134"/>
      <c r="BL73" s="1135"/>
      <c r="BM73" s="1135"/>
      <c r="BN73" s="1135"/>
      <c r="BO73" s="1135"/>
      <c r="BP73" s="1134"/>
      <c r="BQ73" s="1134"/>
      <c r="BR73" s="367"/>
      <c r="BS73" s="1019"/>
      <c r="BT73" s="1019"/>
      <c r="BU73" s="1019"/>
      <c r="BV73" s="1019"/>
      <c r="CB73" s="367"/>
      <c r="CC73" s="367"/>
      <c r="CD73" s="366"/>
      <c r="CE73" s="366"/>
      <c r="CO73" s="367"/>
      <c r="CP73" s="367"/>
      <c r="CQ73" s="366"/>
      <c r="CR73" s="366"/>
    </row>
    <row r="74" spans="1:96" s="356" customFormat="1" ht="5" customHeight="1" x14ac:dyDescent="0.15">
      <c r="A74" s="959"/>
      <c r="B74" s="942"/>
      <c r="C74" s="942"/>
      <c r="D74" s="942"/>
      <c r="E74" s="942"/>
      <c r="F74" s="942"/>
      <c r="G74" s="355"/>
      <c r="H74" s="1018"/>
      <c r="I74" s="1018"/>
      <c r="J74" s="1018"/>
      <c r="K74" s="1038"/>
      <c r="L74" s="1038"/>
      <c r="P74" s="1021"/>
      <c r="Q74" s="1021"/>
      <c r="R74" s="1021"/>
      <c r="S74" s="1021"/>
      <c r="T74" s="1021"/>
      <c r="U74" s="1021"/>
      <c r="V74" s="1021"/>
      <c r="W74" s="1021"/>
      <c r="X74" s="1021"/>
      <c r="Y74" s="1021"/>
      <c r="Z74" s="1021"/>
      <c r="AA74" s="1021"/>
      <c r="AB74" s="1021"/>
      <c r="AC74" s="1021"/>
      <c r="AD74" s="1021"/>
      <c r="AE74" s="1021"/>
      <c r="AF74" s="1021"/>
      <c r="AG74" s="1021"/>
      <c r="AH74" s="1021"/>
      <c r="AI74" s="1021"/>
      <c r="AJ74" s="1021"/>
      <c r="AK74" s="1021"/>
      <c r="AL74" s="1021"/>
      <c r="AM74" s="1021"/>
      <c r="AN74" s="1021"/>
      <c r="AO74" s="1021"/>
      <c r="AP74" s="1021"/>
      <c r="AQ74" s="1021"/>
      <c r="AR74" s="1021"/>
      <c r="AS74" s="1021"/>
      <c r="AT74" s="1021"/>
      <c r="AU74" s="1021"/>
      <c r="AV74" s="1021"/>
      <c r="AW74" s="1021"/>
      <c r="AX74" s="1021"/>
      <c r="AY74" s="1021"/>
      <c r="AZ74" s="1139"/>
      <c r="BA74" s="1140"/>
      <c r="BB74" s="1140"/>
      <c r="BC74" s="1141"/>
      <c r="BL74" s="366"/>
      <c r="BM74" s="366"/>
      <c r="BN74" s="367"/>
      <c r="BO74" s="367"/>
      <c r="BP74" s="366"/>
      <c r="BQ74" s="366"/>
      <c r="BR74" s="367"/>
      <c r="BS74" s="367"/>
      <c r="CB74" s="367"/>
      <c r="CC74" s="367"/>
      <c r="CD74" s="366"/>
      <c r="CE74" s="366"/>
      <c r="CO74" s="367"/>
      <c r="CP74" s="367"/>
      <c r="CQ74" s="366"/>
      <c r="CR74" s="366"/>
    </row>
    <row r="75" spans="1:96" s="356" customFormat="1" ht="5" customHeight="1" x14ac:dyDescent="0.15">
      <c r="A75" s="959"/>
      <c r="B75" s="942"/>
      <c r="C75" s="942"/>
      <c r="D75" s="942"/>
      <c r="E75" s="942"/>
      <c r="F75" s="942"/>
      <c r="G75" s="355"/>
      <c r="H75" s="1018"/>
      <c r="I75" s="1018"/>
      <c r="J75" s="1018"/>
      <c r="K75" s="1038"/>
      <c r="L75" s="1038"/>
      <c r="P75" s="1021"/>
      <c r="Q75" s="1021"/>
      <c r="R75" s="1021"/>
      <c r="S75" s="1021"/>
      <c r="T75" s="1021"/>
      <c r="U75" s="1021"/>
      <c r="V75" s="1021"/>
      <c r="W75" s="1021"/>
      <c r="X75" s="1021"/>
      <c r="Y75" s="1021"/>
      <c r="Z75" s="1021"/>
      <c r="AA75" s="1021"/>
      <c r="AB75" s="1021"/>
      <c r="AC75" s="1021"/>
      <c r="AD75" s="1021"/>
      <c r="AE75" s="1021"/>
      <c r="AF75" s="1021"/>
      <c r="AG75" s="1021"/>
      <c r="AH75" s="1021"/>
      <c r="AI75" s="1021"/>
      <c r="AJ75" s="1021"/>
      <c r="AK75" s="1021"/>
      <c r="AL75" s="1021"/>
      <c r="AM75" s="1021"/>
      <c r="AN75" s="1021"/>
      <c r="AO75" s="1021"/>
      <c r="AP75" s="1021"/>
      <c r="AQ75" s="1021"/>
      <c r="AR75" s="1021"/>
      <c r="AS75" s="1021"/>
      <c r="AT75" s="1021"/>
      <c r="AU75" s="1021"/>
      <c r="AV75" s="1021"/>
      <c r="AW75" s="1021"/>
      <c r="AX75" s="1021"/>
      <c r="AY75" s="1021"/>
      <c r="AZ75" s="1139"/>
      <c r="BA75" s="1140"/>
      <c r="BB75" s="1140"/>
      <c r="BC75" s="1141"/>
      <c r="BL75" s="366"/>
      <c r="BM75" s="366"/>
      <c r="BN75" s="367"/>
      <c r="BO75" s="367"/>
      <c r="BP75" s="366"/>
      <c r="BQ75" s="366"/>
      <c r="BR75" s="367"/>
      <c r="BS75" s="367"/>
      <c r="CB75" s="367"/>
      <c r="CC75" s="367"/>
      <c r="CD75" s="366"/>
      <c r="CE75" s="366"/>
      <c r="CO75" s="367"/>
      <c r="CP75" s="367"/>
      <c r="CQ75" s="366"/>
      <c r="CR75" s="366"/>
    </row>
    <row r="76" spans="1:96" s="356" customFormat="1" ht="5" customHeight="1" thickBot="1" x14ac:dyDescent="0.25">
      <c r="A76" s="960"/>
      <c r="B76" s="951"/>
      <c r="C76" s="951"/>
      <c r="D76" s="951"/>
      <c r="E76" s="951"/>
      <c r="F76" s="951"/>
      <c r="G76" s="355"/>
      <c r="H76" s="1018"/>
      <c r="I76" s="1018"/>
      <c r="J76" s="1018"/>
      <c r="K76" s="1038"/>
      <c r="L76" s="103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 s="1139"/>
      <c r="BA76" s="1140"/>
      <c r="BB76" s="1140"/>
      <c r="BC76" s="1141"/>
      <c r="BL76" s="366"/>
      <c r="BM76" s="366"/>
      <c r="BN76" s="367"/>
      <c r="BO76" s="367"/>
      <c r="BP76" s="366"/>
      <c r="BQ76" s="366"/>
      <c r="BR76" s="367"/>
      <c r="BS76" s="367"/>
      <c r="CB76" s="367"/>
      <c r="CC76" s="367"/>
      <c r="CD76" s="366"/>
      <c r="CE76" s="366"/>
      <c r="CO76" s="367"/>
      <c r="CP76" s="367"/>
      <c r="CQ76" s="366"/>
      <c r="CR76" s="366"/>
    </row>
    <row r="77" spans="1:96" ht="5" customHeight="1" x14ac:dyDescent="0.2">
      <c r="A77" s="945" t="s">
        <v>107</v>
      </c>
      <c r="B77" s="935">
        <f>SUM(B82:B111)</f>
        <v>12.5</v>
      </c>
      <c r="C77" s="935">
        <f>SUM(C82:C111)</f>
        <v>33.5</v>
      </c>
      <c r="D77" s="935">
        <f>SUM(D82:D111)</f>
        <v>33.5</v>
      </c>
      <c r="E77" s="935">
        <f>SUM(E82:E111)</f>
        <v>45</v>
      </c>
      <c r="F77" s="935">
        <f>SUM(F82:F111)</f>
        <v>46</v>
      </c>
      <c r="H77" s="1018"/>
      <c r="I77" s="1018"/>
      <c r="J77" s="1018"/>
      <c r="K77" s="1018"/>
      <c r="L77" s="1018"/>
      <c r="P77" s="1021" t="s">
        <v>329</v>
      </c>
      <c r="Q77" s="1021"/>
      <c r="R77" s="1021"/>
      <c r="S77" s="1021"/>
      <c r="T77"/>
      <c r="U77"/>
      <c r="V77"/>
      <c r="W77"/>
      <c r="X77" s="1021" t="s">
        <v>330</v>
      </c>
      <c r="Y77" s="1021"/>
      <c r="Z77" s="1021"/>
      <c r="AA77" s="1021"/>
      <c r="AB77" s="1021" t="s">
        <v>331</v>
      </c>
      <c r="AC77" s="1021"/>
      <c r="AD77" s="1021"/>
      <c r="AE77" s="1021"/>
      <c r="AF77" s="1021" t="s">
        <v>332</v>
      </c>
      <c r="AG77" s="1021"/>
      <c r="AH77" s="1021"/>
      <c r="AI77" s="1021"/>
      <c r="AJ77" s="1021" t="s">
        <v>333</v>
      </c>
      <c r="AK77" s="1021"/>
      <c r="AL77" s="1021"/>
      <c r="AM77" s="1021"/>
      <c r="AN77" s="1021" t="s">
        <v>334</v>
      </c>
      <c r="AO77" s="1021"/>
      <c r="AP77" s="1021"/>
      <c r="AQ77" s="1021"/>
      <c r="AR77" s="1021" t="s">
        <v>335</v>
      </c>
      <c r="AS77" s="1021"/>
      <c r="AT77" s="1021"/>
      <c r="AU77" s="1021"/>
      <c r="AV77"/>
      <c r="AW77"/>
      <c r="AX77"/>
      <c r="AY77"/>
      <c r="AZ77" s="1139"/>
      <c r="BA77" s="1140"/>
      <c r="BB77" s="1140"/>
      <c r="BC77" s="1141"/>
      <c r="CO77" s="367"/>
      <c r="CP77" s="367"/>
      <c r="CQ77" s="366"/>
      <c r="CR77" s="366"/>
    </row>
    <row r="78" spans="1:96" ht="5" customHeight="1" x14ac:dyDescent="0.2">
      <c r="A78" s="946"/>
      <c r="B78" s="936"/>
      <c r="C78" s="936"/>
      <c r="D78" s="936"/>
      <c r="E78" s="936"/>
      <c r="F78" s="936"/>
      <c r="H78" s="1018"/>
      <c r="I78" s="1018"/>
      <c r="J78" s="1018"/>
      <c r="K78" s="1018"/>
      <c r="L78" s="1018"/>
      <c r="P78" s="1021"/>
      <c r="Q78" s="1021"/>
      <c r="R78" s="1021"/>
      <c r="S78" s="1021"/>
      <c r="T78"/>
      <c r="U78"/>
      <c r="V78"/>
      <c r="W78"/>
      <c r="X78" s="1021"/>
      <c r="Y78" s="1021"/>
      <c r="Z78" s="1021"/>
      <c r="AA78" s="1021"/>
      <c r="AB78" s="1021"/>
      <c r="AC78" s="1021"/>
      <c r="AD78" s="1021"/>
      <c r="AE78" s="1021"/>
      <c r="AF78" s="1021"/>
      <c r="AG78" s="1021"/>
      <c r="AH78" s="1021"/>
      <c r="AI78" s="1021"/>
      <c r="AJ78" s="1021"/>
      <c r="AK78" s="1021"/>
      <c r="AL78" s="1021"/>
      <c r="AM78" s="1021"/>
      <c r="AN78" s="1021"/>
      <c r="AO78" s="1021"/>
      <c r="AP78" s="1021"/>
      <c r="AQ78" s="1021"/>
      <c r="AR78" s="1021"/>
      <c r="AS78" s="1021"/>
      <c r="AT78" s="1021"/>
      <c r="AU78" s="1021"/>
      <c r="AV78"/>
      <c r="AW78"/>
      <c r="AX78"/>
      <c r="AY78"/>
      <c r="AZ78" s="1139"/>
      <c r="BA78" s="1140"/>
      <c r="BB78" s="1140"/>
      <c r="BC78" s="1141"/>
      <c r="BJ78" s="1133" t="s">
        <v>193</v>
      </c>
      <c r="BK78" s="1133"/>
      <c r="BL78" s="1133"/>
      <c r="BM78" s="1133"/>
      <c r="CO78" s="367"/>
      <c r="CP78" s="367"/>
      <c r="CQ78" s="366"/>
      <c r="CR78" s="366"/>
    </row>
    <row r="79" spans="1:96" ht="5" customHeight="1" x14ac:dyDescent="0.2">
      <c r="A79" s="946"/>
      <c r="B79" s="936"/>
      <c r="C79" s="936"/>
      <c r="D79" s="936"/>
      <c r="E79" s="936"/>
      <c r="F79" s="936"/>
      <c r="H79" s="1018"/>
      <c r="I79" s="1018"/>
      <c r="J79" s="1018"/>
      <c r="K79" s="1018"/>
      <c r="L79" s="1018"/>
      <c r="P79" s="1021"/>
      <c r="Q79" s="1021"/>
      <c r="R79" s="1021"/>
      <c r="S79" s="1021"/>
      <c r="T79"/>
      <c r="U79"/>
      <c r="V79"/>
      <c r="W79"/>
      <c r="X79" s="1021"/>
      <c r="Y79" s="1021"/>
      <c r="Z79" s="1021"/>
      <c r="AA79" s="1021"/>
      <c r="AB79" s="1021"/>
      <c r="AC79" s="1021"/>
      <c r="AD79" s="1021"/>
      <c r="AE79" s="1021"/>
      <c r="AF79" s="1021"/>
      <c r="AG79" s="1021"/>
      <c r="AH79" s="1021"/>
      <c r="AI79" s="1021"/>
      <c r="AJ79" s="1021"/>
      <c r="AK79" s="1021"/>
      <c r="AL79" s="1021"/>
      <c r="AM79" s="1021"/>
      <c r="AN79" s="1021"/>
      <c r="AO79" s="1021"/>
      <c r="AP79" s="1021"/>
      <c r="AQ79" s="1021"/>
      <c r="AR79" s="1021"/>
      <c r="AS79" s="1021"/>
      <c r="AT79" s="1021"/>
      <c r="AU79" s="1021"/>
      <c r="AV79"/>
      <c r="AW79"/>
      <c r="AX79"/>
      <c r="AY79"/>
      <c r="AZ79" s="1139"/>
      <c r="BA79" s="1140"/>
      <c r="BB79" s="1140"/>
      <c r="BC79" s="1141"/>
      <c r="BJ79" s="1133"/>
      <c r="BK79" s="1133"/>
      <c r="BL79" s="1133"/>
      <c r="BM79" s="1133"/>
      <c r="CO79" s="367"/>
      <c r="CP79" s="367"/>
      <c r="CQ79" s="366"/>
      <c r="CR79" s="366"/>
    </row>
    <row r="80" spans="1:96" ht="5" customHeight="1" x14ac:dyDescent="0.2">
      <c r="A80" s="946"/>
      <c r="B80" s="936"/>
      <c r="C80" s="936"/>
      <c r="D80" s="936"/>
      <c r="E80" s="936"/>
      <c r="F80" s="936"/>
      <c r="H80" s="1018"/>
      <c r="I80" s="1018"/>
      <c r="J80" s="1018"/>
      <c r="K80" s="1018"/>
      <c r="L80" s="1018"/>
      <c r="P80" s="1021"/>
      <c r="Q80" s="1021"/>
      <c r="R80" s="1021"/>
      <c r="S80" s="1021"/>
      <c r="T80"/>
      <c r="U80"/>
      <c r="V80"/>
      <c r="W80"/>
      <c r="X80" s="1021"/>
      <c r="Y80" s="1021"/>
      <c r="Z80" s="1021"/>
      <c r="AA80" s="1021"/>
      <c r="AB80" s="1021"/>
      <c r="AC80" s="1021"/>
      <c r="AD80" s="1021"/>
      <c r="AE80" s="1021"/>
      <c r="AF80" s="1021"/>
      <c r="AG80" s="1021"/>
      <c r="AH80" s="1021"/>
      <c r="AI80" s="1021"/>
      <c r="AJ80" s="1021"/>
      <c r="AK80" s="1021"/>
      <c r="AL80" s="1021"/>
      <c r="AM80" s="1021"/>
      <c r="AN80" s="1021"/>
      <c r="AO80" s="1021"/>
      <c r="AP80" s="1021"/>
      <c r="AQ80" s="1021"/>
      <c r="AR80" s="1021"/>
      <c r="AS80" s="1021"/>
      <c r="AT80" s="1021"/>
      <c r="AU80" s="1021"/>
      <c r="AV80"/>
      <c r="AW80"/>
      <c r="AX80"/>
      <c r="AY80"/>
      <c r="AZ80" s="1139"/>
      <c r="BA80" s="1140"/>
      <c r="BB80" s="1140"/>
      <c r="BC80" s="1141"/>
      <c r="BJ80" s="1133"/>
      <c r="BK80" s="1133"/>
      <c r="BL80" s="1133"/>
      <c r="BM80" s="1133"/>
      <c r="CO80" s="367"/>
      <c r="CP80" s="367"/>
      <c r="CQ80" s="366"/>
      <c r="CR80" s="366"/>
    </row>
    <row r="81" spans="1:96" ht="5" customHeight="1" thickBot="1" x14ac:dyDescent="0.25">
      <c r="A81" s="947"/>
      <c r="B81" s="937"/>
      <c r="C81" s="937"/>
      <c r="D81" s="937"/>
      <c r="E81" s="937"/>
      <c r="F81" s="937"/>
      <c r="H81" s="1018"/>
      <c r="I81" s="1018"/>
      <c r="J81" s="1018"/>
      <c r="K81" s="1018"/>
      <c r="L81" s="1018"/>
      <c r="P81" s="1021"/>
      <c r="Q81" s="1021"/>
      <c r="R81" s="1021"/>
      <c r="S81" s="1021"/>
      <c r="T81"/>
      <c r="U81"/>
      <c r="V81"/>
      <c r="W81"/>
      <c r="X81" s="1021"/>
      <c r="Y81" s="1021"/>
      <c r="Z81" s="1021"/>
      <c r="AA81" s="1021"/>
      <c r="AB81" s="1021"/>
      <c r="AC81" s="1021"/>
      <c r="AD81" s="1021"/>
      <c r="AE81" s="1021"/>
      <c r="AF81" s="1021"/>
      <c r="AG81" s="1021"/>
      <c r="AH81" s="1021"/>
      <c r="AI81" s="1021"/>
      <c r="AJ81" s="1021"/>
      <c r="AK81" s="1021"/>
      <c r="AL81" s="1021"/>
      <c r="AM81" s="1021"/>
      <c r="AN81" s="1021"/>
      <c r="AO81" s="1021"/>
      <c r="AP81" s="1021"/>
      <c r="AQ81" s="1021"/>
      <c r="AR81" s="1021"/>
      <c r="AS81" s="1021"/>
      <c r="AT81" s="1021"/>
      <c r="AU81" s="1021"/>
      <c r="AV81"/>
      <c r="AW81"/>
      <c r="AX81"/>
      <c r="AY81"/>
      <c r="AZ81" s="1139"/>
      <c r="BA81" s="1140"/>
      <c r="BB81" s="1140"/>
      <c r="BC81" s="1141"/>
      <c r="BJ81" s="1133"/>
      <c r="BK81" s="1133"/>
      <c r="BL81" s="1133"/>
      <c r="BM81" s="1133"/>
      <c r="CO81" s="367"/>
      <c r="CP81" s="367"/>
      <c r="CQ81" s="366"/>
      <c r="CR81" s="366"/>
    </row>
    <row r="82" spans="1:96" ht="5" customHeight="1" thickBot="1" x14ac:dyDescent="0.25">
      <c r="A82" s="938" t="s">
        <v>169</v>
      </c>
      <c r="B82" s="941">
        <v>12.5</v>
      </c>
      <c r="C82" s="941">
        <v>8</v>
      </c>
      <c r="D82" s="941"/>
      <c r="E82" s="941"/>
      <c r="F82" s="941"/>
      <c r="H82" s="1020"/>
      <c r="I82" s="1020"/>
      <c r="J82" s="1020"/>
      <c r="K82" s="1020"/>
      <c r="L82" s="1020"/>
      <c r="P82"/>
      <c r="Q82"/>
      <c r="R82"/>
      <c r="S82"/>
      <c r="T82"/>
      <c r="U82"/>
      <c r="V82"/>
      <c r="W82"/>
      <c r="X82" s="192"/>
      <c r="Y82"/>
      <c r="Z82"/>
      <c r="AA82"/>
      <c r="AB82" s="192"/>
      <c r="AC82"/>
      <c r="AD82"/>
      <c r="AE82"/>
      <c r="AF82"/>
      <c r="AG82"/>
      <c r="AH82"/>
      <c r="AI82"/>
      <c r="AJ82" s="192"/>
      <c r="AK82"/>
      <c r="AL82"/>
      <c r="AM82"/>
      <c r="AN82" s="192"/>
      <c r="AO82"/>
      <c r="AP82"/>
      <c r="AQ82"/>
      <c r="AR82" s="192"/>
      <c r="AS82"/>
      <c r="AT82"/>
      <c r="AU82"/>
      <c r="AV82"/>
      <c r="AW82"/>
      <c r="AX82"/>
      <c r="AY82"/>
      <c r="AZ82" s="1142"/>
      <c r="BA82" s="1143"/>
      <c r="BB82" s="1143"/>
      <c r="BC82" s="1144"/>
      <c r="CO82" s="367"/>
      <c r="CP82" s="367"/>
      <c r="CQ82" s="366"/>
      <c r="CR82" s="366"/>
    </row>
    <row r="83" spans="1:96" ht="5" customHeight="1" thickTop="1" x14ac:dyDescent="0.2">
      <c r="A83" s="939"/>
      <c r="B83" s="942"/>
      <c r="C83" s="942"/>
      <c r="D83" s="942"/>
      <c r="E83" s="942"/>
      <c r="F83" s="942"/>
      <c r="H83" s="1020"/>
      <c r="I83" s="1020"/>
      <c r="J83" s="1020"/>
      <c r="K83" s="1020"/>
      <c r="L83" s="1020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1021" t="s">
        <v>336</v>
      </c>
      <c r="AG83" s="1021"/>
      <c r="AH83" s="1021"/>
      <c r="AI83" s="1021"/>
      <c r="AJ83"/>
      <c r="AK83"/>
      <c r="AL83"/>
      <c r="AM83"/>
      <c r="AN83" s="1021" t="s">
        <v>337</v>
      </c>
      <c r="AO83" s="1021"/>
      <c r="AP83" s="1021"/>
      <c r="AQ83" s="1021"/>
      <c r="AR83"/>
      <c r="AS83"/>
      <c r="AT83"/>
      <c r="AU83"/>
      <c r="AV83"/>
      <c r="AW83"/>
      <c r="AX83"/>
      <c r="AY83"/>
      <c r="AZ83"/>
      <c r="BA83"/>
      <c r="BB83"/>
      <c r="BC83"/>
      <c r="CO83" s="367"/>
      <c r="CP83" s="367"/>
      <c r="CQ83" s="366"/>
      <c r="CR83" s="366"/>
    </row>
    <row r="84" spans="1:96" ht="5" customHeight="1" x14ac:dyDescent="0.2">
      <c r="A84" s="939"/>
      <c r="B84" s="942"/>
      <c r="C84" s="942"/>
      <c r="D84" s="942"/>
      <c r="E84" s="942"/>
      <c r="F84" s="942"/>
      <c r="H84" s="1020"/>
      <c r="I84" s="1020"/>
      <c r="J84" s="1020"/>
      <c r="K84" s="1020"/>
      <c r="L84" s="1020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1021"/>
      <c r="AG84" s="1021"/>
      <c r="AH84" s="1021"/>
      <c r="AI84" s="1021"/>
      <c r="AJ84"/>
      <c r="AK84"/>
      <c r="AL84"/>
      <c r="AM84"/>
      <c r="AN84" s="1021"/>
      <c r="AO84" s="1021"/>
      <c r="AP84" s="1021"/>
      <c r="AQ84" s="1021"/>
      <c r="AR84"/>
      <c r="AS84"/>
      <c r="AT84"/>
      <c r="AU84"/>
      <c r="AV84"/>
      <c r="AW84"/>
      <c r="AX84"/>
      <c r="AY84"/>
      <c r="AZ84"/>
      <c r="BA84"/>
      <c r="BB84"/>
      <c r="BC84"/>
      <c r="CO84" s="367"/>
      <c r="CP84" s="367"/>
      <c r="CQ84" s="366"/>
      <c r="CR84" s="366"/>
    </row>
    <row r="85" spans="1:96" ht="5" customHeight="1" x14ac:dyDescent="0.2">
      <c r="A85" s="939"/>
      <c r="B85" s="942"/>
      <c r="C85" s="942"/>
      <c r="D85" s="942"/>
      <c r="E85" s="942"/>
      <c r="F85" s="942"/>
      <c r="H85" s="1020"/>
      <c r="I85" s="1020"/>
      <c r="J85" s="1020"/>
      <c r="K85" s="1020"/>
      <c r="L85" s="1020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1021"/>
      <c r="AG85" s="1021"/>
      <c r="AH85" s="1021"/>
      <c r="AI85" s="1021"/>
      <c r="AJ85"/>
      <c r="AK85"/>
      <c r="AL85"/>
      <c r="AM85"/>
      <c r="AN85" s="1021"/>
      <c r="AO85" s="1021"/>
      <c r="AP85" s="1021"/>
      <c r="AQ85" s="1021"/>
      <c r="AR85"/>
      <c r="AS85"/>
      <c r="AT85"/>
      <c r="AU85"/>
      <c r="AV85"/>
      <c r="AW85"/>
      <c r="AX85"/>
      <c r="AY85"/>
      <c r="AZ85"/>
      <c r="BA85"/>
      <c r="BB85"/>
      <c r="BC85"/>
      <c r="CO85" s="367"/>
      <c r="CP85" s="367"/>
      <c r="CQ85" s="366"/>
      <c r="CR85" s="366"/>
    </row>
    <row r="86" spans="1:96" ht="5" customHeight="1" x14ac:dyDescent="0.2">
      <c r="A86" s="940"/>
      <c r="B86" s="943"/>
      <c r="C86" s="943"/>
      <c r="D86" s="943"/>
      <c r="E86" s="943"/>
      <c r="F86" s="943"/>
      <c r="H86" s="1020"/>
      <c r="I86" s="1020"/>
      <c r="J86" s="1020"/>
      <c r="K86" s="1020"/>
      <c r="L86" s="1020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1021"/>
      <c r="AG86" s="1021"/>
      <c r="AH86" s="1021"/>
      <c r="AI86" s="1021"/>
      <c r="AJ86"/>
      <c r="AK86"/>
      <c r="AL86"/>
      <c r="AM86"/>
      <c r="AN86" s="1021"/>
      <c r="AO86" s="1021"/>
      <c r="AP86" s="1021"/>
      <c r="AQ86" s="1021"/>
      <c r="AR86"/>
      <c r="AS86"/>
      <c r="AT86"/>
      <c r="AU86"/>
      <c r="AV86"/>
      <c r="AW86"/>
      <c r="AX86"/>
      <c r="AY86"/>
      <c r="AZ86"/>
      <c r="BA86"/>
      <c r="BB86"/>
      <c r="BC86"/>
      <c r="CO86" s="367"/>
    </row>
    <row r="87" spans="1:96" ht="5" customHeight="1" x14ac:dyDescent="0.2">
      <c r="A87" s="948" t="s">
        <v>30</v>
      </c>
      <c r="B87" s="944"/>
      <c r="C87" s="944"/>
      <c r="D87" s="944">
        <v>12</v>
      </c>
      <c r="E87" s="944"/>
      <c r="F87" s="944"/>
      <c r="H87" s="1027"/>
      <c r="I87" s="1027"/>
      <c r="J87" s="1027"/>
      <c r="K87" s="1027"/>
      <c r="L87" s="1027"/>
      <c r="P87"/>
      <c r="Q87"/>
      <c r="R87"/>
      <c r="S87"/>
      <c r="T87" s="388"/>
      <c r="U87" s="388"/>
      <c r="V87" s="388"/>
      <c r="W87" s="388"/>
      <c r="X87"/>
      <c r="Y87"/>
      <c r="Z87"/>
      <c r="AA87"/>
      <c r="AB87"/>
      <c r="AC87"/>
      <c r="AD87"/>
      <c r="AE87"/>
      <c r="AF87" s="1021"/>
      <c r="AG87" s="1021"/>
      <c r="AH87" s="1021"/>
      <c r="AI87" s="1021"/>
      <c r="AJ87"/>
      <c r="AK87"/>
      <c r="AL87"/>
      <c r="AM87"/>
      <c r="AN87" s="1021"/>
      <c r="AO87" s="1021"/>
      <c r="AP87" s="1021"/>
      <c r="AQ87" s="1021"/>
      <c r="AR87"/>
      <c r="AS87"/>
      <c r="AT87"/>
      <c r="AU87"/>
      <c r="AV87"/>
      <c r="AW87"/>
      <c r="AX87"/>
      <c r="AY87"/>
      <c r="AZ87"/>
      <c r="BA87"/>
      <c r="BB87"/>
      <c r="BC87"/>
      <c r="CE87"/>
      <c r="CO87" s="367"/>
    </row>
    <row r="88" spans="1:96" ht="5" customHeight="1" x14ac:dyDescent="0.25">
      <c r="A88" s="949"/>
      <c r="B88" s="942"/>
      <c r="C88" s="942"/>
      <c r="D88" s="942"/>
      <c r="E88" s="942"/>
      <c r="F88" s="942"/>
      <c r="H88" s="1027"/>
      <c r="I88" s="1027"/>
      <c r="J88" s="1027"/>
      <c r="K88" s="1027"/>
      <c r="L88" s="1027"/>
      <c r="P88"/>
      <c r="Q88" s="376"/>
      <c r="R88" s="376"/>
      <c r="CE88"/>
      <c r="CO88" s="367"/>
    </row>
    <row r="89" spans="1:96" ht="5" customHeight="1" thickBot="1" x14ac:dyDescent="0.3">
      <c r="A89" s="949"/>
      <c r="B89" s="942"/>
      <c r="C89" s="942"/>
      <c r="D89" s="942"/>
      <c r="E89" s="942"/>
      <c r="F89" s="942"/>
      <c r="H89" s="1027"/>
      <c r="I89" s="1027"/>
      <c r="J89" s="1027"/>
      <c r="K89" s="1027"/>
      <c r="L89" s="1027"/>
      <c r="P89"/>
      <c r="Q89" s="376"/>
      <c r="R89" s="37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1:96" ht="5" customHeight="1" thickTop="1" x14ac:dyDescent="0.15">
      <c r="A90" s="949"/>
      <c r="B90" s="942"/>
      <c r="C90" s="942"/>
      <c r="D90" s="942"/>
      <c r="E90" s="942"/>
      <c r="F90" s="942"/>
      <c r="H90" s="1027"/>
      <c r="I90" s="1027"/>
      <c r="J90" s="1027"/>
      <c r="K90" s="1027"/>
      <c r="L90" s="1027"/>
      <c r="P90" s="1042" t="s">
        <v>274</v>
      </c>
      <c r="Q90" s="1042"/>
      <c r="R90" s="1042"/>
      <c r="S90" s="1042"/>
      <c r="T90" s="1042" t="s">
        <v>275</v>
      </c>
      <c r="U90" s="1042"/>
      <c r="V90" s="1042"/>
      <c r="W90" s="1042"/>
      <c r="X90" s="1043" t="s">
        <v>276</v>
      </c>
      <c r="Y90" s="1043"/>
      <c r="Z90" s="1043"/>
      <c r="AA90" s="1043"/>
      <c r="AB90" s="1042" t="s">
        <v>277</v>
      </c>
      <c r="AC90" s="1042"/>
      <c r="AD90" s="1042"/>
      <c r="AE90" s="1042"/>
      <c r="AF90" s="1043" t="s">
        <v>278</v>
      </c>
      <c r="AG90" s="1043"/>
      <c r="AH90" s="1043"/>
      <c r="AI90" s="1043"/>
      <c r="AK90" s="1072" t="s">
        <v>279</v>
      </c>
      <c r="AL90" s="1072" t="s">
        <v>280</v>
      </c>
      <c r="AM90" s="1072" t="s">
        <v>281</v>
      </c>
      <c r="AN90" s="1072" t="s">
        <v>282</v>
      </c>
      <c r="AP90" s="1072" t="s">
        <v>298</v>
      </c>
      <c r="AQ90" s="1072" t="s">
        <v>299</v>
      </c>
      <c r="AR90" s="1072" t="s">
        <v>300</v>
      </c>
      <c r="AS90" s="1072" t="s">
        <v>301</v>
      </c>
      <c r="AU90" s="1042" t="s">
        <v>297</v>
      </c>
      <c r="AV90" s="1042"/>
      <c r="AW90" s="1042"/>
      <c r="AX90" s="1042"/>
      <c r="AY90" s="1043" t="s">
        <v>284</v>
      </c>
      <c r="AZ90" s="1043"/>
      <c r="BA90" s="1043"/>
      <c r="BB90" s="1043"/>
      <c r="BC90" s="1043" t="s">
        <v>285</v>
      </c>
      <c r="BD90" s="1043"/>
      <c r="BE90" s="1043"/>
      <c r="BF90" s="1043"/>
      <c r="BH90" s="1072" t="s">
        <v>286</v>
      </c>
      <c r="BI90" s="1072" t="s">
        <v>287</v>
      </c>
      <c r="BJ90" s="1072" t="s">
        <v>288</v>
      </c>
      <c r="BK90" s="1072" t="s">
        <v>289</v>
      </c>
      <c r="BM90" s="1072" t="s">
        <v>302</v>
      </c>
      <c r="BN90" s="1072" t="s">
        <v>303</v>
      </c>
      <c r="BO90" s="1072" t="s">
        <v>304</v>
      </c>
      <c r="BP90" s="1072" t="s">
        <v>305</v>
      </c>
      <c r="BR90" s="1072" t="s">
        <v>290</v>
      </c>
      <c r="BS90" s="1072" t="s">
        <v>291</v>
      </c>
      <c r="BT90" s="1072" t="s">
        <v>292</v>
      </c>
      <c r="BU90" s="1072" t="s">
        <v>293</v>
      </c>
      <c r="BW90" s="1072" t="s">
        <v>306</v>
      </c>
      <c r="BX90" s="1072" t="s">
        <v>307</v>
      </c>
      <c r="BY90" s="1072" t="s">
        <v>308</v>
      </c>
      <c r="BZ90" s="1072" t="s">
        <v>309</v>
      </c>
      <c r="CB90" s="1097" t="s">
        <v>295</v>
      </c>
      <c r="CC90" s="1098"/>
      <c r="CD90" s="1098"/>
      <c r="CE90" s="1099"/>
      <c r="CG90" s="1114" t="s">
        <v>295</v>
      </c>
      <c r="CH90" s="1115"/>
      <c r="CI90" s="1115"/>
      <c r="CJ90" s="1116"/>
    </row>
    <row r="91" spans="1:96" ht="5" customHeight="1" x14ac:dyDescent="0.2">
      <c r="A91" s="950"/>
      <c r="B91" s="943"/>
      <c r="C91" s="943"/>
      <c r="D91" s="943"/>
      <c r="E91" s="943"/>
      <c r="F91" s="943"/>
      <c r="H91" s="1027"/>
      <c r="I91" s="1027"/>
      <c r="J91" s="1027"/>
      <c r="K91" s="1027"/>
      <c r="L91" s="1027"/>
      <c r="P91" s="1042"/>
      <c r="Q91" s="1042"/>
      <c r="R91" s="1042"/>
      <c r="S91" s="1042"/>
      <c r="T91" s="1042"/>
      <c r="U91" s="1042"/>
      <c r="V91" s="1042"/>
      <c r="W91" s="1042"/>
      <c r="X91" s="1043"/>
      <c r="Y91" s="1043"/>
      <c r="Z91" s="1043"/>
      <c r="AA91" s="1043"/>
      <c r="AB91" s="1042"/>
      <c r="AC91" s="1042"/>
      <c r="AD91" s="1042"/>
      <c r="AE91" s="1042"/>
      <c r="AF91" s="1043"/>
      <c r="AG91" s="1043"/>
      <c r="AH91" s="1043"/>
      <c r="AI91" s="1043"/>
      <c r="AK91" s="1072"/>
      <c r="AL91" s="1072"/>
      <c r="AM91" s="1072"/>
      <c r="AN91" s="1072"/>
      <c r="AP91" s="1072"/>
      <c r="AQ91" s="1072"/>
      <c r="AR91" s="1072"/>
      <c r="AS91" s="1072"/>
      <c r="AU91" s="1042"/>
      <c r="AV91" s="1042"/>
      <c r="AW91" s="1042"/>
      <c r="AX91" s="1042"/>
      <c r="AY91" s="1043"/>
      <c r="AZ91" s="1043"/>
      <c r="BA91" s="1043"/>
      <c r="BB91" s="1043"/>
      <c r="BC91" s="1043"/>
      <c r="BD91" s="1043"/>
      <c r="BE91" s="1043"/>
      <c r="BF91" s="1043"/>
      <c r="BH91" s="1072"/>
      <c r="BI91" s="1072"/>
      <c r="BJ91" s="1072"/>
      <c r="BK91" s="1072"/>
      <c r="BL91"/>
      <c r="BM91" s="1072"/>
      <c r="BN91" s="1072"/>
      <c r="BO91" s="1072"/>
      <c r="BP91" s="1072"/>
      <c r="BR91" s="1072"/>
      <c r="BS91" s="1072"/>
      <c r="BT91" s="1072"/>
      <c r="BU91" s="1072"/>
      <c r="BW91" s="1072"/>
      <c r="BX91" s="1072"/>
      <c r="BY91" s="1072"/>
      <c r="BZ91" s="1072"/>
      <c r="CB91" s="1100"/>
      <c r="CC91" s="1101"/>
      <c r="CD91" s="1101"/>
      <c r="CE91" s="1102"/>
      <c r="CG91" s="1117"/>
      <c r="CH91" s="1118"/>
      <c r="CI91" s="1118"/>
      <c r="CJ91" s="1119"/>
    </row>
    <row r="92" spans="1:96" ht="5" customHeight="1" x14ac:dyDescent="0.2">
      <c r="A92" s="1000" t="s">
        <v>67</v>
      </c>
      <c r="B92" s="944"/>
      <c r="C92" s="944">
        <v>17.5</v>
      </c>
      <c r="D92" s="944">
        <v>3.5</v>
      </c>
      <c r="E92" s="944"/>
      <c r="F92" s="944"/>
      <c r="I92" s="1028"/>
      <c r="J92" s="1018"/>
      <c r="K92" s="1018"/>
      <c r="L92" s="1018"/>
      <c r="P92" s="1042"/>
      <c r="Q92" s="1042"/>
      <c r="R92" s="1042"/>
      <c r="S92" s="1042"/>
      <c r="T92" s="1042"/>
      <c r="U92" s="1042"/>
      <c r="V92" s="1042"/>
      <c r="W92" s="1042"/>
      <c r="X92" s="1043"/>
      <c r="Y92" s="1043"/>
      <c r="Z92" s="1043"/>
      <c r="AA92" s="1043"/>
      <c r="AB92" s="1042"/>
      <c r="AC92" s="1042"/>
      <c r="AD92" s="1042"/>
      <c r="AE92" s="1042"/>
      <c r="AF92" s="1043"/>
      <c r="AG92" s="1043"/>
      <c r="AH92" s="1043"/>
      <c r="AI92" s="1043"/>
      <c r="AK92" s="1072"/>
      <c r="AL92" s="1072"/>
      <c r="AM92" s="1072"/>
      <c r="AN92" s="1072"/>
      <c r="AP92" s="1072"/>
      <c r="AQ92" s="1072"/>
      <c r="AR92" s="1072"/>
      <c r="AS92" s="1072"/>
      <c r="AU92" s="1042"/>
      <c r="AV92" s="1042"/>
      <c r="AW92" s="1042"/>
      <c r="AX92" s="1042"/>
      <c r="AY92" s="1043"/>
      <c r="AZ92" s="1043"/>
      <c r="BA92" s="1043"/>
      <c r="BB92" s="1043"/>
      <c r="BC92" s="1043"/>
      <c r="BD92" s="1043"/>
      <c r="BE92" s="1043"/>
      <c r="BF92" s="1043"/>
      <c r="BH92" s="1072"/>
      <c r="BI92" s="1072"/>
      <c r="BJ92" s="1072"/>
      <c r="BK92" s="1072"/>
      <c r="BL92"/>
      <c r="BM92" s="1072"/>
      <c r="BN92" s="1072"/>
      <c r="BO92" s="1072"/>
      <c r="BP92" s="1072"/>
      <c r="BR92" s="1072"/>
      <c r="BS92" s="1072"/>
      <c r="BT92" s="1072"/>
      <c r="BU92" s="1072"/>
      <c r="BW92" s="1072"/>
      <c r="BX92" s="1072"/>
      <c r="BY92" s="1072"/>
      <c r="BZ92" s="1072"/>
      <c r="CB92" s="1100"/>
      <c r="CC92" s="1101"/>
      <c r="CD92" s="1101"/>
      <c r="CE92" s="1102"/>
      <c r="CG92" s="1117"/>
      <c r="CH92" s="1118"/>
      <c r="CI92" s="1118"/>
      <c r="CJ92" s="1119"/>
    </row>
    <row r="93" spans="1:96" ht="5" customHeight="1" x14ac:dyDescent="0.15">
      <c r="A93" s="1001"/>
      <c r="B93" s="942"/>
      <c r="C93" s="942"/>
      <c r="D93" s="942"/>
      <c r="E93" s="942"/>
      <c r="F93" s="942"/>
      <c r="I93" s="1028"/>
      <c r="J93" s="1018"/>
      <c r="K93" s="1018"/>
      <c r="L93" s="1018"/>
      <c r="P93" s="1042"/>
      <c r="Q93" s="1042"/>
      <c r="R93" s="1042"/>
      <c r="S93" s="1042"/>
      <c r="T93" s="1042"/>
      <c r="U93" s="1042"/>
      <c r="V93" s="1042"/>
      <c r="W93" s="1042"/>
      <c r="X93" s="1043"/>
      <c r="Y93" s="1043"/>
      <c r="Z93" s="1043"/>
      <c r="AA93" s="1043"/>
      <c r="AB93" s="1042"/>
      <c r="AC93" s="1042"/>
      <c r="AD93" s="1042"/>
      <c r="AE93" s="1042"/>
      <c r="AF93" s="1043"/>
      <c r="AG93" s="1043"/>
      <c r="AH93" s="1043"/>
      <c r="AI93" s="1043"/>
      <c r="AK93" s="1072"/>
      <c r="AL93" s="1072"/>
      <c r="AM93" s="1072"/>
      <c r="AN93" s="1072"/>
      <c r="AP93" s="1072"/>
      <c r="AQ93" s="1072"/>
      <c r="AR93" s="1072"/>
      <c r="AS93" s="1072"/>
      <c r="AU93" s="1042"/>
      <c r="AV93" s="1042"/>
      <c r="AW93" s="1042"/>
      <c r="AX93" s="1042"/>
      <c r="AY93" s="1043"/>
      <c r="AZ93" s="1043"/>
      <c r="BA93" s="1043"/>
      <c r="BB93" s="1043"/>
      <c r="BC93" s="1043"/>
      <c r="BD93" s="1043"/>
      <c r="BE93" s="1043"/>
      <c r="BF93" s="1043"/>
      <c r="BH93" s="1072"/>
      <c r="BI93" s="1072"/>
      <c r="BJ93" s="1072"/>
      <c r="BK93" s="1072"/>
      <c r="BM93" s="1072"/>
      <c r="BN93" s="1072"/>
      <c r="BO93" s="1072"/>
      <c r="BP93" s="1072"/>
      <c r="BR93" s="1072"/>
      <c r="BS93" s="1072"/>
      <c r="BT93" s="1072"/>
      <c r="BU93" s="1072"/>
      <c r="BW93" s="1072"/>
      <c r="BX93" s="1072"/>
      <c r="BY93" s="1072"/>
      <c r="BZ93" s="1072"/>
      <c r="CB93" s="1100"/>
      <c r="CC93" s="1101"/>
      <c r="CD93" s="1101"/>
      <c r="CE93" s="1102"/>
      <c r="CG93" s="1117"/>
      <c r="CH93" s="1118"/>
      <c r="CI93" s="1118"/>
      <c r="CJ93" s="1119"/>
    </row>
    <row r="94" spans="1:96" ht="5" customHeight="1" x14ac:dyDescent="0.15">
      <c r="A94" s="1001"/>
      <c r="B94" s="942"/>
      <c r="C94" s="942"/>
      <c r="D94" s="942"/>
      <c r="E94" s="942"/>
      <c r="F94" s="942"/>
      <c r="I94" s="1028"/>
      <c r="J94" s="1018"/>
      <c r="K94" s="1018"/>
      <c r="L94" s="1018"/>
      <c r="P94" s="1042"/>
      <c r="Q94" s="1042"/>
      <c r="R94" s="1042"/>
      <c r="S94" s="1042"/>
      <c r="T94" s="1042"/>
      <c r="U94" s="1042"/>
      <c r="V94" s="1042"/>
      <c r="W94" s="1042"/>
      <c r="X94" s="1043"/>
      <c r="Y94" s="1043"/>
      <c r="Z94" s="1043"/>
      <c r="AA94" s="1043"/>
      <c r="AB94" s="1042"/>
      <c r="AC94" s="1042"/>
      <c r="AD94" s="1042"/>
      <c r="AE94" s="1042"/>
      <c r="AF94" s="1043"/>
      <c r="AG94" s="1043"/>
      <c r="AH94" s="1043"/>
      <c r="AI94" s="1043"/>
      <c r="AK94" s="1072"/>
      <c r="AL94" s="1072"/>
      <c r="AM94" s="1072"/>
      <c r="AN94" s="1072"/>
      <c r="AP94" s="1072"/>
      <c r="AQ94" s="1072"/>
      <c r="AR94" s="1072"/>
      <c r="AS94" s="1072"/>
      <c r="AU94" s="1042"/>
      <c r="AV94" s="1042"/>
      <c r="AW94" s="1042"/>
      <c r="AX94" s="1042"/>
      <c r="AY94" s="1043"/>
      <c r="AZ94" s="1043"/>
      <c r="BA94" s="1043"/>
      <c r="BB94" s="1043"/>
      <c r="BC94" s="1043"/>
      <c r="BD94" s="1043"/>
      <c r="BE94" s="1043"/>
      <c r="BF94" s="1043"/>
      <c r="BH94" s="1072"/>
      <c r="BI94" s="1072"/>
      <c r="BJ94" s="1072"/>
      <c r="BK94" s="1072"/>
      <c r="BM94" s="1072"/>
      <c r="BN94" s="1072"/>
      <c r="BO94" s="1072"/>
      <c r="BP94" s="1072"/>
      <c r="BR94" s="1072"/>
      <c r="BS94" s="1072"/>
      <c r="BT94" s="1072"/>
      <c r="BU94" s="1072"/>
      <c r="BW94" s="1072"/>
      <c r="BX94" s="1072"/>
      <c r="BY94" s="1072"/>
      <c r="BZ94" s="1072"/>
      <c r="CB94" s="1100"/>
      <c r="CC94" s="1101"/>
      <c r="CD94" s="1101"/>
      <c r="CE94" s="1102"/>
      <c r="CG94" s="1117"/>
      <c r="CH94" s="1118"/>
      <c r="CI94" s="1118"/>
      <c r="CJ94" s="1119"/>
    </row>
    <row r="95" spans="1:96" ht="5" customHeight="1" x14ac:dyDescent="0.2">
      <c r="A95" s="1001"/>
      <c r="B95" s="942"/>
      <c r="C95" s="942"/>
      <c r="D95" s="942"/>
      <c r="E95" s="942"/>
      <c r="F95" s="942"/>
      <c r="I95" s="1028"/>
      <c r="J95" s="1018"/>
      <c r="K95" s="1018"/>
      <c r="L95" s="1018"/>
      <c r="P95"/>
      <c r="Q95"/>
      <c r="R95"/>
      <c r="S95"/>
      <c r="T95"/>
      <c r="U95"/>
      <c r="V95"/>
      <c r="W95"/>
      <c r="X95" s="1043"/>
      <c r="Y95" s="1043"/>
      <c r="Z95" s="1043"/>
      <c r="AA95" s="1043"/>
      <c r="AB95"/>
      <c r="AC95"/>
      <c r="AD95"/>
      <c r="AE95"/>
      <c r="AF95" s="1043"/>
      <c r="AG95" s="1043"/>
      <c r="AH95" s="1043"/>
      <c r="AI95" s="1043"/>
      <c r="AK95" s="1072"/>
      <c r="AL95" s="1072"/>
      <c r="AM95" s="1072"/>
      <c r="AN95" s="1072"/>
      <c r="AP95" s="1072"/>
      <c r="AQ95" s="1072"/>
      <c r="AR95" s="1072"/>
      <c r="AS95" s="1072"/>
      <c r="AU95"/>
      <c r="AV95"/>
      <c r="AW95"/>
      <c r="AX95"/>
      <c r="AY95" s="1043"/>
      <c r="AZ95" s="1043"/>
      <c r="BA95" s="1043"/>
      <c r="BB95" s="1043"/>
      <c r="BC95" s="1043"/>
      <c r="BD95" s="1043"/>
      <c r="BE95" s="1043"/>
      <c r="BF95" s="1043"/>
      <c r="BH95" s="1072"/>
      <c r="BI95" s="1072"/>
      <c r="BJ95" s="1072"/>
      <c r="BK95" s="1072"/>
      <c r="BM95" s="1072"/>
      <c r="BN95" s="1072"/>
      <c r="BO95" s="1072"/>
      <c r="BP95" s="1072"/>
      <c r="BR95" s="1072"/>
      <c r="BS95" s="1072"/>
      <c r="BT95" s="1072"/>
      <c r="BU95" s="1072"/>
      <c r="BW95" s="1072"/>
      <c r="BX95" s="1072"/>
      <c r="BY95" s="1072"/>
      <c r="BZ95" s="1072"/>
      <c r="CB95" s="1100"/>
      <c r="CC95" s="1101"/>
      <c r="CD95" s="1101"/>
      <c r="CE95" s="1102"/>
      <c r="CG95" s="1117"/>
      <c r="CH95" s="1118"/>
      <c r="CI95" s="1118"/>
      <c r="CJ95" s="1119"/>
    </row>
    <row r="96" spans="1:96" ht="5" customHeight="1" x14ac:dyDescent="0.2">
      <c r="A96" s="1002"/>
      <c r="B96" s="942"/>
      <c r="C96" s="942"/>
      <c r="D96" s="942"/>
      <c r="E96" s="943"/>
      <c r="F96" s="943"/>
      <c r="I96" s="1028"/>
      <c r="J96" s="1018"/>
      <c r="K96" s="1018"/>
      <c r="L96" s="1018"/>
      <c r="P96" s="1042" t="s">
        <v>296</v>
      </c>
      <c r="Q96" s="1042"/>
      <c r="R96" s="1042"/>
      <c r="S96" s="1042"/>
      <c r="T96"/>
      <c r="U96"/>
      <c r="V96"/>
      <c r="W96"/>
      <c r="X96" s="1043"/>
      <c r="Y96" s="1043"/>
      <c r="Z96" s="1043"/>
      <c r="AA96" s="1043"/>
      <c r="AB96" s="1042" t="s">
        <v>283</v>
      </c>
      <c r="AC96" s="1042"/>
      <c r="AD96" s="1042"/>
      <c r="AE96" s="1042"/>
      <c r="AF96" s="1043"/>
      <c r="AG96" s="1043"/>
      <c r="AH96" s="1043"/>
      <c r="AI96" s="1043"/>
      <c r="AK96" s="1072"/>
      <c r="AL96" s="1072"/>
      <c r="AM96" s="1072"/>
      <c r="AN96" s="1072"/>
      <c r="AP96" s="1072"/>
      <c r="AQ96" s="1072"/>
      <c r="AR96" s="1072"/>
      <c r="AS96" s="1072"/>
      <c r="AU96" s="1042" t="s">
        <v>294</v>
      </c>
      <c r="AV96" s="1042"/>
      <c r="AW96" s="1042"/>
      <c r="AX96" s="1042"/>
      <c r="AY96" s="1043"/>
      <c r="AZ96" s="1043"/>
      <c r="BA96" s="1043"/>
      <c r="BB96" s="1043"/>
      <c r="BC96" s="1043"/>
      <c r="BD96" s="1043"/>
      <c r="BE96" s="1043"/>
      <c r="BF96" s="1043"/>
      <c r="BH96" s="1072"/>
      <c r="BI96" s="1072"/>
      <c r="BJ96" s="1072"/>
      <c r="BK96" s="1072"/>
      <c r="BM96" s="1072"/>
      <c r="BN96" s="1072"/>
      <c r="BO96" s="1072"/>
      <c r="BP96" s="1072"/>
      <c r="BR96" s="1072"/>
      <c r="BS96" s="1072"/>
      <c r="BT96" s="1072"/>
      <c r="BU96" s="1072"/>
      <c r="BW96" s="1072"/>
      <c r="BX96" s="1072"/>
      <c r="BY96" s="1072"/>
      <c r="BZ96" s="1072"/>
      <c r="CB96" s="1100"/>
      <c r="CC96" s="1101"/>
      <c r="CD96" s="1101"/>
      <c r="CE96" s="1102"/>
      <c r="CG96" s="1117"/>
      <c r="CH96" s="1118"/>
      <c r="CI96" s="1118"/>
      <c r="CJ96" s="1119"/>
    </row>
    <row r="97" spans="1:96" ht="5" customHeight="1" thickBot="1" x14ac:dyDescent="0.25">
      <c r="A97" s="992" t="s">
        <v>110</v>
      </c>
      <c r="B97" s="942">
        <v>0</v>
      </c>
      <c r="C97" s="942">
        <v>8</v>
      </c>
      <c r="D97" s="995">
        <v>16</v>
      </c>
      <c r="E97" s="944">
        <v>45</v>
      </c>
      <c r="F97" s="944">
        <v>46</v>
      </c>
      <c r="H97" s="1029"/>
      <c r="I97" s="1018"/>
      <c r="J97" s="1018"/>
      <c r="K97" s="1018"/>
      <c r="L97" s="1018"/>
      <c r="P97" s="1042"/>
      <c r="Q97" s="1042"/>
      <c r="R97" s="1042"/>
      <c r="S97" s="1042"/>
      <c r="T97"/>
      <c r="U97"/>
      <c r="V97"/>
      <c r="W97"/>
      <c r="X97" s="1043"/>
      <c r="Y97" s="1043"/>
      <c r="Z97" s="1043"/>
      <c r="AA97" s="1043"/>
      <c r="AB97" s="1042"/>
      <c r="AC97" s="1042"/>
      <c r="AD97" s="1042"/>
      <c r="AE97" s="1042"/>
      <c r="AF97" s="1043"/>
      <c r="AG97" s="1043"/>
      <c r="AH97" s="1043"/>
      <c r="AI97" s="1043"/>
      <c r="AK97" s="1072"/>
      <c r="AL97" s="1072"/>
      <c r="AM97" s="1072"/>
      <c r="AN97" s="1072"/>
      <c r="AP97" s="1072"/>
      <c r="AQ97" s="1072"/>
      <c r="AR97" s="1072"/>
      <c r="AS97" s="1072"/>
      <c r="AU97" s="1042"/>
      <c r="AV97" s="1042"/>
      <c r="AW97" s="1042"/>
      <c r="AX97" s="1042"/>
      <c r="AY97" s="1043"/>
      <c r="AZ97" s="1043"/>
      <c r="BA97" s="1043"/>
      <c r="BB97" s="1043"/>
      <c r="BC97" s="1043"/>
      <c r="BD97" s="1043"/>
      <c r="BE97" s="1043"/>
      <c r="BF97" s="1043"/>
      <c r="BH97" s="1072"/>
      <c r="BI97" s="1072"/>
      <c r="BJ97" s="1072"/>
      <c r="BK97" s="1072"/>
      <c r="BM97" s="1072"/>
      <c r="BN97" s="1072"/>
      <c r="BO97" s="1072"/>
      <c r="BP97" s="1072"/>
      <c r="BR97" s="1072"/>
      <c r="BS97" s="1072"/>
      <c r="BT97" s="1072"/>
      <c r="BU97" s="1072"/>
      <c r="BW97" s="1072"/>
      <c r="BX97" s="1072"/>
      <c r="BY97" s="1072"/>
      <c r="BZ97" s="1072"/>
      <c r="CB97" s="1103"/>
      <c r="CC97" s="1104"/>
      <c r="CD97" s="1104"/>
      <c r="CE97" s="1105"/>
      <c r="CG97" s="1120"/>
      <c r="CH97" s="1121"/>
      <c r="CI97" s="1121"/>
      <c r="CJ97" s="1122"/>
    </row>
    <row r="98" spans="1:96" ht="5" customHeight="1" thickTop="1" x14ac:dyDescent="0.2">
      <c r="A98" s="993"/>
      <c r="B98" s="942"/>
      <c r="C98" s="942"/>
      <c r="D98" s="995"/>
      <c r="E98" s="942"/>
      <c r="F98" s="942"/>
      <c r="H98" s="1029"/>
      <c r="I98" s="1018"/>
      <c r="J98" s="1018"/>
      <c r="K98" s="1018"/>
      <c r="L98" s="1018"/>
      <c r="P98" s="1042"/>
      <c r="Q98" s="1042"/>
      <c r="R98" s="1042"/>
      <c r="S98" s="1042"/>
      <c r="T98"/>
      <c r="U98"/>
      <c r="V98"/>
      <c r="W98"/>
      <c r="X98" s="1043"/>
      <c r="Y98" s="1043"/>
      <c r="Z98" s="1043"/>
      <c r="AA98" s="1043"/>
      <c r="AB98" s="1042"/>
      <c r="AC98" s="1042"/>
      <c r="AD98" s="1042"/>
      <c r="AE98" s="1042"/>
      <c r="AF98" s="1043"/>
      <c r="AG98" s="1043"/>
      <c r="AH98" s="1043"/>
      <c r="AI98" s="1043"/>
      <c r="AK98" s="1072"/>
      <c r="AL98" s="1072"/>
      <c r="AM98" s="1072"/>
      <c r="AN98" s="1072"/>
      <c r="AP98" s="1072"/>
      <c r="AQ98" s="1072"/>
      <c r="AR98" s="1072"/>
      <c r="AS98" s="1072"/>
      <c r="AU98" s="1042"/>
      <c r="AV98" s="1042"/>
      <c r="AW98" s="1042"/>
      <c r="AX98" s="1042"/>
      <c r="AY98" s="1043"/>
      <c r="AZ98" s="1043"/>
      <c r="BA98" s="1043"/>
      <c r="BB98" s="1043"/>
      <c r="BC98" s="1043"/>
      <c r="BD98" s="1043"/>
      <c r="BE98" s="1043"/>
      <c r="BF98" s="1043"/>
      <c r="BH98" s="1072"/>
      <c r="BI98" s="1072"/>
      <c r="BJ98" s="1072"/>
      <c r="BK98" s="1072"/>
      <c r="BM98" s="1072"/>
      <c r="BN98" s="1072"/>
      <c r="BO98" s="1072"/>
      <c r="BP98" s="1072"/>
      <c r="BR98" s="1072"/>
      <c r="BS98" s="1072"/>
      <c r="BT98" s="1072"/>
      <c r="BU98" s="1072"/>
      <c r="BW98" s="1072"/>
      <c r="BX98" s="1072"/>
      <c r="BY98" s="1072"/>
      <c r="BZ98" s="1072"/>
      <c r="CD98" s="366"/>
    </row>
    <row r="99" spans="1:96" ht="5" customHeight="1" x14ac:dyDescent="0.2">
      <c r="A99" s="993"/>
      <c r="B99" s="942"/>
      <c r="C99" s="942"/>
      <c r="D99" s="995"/>
      <c r="E99" s="942"/>
      <c r="F99" s="942"/>
      <c r="H99" s="1029"/>
      <c r="I99" s="1018"/>
      <c r="J99" s="1018"/>
      <c r="K99" s="1018"/>
      <c r="L99" s="1018"/>
      <c r="P99" s="1042"/>
      <c r="Q99" s="1042"/>
      <c r="R99" s="1042"/>
      <c r="S99" s="1042"/>
      <c r="T99"/>
      <c r="U99"/>
      <c r="V99"/>
      <c r="W99"/>
      <c r="X99" s="1043"/>
      <c r="Y99" s="1043"/>
      <c r="Z99" s="1043"/>
      <c r="AA99" s="1043"/>
      <c r="AB99" s="1042"/>
      <c r="AC99" s="1042"/>
      <c r="AD99" s="1042"/>
      <c r="AE99" s="1042"/>
      <c r="AF99" s="1043"/>
      <c r="AG99" s="1043"/>
      <c r="AH99" s="1043"/>
      <c r="AI99" s="1043"/>
      <c r="AK99" s="1072"/>
      <c r="AL99" s="1072"/>
      <c r="AM99" s="1072"/>
      <c r="AN99" s="1072"/>
      <c r="AP99" s="1072"/>
      <c r="AQ99" s="1072"/>
      <c r="AR99" s="1072"/>
      <c r="AS99" s="1072"/>
      <c r="AU99" s="1042"/>
      <c r="AV99" s="1042"/>
      <c r="AW99" s="1042"/>
      <c r="AX99" s="1042"/>
      <c r="AY99" s="1043"/>
      <c r="AZ99" s="1043"/>
      <c r="BA99" s="1043"/>
      <c r="BB99" s="1043"/>
      <c r="BC99" s="1043"/>
      <c r="BD99" s="1043"/>
      <c r="BE99" s="1043"/>
      <c r="BF99" s="1043"/>
      <c r="BH99" s="1072"/>
      <c r="BI99" s="1072"/>
      <c r="BJ99" s="1072"/>
      <c r="BK99" s="1072"/>
      <c r="BM99" s="1072"/>
      <c r="BN99" s="1072"/>
      <c r="BO99" s="1072"/>
      <c r="BP99" s="1072"/>
      <c r="BR99" s="1072"/>
      <c r="BS99" s="1072"/>
      <c r="BT99" s="1072"/>
      <c r="BU99" s="1072"/>
      <c r="BW99" s="1072"/>
      <c r="BX99" s="1072"/>
      <c r="BY99" s="1072"/>
      <c r="BZ99" s="1072"/>
      <c r="CD99" s="366"/>
    </row>
    <row r="100" spans="1:96" ht="5" customHeight="1" x14ac:dyDescent="0.2">
      <c r="A100" s="993"/>
      <c r="B100" s="942"/>
      <c r="C100" s="942"/>
      <c r="D100" s="995"/>
      <c r="E100" s="942"/>
      <c r="F100" s="942"/>
      <c r="H100" s="1029"/>
      <c r="I100" s="1018"/>
      <c r="J100" s="1018"/>
      <c r="K100" s="1018"/>
      <c r="L100" s="1018"/>
      <c r="P100" s="1042"/>
      <c r="Q100" s="1042"/>
      <c r="R100" s="1042"/>
      <c r="S100" s="1042"/>
      <c r="T100"/>
      <c r="U100"/>
      <c r="V100"/>
      <c r="W100"/>
      <c r="X100" s="1043"/>
      <c r="Y100" s="1043"/>
      <c r="Z100" s="1043"/>
      <c r="AA100" s="1043"/>
      <c r="AB100" s="1042"/>
      <c r="AC100" s="1042"/>
      <c r="AD100" s="1042"/>
      <c r="AE100" s="1042"/>
      <c r="AF100" s="1043"/>
      <c r="AG100" s="1043"/>
      <c r="AH100" s="1043"/>
      <c r="AI100" s="1043"/>
      <c r="AK100" s="1072"/>
      <c r="AL100" s="1072"/>
      <c r="AM100" s="1072"/>
      <c r="AN100" s="1072"/>
      <c r="AP100" s="1072"/>
      <c r="AQ100" s="1072"/>
      <c r="AR100" s="1072"/>
      <c r="AS100" s="1072"/>
      <c r="AU100" s="1042"/>
      <c r="AV100" s="1042"/>
      <c r="AW100" s="1042"/>
      <c r="AX100" s="1042"/>
      <c r="AY100" s="1043"/>
      <c r="AZ100" s="1043"/>
      <c r="BA100" s="1043"/>
      <c r="BB100" s="1043"/>
      <c r="BC100" s="1043"/>
      <c r="BD100" s="1043"/>
      <c r="BE100" s="1043"/>
      <c r="BF100" s="1043"/>
      <c r="BH100" s="1072"/>
      <c r="BI100" s="1072"/>
      <c r="BJ100" s="1072"/>
      <c r="BK100" s="1072"/>
      <c r="BM100" s="1072"/>
      <c r="BN100" s="1072"/>
      <c r="BO100" s="1072"/>
      <c r="BP100" s="1072"/>
      <c r="BR100" s="1072"/>
      <c r="BS100" s="1072"/>
      <c r="BT100" s="1072"/>
      <c r="BU100" s="1072"/>
      <c r="BW100" s="1072"/>
      <c r="BX100" s="1072"/>
      <c r="BY100" s="1072"/>
      <c r="BZ100" s="1072"/>
      <c r="CD100" s="366"/>
    </row>
    <row r="101" spans="1:96" ht="5" customHeight="1" x14ac:dyDescent="0.2">
      <c r="A101" s="994"/>
      <c r="B101" s="943"/>
      <c r="C101" s="943"/>
      <c r="D101" s="996"/>
      <c r="E101" s="943"/>
      <c r="F101" s="943"/>
      <c r="H101" s="1029"/>
      <c r="I101" s="1018"/>
      <c r="J101" s="1018"/>
      <c r="K101" s="1018"/>
      <c r="L101" s="1018"/>
      <c r="P101"/>
      <c r="Q101"/>
      <c r="R101"/>
      <c r="S101"/>
      <c r="T101"/>
      <c r="U101"/>
      <c r="V101"/>
      <c r="W101"/>
      <c r="X101" s="1043"/>
      <c r="Y101" s="1043"/>
      <c r="Z101" s="1043"/>
      <c r="AA101" s="1043"/>
      <c r="AB101"/>
      <c r="AC101"/>
      <c r="AD101"/>
      <c r="AE101"/>
      <c r="AF101" s="1043"/>
      <c r="AG101" s="1043"/>
      <c r="AH101" s="1043"/>
      <c r="AI101" s="1043"/>
      <c r="AK101" s="1072"/>
      <c r="AL101" s="1072"/>
      <c r="AM101" s="1072"/>
      <c r="AN101" s="1072"/>
      <c r="AP101" s="1072"/>
      <c r="AQ101" s="1072"/>
      <c r="AR101" s="1072"/>
      <c r="AS101" s="1072"/>
      <c r="AY101" s="1043"/>
      <c r="AZ101" s="1043"/>
      <c r="BA101" s="1043"/>
      <c r="BB101" s="1043"/>
      <c r="BC101" s="1043"/>
      <c r="BD101" s="1043"/>
      <c r="BE101" s="1043"/>
      <c r="BF101" s="1043"/>
      <c r="BH101" s="1072"/>
      <c r="BI101" s="1072"/>
      <c r="BJ101" s="1072"/>
      <c r="BK101" s="1072"/>
      <c r="BM101" s="1072"/>
      <c r="BN101" s="1072"/>
      <c r="BO101" s="1072"/>
      <c r="BP101" s="1072"/>
      <c r="BR101" s="1072"/>
      <c r="BS101" s="1072"/>
      <c r="BT101" s="1072"/>
      <c r="BU101" s="1072"/>
      <c r="BW101" s="1072"/>
      <c r="BX101" s="1072"/>
      <c r="BY101" s="1072"/>
      <c r="BZ101" s="1072"/>
    </row>
    <row r="102" spans="1:96" ht="5" customHeight="1" x14ac:dyDescent="0.2">
      <c r="A102" s="988" t="s">
        <v>111</v>
      </c>
      <c r="B102" s="944"/>
      <c r="C102" s="944"/>
      <c r="D102" s="944">
        <v>2</v>
      </c>
      <c r="E102" s="944"/>
      <c r="F102" s="944"/>
      <c r="H102" s="1030"/>
      <c r="I102" s="1018"/>
      <c r="J102" s="1018"/>
      <c r="K102" s="1018"/>
      <c r="L102" s="1018"/>
      <c r="P102"/>
      <c r="Q102"/>
      <c r="R102"/>
      <c r="S102"/>
      <c r="T102"/>
      <c r="U102"/>
      <c r="V102"/>
      <c r="W102"/>
      <c r="X102" s="1043"/>
      <c r="Y102" s="1043"/>
      <c r="Z102" s="1043"/>
      <c r="AA102" s="1043"/>
      <c r="AB102"/>
      <c r="AC102"/>
      <c r="AD102"/>
      <c r="AE102"/>
      <c r="AF102" s="1043"/>
      <c r="AG102" s="1043"/>
      <c r="AH102" s="1043"/>
      <c r="AI102" s="1043"/>
      <c r="AK102" s="1072"/>
      <c r="AL102" s="1072"/>
      <c r="AM102" s="1072"/>
      <c r="AN102" s="1072"/>
      <c r="AP102" s="1072"/>
      <c r="AQ102" s="1072"/>
      <c r="AR102" s="1072"/>
      <c r="AS102" s="1072"/>
      <c r="AY102" s="1043"/>
      <c r="AZ102" s="1043"/>
      <c r="BA102" s="1043"/>
      <c r="BB102" s="1043"/>
      <c r="BC102" s="1043"/>
      <c r="BD102" s="1043"/>
      <c r="BE102" s="1043"/>
      <c r="BF102" s="1043"/>
      <c r="BH102" s="1072"/>
      <c r="BI102" s="1072"/>
      <c r="BJ102" s="1072"/>
      <c r="BK102" s="1072"/>
      <c r="BM102" s="1072"/>
      <c r="BN102" s="1072"/>
      <c r="BO102" s="1072"/>
      <c r="BP102" s="1072"/>
      <c r="BR102" s="1072"/>
      <c r="BS102" s="1072"/>
      <c r="BT102" s="1072"/>
      <c r="BU102" s="1072"/>
      <c r="BW102" s="1072"/>
      <c r="BX102" s="1072"/>
      <c r="BY102" s="1072"/>
      <c r="BZ102" s="1072"/>
    </row>
    <row r="103" spans="1:96" ht="5" customHeight="1" x14ac:dyDescent="0.2">
      <c r="A103" s="989"/>
      <c r="B103" s="942"/>
      <c r="C103" s="942"/>
      <c r="D103" s="942"/>
      <c r="E103" s="942"/>
      <c r="F103" s="942"/>
      <c r="H103" s="1030"/>
      <c r="I103" s="1018"/>
      <c r="J103" s="1018"/>
      <c r="K103" s="1018"/>
      <c r="L103" s="1018"/>
      <c r="P103"/>
      <c r="Q103"/>
      <c r="R103"/>
      <c r="S103"/>
      <c r="T103"/>
      <c r="U103"/>
      <c r="V103"/>
      <c r="W103"/>
      <c r="X103" s="1043"/>
      <c r="Y103" s="1043"/>
      <c r="Z103" s="1043"/>
      <c r="AA103" s="1043"/>
      <c r="AB103"/>
      <c r="AC103"/>
      <c r="AD103"/>
      <c r="AE103"/>
      <c r="AF103" s="1043"/>
      <c r="AG103" s="1043"/>
      <c r="AH103" s="1043"/>
      <c r="AI103" s="1043"/>
      <c r="AK103" s="1072"/>
      <c r="AL103" s="1072"/>
      <c r="AM103" s="1072"/>
      <c r="AN103" s="1072"/>
      <c r="AP103" s="1072"/>
      <c r="AQ103" s="1072"/>
      <c r="AR103" s="1072"/>
      <c r="AS103" s="1072"/>
      <c r="AY103" s="1043"/>
      <c r="AZ103" s="1043"/>
      <c r="BA103" s="1043"/>
      <c r="BB103" s="1043"/>
      <c r="BC103" s="1043"/>
      <c r="BD103" s="1043"/>
      <c r="BE103" s="1043"/>
      <c r="BF103" s="1043"/>
      <c r="BH103" s="1072"/>
      <c r="BI103" s="1072"/>
      <c r="BJ103" s="1072"/>
      <c r="BK103" s="1072"/>
      <c r="BM103" s="1072"/>
      <c r="BN103" s="1072"/>
      <c r="BO103" s="1072"/>
      <c r="BP103" s="1072"/>
      <c r="BQ103"/>
      <c r="BR103" s="1072"/>
      <c r="BS103" s="1072"/>
      <c r="BT103" s="1072"/>
      <c r="BU103" s="1072"/>
      <c r="BW103" s="1072"/>
      <c r="BX103" s="1072"/>
      <c r="BY103" s="1072"/>
      <c r="BZ103" s="1072"/>
      <c r="CA103"/>
      <c r="CF103"/>
      <c r="CG103"/>
      <c r="CH103"/>
      <c r="CO103" s="367"/>
    </row>
    <row r="104" spans="1:96" ht="5" customHeight="1" x14ac:dyDescent="0.2">
      <c r="A104" s="989"/>
      <c r="B104" s="942"/>
      <c r="C104" s="942"/>
      <c r="D104" s="942"/>
      <c r="E104" s="942"/>
      <c r="F104" s="942"/>
      <c r="H104" s="1030"/>
      <c r="I104" s="1018"/>
      <c r="J104" s="1018"/>
      <c r="K104" s="1018"/>
      <c r="L104" s="1018"/>
      <c r="P104"/>
      <c r="Q104"/>
      <c r="R104"/>
      <c r="S104"/>
      <c r="T104"/>
      <c r="U104"/>
      <c r="V104"/>
      <c r="W104"/>
      <c r="X104" s="1043"/>
      <c r="Y104" s="1043"/>
      <c r="Z104" s="1043"/>
      <c r="AA104" s="1043"/>
      <c r="AB104"/>
      <c r="AC104"/>
      <c r="AD104"/>
      <c r="AE104"/>
      <c r="AF104" s="1043"/>
      <c r="AG104" s="1043"/>
      <c r="AH104" s="1043"/>
      <c r="AI104" s="1043"/>
      <c r="AK104" s="1072"/>
      <c r="AL104" s="1072"/>
      <c r="AM104" s="1072"/>
      <c r="AN104" s="1072"/>
      <c r="AP104" s="1072"/>
      <c r="AQ104" s="1072"/>
      <c r="AR104" s="1072"/>
      <c r="AS104" s="1072"/>
      <c r="AY104" s="1043"/>
      <c r="AZ104" s="1043"/>
      <c r="BA104" s="1043"/>
      <c r="BB104" s="1043"/>
      <c r="BC104" s="1043"/>
      <c r="BD104" s="1043"/>
      <c r="BE104" s="1043"/>
      <c r="BF104" s="1043"/>
      <c r="BH104" s="1072"/>
      <c r="BI104" s="1072"/>
      <c r="BJ104" s="1072"/>
      <c r="BK104" s="1072"/>
      <c r="BM104" s="1072"/>
      <c r="BN104" s="1072"/>
      <c r="BO104" s="1072"/>
      <c r="BP104" s="1072"/>
      <c r="BQ104"/>
      <c r="BR104" s="1072"/>
      <c r="BS104" s="1072"/>
      <c r="BT104" s="1072"/>
      <c r="BU104" s="1072"/>
      <c r="BW104" s="1072"/>
      <c r="BX104" s="1072"/>
      <c r="BY104" s="1072"/>
      <c r="BZ104" s="1072"/>
      <c r="CA104"/>
      <c r="CF104"/>
      <c r="CG104"/>
      <c r="CH104"/>
      <c r="CO104" s="367"/>
    </row>
    <row r="105" spans="1:96" ht="5" customHeight="1" x14ac:dyDescent="0.2">
      <c r="A105" s="989"/>
      <c r="B105" s="942"/>
      <c r="C105" s="942"/>
      <c r="D105" s="942"/>
      <c r="E105" s="942"/>
      <c r="F105" s="942"/>
      <c r="H105" s="1030"/>
      <c r="I105" s="1018"/>
      <c r="J105" s="1018"/>
      <c r="K105" s="1018"/>
      <c r="L105" s="1018"/>
      <c r="P105"/>
      <c r="Q105"/>
      <c r="R105"/>
      <c r="S105"/>
      <c r="T105"/>
      <c r="U105"/>
      <c r="V105"/>
      <c r="W105"/>
      <c r="X105" s="1043"/>
      <c r="Y105" s="1043"/>
      <c r="Z105" s="1043"/>
      <c r="AA105" s="1043"/>
      <c r="AB105"/>
      <c r="AC105"/>
      <c r="AD105"/>
      <c r="AE105"/>
      <c r="AF105" s="1043"/>
      <c r="AG105" s="1043"/>
      <c r="AH105" s="1043"/>
      <c r="AI105" s="1043"/>
      <c r="AK105" s="1072"/>
      <c r="AL105" s="1072"/>
      <c r="AM105" s="1072"/>
      <c r="AN105" s="1072"/>
      <c r="AP105" s="1072"/>
      <c r="AQ105" s="1072"/>
      <c r="AR105" s="1072"/>
      <c r="AS105" s="1072"/>
      <c r="AY105" s="1043"/>
      <c r="AZ105" s="1043"/>
      <c r="BA105" s="1043"/>
      <c r="BB105" s="1043"/>
      <c r="BC105" s="1043"/>
      <c r="BD105" s="1043"/>
      <c r="BE105" s="1043"/>
      <c r="BF105" s="1043"/>
      <c r="BH105" s="1072"/>
      <c r="BI105" s="1072"/>
      <c r="BJ105" s="1072"/>
      <c r="BK105" s="1072"/>
      <c r="BM105" s="1072"/>
      <c r="BN105" s="1072"/>
      <c r="BO105" s="1072"/>
      <c r="BP105" s="1072"/>
      <c r="BQ105"/>
      <c r="BR105" s="1072"/>
      <c r="BS105" s="1072"/>
      <c r="BT105" s="1072"/>
      <c r="BU105" s="1072"/>
      <c r="BW105" s="1072"/>
      <c r="BX105" s="1072"/>
      <c r="BY105" s="1072"/>
      <c r="BZ105" s="1072"/>
      <c r="CA105"/>
      <c r="CF105"/>
      <c r="CG105"/>
      <c r="CH105"/>
      <c r="CO105" s="367"/>
      <c r="CP105" s="367"/>
      <c r="CQ105" s="366"/>
      <c r="CR105" s="366"/>
    </row>
    <row r="106" spans="1:96" ht="5" customHeight="1" thickBot="1" x14ac:dyDescent="0.3">
      <c r="A106" s="989"/>
      <c r="B106" s="943"/>
      <c r="C106" s="943"/>
      <c r="D106" s="943"/>
      <c r="E106" s="943"/>
      <c r="F106" s="943"/>
      <c r="H106" s="1030"/>
      <c r="I106" s="1018"/>
      <c r="J106" s="1018"/>
      <c r="K106" s="1018"/>
      <c r="L106" s="1018"/>
      <c r="P106"/>
      <c r="Q106" s="376"/>
      <c r="R106" s="37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F106"/>
      <c r="CG106"/>
      <c r="CH106"/>
      <c r="CO106" s="367"/>
      <c r="CP106" s="367"/>
      <c r="CQ106" s="366"/>
      <c r="CR106" s="366"/>
    </row>
    <row r="107" spans="1:96" ht="5" customHeight="1" thickTop="1" x14ac:dyDescent="0.2">
      <c r="A107" s="990" t="s">
        <v>112</v>
      </c>
      <c r="B107" s="944"/>
      <c r="C107" s="944"/>
      <c r="D107" s="944"/>
      <c r="E107" s="944"/>
      <c r="F107" s="944"/>
      <c r="H107" s="1031"/>
      <c r="I107" s="1018"/>
      <c r="J107" s="1018"/>
      <c r="K107" s="1018"/>
      <c r="L107" s="1018"/>
      <c r="P107" s="1044" t="s">
        <v>419</v>
      </c>
      <c r="Q107" s="1044"/>
      <c r="R107" s="1044"/>
      <c r="S107" s="1044"/>
      <c r="T107" s="1044" t="s">
        <v>421</v>
      </c>
      <c r="U107" s="1044"/>
      <c r="V107" s="1044"/>
      <c r="W107" s="1044"/>
      <c r="X107" s="1044" t="s">
        <v>422</v>
      </c>
      <c r="Y107" s="1044"/>
      <c r="Z107" s="1044" t="s">
        <v>423</v>
      </c>
      <c r="AA107" s="1044"/>
      <c r="AB107" s="1044" t="s">
        <v>425</v>
      </c>
      <c r="AC107" s="1044"/>
      <c r="AD107" s="1044"/>
      <c r="AE107" s="1044"/>
      <c r="AF107" s="1044" t="s">
        <v>471</v>
      </c>
      <c r="AG107" s="1044"/>
      <c r="AH107" s="1044" t="s">
        <v>426</v>
      </c>
      <c r="AI107" s="1044"/>
      <c r="AJ107" s="1044" t="s">
        <v>430</v>
      </c>
      <c r="AK107" s="1044"/>
      <c r="AL107" s="1044"/>
      <c r="AM107" s="1044"/>
      <c r="AN107" s="1044" t="s">
        <v>427</v>
      </c>
      <c r="AO107" s="1044"/>
      <c r="AP107" s="1044" t="s">
        <v>428</v>
      </c>
      <c r="AQ107" s="1044"/>
      <c r="AR107" s="1044" t="s">
        <v>431</v>
      </c>
      <c r="AS107" s="1044"/>
      <c r="AT107" s="1044"/>
      <c r="AU107" s="1044"/>
      <c r="AV107" s="1044" t="s">
        <v>472</v>
      </c>
      <c r="AW107" s="1044"/>
      <c r="AX107" s="1044" t="s">
        <v>473</v>
      </c>
      <c r="AY107" s="1044"/>
      <c r="AZ107" s="1044" t="s">
        <v>474</v>
      </c>
      <c r="BA107" s="1044"/>
      <c r="BB107" s="1044"/>
      <c r="BC107" s="1044"/>
      <c r="BD107" s="1044" t="s">
        <v>475</v>
      </c>
      <c r="BE107" s="1044"/>
      <c r="BF107" s="1044"/>
      <c r="BG107" s="1044"/>
      <c r="BH107" s="1058" t="s">
        <v>432</v>
      </c>
      <c r="BI107" s="1059"/>
      <c r="BJ107" s="1059"/>
      <c r="BK107" s="1060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F107"/>
      <c r="CG107"/>
      <c r="CH107"/>
      <c r="CO107" s="367"/>
      <c r="CP107" s="367"/>
      <c r="CQ107" s="366"/>
      <c r="CR107" s="366"/>
    </row>
    <row r="108" spans="1:96" ht="5" customHeight="1" x14ac:dyDescent="0.2">
      <c r="A108" s="990"/>
      <c r="B108" s="942"/>
      <c r="C108" s="942"/>
      <c r="D108" s="942"/>
      <c r="E108" s="942"/>
      <c r="F108" s="942"/>
      <c r="H108" s="1031"/>
      <c r="I108" s="1018"/>
      <c r="J108" s="1018"/>
      <c r="K108" s="1018"/>
      <c r="L108" s="1018"/>
      <c r="P108" s="1044"/>
      <c r="Q108" s="1044"/>
      <c r="R108" s="1044"/>
      <c r="S108" s="1044"/>
      <c r="T108" s="1044"/>
      <c r="U108" s="1044"/>
      <c r="V108" s="1044"/>
      <c r="W108" s="1044"/>
      <c r="X108" s="1044"/>
      <c r="Y108" s="1044"/>
      <c r="Z108" s="1044"/>
      <c r="AA108" s="1044"/>
      <c r="AB108" s="1044"/>
      <c r="AC108" s="1044"/>
      <c r="AD108" s="1044"/>
      <c r="AE108" s="1044"/>
      <c r="AF108" s="1044"/>
      <c r="AG108" s="1044"/>
      <c r="AH108" s="1044"/>
      <c r="AI108" s="1044"/>
      <c r="AJ108" s="1044"/>
      <c r="AK108" s="1044"/>
      <c r="AL108" s="1044"/>
      <c r="AM108" s="1044"/>
      <c r="AN108" s="1044"/>
      <c r="AO108" s="1044"/>
      <c r="AP108" s="1044"/>
      <c r="AQ108" s="1044"/>
      <c r="AR108" s="1044"/>
      <c r="AS108" s="1044"/>
      <c r="AT108" s="1044"/>
      <c r="AU108" s="1044"/>
      <c r="AV108" s="1044"/>
      <c r="AW108" s="1044"/>
      <c r="AX108" s="1044"/>
      <c r="AY108" s="1044"/>
      <c r="AZ108" s="1044"/>
      <c r="BA108" s="1044"/>
      <c r="BB108" s="1044"/>
      <c r="BC108" s="1044"/>
      <c r="BD108" s="1044"/>
      <c r="BE108" s="1044"/>
      <c r="BF108" s="1044"/>
      <c r="BG108" s="1044"/>
      <c r="BH108" s="1061"/>
      <c r="BI108" s="1062"/>
      <c r="BJ108" s="1062"/>
      <c r="BK108" s="1063"/>
      <c r="BS108"/>
      <c r="BT108"/>
      <c r="BU108"/>
      <c r="BV108"/>
      <c r="BW108"/>
      <c r="BX108"/>
      <c r="BY108"/>
      <c r="BZ108"/>
      <c r="CA108"/>
      <c r="CF108"/>
      <c r="CG108"/>
      <c r="CH108"/>
      <c r="CO108" s="367"/>
      <c r="CP108" s="367"/>
      <c r="CQ108" s="366"/>
      <c r="CR108" s="366"/>
    </row>
    <row r="109" spans="1:96" ht="5" customHeight="1" x14ac:dyDescent="0.2">
      <c r="A109" s="990"/>
      <c r="B109" s="942"/>
      <c r="C109" s="942"/>
      <c r="D109" s="942"/>
      <c r="E109" s="942"/>
      <c r="F109" s="942"/>
      <c r="H109" s="1031"/>
      <c r="I109" s="1018"/>
      <c r="J109" s="1018"/>
      <c r="K109" s="1018"/>
      <c r="L109" s="1018"/>
      <c r="P109" s="1044"/>
      <c r="Q109" s="1044"/>
      <c r="R109" s="1044"/>
      <c r="S109" s="1044"/>
      <c r="T109" s="1044"/>
      <c r="U109" s="1044"/>
      <c r="V109" s="1044"/>
      <c r="W109" s="1044"/>
      <c r="X109" s="1044"/>
      <c r="Y109" s="1044"/>
      <c r="Z109" s="1044"/>
      <c r="AA109" s="1044"/>
      <c r="AB109" s="1044"/>
      <c r="AC109" s="1044"/>
      <c r="AD109" s="1044"/>
      <c r="AE109" s="1044"/>
      <c r="AF109" s="1044"/>
      <c r="AG109" s="1044"/>
      <c r="AH109" s="1044"/>
      <c r="AI109" s="1044"/>
      <c r="AJ109" s="1044"/>
      <c r="AK109" s="1044"/>
      <c r="AL109" s="1044"/>
      <c r="AM109" s="1044"/>
      <c r="AN109" s="1044"/>
      <c r="AO109" s="1044"/>
      <c r="AP109" s="1044"/>
      <c r="AQ109" s="1044"/>
      <c r="AR109" s="1044"/>
      <c r="AS109" s="1044"/>
      <c r="AT109" s="1044"/>
      <c r="AU109" s="1044"/>
      <c r="AV109" s="1044"/>
      <c r="AW109" s="1044"/>
      <c r="AX109" s="1044"/>
      <c r="AY109" s="1044"/>
      <c r="AZ109" s="1044"/>
      <c r="BA109" s="1044"/>
      <c r="BB109" s="1044"/>
      <c r="BC109" s="1044"/>
      <c r="BD109" s="1044"/>
      <c r="BE109" s="1044"/>
      <c r="BF109" s="1044"/>
      <c r="BG109" s="1044"/>
      <c r="BH109" s="1061"/>
      <c r="BI109" s="1062"/>
      <c r="BJ109" s="1062"/>
      <c r="BK109" s="1063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O109" s="367"/>
      <c r="CP109" s="367"/>
      <c r="CQ109" s="366"/>
      <c r="CR109" s="366"/>
    </row>
    <row r="110" spans="1:96" ht="5" customHeight="1" x14ac:dyDescent="0.2">
      <c r="A110" s="990"/>
      <c r="B110" s="942"/>
      <c r="C110" s="942"/>
      <c r="D110" s="942"/>
      <c r="E110" s="942"/>
      <c r="F110" s="942"/>
      <c r="H110" s="1031"/>
      <c r="I110" s="1018"/>
      <c r="J110" s="1018"/>
      <c r="K110" s="1018"/>
      <c r="L110" s="1018"/>
      <c r="P110" s="1044"/>
      <c r="Q110" s="1044"/>
      <c r="R110" s="1044"/>
      <c r="S110" s="1044"/>
      <c r="T110" s="1044"/>
      <c r="U110" s="1044"/>
      <c r="V110" s="1044"/>
      <c r="W110" s="1044"/>
      <c r="X110" s="1044"/>
      <c r="Y110" s="1044"/>
      <c r="Z110" s="1044"/>
      <c r="AA110" s="1044"/>
      <c r="AB110" s="1044"/>
      <c r="AC110" s="1044"/>
      <c r="AD110" s="1044"/>
      <c r="AE110" s="1044"/>
      <c r="AF110" s="1044"/>
      <c r="AG110" s="1044"/>
      <c r="AH110" s="1044"/>
      <c r="AI110" s="1044"/>
      <c r="AJ110" s="1044"/>
      <c r="AK110" s="1044"/>
      <c r="AL110" s="1044"/>
      <c r="AM110" s="1044"/>
      <c r="AN110" s="1044"/>
      <c r="AO110" s="1044"/>
      <c r="AP110" s="1044"/>
      <c r="AQ110" s="1044"/>
      <c r="AR110" s="1044"/>
      <c r="AS110" s="1044"/>
      <c r="AT110" s="1044"/>
      <c r="AU110" s="1044"/>
      <c r="AV110" s="1044"/>
      <c r="AW110" s="1044"/>
      <c r="AX110" s="1044"/>
      <c r="AY110" s="1044"/>
      <c r="AZ110" s="1044"/>
      <c r="BA110" s="1044"/>
      <c r="BB110" s="1044"/>
      <c r="BC110" s="1044"/>
      <c r="BD110" s="1044"/>
      <c r="BE110" s="1044"/>
      <c r="BF110" s="1044"/>
      <c r="BG110" s="1044"/>
      <c r="BH110" s="1061"/>
      <c r="BI110" s="1062"/>
      <c r="BJ110" s="1062"/>
      <c r="BK110" s="1063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O110" s="367"/>
      <c r="CP110" s="367"/>
      <c r="CQ110" s="366"/>
      <c r="CR110" s="366"/>
    </row>
    <row r="111" spans="1:96" ht="5" customHeight="1" thickBot="1" x14ac:dyDescent="0.25">
      <c r="A111" s="991"/>
      <c r="B111" s="951"/>
      <c r="C111" s="951"/>
      <c r="D111" s="951"/>
      <c r="E111" s="951"/>
      <c r="F111" s="951"/>
      <c r="H111" s="1031"/>
      <c r="I111" s="1018"/>
      <c r="J111" s="1018"/>
      <c r="K111" s="1018"/>
      <c r="L111" s="1018"/>
      <c r="P111" s="1044"/>
      <c r="Q111" s="1044"/>
      <c r="R111" s="1044"/>
      <c r="S111" s="1044"/>
      <c r="T111" s="1044"/>
      <c r="U111" s="1044"/>
      <c r="V111" s="1044"/>
      <c r="W111" s="1044"/>
      <c r="X111" s="1044"/>
      <c r="Y111" s="1044"/>
      <c r="Z111" s="1044"/>
      <c r="AA111" s="1044"/>
      <c r="AB111" s="1044"/>
      <c r="AC111" s="1044"/>
      <c r="AD111" s="1044"/>
      <c r="AE111" s="1044"/>
      <c r="AF111" s="1044"/>
      <c r="AG111" s="1044"/>
      <c r="AH111" s="1044"/>
      <c r="AI111" s="1044"/>
      <c r="AJ111" s="1044"/>
      <c r="AK111" s="1044"/>
      <c r="AL111" s="1044"/>
      <c r="AM111" s="1044"/>
      <c r="AN111" s="1044"/>
      <c r="AO111" s="1044"/>
      <c r="AP111" s="1044"/>
      <c r="AQ111" s="1044"/>
      <c r="AR111" s="1044"/>
      <c r="AS111" s="1044"/>
      <c r="AT111" s="1044"/>
      <c r="AU111" s="1044"/>
      <c r="AV111" s="1044"/>
      <c r="AW111" s="1044"/>
      <c r="AX111" s="1044"/>
      <c r="AY111" s="1044"/>
      <c r="AZ111" s="1044"/>
      <c r="BA111" s="1044"/>
      <c r="BB111" s="1044"/>
      <c r="BC111" s="1044"/>
      <c r="BD111" s="1044"/>
      <c r="BE111" s="1044"/>
      <c r="BF111" s="1044"/>
      <c r="BG111" s="1044"/>
      <c r="BH111" s="1061"/>
      <c r="BI111" s="1062"/>
      <c r="BJ111" s="1062"/>
      <c r="BK111" s="1063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O111" s="367"/>
      <c r="CP111" s="367"/>
      <c r="CQ111" s="366"/>
      <c r="CR111" s="366"/>
    </row>
    <row r="112" spans="1:96" ht="5" customHeight="1" x14ac:dyDescent="0.2">
      <c r="A112" s="997" t="s">
        <v>113</v>
      </c>
      <c r="B112" s="985">
        <f>SUM(B117:B122)</f>
        <v>0</v>
      </c>
      <c r="C112" s="985">
        <f>SUM(C117:C122)</f>
        <v>0</v>
      </c>
      <c r="D112" s="985">
        <f>SUM(D117:D122)</f>
        <v>8</v>
      </c>
      <c r="E112" s="985">
        <f>SUM(E117:E122)</f>
        <v>58</v>
      </c>
      <c r="F112" s="985">
        <f>SUM(F117:F122)</f>
        <v>59</v>
      </c>
      <c r="H112" s="1018"/>
      <c r="I112" s="1018"/>
      <c r="J112" s="1018"/>
      <c r="K112" s="1018"/>
      <c r="L112" s="1018"/>
      <c r="X112" s="1044"/>
      <c r="Y112" s="1044"/>
      <c r="Z112" s="1044"/>
      <c r="AA112" s="1044"/>
      <c r="AF112" s="386"/>
      <c r="AG112" s="386"/>
      <c r="AH112" s="386"/>
      <c r="AI112" s="386"/>
      <c r="AN112" s="1044"/>
      <c r="AO112" s="1044"/>
      <c r="AP112" s="1044"/>
      <c r="AQ112" s="1044"/>
      <c r="AV112" s="386"/>
      <c r="AW112" s="386"/>
      <c r="AX112" s="386"/>
      <c r="AY112" s="386"/>
      <c r="BD112" s="1044" t="s">
        <v>476</v>
      </c>
      <c r="BE112" s="1044"/>
      <c r="BF112" s="1044"/>
      <c r="BG112" s="1044"/>
      <c r="BH112" s="1061"/>
      <c r="BI112" s="1062"/>
      <c r="BJ112" s="1062"/>
      <c r="BK112" s="1063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O112" s="367"/>
      <c r="CP112" s="367"/>
      <c r="CQ112" s="366"/>
      <c r="CR112" s="366"/>
    </row>
    <row r="113" spans="1:96" ht="5" customHeight="1" x14ac:dyDescent="0.2">
      <c r="A113" s="998"/>
      <c r="B113" s="986"/>
      <c r="C113" s="986"/>
      <c r="D113" s="986"/>
      <c r="E113" s="986"/>
      <c r="F113" s="986"/>
      <c r="H113" s="1018"/>
      <c r="I113" s="1018"/>
      <c r="J113" s="1018"/>
      <c r="K113" s="1018"/>
      <c r="L113" s="1018"/>
      <c r="P113" s="1044" t="s">
        <v>420</v>
      </c>
      <c r="Q113" s="1044"/>
      <c r="R113" s="1044"/>
      <c r="S113" s="1044"/>
      <c r="T113" s="1044" t="s">
        <v>424</v>
      </c>
      <c r="U113" s="1044"/>
      <c r="V113" s="1044"/>
      <c r="W113" s="1044"/>
      <c r="X113" s="1044"/>
      <c r="Y113" s="1044"/>
      <c r="Z113" s="1044"/>
      <c r="AA113" s="1044"/>
      <c r="AB113" s="1044" t="s">
        <v>429</v>
      </c>
      <c r="AC113" s="1044"/>
      <c r="AD113" s="1044"/>
      <c r="AE113" s="1044"/>
      <c r="AF113" s="386"/>
      <c r="AG113" s="386"/>
      <c r="AH113" s="386"/>
      <c r="AI113" s="386"/>
      <c r="AN113" s="1044"/>
      <c r="AO113" s="1044"/>
      <c r="AP113" s="1044"/>
      <c r="AQ113" s="1044"/>
      <c r="AV113" s="386"/>
      <c r="AW113" s="386"/>
      <c r="AX113" s="386"/>
      <c r="AY113" s="386"/>
      <c r="BD113" s="1044"/>
      <c r="BE113" s="1044"/>
      <c r="BF113" s="1044"/>
      <c r="BG113" s="1044"/>
      <c r="BH113" s="1061"/>
      <c r="BI113" s="1062"/>
      <c r="BJ113" s="1062"/>
      <c r="BK113" s="106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O113" s="367"/>
      <c r="CP113" s="367"/>
      <c r="CQ113" s="366"/>
      <c r="CR113" s="366"/>
    </row>
    <row r="114" spans="1:96" ht="5" customHeight="1" thickBot="1" x14ac:dyDescent="0.25">
      <c r="A114" s="998"/>
      <c r="B114" s="986"/>
      <c r="C114" s="986"/>
      <c r="D114" s="986"/>
      <c r="E114" s="986"/>
      <c r="F114" s="986"/>
      <c r="H114" s="1018"/>
      <c r="I114" s="1018"/>
      <c r="J114" s="1018"/>
      <c r="K114" s="1018"/>
      <c r="L114" s="1018"/>
      <c r="P114" s="1044"/>
      <c r="Q114" s="1044"/>
      <c r="R114" s="1044"/>
      <c r="S114" s="1044"/>
      <c r="T114" s="1044"/>
      <c r="U114" s="1044"/>
      <c r="V114" s="1044"/>
      <c r="W114" s="1044"/>
      <c r="X114" s="1044"/>
      <c r="Y114" s="1044"/>
      <c r="Z114" s="1044"/>
      <c r="AA114" s="1044"/>
      <c r="AB114" s="1044"/>
      <c r="AC114" s="1044"/>
      <c r="AD114" s="1044"/>
      <c r="AE114" s="1044"/>
      <c r="AF114" s="386"/>
      <c r="AG114" s="386"/>
      <c r="AH114" s="386"/>
      <c r="AI114" s="386"/>
      <c r="AN114" s="1044"/>
      <c r="AO114" s="1044"/>
      <c r="AP114" s="1044"/>
      <c r="AQ114" s="1044"/>
      <c r="AV114" s="386"/>
      <c r="AW114" s="386"/>
      <c r="AX114" s="386"/>
      <c r="AY114" s="386"/>
      <c r="BD114" s="1044"/>
      <c r="BE114" s="1044"/>
      <c r="BF114" s="1044"/>
      <c r="BG114" s="1044"/>
      <c r="BH114" s="1064"/>
      <c r="BI114" s="1065"/>
      <c r="BJ114" s="1065"/>
      <c r="BK114" s="1066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O114" s="367"/>
      <c r="CP114" s="367"/>
      <c r="CQ114" s="366"/>
      <c r="CR114" s="366"/>
    </row>
    <row r="115" spans="1:96" ht="5" customHeight="1" thickTop="1" x14ac:dyDescent="0.2">
      <c r="A115" s="998"/>
      <c r="B115" s="986"/>
      <c r="C115" s="986"/>
      <c r="D115" s="986"/>
      <c r="E115" s="986"/>
      <c r="F115" s="986"/>
      <c r="H115" s="1018"/>
      <c r="I115" s="1018"/>
      <c r="J115" s="1018"/>
      <c r="K115" s="1018"/>
      <c r="L115" s="1018"/>
      <c r="P115" s="1044"/>
      <c r="Q115" s="1044"/>
      <c r="R115" s="1044"/>
      <c r="S115" s="1044"/>
      <c r="T115" s="1044"/>
      <c r="U115" s="1044"/>
      <c r="V115" s="1044"/>
      <c r="W115" s="1044"/>
      <c r="X115"/>
      <c r="Y115"/>
      <c r="Z115"/>
      <c r="AA115"/>
      <c r="AB115" s="1044"/>
      <c r="AC115" s="1044"/>
      <c r="AD115" s="1044"/>
      <c r="AE115" s="1044"/>
      <c r="AF115"/>
      <c r="AG115"/>
      <c r="AH115"/>
      <c r="AI115"/>
      <c r="AV115" s="386"/>
      <c r="AW115" s="386"/>
      <c r="AX115" s="386"/>
      <c r="AY115" s="386"/>
      <c r="BD115" s="1044"/>
      <c r="BE115" s="1044"/>
      <c r="BF115" s="1044"/>
      <c r="BG115" s="1044"/>
      <c r="BL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O115" s="367"/>
      <c r="CP115" s="367"/>
      <c r="CQ115" s="366"/>
      <c r="CR115" s="366"/>
    </row>
    <row r="116" spans="1:96" ht="5" customHeight="1" thickBot="1" x14ac:dyDescent="0.25">
      <c r="A116" s="999"/>
      <c r="B116" s="987"/>
      <c r="C116" s="987"/>
      <c r="D116" s="987"/>
      <c r="E116" s="987"/>
      <c r="F116" s="987"/>
      <c r="H116" s="1018"/>
      <c r="I116" s="1018"/>
      <c r="J116" s="1018"/>
      <c r="K116" s="1018"/>
      <c r="L116" s="1018"/>
      <c r="P116" s="1044"/>
      <c r="Q116" s="1044"/>
      <c r="R116" s="1044"/>
      <c r="S116" s="1044"/>
      <c r="T116" s="1044"/>
      <c r="U116" s="1044"/>
      <c r="V116" s="1044"/>
      <c r="W116" s="1044"/>
      <c r="AB116" s="1044"/>
      <c r="AC116" s="1044"/>
      <c r="AD116" s="1044"/>
      <c r="AE116" s="1044"/>
      <c r="AN116"/>
      <c r="AO116"/>
      <c r="AP116"/>
      <c r="AQ116"/>
      <c r="AV116"/>
      <c r="AW116"/>
      <c r="AX116"/>
      <c r="AY116"/>
      <c r="BD116" s="1044"/>
      <c r="BE116" s="1044"/>
      <c r="BF116" s="1044"/>
      <c r="BG116" s="1044"/>
      <c r="BK116"/>
      <c r="BL116"/>
      <c r="BM116"/>
      <c r="BN116"/>
      <c r="BS116"/>
      <c r="BT116"/>
      <c r="BU116"/>
      <c r="BV116"/>
      <c r="CA116"/>
      <c r="CB116"/>
      <c r="CC116"/>
      <c r="CD116"/>
      <c r="CE116"/>
      <c r="CF116"/>
      <c r="CG116"/>
      <c r="CH116"/>
      <c r="CO116" s="367"/>
      <c r="CP116" s="367"/>
      <c r="CQ116" s="366"/>
      <c r="CR116" s="366"/>
    </row>
    <row r="117" spans="1:96" ht="5" customHeight="1" thickBot="1" x14ac:dyDescent="0.2">
      <c r="A117" s="934" t="s">
        <v>114</v>
      </c>
      <c r="B117" s="931">
        <v>0</v>
      </c>
      <c r="C117" s="931"/>
      <c r="D117" s="931">
        <v>8</v>
      </c>
      <c r="E117" s="931"/>
      <c r="F117" s="931"/>
      <c r="H117" s="1032"/>
      <c r="I117" s="1032"/>
      <c r="J117" s="1032"/>
      <c r="K117" s="1032"/>
      <c r="L117" s="1032"/>
      <c r="P117" s="1044"/>
      <c r="Q117" s="1044"/>
      <c r="R117" s="1044"/>
      <c r="S117" s="1044"/>
      <c r="T117" s="1044"/>
      <c r="U117" s="1044"/>
      <c r="V117" s="1044"/>
      <c r="W117" s="1044"/>
      <c r="AB117" s="1044"/>
      <c r="AC117" s="1044"/>
      <c r="AD117" s="1044"/>
      <c r="AE117" s="1044"/>
      <c r="CR117" s="366"/>
    </row>
    <row r="118" spans="1:96" ht="5" customHeight="1" thickTop="1" thickBot="1" x14ac:dyDescent="0.25">
      <c r="A118" s="929"/>
      <c r="B118" s="932"/>
      <c r="C118" s="932"/>
      <c r="D118" s="932"/>
      <c r="E118" s="932"/>
      <c r="F118" s="932"/>
      <c r="H118" s="1032"/>
      <c r="I118" s="1032"/>
      <c r="J118" s="1032"/>
      <c r="K118" s="1032"/>
      <c r="L118" s="1032"/>
      <c r="AS118" s="386"/>
      <c r="AT118" s="386"/>
      <c r="BB118" s="1164" t="s">
        <v>453</v>
      </c>
      <c r="BC118" s="1164"/>
      <c r="BD118" s="1164"/>
      <c r="BE118" s="1164"/>
      <c r="BF118" s="1164" t="s">
        <v>454</v>
      </c>
      <c r="BG118" s="1164"/>
      <c r="BH118" s="1164"/>
      <c r="BI118" s="1164"/>
      <c r="BJ118" s="1164" t="s">
        <v>455</v>
      </c>
      <c r="BK118" s="1164"/>
      <c r="BL118" s="1164"/>
      <c r="BM118" s="1164"/>
      <c r="BN118" s="1164" t="s">
        <v>456</v>
      </c>
      <c r="BO118" s="1164"/>
      <c r="BP118" s="1164"/>
      <c r="BQ118" s="1164"/>
      <c r="BR118" s="1164" t="s">
        <v>457</v>
      </c>
      <c r="BS118" s="1164"/>
      <c r="BT118" s="1164"/>
      <c r="BU118" s="1164"/>
      <c r="BV118"/>
      <c r="BW118" s="1154" t="s">
        <v>458</v>
      </c>
      <c r="BX118" s="1154" t="s">
        <v>459</v>
      </c>
      <c r="BY118" s="1154" t="s">
        <v>460</v>
      </c>
      <c r="BZ118" s="1154" t="s">
        <v>461</v>
      </c>
      <c r="CA118"/>
      <c r="CB118" s="1154" t="s">
        <v>462</v>
      </c>
      <c r="CC118" s="1154" t="s">
        <v>463</v>
      </c>
      <c r="CD118" s="1154" t="s">
        <v>464</v>
      </c>
      <c r="CE118" s="1154" t="s">
        <v>465</v>
      </c>
      <c r="CF118" s="390"/>
      <c r="CG118" s="1165" t="s">
        <v>466</v>
      </c>
      <c r="CH118" s="1166"/>
      <c r="CI118" s="1166"/>
      <c r="CJ118" s="1167"/>
      <c r="CR118" s="366"/>
    </row>
    <row r="119" spans="1:96" ht="5" customHeight="1" thickTop="1" x14ac:dyDescent="0.2">
      <c r="A119" s="929"/>
      <c r="B119" s="932"/>
      <c r="C119" s="932"/>
      <c r="D119" s="932"/>
      <c r="E119" s="932"/>
      <c r="F119" s="932"/>
      <c r="H119" s="1032"/>
      <c r="I119" s="1032"/>
      <c r="J119" s="1032"/>
      <c r="K119" s="1032"/>
      <c r="L119" s="1032"/>
      <c r="P119" s="1039" t="s">
        <v>310</v>
      </c>
      <c r="Q119" s="1040"/>
      <c r="R119" s="1040"/>
      <c r="S119" s="1040"/>
      <c r="T119" s="1039" t="s">
        <v>311</v>
      </c>
      <c r="U119" s="1040"/>
      <c r="V119" s="1040"/>
      <c r="W119" s="1040"/>
      <c r="X119" s="1039" t="s">
        <v>312</v>
      </c>
      <c r="Y119" s="1040"/>
      <c r="Z119" s="1040"/>
      <c r="AA119" s="1040"/>
      <c r="AB119" s="1039" t="s">
        <v>313</v>
      </c>
      <c r="AC119" s="1040"/>
      <c r="AD119" s="1040"/>
      <c r="AE119" s="1040"/>
      <c r="AF119" s="1039" t="s">
        <v>314</v>
      </c>
      <c r="AG119" s="1040"/>
      <c r="AH119" s="1040"/>
      <c r="AI119" s="1040"/>
      <c r="AJ119" s="1039" t="s">
        <v>315</v>
      </c>
      <c r="AK119" s="1040"/>
      <c r="AL119" s="1040"/>
      <c r="AM119" s="1040"/>
      <c r="AN119" s="1039" t="s">
        <v>316</v>
      </c>
      <c r="AO119" s="1040"/>
      <c r="AP119" s="1040"/>
      <c r="AQ119" s="1040"/>
      <c r="AR119" s="1073" t="s">
        <v>317</v>
      </c>
      <c r="AS119" s="1074"/>
      <c r="AT119" s="1074"/>
      <c r="AU119" s="1075"/>
      <c r="AV119" s="1082" t="s">
        <v>318</v>
      </c>
      <c r="AW119" s="1082"/>
      <c r="AX119" s="1082"/>
      <c r="AY119" s="1083"/>
      <c r="BB119" s="1164"/>
      <c r="BC119" s="1164"/>
      <c r="BD119" s="1164"/>
      <c r="BE119" s="1164"/>
      <c r="BF119" s="1164"/>
      <c r="BG119" s="1164"/>
      <c r="BH119" s="1164"/>
      <c r="BI119" s="1164"/>
      <c r="BJ119" s="1164"/>
      <c r="BK119" s="1164"/>
      <c r="BL119" s="1164"/>
      <c r="BM119" s="1164"/>
      <c r="BN119" s="1164"/>
      <c r="BO119" s="1164"/>
      <c r="BP119" s="1164"/>
      <c r="BQ119" s="1164"/>
      <c r="BR119" s="1164"/>
      <c r="BS119" s="1164"/>
      <c r="BT119" s="1164"/>
      <c r="BU119" s="1164"/>
      <c r="BV119"/>
      <c r="BW119" s="1154"/>
      <c r="BX119" s="1154"/>
      <c r="BY119" s="1154"/>
      <c r="BZ119" s="1154"/>
      <c r="CA119"/>
      <c r="CB119" s="1154"/>
      <c r="CC119" s="1154"/>
      <c r="CD119" s="1154"/>
      <c r="CE119" s="1154"/>
      <c r="CF119" s="390"/>
      <c r="CG119" s="1168"/>
      <c r="CH119" s="1169"/>
      <c r="CI119" s="1169"/>
      <c r="CJ119" s="1170"/>
      <c r="CR119" s="366"/>
    </row>
    <row r="120" spans="1:96" ht="5" customHeight="1" x14ac:dyDescent="0.2">
      <c r="A120" s="929"/>
      <c r="B120" s="932"/>
      <c r="C120" s="932"/>
      <c r="D120" s="932"/>
      <c r="E120" s="932"/>
      <c r="F120" s="932"/>
      <c r="H120" s="1032"/>
      <c r="I120" s="1032"/>
      <c r="J120" s="1032"/>
      <c r="K120" s="1032"/>
      <c r="L120" s="1032"/>
      <c r="P120" s="1040"/>
      <c r="Q120" s="1040"/>
      <c r="R120" s="1040"/>
      <c r="S120" s="1040"/>
      <c r="T120" s="1040"/>
      <c r="U120" s="1040"/>
      <c r="V120" s="1040"/>
      <c r="W120" s="1040"/>
      <c r="X120" s="1040"/>
      <c r="Y120" s="1040"/>
      <c r="Z120" s="1040"/>
      <c r="AA120" s="1040"/>
      <c r="AB120" s="1040"/>
      <c r="AC120" s="1040"/>
      <c r="AD120" s="1040"/>
      <c r="AE120" s="1040"/>
      <c r="AF120" s="1040"/>
      <c r="AG120" s="1040"/>
      <c r="AH120" s="1040"/>
      <c r="AI120" s="1040"/>
      <c r="AJ120" s="1040"/>
      <c r="AK120" s="1040"/>
      <c r="AL120" s="1040"/>
      <c r="AM120" s="1040"/>
      <c r="AN120" s="1040"/>
      <c r="AO120" s="1040"/>
      <c r="AP120" s="1040"/>
      <c r="AQ120" s="1040"/>
      <c r="AR120" s="1076"/>
      <c r="AS120" s="1077"/>
      <c r="AT120" s="1077"/>
      <c r="AU120" s="1078"/>
      <c r="AV120" s="1084"/>
      <c r="AW120" s="1084"/>
      <c r="AX120" s="1084"/>
      <c r="AY120" s="1085"/>
      <c r="BB120" s="1164"/>
      <c r="BC120" s="1164"/>
      <c r="BD120" s="1164"/>
      <c r="BE120" s="1164"/>
      <c r="BF120" s="1164"/>
      <c r="BG120" s="1164"/>
      <c r="BH120" s="1164"/>
      <c r="BI120" s="1164"/>
      <c r="BJ120" s="1164"/>
      <c r="BK120" s="1164"/>
      <c r="BL120" s="1164"/>
      <c r="BM120" s="1164"/>
      <c r="BN120" s="1164"/>
      <c r="BO120" s="1164"/>
      <c r="BP120" s="1164"/>
      <c r="BQ120" s="1164"/>
      <c r="BR120" s="1164"/>
      <c r="BS120" s="1164"/>
      <c r="BT120" s="1164"/>
      <c r="BU120" s="1164"/>
      <c r="BV120"/>
      <c r="BW120" s="1154"/>
      <c r="BX120" s="1154"/>
      <c r="BY120" s="1154"/>
      <c r="BZ120" s="1154"/>
      <c r="CA120"/>
      <c r="CB120" s="1154"/>
      <c r="CC120" s="1154"/>
      <c r="CD120" s="1154"/>
      <c r="CE120" s="1154"/>
      <c r="CF120" s="390"/>
      <c r="CG120" s="1168"/>
      <c r="CH120" s="1169"/>
      <c r="CI120" s="1169"/>
      <c r="CJ120" s="1170"/>
      <c r="CR120" s="366"/>
    </row>
    <row r="121" spans="1:96" ht="5" customHeight="1" x14ac:dyDescent="0.2">
      <c r="A121" s="929"/>
      <c r="B121" s="932"/>
      <c r="C121" s="932"/>
      <c r="D121" s="932"/>
      <c r="E121" s="932"/>
      <c r="F121" s="932"/>
      <c r="H121" s="1032"/>
      <c r="I121" s="1032"/>
      <c r="J121" s="1032"/>
      <c r="K121" s="1032"/>
      <c r="L121" s="1032"/>
      <c r="P121" s="1040"/>
      <c r="Q121" s="1040"/>
      <c r="R121" s="1040"/>
      <c r="S121" s="1040"/>
      <c r="T121" s="1040"/>
      <c r="U121" s="1040"/>
      <c r="V121" s="1040"/>
      <c r="W121" s="1040"/>
      <c r="X121" s="1040"/>
      <c r="Y121" s="1040"/>
      <c r="Z121" s="1040"/>
      <c r="AA121" s="1040"/>
      <c r="AB121" s="1040"/>
      <c r="AC121" s="1040"/>
      <c r="AD121" s="1040"/>
      <c r="AE121" s="1040"/>
      <c r="AF121" s="1040"/>
      <c r="AG121" s="1040"/>
      <c r="AH121" s="1040"/>
      <c r="AI121" s="1040"/>
      <c r="AJ121" s="1040"/>
      <c r="AK121" s="1040"/>
      <c r="AL121" s="1040"/>
      <c r="AM121" s="1040"/>
      <c r="AN121" s="1040"/>
      <c r="AO121" s="1040"/>
      <c r="AP121" s="1040"/>
      <c r="AQ121" s="1040"/>
      <c r="AR121" s="1076"/>
      <c r="AS121" s="1077"/>
      <c r="AT121" s="1077"/>
      <c r="AU121" s="1078"/>
      <c r="AV121" s="1084"/>
      <c r="AW121" s="1084"/>
      <c r="AX121" s="1084"/>
      <c r="AY121" s="1085"/>
      <c r="BB121" s="1164"/>
      <c r="BC121" s="1164"/>
      <c r="BD121" s="1164"/>
      <c r="BE121" s="1164"/>
      <c r="BF121" s="1164"/>
      <c r="BG121" s="1164"/>
      <c r="BH121" s="1164"/>
      <c r="BI121" s="1164"/>
      <c r="BJ121" s="1164"/>
      <c r="BK121" s="1164"/>
      <c r="BL121" s="1164"/>
      <c r="BM121" s="1164"/>
      <c r="BN121" s="1164"/>
      <c r="BO121" s="1164"/>
      <c r="BP121" s="1164"/>
      <c r="BQ121" s="1164"/>
      <c r="BR121" s="1164"/>
      <c r="BS121" s="1164"/>
      <c r="BT121" s="1164"/>
      <c r="BU121" s="1164"/>
      <c r="BV121"/>
      <c r="BW121" s="1154"/>
      <c r="BX121" s="1154"/>
      <c r="BY121" s="1154"/>
      <c r="BZ121" s="1154"/>
      <c r="CA121"/>
      <c r="CB121" s="1154"/>
      <c r="CC121" s="1154"/>
      <c r="CD121" s="1154"/>
      <c r="CE121" s="1154"/>
      <c r="CF121" s="390"/>
      <c r="CG121" s="1168"/>
      <c r="CH121" s="1169"/>
      <c r="CI121" s="1169"/>
      <c r="CJ121" s="1170"/>
      <c r="CR121" s="366"/>
    </row>
    <row r="122" spans="1:96" ht="5" customHeight="1" x14ac:dyDescent="0.2">
      <c r="A122" s="929" t="s">
        <v>115</v>
      </c>
      <c r="B122" s="932"/>
      <c r="C122" s="932"/>
      <c r="D122" s="932"/>
      <c r="E122" s="932">
        <v>58</v>
      </c>
      <c r="F122" s="932">
        <v>59</v>
      </c>
      <c r="H122" s="1032"/>
      <c r="I122" s="1032"/>
      <c r="J122" s="1032"/>
      <c r="K122" s="1032"/>
      <c r="L122" s="1032"/>
      <c r="P122" s="1040"/>
      <c r="Q122" s="1040"/>
      <c r="R122" s="1040"/>
      <c r="S122" s="1040"/>
      <c r="T122" s="1040"/>
      <c r="U122" s="1040"/>
      <c r="V122" s="1040"/>
      <c r="W122" s="1040"/>
      <c r="X122" s="1040"/>
      <c r="Y122" s="1040"/>
      <c r="Z122" s="1040"/>
      <c r="AA122" s="1040"/>
      <c r="AB122" s="1040"/>
      <c r="AC122" s="1040"/>
      <c r="AD122" s="1040"/>
      <c r="AE122" s="1040"/>
      <c r="AF122" s="1040"/>
      <c r="AG122" s="1040"/>
      <c r="AH122" s="1040"/>
      <c r="AI122" s="1040"/>
      <c r="AJ122" s="1040"/>
      <c r="AK122" s="1040"/>
      <c r="AL122" s="1040"/>
      <c r="AM122" s="1040"/>
      <c r="AN122" s="1040"/>
      <c r="AO122" s="1040"/>
      <c r="AP122" s="1040"/>
      <c r="AQ122" s="1040"/>
      <c r="AR122" s="1076"/>
      <c r="AS122" s="1077"/>
      <c r="AT122" s="1077"/>
      <c r="AU122" s="1078"/>
      <c r="AV122" s="1084"/>
      <c r="AW122" s="1084"/>
      <c r="AX122" s="1084"/>
      <c r="AY122" s="1085"/>
      <c r="BB122" s="1164"/>
      <c r="BC122" s="1164"/>
      <c r="BD122" s="1164"/>
      <c r="BE122" s="1164"/>
      <c r="BF122" s="1164"/>
      <c r="BG122" s="1164"/>
      <c r="BH122" s="1164"/>
      <c r="BI122" s="1164"/>
      <c r="BJ122" s="1164"/>
      <c r="BK122" s="1164"/>
      <c r="BL122" s="1164"/>
      <c r="BM122" s="1164"/>
      <c r="BN122" s="1164"/>
      <c r="BO122" s="1164"/>
      <c r="BP122" s="1164"/>
      <c r="BQ122" s="1164"/>
      <c r="BR122" s="1164"/>
      <c r="BS122" s="1164"/>
      <c r="BT122" s="1164"/>
      <c r="BU122" s="1164"/>
      <c r="BV122"/>
      <c r="BW122" s="1154"/>
      <c r="BX122" s="1154"/>
      <c r="BY122" s="1154"/>
      <c r="BZ122" s="1154"/>
      <c r="CA122"/>
      <c r="CB122" s="1154"/>
      <c r="CC122" s="1154"/>
      <c r="CD122" s="1154"/>
      <c r="CE122" s="1154"/>
      <c r="CF122" s="390"/>
      <c r="CG122" s="1168"/>
      <c r="CH122" s="1169"/>
      <c r="CI122" s="1169"/>
      <c r="CJ122" s="1170"/>
      <c r="CR122" s="366"/>
    </row>
    <row r="123" spans="1:96" ht="5" customHeight="1" x14ac:dyDescent="0.2">
      <c r="A123" s="929"/>
      <c r="B123" s="932"/>
      <c r="C123" s="932"/>
      <c r="D123" s="932"/>
      <c r="E123" s="932"/>
      <c r="F123" s="932"/>
      <c r="H123" s="1032"/>
      <c r="I123" s="1032"/>
      <c r="J123" s="1032"/>
      <c r="K123" s="1032"/>
      <c r="L123" s="1032"/>
      <c r="P123" s="1040"/>
      <c r="Q123" s="1040"/>
      <c r="R123" s="1040"/>
      <c r="S123" s="1040"/>
      <c r="T123" s="1040"/>
      <c r="U123" s="1040"/>
      <c r="V123" s="1040"/>
      <c r="W123" s="1040"/>
      <c r="X123" s="1040"/>
      <c r="Y123" s="1040"/>
      <c r="Z123" s="1040"/>
      <c r="AA123" s="1040"/>
      <c r="AB123" s="1040"/>
      <c r="AC123" s="1040"/>
      <c r="AD123" s="1040"/>
      <c r="AE123" s="1040"/>
      <c r="AF123" s="1040"/>
      <c r="AG123" s="1040"/>
      <c r="AH123" s="1040"/>
      <c r="AI123" s="1040"/>
      <c r="AJ123" s="1040"/>
      <c r="AK123" s="1040"/>
      <c r="AL123" s="1040"/>
      <c r="AM123" s="1040"/>
      <c r="AN123" s="1040"/>
      <c r="AO123" s="1040"/>
      <c r="AP123" s="1040"/>
      <c r="AQ123" s="1040"/>
      <c r="AR123" s="1076"/>
      <c r="AS123" s="1077"/>
      <c r="AT123" s="1077"/>
      <c r="AU123" s="1078"/>
      <c r="AV123" s="1084"/>
      <c r="AW123" s="1084"/>
      <c r="AX123" s="1084"/>
      <c r="AY123" s="1085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 s="386"/>
      <c r="BS123" s="386"/>
      <c r="BT123" s="386"/>
      <c r="BU123" s="386"/>
      <c r="BV123"/>
      <c r="BW123" s="1154"/>
      <c r="BX123" s="1154"/>
      <c r="BY123" s="1154"/>
      <c r="BZ123" s="1154"/>
      <c r="CA123"/>
      <c r="CB123" s="1154"/>
      <c r="CC123" s="1154"/>
      <c r="CD123" s="1154"/>
      <c r="CE123" s="1154"/>
      <c r="CF123" s="390"/>
      <c r="CG123" s="1168"/>
      <c r="CH123" s="1169"/>
      <c r="CI123" s="1169"/>
      <c r="CJ123" s="1170"/>
      <c r="CR123" s="366"/>
    </row>
    <row r="124" spans="1:96" ht="5" customHeight="1" x14ac:dyDescent="0.2">
      <c r="A124" s="929"/>
      <c r="B124" s="932"/>
      <c r="C124" s="932"/>
      <c r="D124" s="932"/>
      <c r="E124" s="932"/>
      <c r="F124" s="932"/>
      <c r="H124" s="1032"/>
      <c r="I124" s="1032"/>
      <c r="J124" s="1032"/>
      <c r="K124" s="1032"/>
      <c r="L124" s="1032"/>
      <c r="P124" s="1040"/>
      <c r="Q124" s="1040"/>
      <c r="R124" s="1040"/>
      <c r="S124" s="1040"/>
      <c r="T124" s="1040"/>
      <c r="U124" s="1040"/>
      <c r="V124" s="1040"/>
      <c r="W124" s="1040"/>
      <c r="X124" s="1040"/>
      <c r="Y124" s="1040"/>
      <c r="Z124" s="1040"/>
      <c r="AA124" s="1040"/>
      <c r="AB124" s="1040"/>
      <c r="AC124" s="1040"/>
      <c r="AD124" s="1040"/>
      <c r="AE124" s="1040"/>
      <c r="AF124" s="1040"/>
      <c r="AG124" s="1040"/>
      <c r="AH124" s="1040"/>
      <c r="AI124" s="1040"/>
      <c r="AJ124" s="1040"/>
      <c r="AK124" s="1040"/>
      <c r="AL124" s="1040"/>
      <c r="AM124" s="1040"/>
      <c r="AN124" s="1040"/>
      <c r="AO124" s="1040"/>
      <c r="AP124" s="1040"/>
      <c r="AQ124" s="1040"/>
      <c r="AR124" s="1076"/>
      <c r="AS124" s="1077"/>
      <c r="AT124" s="1077"/>
      <c r="AU124" s="1078"/>
      <c r="AV124" s="1084"/>
      <c r="AW124" s="1084"/>
      <c r="AX124" s="1084"/>
      <c r="AY124" s="1085"/>
      <c r="BB124" s="1164" t="s">
        <v>467</v>
      </c>
      <c r="BC124" s="1164"/>
      <c r="BD124" s="1164"/>
      <c r="BE124" s="1164"/>
      <c r="BF124" s="1164" t="s">
        <v>468</v>
      </c>
      <c r="BG124" s="1164"/>
      <c r="BH124" s="1164"/>
      <c r="BI124" s="1164"/>
      <c r="BJ124" s="1164" t="s">
        <v>469</v>
      </c>
      <c r="BK124" s="1164"/>
      <c r="BL124" s="1164"/>
      <c r="BM124" s="1164"/>
      <c r="BN124" s="1164" t="s">
        <v>470</v>
      </c>
      <c r="BO124" s="1164"/>
      <c r="BP124" s="1164"/>
      <c r="BQ124" s="1164"/>
      <c r="BR124" s="386"/>
      <c r="BS124" s="386"/>
      <c r="BT124" s="386"/>
      <c r="BU124" s="386"/>
      <c r="BV124"/>
      <c r="BW124" s="1154"/>
      <c r="BX124" s="1154"/>
      <c r="BY124" s="1154"/>
      <c r="BZ124" s="1154"/>
      <c r="CA124"/>
      <c r="CB124" s="1154"/>
      <c r="CC124" s="1154"/>
      <c r="CD124" s="1154"/>
      <c r="CE124" s="1154"/>
      <c r="CF124" s="390"/>
      <c r="CG124" s="1168"/>
      <c r="CH124" s="1169"/>
      <c r="CI124" s="1169"/>
      <c r="CJ124" s="1170"/>
      <c r="CR124" s="366"/>
    </row>
    <row r="125" spans="1:96" ht="5" customHeight="1" thickBot="1" x14ac:dyDescent="0.25">
      <c r="A125" s="929"/>
      <c r="B125" s="932"/>
      <c r="C125" s="932"/>
      <c r="D125" s="932"/>
      <c r="E125" s="932"/>
      <c r="F125" s="932"/>
      <c r="H125" s="1032"/>
      <c r="I125" s="1032"/>
      <c r="J125" s="1032"/>
      <c r="K125" s="1032"/>
      <c r="L125" s="1032"/>
      <c r="P125" s="1040"/>
      <c r="Q125" s="1040"/>
      <c r="R125" s="1040"/>
      <c r="S125" s="1040"/>
      <c r="T125" s="1040"/>
      <c r="U125" s="1040"/>
      <c r="V125" s="1040"/>
      <c r="W125" s="1040"/>
      <c r="X125" s="1040"/>
      <c r="Y125" s="1040"/>
      <c r="Z125" s="1040"/>
      <c r="AA125" s="1040"/>
      <c r="AB125" s="1040"/>
      <c r="AC125" s="1040"/>
      <c r="AD125" s="1040"/>
      <c r="AE125" s="1040"/>
      <c r="AF125" s="1040"/>
      <c r="AG125" s="1040"/>
      <c r="AH125" s="1040"/>
      <c r="AI125" s="1040"/>
      <c r="AJ125" s="1040"/>
      <c r="AK125" s="1040"/>
      <c r="AL125" s="1040"/>
      <c r="AM125" s="1040"/>
      <c r="AN125" s="1040"/>
      <c r="AO125" s="1040"/>
      <c r="AP125" s="1040"/>
      <c r="AQ125" s="1040"/>
      <c r="AR125" s="1076"/>
      <c r="AS125" s="1077"/>
      <c r="AT125" s="1077"/>
      <c r="AU125" s="1078"/>
      <c r="AV125" s="1084"/>
      <c r="AW125" s="1084"/>
      <c r="AX125" s="1084"/>
      <c r="AY125" s="1085"/>
      <c r="BB125" s="1164"/>
      <c r="BC125" s="1164"/>
      <c r="BD125" s="1164"/>
      <c r="BE125" s="1164"/>
      <c r="BF125" s="1164"/>
      <c r="BG125" s="1164"/>
      <c r="BH125" s="1164"/>
      <c r="BI125" s="1164"/>
      <c r="BJ125" s="1164"/>
      <c r="BK125" s="1164"/>
      <c r="BL125" s="1164"/>
      <c r="BM125" s="1164"/>
      <c r="BN125" s="1164"/>
      <c r="BO125" s="1164"/>
      <c r="BP125" s="1164"/>
      <c r="BQ125" s="1164"/>
      <c r="BR125"/>
      <c r="BS125"/>
      <c r="BT125"/>
      <c r="BU125"/>
      <c r="BV125"/>
      <c r="BW125" s="1154"/>
      <c r="BX125" s="1154"/>
      <c r="BY125" s="1154"/>
      <c r="BZ125" s="1154"/>
      <c r="CA125"/>
      <c r="CB125" s="1154"/>
      <c r="CC125" s="1154"/>
      <c r="CD125" s="1154"/>
      <c r="CE125" s="1154"/>
      <c r="CF125" s="390"/>
      <c r="CG125" s="1171"/>
      <c r="CH125" s="1172"/>
      <c r="CI125" s="1172"/>
      <c r="CJ125" s="1173"/>
      <c r="CR125" s="366"/>
    </row>
    <row r="126" spans="1:96" ht="5" customHeight="1" thickTop="1" thickBot="1" x14ac:dyDescent="0.25">
      <c r="A126" s="930"/>
      <c r="B126" s="933"/>
      <c r="C126" s="933"/>
      <c r="D126" s="933"/>
      <c r="E126" s="933"/>
      <c r="F126" s="933"/>
      <c r="H126" s="1032"/>
      <c r="I126" s="1032"/>
      <c r="J126" s="1032"/>
      <c r="K126" s="1032"/>
      <c r="L126" s="1032"/>
      <c r="P126" s="1040"/>
      <c r="Q126" s="1040"/>
      <c r="R126" s="1040"/>
      <c r="S126" s="1040"/>
      <c r="T126" s="1040"/>
      <c r="U126" s="1040"/>
      <c r="V126" s="1040"/>
      <c r="W126" s="1040"/>
      <c r="X126" s="1040"/>
      <c r="Y126" s="1040"/>
      <c r="Z126" s="1040"/>
      <c r="AA126" s="1040"/>
      <c r="AB126" s="1040"/>
      <c r="AC126" s="1040"/>
      <c r="AD126" s="1040"/>
      <c r="AE126" s="1040"/>
      <c r="AF126" s="1040"/>
      <c r="AG126" s="1040"/>
      <c r="AH126" s="1040"/>
      <c r="AI126" s="1040"/>
      <c r="AJ126" s="1040"/>
      <c r="AK126" s="1040"/>
      <c r="AL126" s="1040"/>
      <c r="AM126" s="1040"/>
      <c r="AN126" s="1040"/>
      <c r="AO126" s="1040"/>
      <c r="AP126" s="1040"/>
      <c r="AQ126" s="1040"/>
      <c r="AR126" s="1076"/>
      <c r="AS126" s="1077"/>
      <c r="AT126" s="1077"/>
      <c r="AU126" s="1078"/>
      <c r="AV126" s="1086"/>
      <c r="AW126" s="1086"/>
      <c r="AX126" s="1086"/>
      <c r="AY126" s="1087"/>
      <c r="BA126"/>
      <c r="BB126" s="1164"/>
      <c r="BC126" s="1164"/>
      <c r="BD126" s="1164"/>
      <c r="BE126" s="1164"/>
      <c r="BF126" s="1164"/>
      <c r="BG126" s="1164"/>
      <c r="BH126" s="1164"/>
      <c r="BI126" s="1164"/>
      <c r="BJ126" s="1164"/>
      <c r="BK126" s="1164"/>
      <c r="BL126" s="1164"/>
      <c r="BM126" s="1164"/>
      <c r="BN126" s="1164"/>
      <c r="BO126" s="1164"/>
      <c r="BP126" s="1164"/>
      <c r="BQ126" s="1164"/>
      <c r="BR126"/>
      <c r="BS126"/>
      <c r="BT126"/>
      <c r="BU126"/>
      <c r="BV126"/>
      <c r="BW126" s="1154"/>
      <c r="BX126" s="1154"/>
      <c r="BY126" s="1154"/>
      <c r="BZ126" s="1154"/>
      <c r="CA126"/>
      <c r="CB126" s="1154"/>
      <c r="CC126" s="1154"/>
      <c r="CD126" s="1154"/>
      <c r="CE126" s="1154"/>
      <c r="CF126" s="391"/>
      <c r="CG126" s="386"/>
      <c r="CH126" s="386"/>
      <c r="CI126" s="386"/>
      <c r="CJ126" s="386"/>
      <c r="CR126" s="366"/>
    </row>
    <row r="127" spans="1:96" ht="5" customHeight="1" x14ac:dyDescent="0.2">
      <c r="A127" s="927" t="s">
        <v>116</v>
      </c>
      <c r="B127" s="922">
        <f>B7+B42+B77+B112</f>
        <v>112.25</v>
      </c>
      <c r="C127" s="922">
        <f>C7+C42+C77+C112</f>
        <v>127.75</v>
      </c>
      <c r="D127" s="922">
        <f>D7+D42+D77+D112</f>
        <v>126</v>
      </c>
      <c r="E127" s="922">
        <f>E7+E42+E77+E112</f>
        <v>109</v>
      </c>
      <c r="F127" s="378"/>
      <c r="J127" s="362"/>
      <c r="P127" s="1040"/>
      <c r="Q127" s="1040"/>
      <c r="R127" s="1040"/>
      <c r="S127" s="1040"/>
      <c r="T127" s="1040"/>
      <c r="U127" s="1040"/>
      <c r="V127" s="1040"/>
      <c r="W127" s="1040"/>
      <c r="X127" s="1040"/>
      <c r="Y127" s="1040"/>
      <c r="Z127" s="1040"/>
      <c r="AA127" s="1040"/>
      <c r="AB127" s="1040"/>
      <c r="AC127" s="1040"/>
      <c r="AD127" s="1040"/>
      <c r="AE127" s="1040"/>
      <c r="AF127" s="1040"/>
      <c r="AG127" s="1040"/>
      <c r="AH127" s="1040"/>
      <c r="AI127" s="1040"/>
      <c r="AJ127" s="1040"/>
      <c r="AK127" s="1040"/>
      <c r="AL127" s="1040"/>
      <c r="AM127" s="1040"/>
      <c r="AN127" s="1040"/>
      <c r="AO127" s="1040"/>
      <c r="AP127" s="1040"/>
      <c r="AQ127" s="1040"/>
      <c r="AR127" s="1076"/>
      <c r="AS127" s="1077"/>
      <c r="AT127" s="1077"/>
      <c r="AU127" s="1078"/>
      <c r="AV127"/>
      <c r="AW127"/>
      <c r="AX127"/>
      <c r="AY127"/>
      <c r="BB127" s="1164"/>
      <c r="BC127" s="1164"/>
      <c r="BD127" s="1164"/>
      <c r="BE127" s="1164"/>
      <c r="BF127" s="1164"/>
      <c r="BG127" s="1164"/>
      <c r="BH127" s="1164"/>
      <c r="BI127" s="1164"/>
      <c r="BJ127" s="1164"/>
      <c r="BK127" s="1164"/>
      <c r="BL127" s="1164"/>
      <c r="BM127" s="1164"/>
      <c r="BN127" s="1164"/>
      <c r="BO127" s="1164"/>
      <c r="BP127" s="1164"/>
      <c r="BQ127" s="1164"/>
      <c r="BR127"/>
      <c r="BS127"/>
      <c r="BT127"/>
      <c r="BU127"/>
      <c r="BV127"/>
      <c r="BW127" s="1154"/>
      <c r="BX127" s="1154"/>
      <c r="BY127" s="1154"/>
      <c r="BZ127" s="1154"/>
      <c r="CA127"/>
      <c r="CB127" s="1154"/>
      <c r="CC127" s="1154"/>
      <c r="CD127" s="1154"/>
      <c r="CE127" s="1154"/>
      <c r="CF127"/>
      <c r="CG127"/>
      <c r="CH127"/>
      <c r="CI127"/>
      <c r="CJ127"/>
      <c r="CR127" s="366"/>
    </row>
    <row r="128" spans="1:96" ht="5" customHeight="1" x14ac:dyDescent="0.2">
      <c r="A128" s="928"/>
      <c r="B128" s="923"/>
      <c r="C128" s="923"/>
      <c r="D128" s="923"/>
      <c r="E128" s="923"/>
      <c r="F128" s="378"/>
      <c r="J128" s="362"/>
      <c r="P128" s="1040"/>
      <c r="Q128" s="1040"/>
      <c r="R128" s="1040"/>
      <c r="S128" s="1040"/>
      <c r="T128" s="1040"/>
      <c r="U128" s="1040"/>
      <c r="V128" s="1040"/>
      <c r="W128" s="1040"/>
      <c r="X128" s="1040"/>
      <c r="Y128" s="1040"/>
      <c r="Z128" s="1040"/>
      <c r="AA128" s="1040"/>
      <c r="AB128" s="1040"/>
      <c r="AC128" s="1040"/>
      <c r="AD128" s="1040"/>
      <c r="AE128" s="1040"/>
      <c r="AF128" s="1040"/>
      <c r="AG128" s="1040"/>
      <c r="AH128" s="1040"/>
      <c r="AI128" s="1040"/>
      <c r="AJ128" s="1040"/>
      <c r="AK128" s="1040"/>
      <c r="AL128" s="1040"/>
      <c r="AM128" s="1040"/>
      <c r="AN128" s="1040"/>
      <c r="AO128" s="1040"/>
      <c r="AP128" s="1040"/>
      <c r="AQ128" s="1040"/>
      <c r="AR128" s="1076"/>
      <c r="AS128" s="1077"/>
      <c r="AT128" s="1077"/>
      <c r="AU128" s="1078"/>
      <c r="AV128"/>
      <c r="AW128"/>
      <c r="AX128"/>
      <c r="AY128"/>
      <c r="BB128" s="1164"/>
      <c r="BC128" s="1164"/>
      <c r="BD128" s="1164"/>
      <c r="BE128" s="1164"/>
      <c r="BF128" s="1164"/>
      <c r="BG128" s="1164"/>
      <c r="BH128" s="1164"/>
      <c r="BI128" s="1164"/>
      <c r="BJ128" s="1164"/>
      <c r="BK128" s="1164"/>
      <c r="BL128" s="1164"/>
      <c r="BM128" s="1164"/>
      <c r="BN128" s="1164"/>
      <c r="BO128" s="1164"/>
      <c r="BP128" s="1164"/>
      <c r="BQ128" s="1164"/>
      <c r="BR128"/>
      <c r="BS128"/>
      <c r="BT128"/>
      <c r="BU128"/>
      <c r="BV128"/>
      <c r="BW128" s="1154"/>
      <c r="BX128" s="1154"/>
      <c r="BY128" s="1154"/>
      <c r="BZ128" s="1154"/>
      <c r="CA128"/>
      <c r="CB128" s="1154"/>
      <c r="CC128" s="1154"/>
      <c r="CD128" s="1154"/>
      <c r="CE128" s="1154"/>
      <c r="CF128"/>
      <c r="CG128"/>
      <c r="CH128"/>
      <c r="CI128"/>
      <c r="CJ128"/>
      <c r="CR128" s="366"/>
    </row>
    <row r="129" spans="1:96" ht="5" customHeight="1" x14ac:dyDescent="0.2">
      <c r="A129" s="928"/>
      <c r="B129" s="923"/>
      <c r="C129" s="923"/>
      <c r="D129" s="923"/>
      <c r="E129" s="923"/>
      <c r="F129" s="378"/>
      <c r="J129" s="362"/>
      <c r="P129" s="1040"/>
      <c r="Q129" s="1040"/>
      <c r="R129" s="1040"/>
      <c r="S129" s="1040"/>
      <c r="T129" s="1040"/>
      <c r="U129" s="1040"/>
      <c r="V129" s="1040"/>
      <c r="W129" s="1040"/>
      <c r="X129" s="1040"/>
      <c r="Y129" s="1040"/>
      <c r="Z129" s="1040"/>
      <c r="AA129" s="1040"/>
      <c r="AB129" s="1040"/>
      <c r="AC129" s="1040"/>
      <c r="AD129" s="1040"/>
      <c r="AE129" s="1040"/>
      <c r="AF129" s="1040"/>
      <c r="AG129" s="1040"/>
      <c r="AH129" s="1040"/>
      <c r="AI129" s="1040"/>
      <c r="AJ129" s="1040"/>
      <c r="AK129" s="1040"/>
      <c r="AL129" s="1040"/>
      <c r="AM129" s="1040"/>
      <c r="AN129" s="1040"/>
      <c r="AO129" s="1040"/>
      <c r="AP129" s="1040"/>
      <c r="AQ129" s="1040"/>
      <c r="AR129" s="1076"/>
      <c r="AS129" s="1077"/>
      <c r="AT129" s="1077"/>
      <c r="AU129" s="1078"/>
      <c r="AV129"/>
      <c r="AW129"/>
      <c r="AX129"/>
      <c r="AY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1154"/>
      <c r="BX129" s="1154"/>
      <c r="BY129" s="1154"/>
      <c r="BZ129" s="1154"/>
      <c r="CA129"/>
      <c r="CB129" s="1154"/>
      <c r="CC129" s="1154"/>
      <c r="CD129" s="1154"/>
      <c r="CE129" s="1154"/>
      <c r="CF129"/>
      <c r="CG129"/>
      <c r="CH129"/>
      <c r="CI129"/>
      <c r="CJ129"/>
      <c r="CO129" s="367"/>
      <c r="CP129" s="367"/>
      <c r="CQ129" s="366"/>
      <c r="CR129" s="366"/>
    </row>
    <row r="130" spans="1:96" ht="5" customHeight="1" x14ac:dyDescent="0.2">
      <c r="A130" s="928"/>
      <c r="B130" s="923"/>
      <c r="C130" s="923"/>
      <c r="D130" s="923"/>
      <c r="E130" s="923"/>
      <c r="F130" s="378"/>
      <c r="J130" s="362"/>
      <c r="P130" s="1040"/>
      <c r="Q130" s="1040"/>
      <c r="R130" s="1040"/>
      <c r="S130" s="1040"/>
      <c r="T130" s="1040"/>
      <c r="U130" s="1040"/>
      <c r="V130" s="1040"/>
      <c r="W130" s="1040"/>
      <c r="X130" s="1040"/>
      <c r="Y130" s="1040"/>
      <c r="Z130" s="1040"/>
      <c r="AA130" s="1040"/>
      <c r="AB130" s="1040"/>
      <c r="AC130" s="1040"/>
      <c r="AD130" s="1040"/>
      <c r="AE130" s="1040"/>
      <c r="AF130" s="1040"/>
      <c r="AG130" s="1040"/>
      <c r="AH130" s="1040"/>
      <c r="AI130" s="1040"/>
      <c r="AJ130" s="1040"/>
      <c r="AK130" s="1040"/>
      <c r="AL130" s="1040"/>
      <c r="AM130" s="1040"/>
      <c r="AN130" s="1040"/>
      <c r="AO130" s="1040"/>
      <c r="AP130" s="1040"/>
      <c r="AQ130" s="1040"/>
      <c r="AR130" s="1076"/>
      <c r="AS130" s="1077"/>
      <c r="AT130" s="1077"/>
      <c r="AU130" s="1078"/>
      <c r="AV130"/>
      <c r="AW130"/>
      <c r="AX130"/>
      <c r="AY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1154"/>
      <c r="BX130" s="1154"/>
      <c r="BY130" s="1154"/>
      <c r="BZ130" s="1154"/>
      <c r="CA130"/>
      <c r="CB130" s="1154"/>
      <c r="CC130" s="1154"/>
      <c r="CD130" s="1154"/>
      <c r="CE130" s="1154"/>
      <c r="CF130"/>
      <c r="CG130"/>
      <c r="CH130"/>
      <c r="CI130"/>
      <c r="CJ130"/>
      <c r="CO130" s="367"/>
      <c r="CP130" s="367"/>
      <c r="CQ130" s="366"/>
      <c r="CR130" s="366"/>
    </row>
    <row r="131" spans="1:96" ht="5" customHeight="1" thickBot="1" x14ac:dyDescent="0.25">
      <c r="A131" s="928"/>
      <c r="B131" s="924"/>
      <c r="C131" s="924"/>
      <c r="D131" s="924"/>
      <c r="E131" s="923"/>
      <c r="F131" s="378"/>
      <c r="J131" s="362"/>
      <c r="P131" s="1040"/>
      <c r="Q131" s="1040"/>
      <c r="R131" s="1040"/>
      <c r="S131" s="1040"/>
      <c r="T131" s="1040"/>
      <c r="U131" s="1040"/>
      <c r="V131" s="1040"/>
      <c r="W131" s="1040"/>
      <c r="X131" s="1040"/>
      <c r="Y131" s="1040"/>
      <c r="Z131" s="1040"/>
      <c r="AA131" s="1040"/>
      <c r="AB131" s="1040"/>
      <c r="AC131" s="1040"/>
      <c r="AD131" s="1040"/>
      <c r="AE131" s="1040"/>
      <c r="AF131" s="1040"/>
      <c r="AG131" s="1040"/>
      <c r="AH131" s="1040"/>
      <c r="AI131" s="1040"/>
      <c r="AJ131" s="1040"/>
      <c r="AK131" s="1040"/>
      <c r="AL131" s="1040"/>
      <c r="AM131" s="1040"/>
      <c r="AN131" s="1040"/>
      <c r="AO131" s="1040"/>
      <c r="AP131" s="1040"/>
      <c r="AQ131" s="1040"/>
      <c r="AR131" s="1076"/>
      <c r="AS131" s="1077"/>
      <c r="AT131" s="1077"/>
      <c r="AU131" s="1078"/>
      <c r="AV131"/>
      <c r="AW131"/>
      <c r="AX131"/>
      <c r="AY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1154"/>
      <c r="BX131" s="1154"/>
      <c r="BY131" s="1154"/>
      <c r="BZ131" s="1154"/>
      <c r="CA131"/>
      <c r="CB131" s="1154"/>
      <c r="CC131" s="1154"/>
      <c r="CD131" s="1154"/>
      <c r="CE131" s="1154"/>
      <c r="CF131"/>
      <c r="CG131"/>
      <c r="CH131"/>
      <c r="CI131"/>
      <c r="CJ131"/>
      <c r="CO131" s="367"/>
      <c r="CP131" s="367"/>
      <c r="CQ131" s="366"/>
      <c r="CR131" s="366"/>
    </row>
    <row r="132" spans="1:96" ht="5" customHeight="1" x14ac:dyDescent="0.2">
      <c r="A132" s="925" t="s">
        <v>174</v>
      </c>
      <c r="B132" s="906">
        <f>B127+C127+D127</f>
        <v>366</v>
      </c>
      <c r="C132" s="906"/>
      <c r="D132" s="906"/>
      <c r="E132" s="292"/>
      <c r="F132" s="292"/>
      <c r="J132" s="362"/>
      <c r="P132" s="1040"/>
      <c r="Q132" s="1040"/>
      <c r="R132" s="1040"/>
      <c r="S132" s="1040"/>
      <c r="T132" s="1040"/>
      <c r="U132" s="1040"/>
      <c r="V132" s="1040"/>
      <c r="W132" s="1040"/>
      <c r="X132" s="1040"/>
      <c r="Y132" s="1040"/>
      <c r="Z132" s="1040"/>
      <c r="AA132" s="1040"/>
      <c r="AB132" s="1040"/>
      <c r="AC132" s="1040"/>
      <c r="AD132" s="1040"/>
      <c r="AE132" s="1040"/>
      <c r="AF132" s="1040"/>
      <c r="AG132" s="1040"/>
      <c r="AH132" s="1040"/>
      <c r="AI132" s="1040"/>
      <c r="AJ132" s="1040"/>
      <c r="AK132" s="1040"/>
      <c r="AL132" s="1040"/>
      <c r="AM132" s="1040"/>
      <c r="AN132" s="1040"/>
      <c r="AO132" s="1040"/>
      <c r="AP132" s="1040"/>
      <c r="AQ132" s="1040"/>
      <c r="AR132" s="1076"/>
      <c r="AS132" s="1077"/>
      <c r="AT132" s="1077"/>
      <c r="AU132" s="1078"/>
      <c r="AV132"/>
      <c r="AW132"/>
      <c r="AX132"/>
      <c r="AY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1154"/>
      <c r="BX132" s="1154"/>
      <c r="BY132" s="1154"/>
      <c r="BZ132" s="1154"/>
      <c r="CA132"/>
      <c r="CB132" s="1154"/>
      <c r="CC132" s="1154"/>
      <c r="CD132" s="1154"/>
      <c r="CE132" s="1154"/>
      <c r="CF132"/>
      <c r="CG132"/>
      <c r="CH132"/>
      <c r="CI132"/>
      <c r="CJ132"/>
      <c r="CO132" s="367"/>
      <c r="CP132" s="367"/>
      <c r="CQ132" s="366"/>
      <c r="CR132" s="366"/>
    </row>
    <row r="133" spans="1:96" ht="5" customHeight="1" x14ac:dyDescent="0.2">
      <c r="A133" s="925"/>
      <c r="B133" s="926"/>
      <c r="C133" s="926"/>
      <c r="D133" s="926"/>
      <c r="J133" s="362"/>
      <c r="P133" s="1040"/>
      <c r="Q133" s="1040"/>
      <c r="R133" s="1040"/>
      <c r="S133" s="1040"/>
      <c r="T133" s="1040"/>
      <c r="U133" s="1040"/>
      <c r="V133" s="1040"/>
      <c r="W133" s="1040"/>
      <c r="X133" s="1040"/>
      <c r="Y133" s="1040"/>
      <c r="Z133" s="1040"/>
      <c r="AA133" s="1040"/>
      <c r="AB133" s="1040"/>
      <c r="AC133" s="1040"/>
      <c r="AD133" s="1040"/>
      <c r="AE133" s="1040"/>
      <c r="AF133" s="1040"/>
      <c r="AG133" s="1040"/>
      <c r="AH133" s="1040"/>
      <c r="AI133" s="1040"/>
      <c r="AJ133" s="1040"/>
      <c r="AK133" s="1040"/>
      <c r="AL133" s="1040"/>
      <c r="AM133" s="1040"/>
      <c r="AN133" s="1040"/>
      <c r="AO133" s="1040"/>
      <c r="AP133" s="1040"/>
      <c r="AQ133" s="1040"/>
      <c r="AR133" s="1076"/>
      <c r="AS133" s="1077"/>
      <c r="AT133" s="1077"/>
      <c r="AU133" s="1078"/>
      <c r="AV133"/>
      <c r="AW133"/>
      <c r="AX133"/>
      <c r="AY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1154"/>
      <c r="BX133" s="1154"/>
      <c r="BY133" s="1154"/>
      <c r="BZ133" s="1154"/>
      <c r="CA133"/>
      <c r="CB133" s="1154"/>
      <c r="CC133" s="1154"/>
      <c r="CD133" s="1154"/>
      <c r="CE133" s="1154"/>
      <c r="CF133"/>
      <c r="CG133"/>
      <c r="CH133"/>
      <c r="CI133"/>
      <c r="CJ133"/>
    </row>
    <row r="134" spans="1:96" ht="5" customHeight="1" thickBot="1" x14ac:dyDescent="0.25">
      <c r="A134" s="925"/>
      <c r="B134" s="926"/>
      <c r="C134" s="926"/>
      <c r="D134" s="926"/>
      <c r="J134" s="362"/>
      <c r="P134" s="1040"/>
      <c r="Q134" s="1040"/>
      <c r="R134" s="1040"/>
      <c r="S134" s="1040"/>
      <c r="T134" s="1040"/>
      <c r="U134" s="1040"/>
      <c r="V134" s="1040"/>
      <c r="W134" s="1040"/>
      <c r="X134" s="1040"/>
      <c r="Y134" s="1040"/>
      <c r="Z134" s="1040"/>
      <c r="AA134" s="1040"/>
      <c r="AB134" s="1040"/>
      <c r="AC134" s="1040"/>
      <c r="AD134" s="1040"/>
      <c r="AE134" s="1040"/>
      <c r="AF134" s="1040"/>
      <c r="AG134" s="1040"/>
      <c r="AH134" s="1040"/>
      <c r="AI134" s="1040"/>
      <c r="AJ134" s="1040"/>
      <c r="AK134" s="1040"/>
      <c r="AL134" s="1040"/>
      <c r="AM134" s="1040"/>
      <c r="AN134" s="1040"/>
      <c r="AO134" s="1040"/>
      <c r="AP134" s="1040"/>
      <c r="AQ134" s="1040"/>
      <c r="AR134" s="1079"/>
      <c r="AS134" s="1080"/>
      <c r="AT134" s="1080"/>
      <c r="AU134" s="1081"/>
      <c r="AV134"/>
      <c r="AW134"/>
      <c r="AX134"/>
      <c r="AY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</row>
    <row r="135" spans="1:96" ht="5" customHeight="1" thickTop="1" x14ac:dyDescent="0.2">
      <c r="A135" s="925"/>
      <c r="B135" s="926"/>
      <c r="C135" s="926"/>
      <c r="D135" s="926"/>
      <c r="J135" s="362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</row>
    <row r="136" spans="1:96" ht="5" customHeight="1" x14ac:dyDescent="0.25">
      <c r="A136" s="925"/>
      <c r="B136" s="926"/>
      <c r="C136" s="926"/>
      <c r="D136" s="926"/>
      <c r="P136" s="1106" t="s">
        <v>388</v>
      </c>
      <c r="Q136" s="1106" t="s">
        <v>390</v>
      </c>
      <c r="R136" s="1106" t="s">
        <v>394</v>
      </c>
      <c r="S136" s="1106" t="s">
        <v>398</v>
      </c>
      <c r="T136" s="376"/>
      <c r="U136" s="376"/>
      <c r="V136" s="1107" t="s">
        <v>391</v>
      </c>
      <c r="W136" s="1107"/>
      <c r="X136" s="1107" t="s">
        <v>395</v>
      </c>
      <c r="Y136" s="1107"/>
      <c r="Z136" s="1107" t="s">
        <v>396</v>
      </c>
      <c r="AA136" s="1107"/>
      <c r="AB136" s="1107" t="s">
        <v>399</v>
      </c>
      <c r="AC136" s="1107"/>
      <c r="AD136" s="376"/>
      <c r="AE136" s="1107" t="s">
        <v>392</v>
      </c>
      <c r="AF136" s="1107"/>
      <c r="AG136" s="1107" t="s">
        <v>392</v>
      </c>
      <c r="AH136" s="1107"/>
      <c r="AI136" s="1107" t="s">
        <v>397</v>
      </c>
      <c r="AJ136" s="1107"/>
      <c r="AK136" s="1107" t="s">
        <v>400</v>
      </c>
      <c r="AL136" s="1107"/>
      <c r="AM136" s="376"/>
      <c r="AN136" s="376"/>
      <c r="AO136" s="1107" t="s">
        <v>389</v>
      </c>
      <c r="AP136" s="1107"/>
      <c r="AQ136" s="1107" t="s">
        <v>393</v>
      </c>
      <c r="AR136" s="1107"/>
      <c r="AV136" s="1071" t="s">
        <v>204</v>
      </c>
      <c r="AW136" s="1071" t="s">
        <v>205</v>
      </c>
      <c r="AX136" s="1071" t="s">
        <v>206</v>
      </c>
      <c r="AY136" s="1071" t="s">
        <v>207</v>
      </c>
      <c r="AZ136"/>
      <c r="BA136" s="1071" t="s">
        <v>208</v>
      </c>
      <c r="BB136" s="1071" t="s">
        <v>209</v>
      </c>
      <c r="BC136" s="1071" t="s">
        <v>210</v>
      </c>
      <c r="BD136" s="1071" t="s">
        <v>211</v>
      </c>
      <c r="BE136"/>
      <c r="BF136" s="1071" t="s">
        <v>212</v>
      </c>
      <c r="BG136" s="1071" t="s">
        <v>213</v>
      </c>
      <c r="BH136" s="1071" t="s">
        <v>214</v>
      </c>
      <c r="BI136" s="1071" t="s">
        <v>215</v>
      </c>
      <c r="BJ136"/>
      <c r="BK136"/>
      <c r="BL136" s="1111" t="s">
        <v>216</v>
      </c>
      <c r="BM136" s="1111"/>
      <c r="BN136" s="1111" t="s">
        <v>217</v>
      </c>
      <c r="BO136" s="1111"/>
      <c r="BP136" s="386"/>
      <c r="BQ136" s="1111" t="s">
        <v>218</v>
      </c>
      <c r="BR136" s="1111"/>
      <c r="BS136" s="1111" t="s">
        <v>219</v>
      </c>
      <c r="BT136" s="1111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 s="354"/>
      <c r="CJ136" s="354"/>
      <c r="CK136" s="354"/>
      <c r="CL136" s="354"/>
    </row>
    <row r="137" spans="1:96" ht="5" customHeight="1" x14ac:dyDescent="0.25">
      <c r="B137" s="373"/>
      <c r="C137" s="373"/>
      <c r="D137" s="373"/>
      <c r="P137" s="1106"/>
      <c r="Q137" s="1106"/>
      <c r="R137" s="1106"/>
      <c r="S137" s="1106"/>
      <c r="T137" s="376"/>
      <c r="U137" s="376"/>
      <c r="V137" s="1107"/>
      <c r="W137" s="1107"/>
      <c r="X137" s="1107"/>
      <c r="Y137" s="1107"/>
      <c r="Z137" s="1107"/>
      <c r="AA137" s="1107"/>
      <c r="AB137" s="1107"/>
      <c r="AC137" s="1107"/>
      <c r="AD137" s="376"/>
      <c r="AE137" s="1107"/>
      <c r="AF137" s="1107"/>
      <c r="AG137" s="1107"/>
      <c r="AH137" s="1107"/>
      <c r="AI137" s="1107"/>
      <c r="AJ137" s="1107"/>
      <c r="AK137" s="1107"/>
      <c r="AL137" s="1107"/>
      <c r="AM137" s="376"/>
      <c r="AN137" s="376"/>
      <c r="AO137" s="1107"/>
      <c r="AP137" s="1107"/>
      <c r="AQ137" s="1107"/>
      <c r="AR137" s="1107"/>
      <c r="AV137" s="1071"/>
      <c r="AW137" s="1071"/>
      <c r="AX137" s="1071"/>
      <c r="AY137" s="1071"/>
      <c r="AZ137"/>
      <c r="BA137" s="1071"/>
      <c r="BB137" s="1071"/>
      <c r="BC137" s="1071"/>
      <c r="BD137" s="1071"/>
      <c r="BE137"/>
      <c r="BF137" s="1071"/>
      <c r="BG137" s="1071"/>
      <c r="BH137" s="1071"/>
      <c r="BI137" s="1071"/>
      <c r="BJ137"/>
      <c r="BK137"/>
      <c r="BL137" s="1111"/>
      <c r="BM137" s="1111"/>
      <c r="BN137" s="1111"/>
      <c r="BO137" s="1111"/>
      <c r="BP137" s="386"/>
      <c r="BQ137" s="1111"/>
      <c r="BR137" s="1111"/>
      <c r="BS137" s="1111"/>
      <c r="BT137" s="1111"/>
      <c r="CJ137" s="354"/>
      <c r="CK137" s="354"/>
      <c r="CL137" s="354"/>
    </row>
    <row r="138" spans="1:96" ht="5" customHeight="1" x14ac:dyDescent="0.25">
      <c r="B138" s="373"/>
      <c r="C138" s="373"/>
      <c r="D138" s="373"/>
      <c r="P138" s="1106"/>
      <c r="Q138" s="1106"/>
      <c r="R138" s="1106"/>
      <c r="S138" s="1106"/>
      <c r="T138" s="376"/>
      <c r="U138" s="376"/>
      <c r="V138" s="1107"/>
      <c r="W138" s="1107"/>
      <c r="X138" s="1107"/>
      <c r="Y138" s="1107"/>
      <c r="Z138" s="1107"/>
      <c r="AA138" s="1107"/>
      <c r="AB138" s="1107"/>
      <c r="AC138" s="1107"/>
      <c r="AD138" s="376"/>
      <c r="AE138" s="1107"/>
      <c r="AF138" s="1107"/>
      <c r="AG138" s="1107"/>
      <c r="AH138" s="1107"/>
      <c r="AI138" s="1107"/>
      <c r="AJ138" s="1107"/>
      <c r="AK138" s="1107"/>
      <c r="AL138" s="1107"/>
      <c r="AM138" s="376"/>
      <c r="AN138" s="376"/>
      <c r="AO138" s="1107"/>
      <c r="AP138" s="1107"/>
      <c r="AQ138" s="1107"/>
      <c r="AR138" s="1107"/>
      <c r="AV138" s="1071"/>
      <c r="AW138" s="1071"/>
      <c r="AX138" s="1071"/>
      <c r="AY138" s="1071"/>
      <c r="AZ138"/>
      <c r="BA138" s="1071"/>
      <c r="BB138" s="1071"/>
      <c r="BC138" s="1071"/>
      <c r="BD138" s="1071"/>
      <c r="BE138"/>
      <c r="BF138" s="1071"/>
      <c r="BG138" s="1071"/>
      <c r="BH138" s="1071"/>
      <c r="BI138" s="1071"/>
      <c r="BJ138"/>
      <c r="BK138"/>
      <c r="BL138" s="1111"/>
      <c r="BM138" s="1111"/>
      <c r="BN138" s="1111"/>
      <c r="BO138" s="1111"/>
      <c r="BP138" s="386"/>
      <c r="BQ138" s="1111"/>
      <c r="BR138" s="1111"/>
      <c r="BS138" s="1111"/>
      <c r="BT138" s="1111"/>
      <c r="CJ138" s="354"/>
      <c r="CK138" s="354"/>
      <c r="CL138" s="354"/>
    </row>
    <row r="139" spans="1:96" ht="5" customHeight="1" x14ac:dyDescent="0.25">
      <c r="B139" s="373"/>
      <c r="C139" s="373"/>
      <c r="D139" s="373"/>
      <c r="P139" s="1106"/>
      <c r="Q139" s="1106"/>
      <c r="R139" s="1106"/>
      <c r="S139" s="1106"/>
      <c r="T139" s="376"/>
      <c r="U139" s="376"/>
      <c r="V139" s="1107"/>
      <c r="W139" s="1107"/>
      <c r="X139" s="1107"/>
      <c r="Y139" s="1107"/>
      <c r="Z139" s="1107"/>
      <c r="AA139" s="1107"/>
      <c r="AB139" s="1107"/>
      <c r="AC139" s="1107"/>
      <c r="AD139" s="376"/>
      <c r="AE139" s="1107"/>
      <c r="AF139" s="1107"/>
      <c r="AG139" s="1107"/>
      <c r="AH139" s="1107"/>
      <c r="AI139" s="1107"/>
      <c r="AJ139" s="1107"/>
      <c r="AK139" s="1107"/>
      <c r="AL139" s="1107"/>
      <c r="AM139" s="376"/>
      <c r="AN139" s="376"/>
      <c r="AO139" s="1107"/>
      <c r="AP139" s="1107"/>
      <c r="AQ139" s="1107"/>
      <c r="AR139" s="1107"/>
      <c r="AV139" s="1071"/>
      <c r="AW139" s="1071"/>
      <c r="AX139" s="1071"/>
      <c r="AY139" s="1071"/>
      <c r="AZ139"/>
      <c r="BA139" s="1071"/>
      <c r="BB139" s="1071"/>
      <c r="BC139" s="1071"/>
      <c r="BD139" s="1071"/>
      <c r="BE139"/>
      <c r="BF139" s="1071"/>
      <c r="BG139" s="1071"/>
      <c r="BH139" s="1071"/>
      <c r="BI139" s="1071"/>
      <c r="BJ139"/>
      <c r="BK139"/>
      <c r="BL139" s="1111"/>
      <c r="BM139" s="1111"/>
      <c r="BN139" s="1111"/>
      <c r="BO139" s="1111"/>
      <c r="BP139" s="386"/>
      <c r="BQ139" s="1111"/>
      <c r="BR139" s="1111"/>
      <c r="BS139" s="1111"/>
      <c r="BT139" s="1111"/>
      <c r="CJ139" s="354"/>
      <c r="CK139" s="354"/>
      <c r="CL139" s="354"/>
    </row>
    <row r="140" spans="1:96" ht="5" customHeight="1" x14ac:dyDescent="0.25">
      <c r="B140" s="373"/>
      <c r="C140" s="373"/>
      <c r="D140" s="373"/>
      <c r="P140" s="1106"/>
      <c r="Q140" s="1106"/>
      <c r="R140" s="1106"/>
      <c r="S140" s="1106"/>
      <c r="T140" s="376"/>
      <c r="U140" s="376"/>
      <c r="V140" s="1107"/>
      <c r="W140" s="1107"/>
      <c r="X140" s="1107"/>
      <c r="Y140" s="1107"/>
      <c r="Z140" s="1107"/>
      <c r="AA140" s="1107"/>
      <c r="AB140" s="1107"/>
      <c r="AC140" s="1107"/>
      <c r="AD140" s="376"/>
      <c r="AE140" s="1107"/>
      <c r="AF140" s="1107"/>
      <c r="AG140" s="1107"/>
      <c r="AH140" s="1107"/>
      <c r="AI140" s="1107"/>
      <c r="AJ140" s="1107"/>
      <c r="AK140" s="1107"/>
      <c r="AL140" s="1107"/>
      <c r="AM140" s="376"/>
      <c r="AN140" s="376"/>
      <c r="AO140" s="1107"/>
      <c r="AP140" s="1107"/>
      <c r="AQ140" s="1107"/>
      <c r="AR140" s="1107"/>
      <c r="AV140" s="1071"/>
      <c r="AW140" s="1071"/>
      <c r="AX140" s="1071"/>
      <c r="AY140" s="1071"/>
      <c r="AZ140"/>
      <c r="BA140" s="1071"/>
      <c r="BB140" s="1071"/>
      <c r="BC140" s="1071"/>
      <c r="BD140" s="1071"/>
      <c r="BE140"/>
      <c r="BF140" s="1071"/>
      <c r="BG140" s="1071"/>
      <c r="BH140" s="1071"/>
      <c r="BI140" s="1071"/>
      <c r="BJ140"/>
      <c r="BK140"/>
      <c r="BL140" s="1111"/>
      <c r="BM140" s="1111"/>
      <c r="BN140" s="1111"/>
      <c r="BO140" s="1111"/>
      <c r="BP140" s="386"/>
      <c r="BQ140" s="1111"/>
      <c r="BR140" s="1111"/>
      <c r="BS140" s="1111"/>
      <c r="BT140" s="1111"/>
      <c r="CJ140" s="354"/>
      <c r="CK140" s="354"/>
      <c r="CL140" s="354"/>
    </row>
    <row r="141" spans="1:96" ht="5" customHeight="1" x14ac:dyDescent="0.25">
      <c r="B141" s="361"/>
      <c r="C141" s="361"/>
      <c r="D141" s="361"/>
      <c r="P141" s="1106"/>
      <c r="Q141" s="1106"/>
      <c r="R141" s="1106"/>
      <c r="S141" s="1106"/>
      <c r="T141" s="376"/>
      <c r="U141" s="376"/>
      <c r="V141" s="1107"/>
      <c r="W141" s="1107"/>
      <c r="X141" s="1107"/>
      <c r="Y141" s="1107"/>
      <c r="Z141" s="1107"/>
      <c r="AA141" s="1107"/>
      <c r="AB141" s="1107"/>
      <c r="AC141" s="1107"/>
      <c r="AD141" s="376"/>
      <c r="AE141" s="1107"/>
      <c r="AF141" s="1107"/>
      <c r="AG141" s="1107"/>
      <c r="AH141" s="1107"/>
      <c r="AI141" s="1107"/>
      <c r="AJ141" s="1107"/>
      <c r="AK141" s="1107"/>
      <c r="AL141" s="1107"/>
      <c r="AM141" s="376"/>
      <c r="AN141" s="376"/>
      <c r="AO141" s="1107"/>
      <c r="AP141" s="1107"/>
      <c r="AQ141" s="1107"/>
      <c r="AR141" s="1107"/>
      <c r="AV141" s="1071"/>
      <c r="AW141" s="1071"/>
      <c r="AX141" s="1071"/>
      <c r="AY141" s="1071"/>
      <c r="AZ141"/>
      <c r="BA141" s="1071"/>
      <c r="BB141" s="1071"/>
      <c r="BC141" s="1071"/>
      <c r="BD141" s="1071"/>
      <c r="BE141"/>
      <c r="BF141" s="1071"/>
      <c r="BG141" s="1071"/>
      <c r="BH141" s="1071"/>
      <c r="BI141" s="1071"/>
      <c r="BJ141"/>
      <c r="BK141"/>
      <c r="BL141" s="1111"/>
      <c r="BM141" s="1111"/>
      <c r="BN141" s="1111"/>
      <c r="BO141" s="1111"/>
      <c r="BP141" s="386"/>
      <c r="BQ141" s="1111"/>
      <c r="BR141" s="1111"/>
      <c r="BS141" s="1111"/>
      <c r="BT141" s="1111"/>
    </row>
    <row r="142" spans="1:96" ht="5" customHeight="1" x14ac:dyDescent="0.25">
      <c r="B142" s="361"/>
      <c r="C142" s="361"/>
      <c r="D142" s="361"/>
      <c r="P142" s="1106"/>
      <c r="Q142" s="1106"/>
      <c r="R142" s="1106"/>
      <c r="S142" s="1106"/>
      <c r="T142" s="376"/>
      <c r="U142" s="376"/>
      <c r="V142" s="1107"/>
      <c r="W142" s="1107"/>
      <c r="X142" s="1107"/>
      <c r="Y142" s="1107"/>
      <c r="Z142" s="1107"/>
      <c r="AA142" s="1107"/>
      <c r="AB142" s="1107"/>
      <c r="AC142" s="1107"/>
      <c r="AD142" s="376"/>
      <c r="AE142" s="1107"/>
      <c r="AF142" s="1107"/>
      <c r="AG142" s="1107"/>
      <c r="AH142" s="1107"/>
      <c r="AI142" s="1107"/>
      <c r="AJ142" s="1107"/>
      <c r="AK142" s="1107"/>
      <c r="AL142" s="1107"/>
      <c r="AM142" s="376"/>
      <c r="AN142" s="376"/>
      <c r="AO142" s="1107"/>
      <c r="AP142" s="1107"/>
      <c r="AQ142" s="1107"/>
      <c r="AR142" s="1107"/>
      <c r="AV142" s="1071"/>
      <c r="AW142" s="1071"/>
      <c r="AX142" s="1071"/>
      <c r="AY142" s="1071"/>
      <c r="AZ142"/>
      <c r="BA142" s="1071"/>
      <c r="BB142" s="1071"/>
      <c r="BC142" s="1071"/>
      <c r="BD142" s="1071"/>
      <c r="BE142"/>
      <c r="BF142" s="1071"/>
      <c r="BG142" s="1071"/>
      <c r="BH142" s="1071"/>
      <c r="BI142" s="1071"/>
      <c r="BJ142"/>
      <c r="BK142"/>
      <c r="BL142" s="1111"/>
      <c r="BM142" s="1111"/>
      <c r="BN142" s="1111"/>
      <c r="BO142" s="1111"/>
      <c r="BP142" s="386"/>
      <c r="BQ142" s="1111"/>
      <c r="BR142" s="1111"/>
      <c r="BS142" s="1111"/>
      <c r="BT142" s="1111"/>
    </row>
    <row r="143" spans="1:96" ht="5" customHeight="1" x14ac:dyDescent="0.25">
      <c r="B143" s="361"/>
      <c r="C143" s="361"/>
      <c r="D143" s="361"/>
      <c r="P143" s="1106"/>
      <c r="Q143" s="1106"/>
      <c r="R143" s="1106"/>
      <c r="S143" s="1106"/>
      <c r="T143" s="376"/>
      <c r="U143" s="376"/>
      <c r="V143" s="1107"/>
      <c r="W143" s="1107"/>
      <c r="X143" s="1107"/>
      <c r="Y143" s="1107"/>
      <c r="Z143" s="1107"/>
      <c r="AA143" s="1107"/>
      <c r="AB143" s="1107"/>
      <c r="AC143" s="1107"/>
      <c r="AD143" s="376"/>
      <c r="AE143" s="1107"/>
      <c r="AF143" s="1107"/>
      <c r="AG143" s="1107"/>
      <c r="AH143" s="1107"/>
      <c r="AI143" s="1107"/>
      <c r="AJ143" s="1107"/>
      <c r="AK143" s="1107"/>
      <c r="AL143" s="1107"/>
      <c r="AM143" s="376"/>
      <c r="AN143" s="376"/>
      <c r="AO143" s="1107"/>
      <c r="AP143" s="1107"/>
      <c r="AQ143" s="1107"/>
      <c r="AR143" s="1107"/>
      <c r="AV143" s="1071"/>
      <c r="AW143" s="1071"/>
      <c r="AX143" s="1071"/>
      <c r="AY143" s="1071"/>
      <c r="AZ143"/>
      <c r="BA143" s="1071"/>
      <c r="BB143" s="1071"/>
      <c r="BC143" s="1071"/>
      <c r="BD143" s="1071"/>
      <c r="BE143"/>
      <c r="BF143" s="1071"/>
      <c r="BG143" s="1071"/>
      <c r="BH143" s="1071"/>
      <c r="BI143" s="1071"/>
      <c r="BJ143"/>
      <c r="BK143"/>
      <c r="BL143" s="1111"/>
      <c r="BM143" s="1111"/>
      <c r="BN143" s="1111"/>
      <c r="BO143" s="1111"/>
      <c r="BP143" s="386"/>
      <c r="BQ143" s="1111"/>
      <c r="BR143" s="1111"/>
      <c r="BS143" s="1111"/>
      <c r="BT143" s="1111"/>
    </row>
    <row r="144" spans="1:96" ht="5" customHeight="1" x14ac:dyDescent="0.25">
      <c r="B144" s="361"/>
      <c r="C144" s="361"/>
      <c r="D144" s="361"/>
      <c r="P144" s="1106"/>
      <c r="Q144" s="1106"/>
      <c r="R144" s="1106"/>
      <c r="S144" s="1106"/>
      <c r="T144" s="376"/>
      <c r="U144" s="376"/>
      <c r="V144" s="1107"/>
      <c r="W144" s="1107"/>
      <c r="X144" s="1107"/>
      <c r="Y144" s="1107"/>
      <c r="Z144" s="1107"/>
      <c r="AA144" s="1107"/>
      <c r="AB144" s="1107"/>
      <c r="AC144" s="1107"/>
      <c r="AD144" s="376"/>
      <c r="AE144" s="1107"/>
      <c r="AF144" s="1107"/>
      <c r="AG144" s="1107"/>
      <c r="AH144" s="1107"/>
      <c r="AI144" s="1107"/>
      <c r="AJ144" s="1107"/>
      <c r="AK144" s="1107"/>
      <c r="AL144" s="1107"/>
      <c r="AM144" s="376"/>
      <c r="AN144" s="376"/>
      <c r="AO144" s="1107"/>
      <c r="AP144" s="1107"/>
      <c r="AQ144" s="1107"/>
      <c r="AR144" s="1107"/>
      <c r="AS144"/>
      <c r="AT144"/>
      <c r="AU144" s="389"/>
      <c r="AV144" s="1071"/>
      <c r="AW144" s="1071"/>
      <c r="AX144" s="1071"/>
      <c r="AY144" s="1071"/>
      <c r="AZ144"/>
      <c r="BA144" s="1071"/>
      <c r="BB144" s="1071"/>
      <c r="BC144" s="1071"/>
      <c r="BD144" s="1071"/>
      <c r="BE144"/>
      <c r="BF144" s="1071"/>
      <c r="BG144" s="1071"/>
      <c r="BH144" s="1071"/>
      <c r="BI144" s="1071"/>
      <c r="BJ144"/>
      <c r="BK144"/>
      <c r="BL144" s="1111"/>
      <c r="BM144" s="1111"/>
      <c r="BN144" s="1111"/>
      <c r="BO144" s="1111"/>
      <c r="BP144"/>
      <c r="BQ144" s="1111"/>
      <c r="BR144" s="1111"/>
      <c r="BS144" s="1111"/>
      <c r="BT144" s="1111"/>
    </row>
    <row r="145" spans="2:90" ht="5" customHeight="1" x14ac:dyDescent="0.25">
      <c r="B145" s="361"/>
      <c r="C145" s="361"/>
      <c r="D145" s="361"/>
      <c r="I145" s="361"/>
      <c r="J145" s="361"/>
      <c r="K145" s="361"/>
      <c r="L145" s="361"/>
      <c r="P145" s="1106"/>
      <c r="Q145" s="1106"/>
      <c r="R145" s="1106"/>
      <c r="S145" s="1106"/>
      <c r="T145" s="376"/>
      <c r="U145" s="376"/>
      <c r="V145" s="1107"/>
      <c r="W145" s="1107"/>
      <c r="X145" s="1107"/>
      <c r="Y145" s="1107"/>
      <c r="Z145" s="1107"/>
      <c r="AA145" s="1107"/>
      <c r="AB145" s="1107"/>
      <c r="AC145" s="1107"/>
      <c r="AD145" s="376"/>
      <c r="AE145" s="1107"/>
      <c r="AF145" s="1107"/>
      <c r="AG145" s="1107"/>
      <c r="AH145" s="1107"/>
      <c r="AI145" s="1107"/>
      <c r="AJ145" s="1107"/>
      <c r="AK145" s="1107"/>
      <c r="AL145" s="1107"/>
      <c r="AM145" s="376"/>
      <c r="AN145" s="376"/>
      <c r="AO145" s="1107"/>
      <c r="AP145" s="1107"/>
      <c r="AQ145" s="1107"/>
      <c r="AR145" s="1107"/>
      <c r="AS145"/>
      <c r="AT145"/>
      <c r="AU145" s="389"/>
      <c r="AV145" s="1071"/>
      <c r="AW145" s="1071"/>
      <c r="AX145" s="1071"/>
      <c r="AY145" s="1071"/>
      <c r="AZ145"/>
      <c r="BA145" s="1071"/>
      <c r="BB145" s="1071"/>
      <c r="BC145" s="1071"/>
      <c r="BD145" s="1071"/>
      <c r="BE145"/>
      <c r="BF145" s="1071"/>
      <c r="BG145" s="1071"/>
      <c r="BH145" s="1071"/>
      <c r="BI145" s="1071"/>
      <c r="BJ145"/>
      <c r="BK145"/>
      <c r="BL145" s="1111"/>
      <c r="BM145" s="1111"/>
      <c r="BN145" s="1111"/>
      <c r="BO145" s="1111"/>
      <c r="BP145" s="386"/>
      <c r="BQ145" s="1111"/>
      <c r="BR145" s="1111"/>
      <c r="BS145" s="1111"/>
      <c r="BT145" s="1111"/>
    </row>
    <row r="146" spans="2:90" ht="5" customHeight="1" x14ac:dyDescent="0.25">
      <c r="B146" s="361"/>
      <c r="C146" s="361"/>
      <c r="D146" s="361"/>
      <c r="I146" s="361"/>
      <c r="J146" s="361"/>
      <c r="K146" s="361"/>
      <c r="L146" s="361"/>
      <c r="M146" s="364"/>
      <c r="N146" s="360"/>
      <c r="P146" s="1106"/>
      <c r="Q146" s="1106"/>
      <c r="R146" s="1106"/>
      <c r="S146" s="1106"/>
      <c r="T146" s="376"/>
      <c r="U146" s="376"/>
      <c r="V146" s="1107"/>
      <c r="W146" s="1107"/>
      <c r="X146" s="1107"/>
      <c r="Y146" s="1107"/>
      <c r="Z146" s="1107"/>
      <c r="AA146" s="1107"/>
      <c r="AB146" s="1107"/>
      <c r="AC146" s="1107"/>
      <c r="AD146" s="376"/>
      <c r="AE146" s="1107"/>
      <c r="AF146" s="1107"/>
      <c r="AG146" s="1107"/>
      <c r="AH146" s="1107"/>
      <c r="AI146" s="1107"/>
      <c r="AJ146" s="1107"/>
      <c r="AK146" s="1107"/>
      <c r="AL146" s="1107"/>
      <c r="AM146" s="376"/>
      <c r="AN146" s="376"/>
      <c r="AO146" s="1107"/>
      <c r="AP146" s="1107"/>
      <c r="AQ146" s="1107"/>
      <c r="AR146" s="1107"/>
      <c r="AV146" s="1071"/>
      <c r="AW146" s="1071"/>
      <c r="AX146" s="1071"/>
      <c r="AY146" s="1071"/>
      <c r="AZ146"/>
      <c r="BA146" s="1071"/>
      <c r="BB146" s="1071"/>
      <c r="BC146" s="1071"/>
      <c r="BD146" s="1071"/>
      <c r="BE146"/>
      <c r="BF146" s="1071"/>
      <c r="BG146" s="1071"/>
      <c r="BH146" s="1071"/>
      <c r="BI146" s="1071"/>
      <c r="BJ146"/>
      <c r="BK146"/>
      <c r="BL146" s="1111"/>
      <c r="BM146" s="1111"/>
      <c r="BN146" s="1111"/>
      <c r="BO146" s="1111"/>
      <c r="BP146" s="386"/>
      <c r="BQ146" s="1111"/>
      <c r="BR146" s="1111"/>
      <c r="BS146" s="1111"/>
      <c r="BT146" s="1111"/>
    </row>
    <row r="147" spans="2:90" ht="5" customHeight="1" x14ac:dyDescent="0.25">
      <c r="B147" s="361"/>
      <c r="C147" s="361"/>
      <c r="D147" s="361"/>
      <c r="I147" s="361"/>
      <c r="J147" s="361"/>
      <c r="K147" s="361"/>
      <c r="L147" s="361"/>
      <c r="M147" s="361"/>
      <c r="N147" s="360"/>
      <c r="P147" s="1106"/>
      <c r="Q147" s="1106"/>
      <c r="R147" s="1106"/>
      <c r="S147" s="1106"/>
      <c r="T147" s="376"/>
      <c r="U147" s="376"/>
      <c r="V147" s="1107"/>
      <c r="W147" s="1107"/>
      <c r="X147" s="1107"/>
      <c r="Y147" s="1107"/>
      <c r="Z147" s="1107"/>
      <c r="AA147" s="1107"/>
      <c r="AB147" s="1107"/>
      <c r="AC147" s="1107"/>
      <c r="AD147" s="376"/>
      <c r="AE147" s="1107"/>
      <c r="AF147" s="1107"/>
      <c r="AG147" s="1107"/>
      <c r="AH147" s="1107"/>
      <c r="AI147" s="1107"/>
      <c r="AJ147" s="1107"/>
      <c r="AK147" s="1107"/>
      <c r="AL147" s="1107"/>
      <c r="AM147" s="376"/>
      <c r="AN147" s="376"/>
      <c r="AO147" s="1107"/>
      <c r="AP147" s="1107"/>
      <c r="AQ147" s="1107"/>
      <c r="AR147" s="1107"/>
      <c r="AV147" s="1071"/>
      <c r="AW147" s="1071"/>
      <c r="AX147" s="1071"/>
      <c r="AY147" s="1071"/>
      <c r="AZ147"/>
      <c r="BA147" s="1071"/>
      <c r="BB147" s="1071"/>
      <c r="BC147" s="1071"/>
      <c r="BD147" s="1071"/>
      <c r="BE147"/>
      <c r="BF147" s="1071"/>
      <c r="BG147" s="1071"/>
      <c r="BH147" s="1071"/>
      <c r="BI147" s="1071"/>
      <c r="BJ147"/>
      <c r="BK147"/>
      <c r="BL147" s="1111"/>
      <c r="BM147" s="1111"/>
      <c r="BN147" s="1111"/>
      <c r="BO147" s="1111"/>
      <c r="BP147" s="386"/>
      <c r="BQ147" s="1111"/>
      <c r="BR147" s="1111"/>
      <c r="BS147" s="1111"/>
      <c r="BT147" s="1111"/>
    </row>
    <row r="148" spans="2:90" ht="5" customHeight="1" x14ac:dyDescent="0.25">
      <c r="B148" s="361"/>
      <c r="C148" s="361"/>
      <c r="D148" s="361"/>
      <c r="I148" s="361"/>
      <c r="J148" s="361"/>
      <c r="K148" s="361"/>
      <c r="L148" s="361"/>
      <c r="M148" s="365"/>
      <c r="N148" s="365"/>
      <c r="P148" s="1106"/>
      <c r="Q148" s="1106"/>
      <c r="R148" s="1106"/>
      <c r="S148" s="1106"/>
      <c r="T148" s="376"/>
      <c r="U148" s="376"/>
      <c r="V148" s="1107"/>
      <c r="W148" s="1107"/>
      <c r="X148" s="1107"/>
      <c r="Y148" s="1107"/>
      <c r="Z148" s="1107"/>
      <c r="AA148" s="1107"/>
      <c r="AB148" s="1107"/>
      <c r="AC148" s="1107"/>
      <c r="AD148" s="376"/>
      <c r="AE148" s="1107"/>
      <c r="AF148" s="1107"/>
      <c r="AG148" s="1107"/>
      <c r="AH148" s="1107"/>
      <c r="AI148" s="1107"/>
      <c r="AJ148" s="1107"/>
      <c r="AK148" s="1107"/>
      <c r="AL148" s="1107"/>
      <c r="AM148" s="376"/>
      <c r="AN148" s="376"/>
      <c r="AO148" s="1107"/>
      <c r="AP148" s="1107"/>
      <c r="AQ148" s="1107"/>
      <c r="AR148" s="1107"/>
      <c r="AV148" s="1071"/>
      <c r="AW148" s="1071"/>
      <c r="AX148" s="1071"/>
      <c r="AY148" s="1071"/>
      <c r="AZ148"/>
      <c r="BA148" s="1071"/>
      <c r="BB148" s="1071"/>
      <c r="BC148" s="1071"/>
      <c r="BD148" s="1071"/>
      <c r="BE148"/>
      <c r="BF148" s="1071"/>
      <c r="BG148" s="1071"/>
      <c r="BH148" s="1071"/>
      <c r="BI148" s="1071"/>
      <c r="BJ148"/>
      <c r="BK148"/>
      <c r="BL148"/>
      <c r="BM148"/>
      <c r="BN148"/>
      <c r="BO148"/>
      <c r="BP148"/>
      <c r="BQ148"/>
      <c r="BR148"/>
      <c r="BS148"/>
      <c r="BT148"/>
    </row>
    <row r="149" spans="2:90" ht="5" customHeight="1" x14ac:dyDescent="0.25">
      <c r="B149" s="361"/>
      <c r="C149" s="361"/>
      <c r="D149" s="361"/>
      <c r="I149" s="361"/>
      <c r="J149" s="361"/>
      <c r="K149" s="361"/>
      <c r="L149" s="361"/>
      <c r="M149" s="361"/>
      <c r="N149" s="360"/>
      <c r="P149" s="1106"/>
      <c r="Q149" s="1106"/>
      <c r="R149" s="1106"/>
      <c r="S149" s="1106"/>
      <c r="T149" s="376"/>
      <c r="U149" s="376"/>
      <c r="V149" s="1107"/>
      <c r="W149" s="1107"/>
      <c r="X149" s="1107"/>
      <c r="Y149" s="1107"/>
      <c r="Z149" s="1107"/>
      <c r="AA149" s="1107"/>
      <c r="AB149" s="1107"/>
      <c r="AC149" s="1107"/>
      <c r="AD149" s="376"/>
      <c r="AE149" s="1107"/>
      <c r="AF149" s="1107"/>
      <c r="AG149" s="1107"/>
      <c r="AH149" s="1107"/>
      <c r="AI149" s="1107"/>
      <c r="AJ149" s="1107"/>
      <c r="AK149" s="1107"/>
      <c r="AL149" s="1107"/>
      <c r="AM149" s="376"/>
      <c r="AN149" s="376"/>
      <c r="AO149" s="1107"/>
      <c r="AP149" s="1107"/>
      <c r="AQ149" s="1107"/>
      <c r="AR149" s="1107"/>
      <c r="AV149" s="1071"/>
      <c r="AW149" s="1071"/>
      <c r="AX149" s="1071"/>
      <c r="AY149" s="1071"/>
      <c r="AZ149"/>
      <c r="BA149" s="1071"/>
      <c r="BB149" s="1071"/>
      <c r="BC149" s="1071"/>
      <c r="BD149" s="1071"/>
      <c r="BE149"/>
      <c r="BF149" s="1071"/>
      <c r="BG149" s="1071"/>
      <c r="BH149" s="1071"/>
      <c r="BI149" s="1071"/>
      <c r="BJ149"/>
      <c r="BK149"/>
      <c r="BL149"/>
      <c r="BM149"/>
      <c r="BN149"/>
      <c r="BO149"/>
      <c r="BP149"/>
      <c r="BQ149"/>
      <c r="BR149"/>
      <c r="BS149"/>
      <c r="BT149"/>
    </row>
    <row r="150" spans="2:90" ht="5" customHeight="1" x14ac:dyDescent="0.25">
      <c r="B150" s="361"/>
      <c r="C150" s="361"/>
      <c r="D150" s="361"/>
      <c r="I150" s="361"/>
      <c r="J150" s="361"/>
      <c r="K150" s="361"/>
      <c r="L150" s="361"/>
      <c r="M150" s="361"/>
      <c r="N150" s="360"/>
      <c r="P150"/>
      <c r="Q150" s="376"/>
      <c r="R150" s="376"/>
      <c r="AV150" s="1071"/>
      <c r="AW150" s="1071"/>
      <c r="AX150" s="1071"/>
      <c r="AY150" s="1071"/>
      <c r="AZ150"/>
      <c r="BA150" s="1071"/>
      <c r="BB150" s="1071"/>
      <c r="BC150" s="1071"/>
      <c r="BD150" s="1071"/>
      <c r="BE150"/>
      <c r="BF150" s="1071"/>
      <c r="BG150" s="1071"/>
      <c r="BH150" s="1071"/>
      <c r="BI150" s="1071"/>
      <c r="BJ150"/>
      <c r="BK150"/>
      <c r="BL150"/>
      <c r="BM150"/>
      <c r="BN150"/>
      <c r="BO150"/>
      <c r="BP150"/>
      <c r="BQ150"/>
      <c r="BR150"/>
      <c r="BS150"/>
      <c r="BT150"/>
    </row>
    <row r="151" spans="2:90" ht="5" customHeight="1" x14ac:dyDescent="0.25">
      <c r="B151" s="361"/>
      <c r="C151" s="361"/>
      <c r="D151" s="361"/>
      <c r="E151" s="360"/>
      <c r="F151" s="360"/>
      <c r="I151" s="361"/>
      <c r="J151" s="361"/>
      <c r="K151" s="361"/>
      <c r="L151" s="361"/>
      <c r="M151" s="361"/>
      <c r="N151" s="360"/>
      <c r="P151"/>
      <c r="Q151" s="376"/>
      <c r="R151" s="376"/>
      <c r="AV151" s="1071"/>
      <c r="AW151" s="1071"/>
      <c r="AX151" s="1071"/>
      <c r="AY151" s="1071"/>
      <c r="AZ151"/>
      <c r="BA151" s="1071"/>
      <c r="BB151" s="1071"/>
      <c r="BC151" s="1071"/>
      <c r="BD151" s="1071"/>
      <c r="BE151"/>
      <c r="BF151" s="1071"/>
      <c r="BG151" s="1071"/>
      <c r="BH151" s="1071"/>
      <c r="BI151" s="1071"/>
      <c r="BJ151"/>
      <c r="BK151"/>
      <c r="BL151"/>
      <c r="BM151"/>
      <c r="BN151"/>
      <c r="BO151"/>
      <c r="BP151"/>
      <c r="BQ151"/>
      <c r="BR151"/>
      <c r="BS151"/>
      <c r="BT151"/>
    </row>
    <row r="152" spans="2:90" ht="5" customHeight="1" thickBot="1" x14ac:dyDescent="0.25">
      <c r="B152" s="361"/>
      <c r="C152" s="361"/>
      <c r="D152" s="361"/>
      <c r="E152" s="360"/>
      <c r="F152" s="360"/>
      <c r="H152" s="360"/>
      <c r="I152" s="361"/>
      <c r="J152" s="361"/>
      <c r="K152" s="361"/>
      <c r="L152" s="361"/>
      <c r="M152" s="364"/>
      <c r="N152" s="360"/>
      <c r="BH152"/>
      <c r="BI152"/>
      <c r="BJ152"/>
      <c r="BK152"/>
      <c r="BL152"/>
      <c r="BM152"/>
      <c r="BN152"/>
      <c r="BO152"/>
    </row>
    <row r="153" spans="2:90" ht="5" customHeight="1" thickTop="1" x14ac:dyDescent="0.2">
      <c r="B153" s="361"/>
      <c r="C153" s="361"/>
      <c r="D153" s="361"/>
      <c r="E153" s="358"/>
      <c r="F153" s="358"/>
      <c r="I153" s="361"/>
      <c r="J153" s="361"/>
      <c r="K153" s="361"/>
      <c r="L153" s="365"/>
      <c r="P153" s="1112" t="s">
        <v>338</v>
      </c>
      <c r="Q153" s="1112"/>
      <c r="R153" s="1112"/>
      <c r="S153" s="1112"/>
      <c r="T153" s="1113" t="s">
        <v>348</v>
      </c>
      <c r="U153" s="1113"/>
      <c r="V153" s="1113" t="s">
        <v>349</v>
      </c>
      <c r="W153" s="1113"/>
      <c r="X153" s="1112" t="s">
        <v>339</v>
      </c>
      <c r="Y153" s="1112"/>
      <c r="Z153" s="1112"/>
      <c r="AA153" s="1112"/>
      <c r="AB153" s="1112" t="s">
        <v>340</v>
      </c>
      <c r="AC153" s="1112"/>
      <c r="AD153" s="1112"/>
      <c r="AE153" s="1112"/>
      <c r="AF153" s="1112" t="s">
        <v>341</v>
      </c>
      <c r="AG153" s="1112"/>
      <c r="AH153" s="1112"/>
      <c r="AI153" s="1112"/>
      <c r="AJ153" s="1112" t="s">
        <v>342</v>
      </c>
      <c r="AK153" s="1112"/>
      <c r="AL153" s="1112"/>
      <c r="AM153" s="1112"/>
      <c r="AN153" s="1112" t="s">
        <v>343</v>
      </c>
      <c r="AO153" s="1112"/>
      <c r="AP153" s="1112"/>
      <c r="AQ153" s="1112"/>
      <c r="AR153" s="1112" t="s">
        <v>344</v>
      </c>
      <c r="AS153" s="1112"/>
      <c r="AT153" s="1112"/>
      <c r="AU153" s="1112"/>
      <c r="AV153" s="1112" t="s">
        <v>345</v>
      </c>
      <c r="AW153" s="1112"/>
      <c r="AX153" s="1112"/>
      <c r="AY153" s="1112"/>
      <c r="AZ153" s="1112" t="s">
        <v>346</v>
      </c>
      <c r="BA153" s="1112"/>
      <c r="BB153" s="1112"/>
      <c r="BC153" s="1112"/>
      <c r="BD153" s="1155" t="s">
        <v>452</v>
      </c>
      <c r="BE153" s="1156"/>
      <c r="BF153" s="1156"/>
      <c r="BG153" s="1157"/>
      <c r="BH153"/>
      <c r="BI153"/>
      <c r="BJ153"/>
      <c r="BK153"/>
      <c r="BL153"/>
      <c r="BM153"/>
      <c r="BN153"/>
      <c r="BO153"/>
    </row>
    <row r="154" spans="2:90" ht="5" customHeight="1" x14ac:dyDescent="0.2">
      <c r="B154" s="361"/>
      <c r="C154" s="361"/>
      <c r="D154" s="361"/>
      <c r="E154" s="360"/>
      <c r="F154" s="360"/>
      <c r="H154" s="360"/>
      <c r="I154" s="361"/>
      <c r="J154" s="361"/>
      <c r="K154" s="361"/>
      <c r="P154" s="1112"/>
      <c r="Q154" s="1112"/>
      <c r="R154" s="1112"/>
      <c r="S154" s="1112"/>
      <c r="T154" s="1113"/>
      <c r="U154" s="1113"/>
      <c r="V154" s="1113"/>
      <c r="W154" s="1113"/>
      <c r="X154" s="1112"/>
      <c r="Y154" s="1112"/>
      <c r="Z154" s="1112"/>
      <c r="AA154" s="1112"/>
      <c r="AB154" s="1112"/>
      <c r="AC154" s="1112"/>
      <c r="AD154" s="1112"/>
      <c r="AE154" s="1112"/>
      <c r="AF154" s="1112"/>
      <c r="AG154" s="1112"/>
      <c r="AH154" s="1112"/>
      <c r="AI154" s="1112"/>
      <c r="AJ154" s="1112"/>
      <c r="AK154" s="1112"/>
      <c r="AL154" s="1112"/>
      <c r="AM154" s="1112"/>
      <c r="AN154" s="1112"/>
      <c r="AO154" s="1112"/>
      <c r="AP154" s="1112"/>
      <c r="AQ154" s="1112"/>
      <c r="AR154" s="1112"/>
      <c r="AS154" s="1112"/>
      <c r="AT154" s="1112"/>
      <c r="AU154" s="1112"/>
      <c r="AV154" s="1112"/>
      <c r="AW154" s="1112"/>
      <c r="AX154" s="1112"/>
      <c r="AY154" s="1112"/>
      <c r="AZ154" s="1112"/>
      <c r="BA154" s="1112"/>
      <c r="BB154" s="1112"/>
      <c r="BC154" s="1112"/>
      <c r="BD154" s="1158"/>
      <c r="BE154" s="1159"/>
      <c r="BF154" s="1159"/>
      <c r="BG154" s="1160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</row>
    <row r="155" spans="2:90" ht="5" customHeight="1" x14ac:dyDescent="0.2">
      <c r="B155" s="361"/>
      <c r="C155" s="361"/>
      <c r="D155" s="361"/>
      <c r="E155" s="360"/>
      <c r="F155" s="360"/>
      <c r="H155" s="360"/>
      <c r="I155" s="361"/>
      <c r="J155" s="361"/>
      <c r="K155" s="361"/>
      <c r="P155" s="1112"/>
      <c r="Q155" s="1112"/>
      <c r="R155" s="1112"/>
      <c r="S155" s="1112"/>
      <c r="T155" s="1113"/>
      <c r="U155" s="1113"/>
      <c r="V155" s="1113"/>
      <c r="W155" s="1113"/>
      <c r="X155" s="1112"/>
      <c r="Y155" s="1112"/>
      <c r="Z155" s="1112"/>
      <c r="AA155" s="1112"/>
      <c r="AB155" s="1112"/>
      <c r="AC155" s="1112"/>
      <c r="AD155" s="1112"/>
      <c r="AE155" s="1112"/>
      <c r="AF155" s="1112"/>
      <c r="AG155" s="1112"/>
      <c r="AH155" s="1112"/>
      <c r="AI155" s="1112"/>
      <c r="AJ155" s="1112"/>
      <c r="AK155" s="1112"/>
      <c r="AL155" s="1112"/>
      <c r="AM155" s="1112"/>
      <c r="AN155" s="1112"/>
      <c r="AO155" s="1112"/>
      <c r="AP155" s="1112"/>
      <c r="AQ155" s="1112"/>
      <c r="AR155" s="1112"/>
      <c r="AS155" s="1112"/>
      <c r="AT155" s="1112"/>
      <c r="AU155" s="1112"/>
      <c r="AV155" s="1112"/>
      <c r="AW155" s="1112"/>
      <c r="AX155" s="1112"/>
      <c r="AY155" s="1112"/>
      <c r="AZ155" s="1112"/>
      <c r="BA155" s="1112"/>
      <c r="BB155" s="1112"/>
      <c r="BC155" s="1112"/>
      <c r="BD155" s="1158"/>
      <c r="BE155" s="1159"/>
      <c r="BF155" s="1159"/>
      <c r="BG155" s="1160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</row>
    <row r="156" spans="2:90" ht="5" customHeight="1" x14ac:dyDescent="0.2">
      <c r="B156" s="361"/>
      <c r="C156" s="361"/>
      <c r="D156" s="361"/>
      <c r="E156" s="360"/>
      <c r="F156" s="360"/>
      <c r="H156" s="370"/>
      <c r="I156" s="370"/>
      <c r="K156" s="361"/>
      <c r="L156" s="361"/>
      <c r="P156" s="1112"/>
      <c r="Q156" s="1112"/>
      <c r="R156" s="1112"/>
      <c r="S156" s="1112"/>
      <c r="T156" s="1113"/>
      <c r="U156" s="1113"/>
      <c r="V156" s="1113"/>
      <c r="W156" s="1113"/>
      <c r="X156" s="1112"/>
      <c r="Y156" s="1112"/>
      <c r="Z156" s="1112"/>
      <c r="AA156" s="1112"/>
      <c r="AB156" s="1112"/>
      <c r="AC156" s="1112"/>
      <c r="AD156" s="1112"/>
      <c r="AE156" s="1112"/>
      <c r="AF156" s="1112"/>
      <c r="AG156" s="1112"/>
      <c r="AH156" s="1112"/>
      <c r="AI156" s="1112"/>
      <c r="AJ156" s="1112"/>
      <c r="AK156" s="1112"/>
      <c r="AL156" s="1112"/>
      <c r="AM156" s="1112"/>
      <c r="AN156" s="1112"/>
      <c r="AO156" s="1112"/>
      <c r="AP156" s="1112"/>
      <c r="AQ156" s="1112"/>
      <c r="AR156" s="1112"/>
      <c r="AS156" s="1112"/>
      <c r="AT156" s="1112"/>
      <c r="AU156" s="1112"/>
      <c r="AV156" s="1112"/>
      <c r="AW156" s="1112"/>
      <c r="AX156" s="1112"/>
      <c r="AY156" s="1112"/>
      <c r="AZ156" s="1112"/>
      <c r="BA156" s="1112"/>
      <c r="BB156" s="1112"/>
      <c r="BC156" s="1112"/>
      <c r="BD156" s="1158"/>
      <c r="BE156" s="1159"/>
      <c r="BF156" s="1159"/>
      <c r="BG156" s="1160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</row>
    <row r="157" spans="2:90" ht="5" customHeight="1" x14ac:dyDescent="0.2">
      <c r="B157" s="361"/>
      <c r="C157" s="361"/>
      <c r="D157" s="361"/>
      <c r="E157" s="360"/>
      <c r="F157" s="360"/>
      <c r="H157" s="370"/>
      <c r="I157" s="370"/>
      <c r="J157" s="361"/>
      <c r="K157" s="361"/>
      <c r="L157" s="361"/>
      <c r="P157" s="1112"/>
      <c r="Q157" s="1112"/>
      <c r="R157" s="1112"/>
      <c r="S157" s="1112"/>
      <c r="T157" s="1113"/>
      <c r="U157" s="1113"/>
      <c r="V157" s="1113"/>
      <c r="W157" s="1113"/>
      <c r="X157" s="1112"/>
      <c r="Y157" s="1112"/>
      <c r="Z157" s="1112"/>
      <c r="AA157" s="1112"/>
      <c r="AB157" s="1112"/>
      <c r="AC157" s="1112"/>
      <c r="AD157" s="1112"/>
      <c r="AE157" s="1112"/>
      <c r="AF157" s="1112"/>
      <c r="AG157" s="1112"/>
      <c r="AH157" s="1112"/>
      <c r="AI157" s="1112"/>
      <c r="AJ157" s="1112"/>
      <c r="AK157" s="1112"/>
      <c r="AL157" s="1112"/>
      <c r="AM157" s="1112"/>
      <c r="AN157" s="1112"/>
      <c r="AO157" s="1112"/>
      <c r="AP157" s="1112"/>
      <c r="AQ157" s="1112"/>
      <c r="AR157" s="1112"/>
      <c r="AS157" s="1112"/>
      <c r="AT157" s="1112"/>
      <c r="AU157" s="1112"/>
      <c r="AV157" s="1112"/>
      <c r="AW157" s="1112"/>
      <c r="AX157" s="1112"/>
      <c r="AY157" s="1112"/>
      <c r="AZ157" s="1112"/>
      <c r="BA157" s="1112"/>
      <c r="BB157" s="1112"/>
      <c r="BC157" s="1112"/>
      <c r="BD157" s="1158"/>
      <c r="BE157" s="1159"/>
      <c r="BF157" s="1159"/>
      <c r="BG157" s="1160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</row>
    <row r="158" spans="2:90" ht="5" customHeight="1" x14ac:dyDescent="0.2">
      <c r="B158" s="361"/>
      <c r="C158" s="361"/>
      <c r="D158" s="361"/>
      <c r="E158" s="360"/>
      <c r="F158" s="360"/>
      <c r="H158" s="370"/>
      <c r="I158" s="370"/>
      <c r="P158" s="391"/>
      <c r="Q158" s="391"/>
      <c r="R158" s="391"/>
      <c r="S158" s="391"/>
      <c r="BC158"/>
      <c r="BD158" s="1158"/>
      <c r="BE158" s="1159"/>
      <c r="BF158" s="1159"/>
      <c r="BG158" s="1160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 s="354"/>
      <c r="CJ158" s="354"/>
      <c r="CK158" s="354"/>
      <c r="CL158" s="354"/>
    </row>
    <row r="159" spans="2:90" ht="5" customHeight="1" x14ac:dyDescent="0.2">
      <c r="B159" s="361"/>
      <c r="C159" s="361"/>
      <c r="D159" s="361"/>
      <c r="E159" s="360"/>
      <c r="F159" s="360"/>
      <c r="H159" s="370"/>
      <c r="I159" s="370"/>
      <c r="P159" s="1112" t="s">
        <v>347</v>
      </c>
      <c r="Q159" s="1112"/>
      <c r="R159" s="1112"/>
      <c r="S159" s="1112"/>
      <c r="X159" s="1113" t="s">
        <v>350</v>
      </c>
      <c r="Y159" s="1113"/>
      <c r="Z159" s="1113" t="s">
        <v>351</v>
      </c>
      <c r="AA159" s="1113"/>
      <c r="AB159" s="1113" t="s">
        <v>352</v>
      </c>
      <c r="AC159" s="1113"/>
      <c r="AD159" s="1113" t="s">
        <v>353</v>
      </c>
      <c r="AE159" s="1113"/>
      <c r="AF159" s="1113" t="s">
        <v>354</v>
      </c>
      <c r="AG159" s="1113"/>
      <c r="AH159" s="1113" t="s">
        <v>355</v>
      </c>
      <c r="AI159" s="1113"/>
      <c r="AJ159" s="1113" t="s">
        <v>356</v>
      </c>
      <c r="AK159" s="1113"/>
      <c r="AL159" s="1113" t="s">
        <v>357</v>
      </c>
      <c r="AM159" s="1113"/>
      <c r="AN159" s="1113" t="s">
        <v>358</v>
      </c>
      <c r="AO159" s="1113"/>
      <c r="AP159" s="1113" t="s">
        <v>359</v>
      </c>
      <c r="AQ159" s="1113"/>
      <c r="AR159" s="1113" t="s">
        <v>360</v>
      </c>
      <c r="AS159" s="1113"/>
      <c r="AT159" s="1113" t="s">
        <v>361</v>
      </c>
      <c r="AU159" s="1113"/>
      <c r="AV159" s="1113" t="s">
        <v>362</v>
      </c>
      <c r="AW159" s="1113"/>
      <c r="AX159" s="1113" t="s">
        <v>363</v>
      </c>
      <c r="AY159" s="1113"/>
      <c r="BC159"/>
      <c r="BD159" s="1158"/>
      <c r="BE159" s="1159"/>
      <c r="BF159" s="1159"/>
      <c r="BG159" s="1160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 s="354"/>
      <c r="CJ159" s="354"/>
      <c r="CK159" s="354"/>
      <c r="CL159" s="354"/>
    </row>
    <row r="160" spans="2:90" ht="5" customHeight="1" thickBot="1" x14ac:dyDescent="0.25">
      <c r="B160" s="361"/>
      <c r="C160" s="361"/>
      <c r="D160" s="361"/>
      <c r="E160" s="358"/>
      <c r="F160" s="358"/>
      <c r="H160" s="370"/>
      <c r="I160" s="370"/>
      <c r="P160" s="1112"/>
      <c r="Q160" s="1112"/>
      <c r="R160" s="1112"/>
      <c r="S160" s="1112"/>
      <c r="X160" s="1113"/>
      <c r="Y160" s="1113"/>
      <c r="Z160" s="1113"/>
      <c r="AA160" s="1113"/>
      <c r="AB160" s="1113"/>
      <c r="AC160" s="1113"/>
      <c r="AD160" s="1113"/>
      <c r="AE160" s="1113"/>
      <c r="AF160" s="1113"/>
      <c r="AG160" s="1113"/>
      <c r="AH160" s="1113"/>
      <c r="AI160" s="1113"/>
      <c r="AJ160" s="1113"/>
      <c r="AK160" s="1113"/>
      <c r="AL160" s="1113"/>
      <c r="AM160" s="1113"/>
      <c r="AN160" s="1113"/>
      <c r="AO160" s="1113"/>
      <c r="AP160" s="1113"/>
      <c r="AQ160" s="1113"/>
      <c r="AR160" s="1113"/>
      <c r="AS160" s="1113"/>
      <c r="AT160" s="1113"/>
      <c r="AU160" s="1113"/>
      <c r="AV160" s="1113"/>
      <c r="AW160" s="1113"/>
      <c r="AX160" s="1113"/>
      <c r="AY160" s="1113"/>
      <c r="BC160"/>
      <c r="BD160" s="1161"/>
      <c r="BE160" s="1162"/>
      <c r="BF160" s="1162"/>
      <c r="BG160" s="1163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 s="354"/>
      <c r="CJ160" s="354"/>
      <c r="CK160" s="354"/>
      <c r="CL160" s="354"/>
    </row>
    <row r="161" spans="1:90" ht="5" customHeight="1" thickTop="1" x14ac:dyDescent="0.2">
      <c r="B161" s="361"/>
      <c r="C161" s="361"/>
      <c r="D161" s="361"/>
      <c r="H161" s="361"/>
      <c r="I161" s="361"/>
      <c r="J161" s="361"/>
      <c r="K161" s="361"/>
      <c r="L161" s="361"/>
      <c r="P161" s="1112"/>
      <c r="Q161" s="1112"/>
      <c r="R161" s="1112"/>
      <c r="S161" s="1112"/>
      <c r="X161" s="1113"/>
      <c r="Y161" s="1113"/>
      <c r="Z161" s="1113"/>
      <c r="AA161" s="1113"/>
      <c r="AB161" s="1113"/>
      <c r="AC161" s="1113"/>
      <c r="AD161" s="1113"/>
      <c r="AE161" s="1113"/>
      <c r="AF161" s="1113"/>
      <c r="AG161" s="1113"/>
      <c r="AH161" s="1113"/>
      <c r="AI161" s="1113"/>
      <c r="AJ161" s="1113"/>
      <c r="AK161" s="1113"/>
      <c r="AL161" s="1113"/>
      <c r="AM161" s="1113"/>
      <c r="AN161" s="1113"/>
      <c r="AO161" s="1113"/>
      <c r="AP161" s="1113"/>
      <c r="AQ161" s="1113"/>
      <c r="AR161" s="1113"/>
      <c r="AS161" s="1113"/>
      <c r="AT161" s="1113"/>
      <c r="AU161" s="1113"/>
      <c r="AV161" s="1113"/>
      <c r="AW161" s="1113"/>
      <c r="AX161" s="1113"/>
      <c r="AY161" s="1113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 s="354"/>
      <c r="CJ161" s="354"/>
      <c r="CK161" s="354"/>
      <c r="CL161" s="354"/>
    </row>
    <row r="162" spans="1:90" ht="5" customHeight="1" x14ac:dyDescent="0.2">
      <c r="B162" s="361"/>
      <c r="C162" s="361"/>
      <c r="D162" s="361"/>
      <c r="E162" s="360"/>
      <c r="F162" s="360"/>
      <c r="H162" s="361"/>
      <c r="I162" s="361"/>
      <c r="J162" s="361"/>
      <c r="K162" s="361"/>
      <c r="L162" s="361"/>
      <c r="P162" s="1112"/>
      <c r="Q162" s="1112"/>
      <c r="R162" s="1112"/>
      <c r="S162" s="1112"/>
      <c r="X162" s="1113"/>
      <c r="Y162" s="1113"/>
      <c r="Z162" s="1113"/>
      <c r="AA162" s="1113"/>
      <c r="AB162" s="1113"/>
      <c r="AC162" s="1113"/>
      <c r="AD162" s="1113"/>
      <c r="AE162" s="1113"/>
      <c r="AF162" s="1113"/>
      <c r="AG162" s="1113"/>
      <c r="AH162" s="1113"/>
      <c r="AI162" s="1113"/>
      <c r="AJ162" s="1113"/>
      <c r="AK162" s="1113"/>
      <c r="AL162" s="1113"/>
      <c r="AM162" s="1113"/>
      <c r="AN162" s="1113"/>
      <c r="AO162" s="1113"/>
      <c r="AP162" s="1113"/>
      <c r="AQ162" s="1113"/>
      <c r="AR162" s="1113"/>
      <c r="AS162" s="1113"/>
      <c r="AT162" s="1113"/>
      <c r="AU162" s="1113"/>
      <c r="AV162" s="1113"/>
      <c r="AW162" s="1113"/>
      <c r="AX162" s="1113"/>
      <c r="AY162" s="1113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 s="354"/>
      <c r="CJ162" s="354"/>
      <c r="CK162" s="354"/>
      <c r="CL162" s="354"/>
    </row>
    <row r="163" spans="1:90" ht="5" customHeight="1" x14ac:dyDescent="0.2">
      <c r="B163" s="361"/>
      <c r="C163" s="361"/>
      <c r="D163" s="361"/>
      <c r="E163" s="360"/>
      <c r="F163" s="360"/>
      <c r="H163" s="361"/>
      <c r="I163" s="361"/>
      <c r="J163" s="361"/>
      <c r="K163" s="361"/>
      <c r="L163" s="361"/>
      <c r="P163" s="1112"/>
      <c r="Q163" s="1112"/>
      <c r="R163" s="1112"/>
      <c r="S163" s="1112"/>
      <c r="X163" s="1113"/>
      <c r="Y163" s="1113"/>
      <c r="Z163" s="1113"/>
      <c r="AA163" s="1113"/>
      <c r="AB163" s="1113"/>
      <c r="AC163" s="1113"/>
      <c r="AD163" s="1113"/>
      <c r="AE163" s="1113"/>
      <c r="AF163" s="1113"/>
      <c r="AG163" s="1113"/>
      <c r="AH163" s="1113"/>
      <c r="AI163" s="1113"/>
      <c r="AJ163" s="1113"/>
      <c r="AK163" s="1113"/>
      <c r="AL163" s="1113"/>
      <c r="AM163" s="1113"/>
      <c r="AN163" s="1113"/>
      <c r="AO163" s="1113"/>
      <c r="AP163" s="1113"/>
      <c r="AQ163" s="1113"/>
      <c r="AR163" s="1113"/>
      <c r="AS163" s="1113"/>
      <c r="AT163" s="1113"/>
      <c r="AU163" s="1113"/>
      <c r="AV163" s="1113"/>
      <c r="AW163" s="1113"/>
      <c r="AX163" s="1113"/>
      <c r="AY163" s="1113"/>
      <c r="AZ163"/>
      <c r="BA163"/>
      <c r="BB163"/>
      <c r="BC163"/>
      <c r="BD163"/>
      <c r="BE163"/>
      <c r="BF163"/>
      <c r="BG163"/>
      <c r="BH163" s="404"/>
      <c r="BI163" s="404"/>
      <c r="BJ163" s="404"/>
      <c r="BK163" s="404"/>
      <c r="BL163" s="404"/>
      <c r="BM163" s="404"/>
      <c r="BN163" s="404"/>
      <c r="BO163" s="404"/>
      <c r="BP163" s="404"/>
      <c r="BQ163" s="404"/>
      <c r="BR163" s="404"/>
      <c r="BS163" s="404"/>
      <c r="BT163" s="404"/>
      <c r="BU163" s="404"/>
      <c r="BV163" s="404"/>
      <c r="BW163" s="404"/>
      <c r="BX163" s="404"/>
      <c r="BY163" s="404"/>
      <c r="BZ163" s="404"/>
      <c r="CA163" s="404"/>
      <c r="CB163" s="404"/>
      <c r="CC163" s="404"/>
      <c r="CD163" s="404"/>
      <c r="CE163" s="404"/>
      <c r="CF163" s="404"/>
      <c r="CG163" s="404"/>
      <c r="CH163"/>
    </row>
    <row r="164" spans="1:90" ht="5" customHeight="1" thickBot="1" x14ac:dyDescent="0.25">
      <c r="B164" s="361"/>
      <c r="C164" s="361"/>
      <c r="D164" s="361"/>
      <c r="E164" s="360"/>
      <c r="F164" s="360"/>
      <c r="H164" s="361"/>
      <c r="I164" s="361"/>
      <c r="J164" s="361"/>
      <c r="K164" s="361"/>
      <c r="L164" s="361"/>
      <c r="AO164" s="404"/>
      <c r="AP164" s="404"/>
      <c r="AQ164" s="404"/>
      <c r="AR164" s="404"/>
      <c r="AS164" s="404"/>
      <c r="AT164" s="404"/>
      <c r="AU164" s="404"/>
      <c r="AV164" s="404"/>
      <c r="AW164" s="404"/>
      <c r="AX164" s="404"/>
      <c r="AY164" s="404"/>
      <c r="AZ164" s="404"/>
      <c r="BA164" s="404"/>
      <c r="BB164" s="404"/>
      <c r="BC164" s="404"/>
      <c r="BD164" s="404"/>
      <c r="BE164" s="404"/>
      <c r="BF164" s="404"/>
      <c r="BG164" s="404"/>
      <c r="BH164" s="404"/>
      <c r="BI164" s="404"/>
      <c r="BJ164" s="404"/>
      <c r="BK164" s="404"/>
      <c r="BL164" s="404"/>
      <c r="BM164" s="404"/>
      <c r="BN164" s="404"/>
      <c r="BO164" s="404"/>
      <c r="BP164" s="404"/>
      <c r="BQ164" s="404"/>
      <c r="BR164" s="404"/>
      <c r="BS164" s="404"/>
      <c r="BT164" s="404"/>
      <c r="BU164" s="404"/>
      <c r="BV164" s="404"/>
      <c r="BW164" s="404"/>
      <c r="BX164" s="404"/>
      <c r="BY164" s="404"/>
      <c r="BZ164" s="404"/>
      <c r="CA164" s="404"/>
      <c r="CB164" s="404"/>
      <c r="CC164" s="404"/>
      <c r="CD164" s="404"/>
      <c r="CE164" s="404"/>
      <c r="CF164" s="404"/>
      <c r="CG164" s="404"/>
      <c r="CH164"/>
    </row>
    <row r="165" spans="1:90" ht="5" customHeight="1" thickTop="1" x14ac:dyDescent="0.2">
      <c r="B165" s="361"/>
      <c r="C165" s="361"/>
      <c r="D165" s="361"/>
      <c r="E165" s="360"/>
      <c r="F165" s="360"/>
      <c r="H165" s="361"/>
      <c r="I165" s="361"/>
      <c r="J165" s="361"/>
      <c r="K165" s="361"/>
      <c r="L165" s="361"/>
      <c r="P165" s="1109" t="s">
        <v>433</v>
      </c>
      <c r="Q165" s="1109"/>
      <c r="R165" s="1109" t="s">
        <v>434</v>
      </c>
      <c r="S165" s="1109"/>
      <c r="T165" s="1110" t="s">
        <v>435</v>
      </c>
      <c r="U165" s="1110"/>
      <c r="V165" s="1110"/>
      <c r="W165" s="1110"/>
      <c r="X165" s="1110" t="s">
        <v>436</v>
      </c>
      <c r="Y165" s="1110"/>
      <c r="Z165" s="1110"/>
      <c r="AA165" s="1110"/>
      <c r="AB165" s="1110" t="s">
        <v>437</v>
      </c>
      <c r="AC165" s="1110"/>
      <c r="AD165" s="1110"/>
      <c r="AE165" s="1110"/>
      <c r="AF165" s="1110" t="s">
        <v>438</v>
      </c>
      <c r="AG165" s="1110"/>
      <c r="AH165" s="1110"/>
      <c r="AI165" s="1110"/>
      <c r="AJ165" s="1110" t="s">
        <v>439</v>
      </c>
      <c r="AK165" s="1110"/>
      <c r="AL165" s="1110"/>
      <c r="AM165" s="1110"/>
      <c r="AN165" s="1109" t="s">
        <v>440</v>
      </c>
      <c r="AO165" s="1109"/>
      <c r="AP165" s="1109" t="s">
        <v>441</v>
      </c>
      <c r="AQ165" s="1109"/>
      <c r="AR165" s="1109" t="s">
        <v>442</v>
      </c>
      <c r="AS165" s="1109"/>
      <c r="AT165" s="1109" t="s">
        <v>443</v>
      </c>
      <c r="AU165" s="1109"/>
      <c r="AV165" s="1109" t="s">
        <v>444</v>
      </c>
      <c r="AW165" s="1109"/>
      <c r="AX165" s="1109" t="s">
        <v>445</v>
      </c>
      <c r="AY165" s="1109"/>
      <c r="AZ165" s="1145" t="s">
        <v>446</v>
      </c>
      <c r="BA165" s="1146"/>
      <c r="BB165" s="1146"/>
      <c r="BC165" s="1147"/>
      <c r="BD165" s="404"/>
      <c r="BE165" s="404"/>
      <c r="BF165" s="404"/>
      <c r="BG165" s="404"/>
      <c r="BH165" s="404"/>
      <c r="BI165" s="404"/>
      <c r="BJ165" s="404"/>
      <c r="BK165" s="404"/>
      <c r="BL165" s="404"/>
      <c r="BM165" s="404"/>
      <c r="BN165" s="404"/>
      <c r="BO165" s="404"/>
      <c r="BP165" s="404"/>
      <c r="BQ165" s="404"/>
      <c r="BR165" s="404"/>
      <c r="BS165" s="404"/>
      <c r="BT165" s="404"/>
      <c r="BU165" s="404"/>
      <c r="BV165" s="404"/>
      <c r="BW165" s="404"/>
      <c r="BX165" s="404"/>
      <c r="BY165" s="404"/>
      <c r="BZ165" s="404"/>
      <c r="CA165" s="404"/>
      <c r="CB165" s="404"/>
      <c r="CC165" s="404"/>
      <c r="CD165" s="404"/>
      <c r="CE165" s="404"/>
      <c r="CF165" s="404"/>
      <c r="CG165" s="404"/>
      <c r="CH165"/>
    </row>
    <row r="166" spans="1:90" ht="5" customHeight="1" x14ac:dyDescent="0.2">
      <c r="A166" s="382"/>
      <c r="B166" s="361"/>
      <c r="C166" s="361"/>
      <c r="D166" s="361"/>
      <c r="H166" s="361"/>
      <c r="I166" s="361"/>
      <c r="J166" s="361"/>
      <c r="K166" s="361"/>
      <c r="M166" s="358"/>
      <c r="N166" s="358"/>
      <c r="P166" s="1109"/>
      <c r="Q166" s="1109"/>
      <c r="R166" s="1109"/>
      <c r="S166" s="1109"/>
      <c r="T166" s="1110"/>
      <c r="U166" s="1110"/>
      <c r="V166" s="1110"/>
      <c r="W166" s="1110"/>
      <c r="X166" s="1110"/>
      <c r="Y166" s="1110"/>
      <c r="Z166" s="1110"/>
      <c r="AA166" s="1110"/>
      <c r="AB166" s="1110"/>
      <c r="AC166" s="1110"/>
      <c r="AD166" s="1110"/>
      <c r="AE166" s="1110"/>
      <c r="AF166" s="1110"/>
      <c r="AG166" s="1110"/>
      <c r="AH166" s="1110"/>
      <c r="AI166" s="1110"/>
      <c r="AJ166" s="1110"/>
      <c r="AK166" s="1110"/>
      <c r="AL166" s="1110"/>
      <c r="AM166" s="1110"/>
      <c r="AN166" s="1109"/>
      <c r="AO166" s="1109"/>
      <c r="AP166" s="1109"/>
      <c r="AQ166" s="1109"/>
      <c r="AR166" s="1109"/>
      <c r="AS166" s="1109"/>
      <c r="AT166" s="1109"/>
      <c r="AU166" s="1109"/>
      <c r="AV166" s="1109"/>
      <c r="AW166" s="1109"/>
      <c r="AX166" s="1109"/>
      <c r="AY166" s="1109"/>
      <c r="AZ166" s="1148"/>
      <c r="BA166" s="1149"/>
      <c r="BB166" s="1149"/>
      <c r="BC166" s="1150"/>
      <c r="BD166" s="404"/>
      <c r="BE166" s="404"/>
      <c r="BF166" s="404"/>
      <c r="BG166" s="404"/>
      <c r="BH166" s="404"/>
      <c r="BI166" s="404"/>
      <c r="BJ166" s="404"/>
      <c r="BK166" s="404"/>
      <c r="BL166" s="404"/>
      <c r="BM166" s="404"/>
      <c r="BN166" s="404"/>
      <c r="BO166" s="404"/>
      <c r="BP166" s="404"/>
      <c r="BQ166" s="404"/>
      <c r="BR166" s="404"/>
      <c r="BS166" s="404"/>
      <c r="BT166" s="404"/>
      <c r="BU166" s="404"/>
      <c r="BV166" s="404"/>
      <c r="BW166" s="404"/>
      <c r="BX166" s="404"/>
      <c r="BY166" s="404"/>
      <c r="BZ166" s="404"/>
      <c r="CA166" s="404"/>
      <c r="CB166" s="404"/>
      <c r="CC166" s="404"/>
      <c r="CD166" s="404"/>
      <c r="CE166" s="404"/>
      <c r="CF166" s="404"/>
      <c r="CG166" s="404"/>
      <c r="CH166"/>
    </row>
    <row r="167" spans="1:90" ht="5" customHeight="1" x14ac:dyDescent="0.2">
      <c r="A167" s="382"/>
      <c r="B167" s="361"/>
      <c r="C167" s="361"/>
      <c r="D167" s="361"/>
      <c r="H167" s="361"/>
      <c r="I167" s="361"/>
      <c r="J167" s="361"/>
      <c r="K167" s="361"/>
      <c r="P167" s="1109"/>
      <c r="Q167" s="1109"/>
      <c r="R167" s="1109"/>
      <c r="S167" s="1109"/>
      <c r="T167" s="1110"/>
      <c r="U167" s="1110"/>
      <c r="V167" s="1110"/>
      <c r="W167" s="1110"/>
      <c r="X167" s="1110"/>
      <c r="Y167" s="1110"/>
      <c r="Z167" s="1110"/>
      <c r="AA167" s="1110"/>
      <c r="AB167" s="1110"/>
      <c r="AC167" s="1110"/>
      <c r="AD167" s="1110"/>
      <c r="AE167" s="1110"/>
      <c r="AF167" s="1110"/>
      <c r="AG167" s="1110"/>
      <c r="AH167" s="1110"/>
      <c r="AI167" s="1110"/>
      <c r="AJ167" s="1110"/>
      <c r="AK167" s="1110"/>
      <c r="AL167" s="1110"/>
      <c r="AM167" s="1110"/>
      <c r="AN167" s="1109"/>
      <c r="AO167" s="1109"/>
      <c r="AP167" s="1109"/>
      <c r="AQ167" s="1109"/>
      <c r="AR167" s="1109"/>
      <c r="AS167" s="1109"/>
      <c r="AT167" s="1109"/>
      <c r="AU167" s="1109"/>
      <c r="AV167" s="1109"/>
      <c r="AW167" s="1109"/>
      <c r="AX167" s="1109"/>
      <c r="AY167" s="1109"/>
      <c r="AZ167" s="1148"/>
      <c r="BA167" s="1149"/>
      <c r="BB167" s="1149"/>
      <c r="BC167" s="1150"/>
      <c r="BD167" s="404"/>
      <c r="BE167" s="404"/>
      <c r="BF167" s="404"/>
      <c r="BG167" s="404"/>
      <c r="BH167" s="404"/>
      <c r="BI167" s="404"/>
      <c r="BJ167" s="404"/>
      <c r="BK167" s="404"/>
      <c r="BL167" s="404"/>
      <c r="BM167" s="404"/>
      <c r="BN167" s="404"/>
      <c r="BO167" s="404"/>
      <c r="BP167" s="404"/>
      <c r="BQ167" s="404"/>
      <c r="BR167" s="404"/>
      <c r="BS167" s="404"/>
      <c r="BT167" s="404"/>
      <c r="BU167" s="404"/>
      <c r="BV167" s="404"/>
      <c r="BW167" s="404"/>
      <c r="BX167" s="404"/>
      <c r="BY167" s="404"/>
      <c r="BZ167" s="404"/>
      <c r="CA167" s="404"/>
      <c r="CB167" s="404"/>
      <c r="CC167" s="404"/>
      <c r="CD167" s="404"/>
      <c r="CE167" s="404"/>
      <c r="CF167" s="404"/>
      <c r="CG167" s="404"/>
      <c r="CH167"/>
    </row>
    <row r="168" spans="1:90" ht="5" customHeight="1" x14ac:dyDescent="0.2">
      <c r="A168" s="382"/>
      <c r="B168" s="361"/>
      <c r="C168" s="361"/>
      <c r="D168" s="361"/>
      <c r="H168" s="361"/>
      <c r="I168" s="361"/>
      <c r="J168" s="361"/>
      <c r="K168" s="361"/>
      <c r="M168" s="368"/>
      <c r="N168" s="368"/>
      <c r="P168" s="1109"/>
      <c r="Q168" s="1109"/>
      <c r="R168" s="1109"/>
      <c r="S168" s="1109"/>
      <c r="T168" s="1110"/>
      <c r="U168" s="1110"/>
      <c r="V168" s="1110"/>
      <c r="W168" s="1110"/>
      <c r="X168" s="1110"/>
      <c r="Y168" s="1110"/>
      <c r="Z168" s="1110"/>
      <c r="AA168" s="1110"/>
      <c r="AB168" s="1110"/>
      <c r="AC168" s="1110"/>
      <c r="AD168" s="1110"/>
      <c r="AE168" s="1110"/>
      <c r="AF168" s="1110"/>
      <c r="AG168" s="1110"/>
      <c r="AH168" s="1110"/>
      <c r="AI168" s="1110"/>
      <c r="AJ168" s="1110"/>
      <c r="AK168" s="1110"/>
      <c r="AL168" s="1110"/>
      <c r="AM168" s="1110"/>
      <c r="AN168" s="1109"/>
      <c r="AO168" s="1109"/>
      <c r="AP168" s="1109"/>
      <c r="AQ168" s="1109"/>
      <c r="AR168" s="1109"/>
      <c r="AS168" s="1109"/>
      <c r="AT168" s="1109"/>
      <c r="AU168" s="1109"/>
      <c r="AV168" s="1109"/>
      <c r="AW168" s="1109"/>
      <c r="AX168" s="1109"/>
      <c r="AY168" s="1109"/>
      <c r="AZ168" s="1148"/>
      <c r="BA168" s="1149"/>
      <c r="BB168" s="1149"/>
      <c r="BC168" s="1150"/>
      <c r="BD168" s="404"/>
      <c r="BE168" s="404"/>
      <c r="BF168" s="404"/>
      <c r="BG168" s="404"/>
      <c r="BH168" s="404"/>
      <c r="BI168" s="404"/>
      <c r="BJ168" s="404"/>
      <c r="BK168" s="404"/>
      <c r="BL168" s="404"/>
      <c r="BM168" s="404"/>
      <c r="BN168" s="404"/>
      <c r="BO168" s="404"/>
      <c r="BP168" s="404"/>
      <c r="BQ168" s="404"/>
      <c r="BR168" s="404"/>
      <c r="BS168" s="404"/>
      <c r="BT168" s="404"/>
      <c r="BU168" s="404"/>
      <c r="BV168" s="404"/>
      <c r="BW168" s="404"/>
      <c r="BX168" s="404"/>
      <c r="BY168" s="404"/>
      <c r="BZ168" s="404"/>
      <c r="CA168" s="404"/>
      <c r="CB168" s="404"/>
      <c r="CC168" s="404"/>
      <c r="CD168" s="404"/>
      <c r="CE168" s="404"/>
      <c r="CF168" s="404"/>
      <c r="CG168" s="404"/>
      <c r="CH168"/>
    </row>
    <row r="169" spans="1:90" ht="5" customHeight="1" x14ac:dyDescent="0.2">
      <c r="A169" s="382"/>
      <c r="B169" s="361"/>
      <c r="C169" s="361"/>
      <c r="D169" s="361"/>
      <c r="H169" s="361"/>
      <c r="I169" s="361"/>
      <c r="J169" s="361"/>
      <c r="K169" s="361"/>
      <c r="P169" s="1109"/>
      <c r="Q169" s="1109"/>
      <c r="R169" s="1109"/>
      <c r="S169" s="1109"/>
      <c r="T169" s="1110"/>
      <c r="U169" s="1110"/>
      <c r="V169" s="1110"/>
      <c r="W169" s="1110"/>
      <c r="X169" s="1110"/>
      <c r="Y169" s="1110"/>
      <c r="Z169" s="1110"/>
      <c r="AA169" s="1110"/>
      <c r="AB169" s="1110"/>
      <c r="AC169" s="1110"/>
      <c r="AD169" s="1110"/>
      <c r="AE169" s="1110"/>
      <c r="AF169" s="1110"/>
      <c r="AG169" s="1110"/>
      <c r="AH169" s="1110"/>
      <c r="AI169" s="1110"/>
      <c r="AJ169" s="1110"/>
      <c r="AK169" s="1110"/>
      <c r="AL169" s="1110"/>
      <c r="AM169" s="1110"/>
      <c r="AN169" s="1109"/>
      <c r="AO169" s="1109"/>
      <c r="AP169" s="1109"/>
      <c r="AQ169" s="1109"/>
      <c r="AR169" s="1109"/>
      <c r="AS169" s="1109"/>
      <c r="AT169" s="1109"/>
      <c r="AU169" s="1109"/>
      <c r="AV169" s="1109"/>
      <c r="AW169" s="1109"/>
      <c r="AX169" s="1109"/>
      <c r="AY169" s="1109"/>
      <c r="AZ169" s="1148"/>
      <c r="BA169" s="1149"/>
      <c r="BB169" s="1149"/>
      <c r="BC169" s="1150"/>
      <c r="BD169" s="404"/>
      <c r="BE169" s="404"/>
      <c r="BF169" s="404"/>
      <c r="BG169" s="404"/>
      <c r="BH169" s="404"/>
      <c r="BI169" s="404"/>
      <c r="BJ169" s="404"/>
      <c r="BK169" s="404"/>
      <c r="BL169" s="404"/>
      <c r="BM169" s="404"/>
      <c r="BN169" s="404"/>
      <c r="BO169" s="404"/>
      <c r="BP169" s="404"/>
      <c r="BQ169" s="404"/>
      <c r="BR169" s="404"/>
      <c r="BS169" s="404"/>
      <c r="BT169" s="404"/>
      <c r="BU169" s="404"/>
      <c r="BV169" s="404"/>
      <c r="BW169" s="404"/>
      <c r="BX169" s="404"/>
      <c r="BY169" s="404"/>
      <c r="BZ169" s="404"/>
      <c r="CA169" s="404"/>
      <c r="CB169" s="404"/>
      <c r="CC169" s="404"/>
      <c r="CD169" s="404"/>
      <c r="CE169" s="404"/>
      <c r="CF169" s="404"/>
      <c r="CG169" s="404"/>
      <c r="CH169"/>
    </row>
    <row r="170" spans="1:90" ht="5" customHeight="1" x14ac:dyDescent="0.2">
      <c r="A170" s="382"/>
      <c r="B170" s="361"/>
      <c r="C170" s="361"/>
      <c r="D170" s="361"/>
      <c r="H170" s="361"/>
      <c r="I170" s="361"/>
      <c r="J170" s="361"/>
      <c r="K170" s="361"/>
      <c r="P170" s="1109"/>
      <c r="Q170" s="1109"/>
      <c r="R170" s="1109"/>
      <c r="S170" s="1109"/>
      <c r="T170"/>
      <c r="U170"/>
      <c r="V170"/>
      <c r="W170"/>
      <c r="X170"/>
      <c r="Y170"/>
      <c r="Z170"/>
      <c r="AA170"/>
      <c r="AB170"/>
      <c r="AC170"/>
      <c r="AD170"/>
      <c r="AE170"/>
      <c r="AF170" s="1110" t="s">
        <v>447</v>
      </c>
      <c r="AG170" s="1110"/>
      <c r="AH170" s="1110"/>
      <c r="AI170" s="1110"/>
      <c r="AJ170"/>
      <c r="AK170"/>
      <c r="AL170"/>
      <c r="AM170"/>
      <c r="AN170" s="1109"/>
      <c r="AO170" s="1109"/>
      <c r="AP170" s="1109"/>
      <c r="AQ170" s="1109"/>
      <c r="AR170" s="1109"/>
      <c r="AS170" s="1109"/>
      <c r="AT170" s="1109"/>
      <c r="AU170" s="1109"/>
      <c r="AV170" s="1109"/>
      <c r="AW170" s="1109"/>
      <c r="AX170" s="1109"/>
      <c r="AY170" s="1109"/>
      <c r="AZ170" s="1148"/>
      <c r="BA170" s="1149"/>
      <c r="BB170" s="1149"/>
      <c r="BC170" s="1150"/>
      <c r="BD170" s="404"/>
      <c r="BE170" s="404"/>
      <c r="BF170" s="404"/>
      <c r="BG170" s="404"/>
      <c r="BH170" s="404"/>
      <c r="BI170" s="404"/>
      <c r="BJ170" s="404"/>
      <c r="BK170" s="404"/>
      <c r="BL170" s="404"/>
      <c r="BM170" s="404"/>
      <c r="BN170" s="404"/>
      <c r="BO170" s="404"/>
      <c r="BP170" s="404"/>
      <c r="BQ170" s="404"/>
      <c r="BR170" s="404"/>
      <c r="BS170" s="404"/>
      <c r="BT170" s="404"/>
      <c r="BU170" s="404"/>
      <c r="BV170" s="404"/>
      <c r="BW170" s="404"/>
      <c r="BX170" s="404"/>
      <c r="BY170" s="404"/>
      <c r="BZ170" s="404"/>
      <c r="CA170" s="404"/>
      <c r="CB170" s="404"/>
      <c r="CC170" s="404"/>
      <c r="CD170" s="404"/>
      <c r="CE170" s="404"/>
      <c r="CF170" s="404"/>
      <c r="CG170" s="404"/>
      <c r="CH170"/>
    </row>
    <row r="171" spans="1:90" ht="5" customHeight="1" x14ac:dyDescent="0.2">
      <c r="B171" s="373"/>
      <c r="C171" s="373"/>
      <c r="D171" s="373"/>
      <c r="E171" s="358"/>
      <c r="F171" s="358"/>
      <c r="H171" s="358"/>
      <c r="I171" s="358"/>
      <c r="J171" s="358"/>
      <c r="K171" s="358"/>
      <c r="L171" s="358"/>
      <c r="P171" s="1109"/>
      <c r="Q171" s="1109"/>
      <c r="R171" s="1109"/>
      <c r="S171" s="1109"/>
      <c r="T171" s="1110" t="s">
        <v>448</v>
      </c>
      <c r="U171" s="1110"/>
      <c r="V171" s="1110"/>
      <c r="W171" s="1110"/>
      <c r="X171" s="1110" t="s">
        <v>449</v>
      </c>
      <c r="Y171" s="1110"/>
      <c r="Z171" s="1110"/>
      <c r="AA171" s="1110"/>
      <c r="AB171" s="1110" t="s">
        <v>450</v>
      </c>
      <c r="AC171" s="1110"/>
      <c r="AD171" s="1110"/>
      <c r="AE171" s="1110"/>
      <c r="AF171" s="1110"/>
      <c r="AG171" s="1110"/>
      <c r="AH171" s="1110"/>
      <c r="AI171" s="1110"/>
      <c r="AJ171" s="1110" t="s">
        <v>451</v>
      </c>
      <c r="AK171" s="1110"/>
      <c r="AL171" s="1110"/>
      <c r="AM171" s="1110"/>
      <c r="AN171" s="1109"/>
      <c r="AO171" s="1109"/>
      <c r="AP171" s="1109"/>
      <c r="AQ171" s="1109"/>
      <c r="AR171" s="1109"/>
      <c r="AS171" s="1109"/>
      <c r="AT171" s="1109"/>
      <c r="AU171" s="1109"/>
      <c r="AV171" s="1109"/>
      <c r="AW171" s="1109"/>
      <c r="AX171" s="1109"/>
      <c r="AY171" s="1109"/>
      <c r="AZ171" s="1148"/>
      <c r="BA171" s="1149"/>
      <c r="BB171" s="1149"/>
      <c r="BC171" s="1150"/>
      <c r="BD171" s="404"/>
      <c r="BE171" s="404"/>
      <c r="BF171" s="404"/>
      <c r="BG171" s="404"/>
      <c r="BH171" s="404"/>
      <c r="BI171" s="404"/>
      <c r="BJ171" s="404"/>
      <c r="BK171" s="404"/>
      <c r="BL171" s="404"/>
      <c r="BM171" s="404"/>
      <c r="BN171" s="404"/>
      <c r="BO171" s="404"/>
      <c r="BP171" s="404"/>
      <c r="BQ171" s="404"/>
      <c r="BR171" s="404"/>
      <c r="BS171" s="404"/>
      <c r="BT171" s="404"/>
      <c r="BU171" s="404"/>
      <c r="BV171" s="404"/>
      <c r="BW171" s="404"/>
      <c r="BX171" s="404"/>
      <c r="BY171" s="404"/>
      <c r="BZ171" s="404"/>
      <c r="CA171" s="404"/>
      <c r="CB171" s="404"/>
      <c r="CC171" s="404"/>
      <c r="CD171" s="404"/>
      <c r="CE171" s="404"/>
      <c r="CF171" s="404"/>
      <c r="CG171" s="404"/>
      <c r="CH171"/>
    </row>
    <row r="172" spans="1:90" ht="5" customHeight="1" x14ac:dyDescent="0.2">
      <c r="B172" s="373"/>
      <c r="C172" s="373"/>
      <c r="D172" s="373"/>
      <c r="P172" s="1109"/>
      <c r="Q172" s="1109"/>
      <c r="R172" s="1109"/>
      <c r="S172" s="1109"/>
      <c r="T172" s="1110"/>
      <c r="U172" s="1110"/>
      <c r="V172" s="1110"/>
      <c r="W172" s="1110"/>
      <c r="X172" s="1110"/>
      <c r="Y172" s="1110"/>
      <c r="Z172" s="1110"/>
      <c r="AA172" s="1110"/>
      <c r="AB172" s="1110"/>
      <c r="AC172" s="1110"/>
      <c r="AD172" s="1110"/>
      <c r="AE172" s="1110"/>
      <c r="AF172" s="1110"/>
      <c r="AG172" s="1110"/>
      <c r="AH172" s="1110"/>
      <c r="AI172" s="1110"/>
      <c r="AJ172" s="1110"/>
      <c r="AK172" s="1110"/>
      <c r="AL172" s="1110"/>
      <c r="AM172" s="1110"/>
      <c r="AN172" s="1109"/>
      <c r="AO172" s="1109"/>
      <c r="AP172" s="1109"/>
      <c r="AQ172" s="1109"/>
      <c r="AR172" s="1109"/>
      <c r="AS172" s="1109"/>
      <c r="AT172" s="1109"/>
      <c r="AU172" s="1109"/>
      <c r="AV172" s="1109"/>
      <c r="AW172" s="1109"/>
      <c r="AX172" s="1109"/>
      <c r="AY172" s="1109"/>
      <c r="AZ172" s="1148"/>
      <c r="BA172" s="1149"/>
      <c r="BB172" s="1149"/>
      <c r="BC172" s="1150"/>
      <c r="BD172" s="404"/>
      <c r="BE172" s="404"/>
      <c r="BF172" s="404"/>
      <c r="BG172" s="404"/>
      <c r="BH172" s="404"/>
      <c r="BI172" s="404"/>
      <c r="BJ172" s="404"/>
      <c r="BK172" s="404"/>
      <c r="BL172" s="404"/>
      <c r="BM172" s="404"/>
      <c r="BN172" s="404"/>
      <c r="BO172" s="404"/>
      <c r="BP172" s="404"/>
      <c r="BQ172" s="404"/>
      <c r="BR172" s="404"/>
      <c r="BS172" s="404"/>
      <c r="BT172" s="404"/>
      <c r="BU172" s="404"/>
      <c r="BV172" s="404"/>
      <c r="BW172" s="404"/>
      <c r="BX172" s="404"/>
      <c r="BY172" s="404"/>
      <c r="BZ172" s="404"/>
      <c r="CA172" s="404"/>
      <c r="CB172" s="404"/>
      <c r="CC172" s="404"/>
      <c r="CD172" s="404"/>
      <c r="CE172" s="404"/>
      <c r="CF172" s="404"/>
      <c r="CG172" s="404"/>
      <c r="CH172"/>
    </row>
    <row r="173" spans="1:90" ht="5" customHeight="1" x14ac:dyDescent="0.2">
      <c r="B173" s="373"/>
      <c r="C173" s="373"/>
      <c r="D173" s="373"/>
      <c r="E173" s="368"/>
      <c r="F173" s="368"/>
      <c r="H173" s="368"/>
      <c r="I173" s="368"/>
      <c r="J173" s="368"/>
      <c r="K173" s="368"/>
      <c r="L173" s="368"/>
      <c r="P173"/>
      <c r="Q173"/>
      <c r="R173"/>
      <c r="S173"/>
      <c r="T173" s="1110"/>
      <c r="U173" s="1110"/>
      <c r="V173" s="1110"/>
      <c r="W173" s="1110"/>
      <c r="X173" s="1110"/>
      <c r="Y173" s="1110"/>
      <c r="Z173" s="1110"/>
      <c r="AA173" s="1110"/>
      <c r="AB173" s="1110"/>
      <c r="AC173" s="1110"/>
      <c r="AD173" s="1110"/>
      <c r="AE173" s="1110"/>
      <c r="AF173" s="1110"/>
      <c r="AG173" s="1110"/>
      <c r="AH173" s="1110"/>
      <c r="AI173" s="1110"/>
      <c r="AJ173" s="1110"/>
      <c r="AK173" s="1110"/>
      <c r="AL173" s="1110"/>
      <c r="AM173" s="1110"/>
      <c r="AN173"/>
      <c r="AO173"/>
      <c r="AP173"/>
      <c r="AQ173"/>
      <c r="AR173"/>
      <c r="AS173" s="386"/>
      <c r="AT173"/>
      <c r="AU173"/>
      <c r="AV173"/>
      <c r="AW173"/>
      <c r="AX173"/>
      <c r="AY173"/>
      <c r="AZ173" s="1148"/>
      <c r="BA173" s="1149"/>
      <c r="BB173" s="1149"/>
      <c r="BC173" s="1150"/>
      <c r="BD173" s="404"/>
      <c r="BE173" s="404"/>
      <c r="BF173" s="404"/>
      <c r="BG173" s="404"/>
      <c r="BH173" s="404"/>
      <c r="BI173" s="404"/>
      <c r="BJ173" s="404"/>
      <c r="BK173" s="404"/>
      <c r="BL173" s="404"/>
      <c r="BM173" s="404"/>
      <c r="BN173" s="404"/>
      <c r="BO173" s="404"/>
      <c r="BP173" s="404"/>
      <c r="BQ173" s="404"/>
      <c r="BR173" s="404"/>
      <c r="BS173" s="404"/>
      <c r="BT173" s="404"/>
      <c r="BU173" s="404"/>
      <c r="BV173" s="404"/>
      <c r="BW173" s="404"/>
      <c r="BX173" s="404"/>
      <c r="BY173" s="404"/>
      <c r="BZ173" s="404"/>
      <c r="CA173" s="404"/>
      <c r="CB173" s="404"/>
      <c r="CC173" s="404"/>
      <c r="CD173" s="404"/>
      <c r="CE173" s="404"/>
      <c r="CF173" s="404"/>
      <c r="CG173" s="404"/>
      <c r="CH173"/>
    </row>
    <row r="174" spans="1:90" ht="5" customHeight="1" x14ac:dyDescent="0.2">
      <c r="B174" s="373"/>
      <c r="C174" s="373"/>
      <c r="D174" s="373"/>
      <c r="P174"/>
      <c r="Q174"/>
      <c r="R174"/>
      <c r="S174"/>
      <c r="T174" s="1110"/>
      <c r="U174" s="1110"/>
      <c r="V174" s="1110"/>
      <c r="W174" s="1110"/>
      <c r="X174" s="1110"/>
      <c r="Y174" s="1110"/>
      <c r="Z174" s="1110"/>
      <c r="AA174" s="1110"/>
      <c r="AB174" s="1110"/>
      <c r="AC174" s="1110"/>
      <c r="AD174" s="1110"/>
      <c r="AE174" s="1110"/>
      <c r="AF174" s="1110"/>
      <c r="AG174" s="1110"/>
      <c r="AH174" s="1110"/>
      <c r="AI174" s="1110"/>
      <c r="AJ174" s="1110"/>
      <c r="AK174" s="1110"/>
      <c r="AL174" s="1110"/>
      <c r="AM174" s="1110"/>
      <c r="AN174"/>
      <c r="AO174"/>
      <c r="AP174"/>
      <c r="AQ174"/>
      <c r="AR174"/>
      <c r="AS174" s="386"/>
      <c r="AT174"/>
      <c r="AU174"/>
      <c r="AV174"/>
      <c r="AW174"/>
      <c r="AX174"/>
      <c r="AY174"/>
      <c r="AZ174" s="1148"/>
      <c r="BA174" s="1149"/>
      <c r="BB174" s="1149"/>
      <c r="BC174" s="1150"/>
      <c r="BD174" s="404"/>
      <c r="BE174" s="404"/>
      <c r="BF174" s="404"/>
      <c r="BG174" s="404"/>
      <c r="BH174" s="404"/>
      <c r="BI174" s="404"/>
      <c r="BJ174" s="404"/>
      <c r="BK174" s="404"/>
      <c r="BL174" s="404"/>
      <c r="BM174" s="404"/>
      <c r="BN174" s="404"/>
      <c r="BO174" s="404"/>
      <c r="BP174" s="404"/>
      <c r="BQ174" s="404"/>
      <c r="BR174" s="404"/>
      <c r="BS174" s="404"/>
      <c r="BT174" s="404"/>
      <c r="BU174" s="404"/>
      <c r="BV174" s="404"/>
      <c r="BW174" s="404"/>
      <c r="BX174" s="404"/>
      <c r="BY174" s="404"/>
      <c r="BZ174" s="404"/>
      <c r="CA174" s="404"/>
      <c r="CB174" s="404"/>
      <c r="CC174" s="404"/>
      <c r="CD174" s="404"/>
      <c r="CE174" s="404"/>
      <c r="CF174" s="404"/>
      <c r="CG174" s="404"/>
      <c r="CH174"/>
    </row>
    <row r="175" spans="1:90" ht="5" customHeight="1" x14ac:dyDescent="0.2">
      <c r="B175" s="373"/>
      <c r="C175" s="373"/>
      <c r="D175" s="373"/>
      <c r="P175"/>
      <c r="Q175"/>
      <c r="R175"/>
      <c r="S175"/>
      <c r="T175" s="1110"/>
      <c r="U175" s="1110"/>
      <c r="V175" s="1110"/>
      <c r="W175" s="1110"/>
      <c r="X175" s="1110"/>
      <c r="Y175" s="1110"/>
      <c r="Z175" s="1110"/>
      <c r="AA175" s="1110"/>
      <c r="AB175" s="1110"/>
      <c r="AC175" s="1110"/>
      <c r="AD175" s="1110"/>
      <c r="AE175" s="1110"/>
      <c r="AF175"/>
      <c r="AG175"/>
      <c r="AH175"/>
      <c r="AI175"/>
      <c r="AJ175" s="1110"/>
      <c r="AK175" s="1110"/>
      <c r="AL175" s="1110"/>
      <c r="AM175" s="1110"/>
      <c r="AN175"/>
      <c r="AO175"/>
      <c r="AP175"/>
      <c r="AQ175"/>
      <c r="AR175"/>
      <c r="AS175" s="386"/>
      <c r="AT175"/>
      <c r="AU175"/>
      <c r="AV175"/>
      <c r="AW175"/>
      <c r="AX175"/>
      <c r="AY175"/>
      <c r="AZ175" s="1148"/>
      <c r="BA175" s="1149"/>
      <c r="BB175" s="1149"/>
      <c r="BC175" s="1150"/>
      <c r="BD175" s="404"/>
      <c r="BE175" s="404"/>
      <c r="BF175" s="404"/>
      <c r="BG175" s="404"/>
      <c r="BH175" s="404"/>
      <c r="BI175" s="404"/>
      <c r="BJ175" s="404"/>
      <c r="BK175" s="404"/>
      <c r="BL175" s="404"/>
      <c r="BM175" s="404"/>
      <c r="BN175" s="404"/>
      <c r="BO175" s="404"/>
      <c r="BP175" s="404"/>
      <c r="BQ175" s="404"/>
      <c r="BR175" s="404"/>
      <c r="BS175" s="404"/>
      <c r="BT175" s="404"/>
      <c r="BU175" s="404"/>
      <c r="BV175" s="404"/>
      <c r="BW175" s="404"/>
      <c r="BX175" s="404"/>
      <c r="BY175" s="404"/>
      <c r="BZ175" s="404"/>
      <c r="CA175" s="404"/>
      <c r="CB175" s="404"/>
      <c r="CC175" s="404"/>
      <c r="CD175" s="404"/>
      <c r="CE175" s="404"/>
      <c r="CF175" s="404"/>
      <c r="CG175" s="404"/>
      <c r="CH175"/>
    </row>
    <row r="176" spans="1:90" ht="5" customHeight="1" thickBot="1" x14ac:dyDescent="0.25">
      <c r="A176" s="383"/>
      <c r="B176" s="361"/>
      <c r="C176" s="361"/>
      <c r="D176" s="361"/>
      <c r="H176" s="371"/>
      <c r="I176" s="371"/>
      <c r="J176" s="371"/>
      <c r="K176" s="371"/>
      <c r="L176" s="371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 s="1151"/>
      <c r="BA176" s="1152"/>
      <c r="BB176" s="1152"/>
      <c r="BC176" s="1153"/>
      <c r="BD176" s="404"/>
      <c r="BE176" s="404"/>
      <c r="BF176" s="404"/>
      <c r="BG176" s="404"/>
      <c r="BH176" s="404"/>
      <c r="BI176" s="404"/>
      <c r="BJ176" s="404"/>
      <c r="BK176" s="404"/>
      <c r="BL176" s="404"/>
      <c r="BM176" s="404"/>
      <c r="BN176" s="404"/>
      <c r="BO176" s="404"/>
      <c r="BP176" s="404"/>
      <c r="BQ176" s="404"/>
      <c r="BR176" s="404"/>
      <c r="BS176" s="404"/>
      <c r="BT176" s="404"/>
      <c r="BU176" s="404"/>
      <c r="BV176" s="404"/>
      <c r="BW176" s="404"/>
      <c r="BX176" s="404"/>
      <c r="BY176" s="404"/>
      <c r="BZ176" s="404"/>
      <c r="CA176" s="404"/>
      <c r="CB176" s="404"/>
      <c r="CC176" s="404"/>
      <c r="CD176" s="404"/>
      <c r="CE176" s="404"/>
      <c r="CF176" s="404"/>
      <c r="CG176" s="404"/>
      <c r="CH176"/>
    </row>
    <row r="177" spans="1:86" ht="5" customHeight="1" thickTop="1" x14ac:dyDescent="0.25">
      <c r="A177" s="383"/>
      <c r="B177" s="361"/>
      <c r="C177" s="361"/>
      <c r="D177" s="361"/>
      <c r="H177" s="371"/>
      <c r="I177" s="371"/>
      <c r="J177" s="371"/>
      <c r="K177" s="371"/>
      <c r="L177" s="371"/>
      <c r="P177"/>
      <c r="Q177" s="376"/>
      <c r="R177" s="376"/>
      <c r="S177" s="404"/>
      <c r="T177" s="404"/>
      <c r="AV177" s="404"/>
      <c r="AW177" s="404"/>
      <c r="AX177" s="404"/>
      <c r="AY177" s="404"/>
      <c r="AZ177" s="404"/>
      <c r="BA177" s="404"/>
      <c r="BB177" s="404"/>
      <c r="BC177" s="404"/>
      <c r="BD177" s="404"/>
      <c r="BE177" s="404"/>
      <c r="BF177" s="404"/>
      <c r="BG177" s="404"/>
      <c r="BH177" s="404"/>
      <c r="BI177" s="404"/>
      <c r="BJ177" s="404"/>
      <c r="BK177" s="404"/>
      <c r="BL177" s="404"/>
      <c r="BM177" s="404"/>
      <c r="BN177" s="404"/>
      <c r="BO177" s="404"/>
      <c r="BP177" s="404"/>
      <c r="BQ177" s="404"/>
      <c r="BR177" s="404"/>
      <c r="BS177" s="404"/>
      <c r="BT177" s="404"/>
      <c r="BU177" s="404"/>
      <c r="BV177" s="404"/>
      <c r="BW177" s="404"/>
      <c r="BX177" s="404"/>
      <c r="BY177" s="404"/>
      <c r="BZ177" s="404"/>
      <c r="CA177" s="404"/>
      <c r="CB177" s="404"/>
      <c r="CC177" s="404"/>
      <c r="CD177" s="404"/>
      <c r="CE177" s="404"/>
      <c r="CF177" s="404"/>
      <c r="CG177" s="404"/>
      <c r="CH177"/>
    </row>
    <row r="178" spans="1:86" ht="5" customHeight="1" x14ac:dyDescent="0.25">
      <c r="A178" s="383"/>
      <c r="B178" s="361"/>
      <c r="C178" s="361"/>
      <c r="D178" s="361"/>
      <c r="H178" s="371"/>
      <c r="I178" s="371"/>
      <c r="J178" s="371"/>
      <c r="K178" s="371"/>
      <c r="L178" s="371"/>
      <c r="P178"/>
      <c r="Q178" s="376"/>
      <c r="R178" s="376"/>
      <c r="S178" s="404"/>
      <c r="T178" s="404"/>
      <c r="AV178" s="404"/>
      <c r="AW178" s="404"/>
      <c r="AX178" s="404"/>
      <c r="AY178" s="404"/>
      <c r="AZ178" s="404"/>
      <c r="BA178" s="404"/>
      <c r="BB178" s="404"/>
      <c r="BC178" s="404"/>
      <c r="BD178" s="404"/>
      <c r="BE178" s="404"/>
      <c r="BF178" s="404"/>
      <c r="BG178" s="404"/>
      <c r="BH178" s="404"/>
      <c r="BI178" s="404"/>
      <c r="BJ178" s="404"/>
      <c r="BK178" s="404"/>
      <c r="BL178" s="404"/>
      <c r="BM178" s="404"/>
      <c r="BN178" s="404"/>
      <c r="BO178" s="404"/>
      <c r="BP178" s="404"/>
      <c r="BQ178" s="404"/>
      <c r="BR178" s="404"/>
      <c r="BS178" s="404"/>
      <c r="BT178" s="404"/>
      <c r="BU178" s="404"/>
      <c r="BV178" s="404"/>
      <c r="BW178" s="404"/>
      <c r="BX178" s="404"/>
      <c r="BY178" s="404"/>
      <c r="BZ178" s="404"/>
      <c r="CA178" s="404"/>
      <c r="CB178" s="404"/>
      <c r="CC178" s="404"/>
      <c r="CD178" s="404"/>
      <c r="CE178" s="404"/>
      <c r="CF178" s="404"/>
      <c r="CG178" s="404"/>
      <c r="CH178"/>
    </row>
    <row r="179" spans="1:86" ht="5" customHeight="1" x14ac:dyDescent="0.25">
      <c r="A179" s="383"/>
      <c r="B179" s="361"/>
      <c r="C179" s="361"/>
      <c r="D179" s="361"/>
      <c r="H179" s="371"/>
      <c r="I179" s="371"/>
      <c r="J179" s="371"/>
      <c r="K179" s="371"/>
      <c r="L179" s="371"/>
      <c r="P179"/>
      <c r="Q179" s="376"/>
      <c r="R179" s="376"/>
      <c r="S179" s="404"/>
      <c r="T179" s="404"/>
      <c r="AV179" s="404"/>
      <c r="AW179" s="404"/>
      <c r="AX179" s="404"/>
      <c r="AY179" s="404"/>
      <c r="AZ179" s="404"/>
      <c r="BA179" s="404"/>
      <c r="BB179" s="404"/>
      <c r="BC179" s="404"/>
      <c r="BD179" s="404"/>
      <c r="BE179" s="404"/>
      <c r="BF179" s="404"/>
      <c r="BG179" s="404"/>
      <c r="BH179" s="404"/>
      <c r="BI179" s="404"/>
      <c r="BJ179" s="404"/>
      <c r="BK179" s="404"/>
      <c r="BL179" s="404"/>
      <c r="BM179" s="404"/>
      <c r="BN179" s="404"/>
      <c r="BO179" s="404"/>
      <c r="BP179" s="404"/>
      <c r="BQ179" s="404"/>
      <c r="BR179" s="404"/>
      <c r="BS179" s="404"/>
      <c r="BT179" s="404"/>
      <c r="BU179" s="404"/>
      <c r="BV179" s="404"/>
      <c r="BW179" s="404"/>
      <c r="BX179" s="404"/>
      <c r="BY179" s="404"/>
      <c r="BZ179" s="404"/>
      <c r="CA179" s="404"/>
      <c r="CB179" s="404"/>
      <c r="CC179" s="404"/>
      <c r="CD179" s="404"/>
      <c r="CE179" s="404"/>
      <c r="CF179" s="404"/>
      <c r="CG179" s="404"/>
      <c r="CH179"/>
    </row>
    <row r="180" spans="1:86" ht="5" customHeight="1" x14ac:dyDescent="0.2">
      <c r="A180" s="383"/>
      <c r="B180" s="361"/>
      <c r="C180" s="361"/>
      <c r="D180" s="361"/>
      <c r="H180" s="371"/>
      <c r="I180" s="371"/>
      <c r="J180" s="371"/>
      <c r="K180" s="371"/>
      <c r="L180" s="371"/>
      <c r="M180" s="361"/>
      <c r="N180" s="360"/>
      <c r="BU180" s="404"/>
      <c r="BV180" s="404"/>
      <c r="BW180" s="404"/>
      <c r="BX180" s="404"/>
      <c r="BY180" s="404"/>
      <c r="BZ180" s="404"/>
      <c r="CA180" s="404"/>
      <c r="CB180" s="404"/>
      <c r="CC180" s="404"/>
      <c r="CD180" s="404"/>
      <c r="CE180" s="404"/>
      <c r="CF180" s="404"/>
      <c r="CG180" s="404"/>
      <c r="CH180"/>
    </row>
    <row r="181" spans="1:86" ht="5" customHeight="1" x14ac:dyDescent="0.2">
      <c r="B181" s="361"/>
      <c r="C181" s="361"/>
      <c r="D181" s="361"/>
      <c r="L181" s="360"/>
      <c r="M181" s="361"/>
      <c r="N181" s="360"/>
      <c r="BU181" s="404"/>
      <c r="BV181" s="404"/>
      <c r="BW181" s="404"/>
      <c r="BX181" s="404"/>
      <c r="BY181" s="404"/>
      <c r="BZ181" s="404"/>
      <c r="CA181" s="404"/>
      <c r="CB181" s="404"/>
      <c r="CC181" s="404"/>
      <c r="CD181" s="404"/>
      <c r="CE181" s="404"/>
      <c r="CF181" s="404"/>
      <c r="CG181" s="404"/>
      <c r="CH181"/>
    </row>
    <row r="182" spans="1:86" ht="5" customHeight="1" x14ac:dyDescent="0.2">
      <c r="B182" s="361"/>
      <c r="C182" s="361"/>
      <c r="D182" s="361"/>
      <c r="L182" s="360"/>
      <c r="M182" s="359"/>
      <c r="N182" s="359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</row>
    <row r="183" spans="1:86" ht="5" customHeight="1" x14ac:dyDescent="0.2">
      <c r="B183" s="361"/>
      <c r="C183" s="361"/>
      <c r="D183" s="361"/>
      <c r="L183" s="360"/>
      <c r="M183" s="361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</row>
    <row r="184" spans="1:86" ht="5" customHeight="1" x14ac:dyDescent="0.2">
      <c r="B184" s="361"/>
      <c r="C184" s="361"/>
      <c r="D184" s="361"/>
      <c r="L184" s="360"/>
      <c r="M184" s="361"/>
      <c r="N184" s="360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</row>
    <row r="185" spans="1:86" ht="5" customHeight="1" x14ac:dyDescent="0.2">
      <c r="B185" s="361"/>
      <c r="C185" s="361"/>
      <c r="D185" s="361"/>
      <c r="L185" s="360"/>
      <c r="M185" s="361"/>
      <c r="N185" s="360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</row>
    <row r="186" spans="1:86" ht="5" customHeight="1" x14ac:dyDescent="0.2">
      <c r="B186" s="355"/>
      <c r="C186" s="355"/>
      <c r="J186" s="361"/>
      <c r="L186" s="359"/>
      <c r="M186" s="360"/>
      <c r="N186" s="360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</row>
    <row r="187" spans="1:86" ht="5" customHeight="1" x14ac:dyDescent="0.2">
      <c r="B187" s="355"/>
      <c r="C187" s="355"/>
      <c r="J187" s="361"/>
      <c r="L187" s="361"/>
      <c r="M187" s="360"/>
      <c r="N187" s="360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</row>
    <row r="188" spans="1:86" ht="5" customHeight="1" x14ac:dyDescent="0.2">
      <c r="B188" s="355"/>
      <c r="C188" s="355"/>
      <c r="J188" s="361"/>
      <c r="M188" s="360"/>
      <c r="N188" s="360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</row>
    <row r="189" spans="1:86" ht="5" customHeight="1" x14ac:dyDescent="0.2">
      <c r="B189" s="361"/>
      <c r="C189" s="361"/>
      <c r="D189" s="361"/>
      <c r="J189" s="360"/>
      <c r="K189" s="360"/>
      <c r="L189" s="360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</row>
    <row r="190" spans="1:86" ht="5" customHeight="1" x14ac:dyDescent="0.2">
      <c r="B190" s="361"/>
      <c r="C190" s="361"/>
      <c r="D190" s="361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</row>
    <row r="191" spans="1:86" ht="5" customHeight="1" x14ac:dyDescent="0.2">
      <c r="B191" s="361"/>
      <c r="C191" s="361"/>
      <c r="D191" s="36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</row>
    <row r="192" spans="1:86" ht="5" customHeight="1" x14ac:dyDescent="0.2">
      <c r="B192" s="361"/>
      <c r="C192" s="361"/>
      <c r="D192" s="361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</row>
    <row r="193" spans="2:90" ht="5" customHeight="1" x14ac:dyDescent="0.2">
      <c r="B193" s="361"/>
      <c r="C193" s="361"/>
      <c r="D193" s="361"/>
      <c r="H193" s="361"/>
      <c r="I193" s="361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</row>
    <row r="194" spans="2:90" ht="5" customHeight="1" x14ac:dyDescent="0.2">
      <c r="B194" s="361"/>
      <c r="C194" s="361"/>
      <c r="D194" s="361"/>
      <c r="H194" s="361"/>
      <c r="I194" s="361"/>
      <c r="J194" s="361"/>
      <c r="K194" s="361"/>
      <c r="L194" s="361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</row>
    <row r="195" spans="2:90" ht="5" customHeight="1" x14ac:dyDescent="0.2">
      <c r="B195" s="361"/>
      <c r="C195" s="361"/>
      <c r="D195" s="361"/>
      <c r="H195" s="360"/>
      <c r="I195" s="360"/>
      <c r="J195" s="360"/>
      <c r="K195" s="360"/>
      <c r="L195" s="360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 s="354"/>
      <c r="CJ195" s="354"/>
      <c r="CK195" s="354"/>
      <c r="CL195" s="354"/>
    </row>
    <row r="196" spans="2:90" ht="5" customHeight="1" x14ac:dyDescent="0.25">
      <c r="B196" s="361"/>
      <c r="C196" s="361"/>
      <c r="D196" s="361"/>
      <c r="H196" s="360"/>
      <c r="I196" s="360"/>
      <c r="J196" s="360"/>
      <c r="K196" s="360"/>
      <c r="L196" s="360"/>
      <c r="P196"/>
      <c r="Q196" s="376"/>
      <c r="R196" s="37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 s="354"/>
      <c r="CJ196" s="354"/>
      <c r="CK196" s="354"/>
      <c r="CL196" s="354"/>
    </row>
    <row r="197" spans="2:90" ht="5" customHeight="1" x14ac:dyDescent="0.25">
      <c r="B197" s="361"/>
      <c r="C197" s="361"/>
      <c r="D197" s="361"/>
      <c r="H197" s="358"/>
      <c r="I197" s="358"/>
      <c r="J197" s="358"/>
      <c r="K197" s="358"/>
      <c r="L197" s="358"/>
      <c r="P197"/>
      <c r="Q197" s="376"/>
      <c r="R197" s="376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 s="354"/>
      <c r="CJ197" s="354"/>
      <c r="CK197" s="354"/>
      <c r="CL197" s="354"/>
    </row>
    <row r="198" spans="2:90" ht="5" customHeight="1" x14ac:dyDescent="0.25">
      <c r="B198" s="361"/>
      <c r="C198" s="361"/>
      <c r="D198" s="361"/>
      <c r="P198"/>
      <c r="Q198" s="376"/>
      <c r="R198" s="376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 s="391"/>
      <c r="AV198" s="391"/>
      <c r="AW198" s="391"/>
      <c r="AX198" s="391"/>
      <c r="AY198"/>
      <c r="AZ198"/>
      <c r="BA198"/>
      <c r="BB198"/>
      <c r="BC198" s="391"/>
      <c r="BD198" s="391"/>
      <c r="BE198" s="391"/>
      <c r="BF198" s="391"/>
      <c r="BG198" s="391"/>
      <c r="BH198" s="391"/>
      <c r="BI198" s="391"/>
      <c r="BJ198" s="391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 s="354"/>
      <c r="CJ198" s="354"/>
      <c r="CK198" s="354"/>
      <c r="CL198" s="354"/>
    </row>
    <row r="199" spans="2:90" ht="5" customHeight="1" x14ac:dyDescent="0.25">
      <c r="B199" s="361"/>
      <c r="C199" s="361"/>
      <c r="D199" s="361"/>
      <c r="P199"/>
      <c r="Q199" s="376"/>
      <c r="R199" s="376"/>
      <c r="S199" s="386"/>
      <c r="T199" s="386"/>
      <c r="U199" s="386"/>
      <c r="V199" s="386"/>
      <c r="W199" s="386"/>
      <c r="X199" s="386"/>
      <c r="Y199" s="386"/>
      <c r="Z199" s="386"/>
      <c r="AA199" s="386"/>
      <c r="AB199" s="386"/>
      <c r="AC199" s="386"/>
      <c r="AD199" s="386"/>
      <c r="AE199" s="386"/>
      <c r="AF199" s="386"/>
      <c r="AG199" s="386"/>
      <c r="AH199" s="386"/>
      <c r="AI199" s="386"/>
      <c r="AJ199" s="386"/>
      <c r="AK199" s="386"/>
      <c r="AL199" s="386"/>
      <c r="AM199" s="386"/>
      <c r="AN199" s="386"/>
      <c r="AO199" s="386"/>
      <c r="AP199" s="386"/>
      <c r="AQ199" s="386"/>
      <c r="AR199" s="386"/>
      <c r="AS199" s="386"/>
      <c r="AT199" s="386"/>
      <c r="AU199" s="386"/>
      <c r="AV199" s="386"/>
      <c r="AW199" s="386"/>
      <c r="AX199" s="386"/>
      <c r="AY199" s="386"/>
      <c r="AZ199" s="386"/>
      <c r="BA199" s="386"/>
      <c r="BB199" s="386"/>
      <c r="BC199" s="392"/>
      <c r="BD199" s="392"/>
      <c r="BE199" s="392"/>
      <c r="BF199" s="392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</row>
    <row r="200" spans="2:90" ht="5" customHeight="1" x14ac:dyDescent="0.25">
      <c r="B200" s="361"/>
      <c r="C200" s="361"/>
      <c r="D200" s="361"/>
      <c r="P200"/>
      <c r="Q200" s="376"/>
      <c r="R200" s="376"/>
      <c r="S200" s="386"/>
      <c r="T200" s="386"/>
      <c r="U200" s="386"/>
      <c r="V200" s="386"/>
      <c r="W200" s="386"/>
      <c r="X200" s="386"/>
      <c r="Y200" s="386"/>
      <c r="Z200" s="386"/>
      <c r="AA200" s="386"/>
      <c r="AB200" s="386"/>
      <c r="AC200" s="386"/>
      <c r="AD200" s="386"/>
      <c r="AE200" s="386"/>
      <c r="AF200" s="386"/>
      <c r="AG200" s="386"/>
      <c r="AH200" s="386"/>
      <c r="AI200" s="386"/>
      <c r="AJ200" s="386"/>
      <c r="AK200" s="386"/>
      <c r="AL200" s="386"/>
      <c r="AM200" s="386"/>
      <c r="AN200" s="386"/>
      <c r="AO200" s="386"/>
      <c r="AP200" s="386"/>
      <c r="AQ200" s="386"/>
      <c r="AR200" s="386"/>
      <c r="AS200" s="386"/>
      <c r="AT200" s="386"/>
      <c r="AU200" s="386"/>
      <c r="AV200" s="386"/>
      <c r="AW200" s="386"/>
      <c r="AX200" s="386"/>
      <c r="AY200" s="386"/>
      <c r="AZ200" s="386"/>
      <c r="BA200" s="386"/>
      <c r="BB200" s="386"/>
      <c r="BC200" s="392"/>
      <c r="BD200" s="392"/>
      <c r="BE200" s="392"/>
      <c r="BF200" s="392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</row>
    <row r="201" spans="2:90" ht="5" customHeight="1" x14ac:dyDescent="0.25">
      <c r="B201" s="361"/>
      <c r="C201" s="361"/>
      <c r="D201" s="361"/>
      <c r="P201"/>
      <c r="Q201" s="376"/>
      <c r="R201" s="376"/>
      <c r="S201" s="386"/>
      <c r="T201" s="386"/>
      <c r="U201" s="386"/>
      <c r="V201" s="386"/>
      <c r="W201" s="386"/>
      <c r="X201" s="386"/>
      <c r="Y201" s="386"/>
      <c r="Z201" s="386"/>
      <c r="AA201" s="386"/>
      <c r="AB201" s="386"/>
      <c r="AC201" s="386"/>
      <c r="AD201" s="386"/>
      <c r="AE201" s="386"/>
      <c r="AF201" s="386"/>
      <c r="AG201" s="386"/>
      <c r="AH201" s="386"/>
      <c r="AI201" s="386"/>
      <c r="AJ201" s="386"/>
      <c r="AK201" s="386"/>
      <c r="AL201" s="386"/>
      <c r="AM201" s="386"/>
      <c r="AN201" s="386"/>
      <c r="AO201" s="386"/>
      <c r="AP201" s="386"/>
      <c r="AQ201" s="386"/>
      <c r="AR201" s="386"/>
      <c r="AS201" s="386"/>
      <c r="AT201" s="386"/>
      <c r="AU201" s="386"/>
      <c r="AV201" s="386"/>
      <c r="AW201" s="386"/>
      <c r="AX201" s="386"/>
      <c r="AY201" s="386"/>
      <c r="AZ201" s="386"/>
      <c r="BA201" s="386"/>
      <c r="BB201" s="386"/>
      <c r="BC201" s="392"/>
      <c r="BD201" s="392"/>
      <c r="BE201" s="392"/>
      <c r="BF201" s="392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</row>
    <row r="202" spans="2:90" ht="5" customHeight="1" x14ac:dyDescent="0.25">
      <c r="B202" s="361"/>
      <c r="C202" s="361"/>
      <c r="D202" s="361"/>
      <c r="P202"/>
      <c r="Q202" s="376"/>
      <c r="R202" s="376"/>
      <c r="S202" s="386"/>
      <c r="T202" s="386"/>
      <c r="U202" s="386"/>
      <c r="V202" s="386"/>
      <c r="W202" s="386"/>
      <c r="X202" s="386"/>
      <c r="Y202" s="386"/>
      <c r="Z202" s="386"/>
      <c r="AA202" s="386"/>
      <c r="AB202" s="386"/>
      <c r="AC202" s="386"/>
      <c r="AD202" s="386"/>
      <c r="AE202" s="386"/>
      <c r="AF202" s="386"/>
      <c r="AG202" s="386"/>
      <c r="AH202" s="386"/>
      <c r="AI202" s="386"/>
      <c r="AJ202" s="386"/>
      <c r="AK202" s="386"/>
      <c r="AL202" s="386"/>
      <c r="AM202" s="386"/>
      <c r="AN202" s="386"/>
      <c r="AO202" s="386"/>
      <c r="AP202" s="386"/>
      <c r="AQ202" s="386"/>
      <c r="AR202" s="386"/>
      <c r="AS202" s="386"/>
      <c r="AT202" s="386"/>
      <c r="AU202" s="386"/>
      <c r="AV202" s="386"/>
      <c r="AW202" s="386"/>
      <c r="AX202" s="386"/>
      <c r="AY202" s="386"/>
      <c r="AZ202" s="386"/>
      <c r="BA202" s="386"/>
      <c r="BB202" s="386"/>
      <c r="BC202" s="392"/>
      <c r="BD202" s="392"/>
      <c r="BE202" s="392"/>
      <c r="BF202" s="39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</row>
    <row r="203" spans="2:90" ht="5" customHeight="1" x14ac:dyDescent="0.25">
      <c r="B203" s="361"/>
      <c r="C203" s="361"/>
      <c r="D203" s="361"/>
      <c r="P203"/>
      <c r="Q203" s="376"/>
      <c r="R203" s="376"/>
      <c r="S203" s="386"/>
      <c r="T203" s="386"/>
      <c r="U203" s="386"/>
      <c r="V203" s="386"/>
      <c r="W203" s="386"/>
      <c r="X203" s="386"/>
      <c r="Y203" s="386"/>
      <c r="Z203" s="386"/>
      <c r="AA203" s="386"/>
      <c r="AB203" s="386"/>
      <c r="AC203" s="386"/>
      <c r="AD203" s="386"/>
      <c r="AE203" s="386"/>
      <c r="AF203" s="386"/>
      <c r="AG203" s="386"/>
      <c r="AH203" s="386"/>
      <c r="AI203" s="386"/>
      <c r="AJ203" s="386"/>
      <c r="AK203" s="386"/>
      <c r="AL203" s="386"/>
      <c r="AM203" s="386"/>
      <c r="AN203" s="386"/>
      <c r="AO203" s="386"/>
      <c r="AP203" s="386"/>
      <c r="AQ203" s="386"/>
      <c r="AR203" s="386"/>
      <c r="AS203" s="386"/>
      <c r="AT203" s="386"/>
      <c r="AU203" s="386"/>
      <c r="AV203" s="386"/>
      <c r="AW203" s="386"/>
      <c r="AX203" s="386"/>
      <c r="AY203" s="386"/>
      <c r="AZ203" s="386"/>
      <c r="BA203" s="386"/>
      <c r="BB203" s="386"/>
      <c r="BC203" s="392"/>
      <c r="BD203" s="392"/>
      <c r="BE203" s="392"/>
      <c r="BF203" s="392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</row>
    <row r="204" spans="2:90" ht="5" customHeight="1" x14ac:dyDescent="0.25">
      <c r="B204" s="373"/>
      <c r="C204" s="373"/>
      <c r="D204" s="373"/>
      <c r="P204"/>
      <c r="Q204" s="376"/>
      <c r="R204" s="376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392"/>
      <c r="BD204" s="392"/>
      <c r="BE204" s="392"/>
      <c r="BF204" s="392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</row>
    <row r="205" spans="2:90" ht="5" customHeight="1" x14ac:dyDescent="0.25">
      <c r="B205" s="373"/>
      <c r="C205" s="373"/>
      <c r="D205" s="373"/>
      <c r="P205" s="363"/>
      <c r="Q205" s="376"/>
      <c r="R205" s="376"/>
      <c r="S205" s="386"/>
      <c r="T205" s="386"/>
      <c r="U205" s="386"/>
      <c r="V205" s="386"/>
      <c r="W205" s="393"/>
      <c r="X205" s="393"/>
      <c r="Y205" s="393"/>
      <c r="Z205" s="393"/>
      <c r="AA205" s="393"/>
      <c r="AB205" s="393"/>
      <c r="AC205" s="393"/>
      <c r="AD205" s="393"/>
      <c r="AE205" s="393"/>
      <c r="AF205" s="393"/>
      <c r="AG205" s="393"/>
      <c r="AH205" s="393"/>
      <c r="AI205" s="393"/>
      <c r="AJ205" s="393"/>
      <c r="AK205" s="393"/>
      <c r="AL205" s="393"/>
      <c r="AM205" s="393"/>
      <c r="AN205" s="393"/>
      <c r="AO205" s="393"/>
      <c r="AP205" s="393"/>
      <c r="AQ205" s="393"/>
      <c r="AR205" s="393"/>
      <c r="AS205" s="393"/>
      <c r="AT205" s="393"/>
      <c r="AU205" s="393"/>
      <c r="AV205" s="393"/>
      <c r="AW205" s="393"/>
      <c r="AX205" s="393"/>
      <c r="AY205" s="393"/>
      <c r="AZ205" s="393"/>
      <c r="BA205" s="393"/>
      <c r="BB205" s="393"/>
      <c r="BC205" s="392"/>
      <c r="BD205" s="392"/>
      <c r="BE205" s="392"/>
      <c r="BF205" s="392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</row>
    <row r="206" spans="2:90" ht="5" customHeight="1" x14ac:dyDescent="0.25">
      <c r="B206" s="373"/>
      <c r="C206" s="373"/>
      <c r="D206" s="373"/>
      <c r="P206"/>
      <c r="Q206" s="376"/>
      <c r="R206" s="376"/>
      <c r="S206" s="386"/>
      <c r="T206" s="386"/>
      <c r="U206" s="386"/>
      <c r="V206" s="386"/>
      <c r="W206" s="393"/>
      <c r="X206" s="393"/>
      <c r="Y206" s="393"/>
      <c r="Z206" s="393"/>
      <c r="AA206" s="393"/>
      <c r="AB206" s="393"/>
      <c r="AC206" s="393"/>
      <c r="AD206" s="393"/>
      <c r="AE206" s="393"/>
      <c r="AF206" s="393"/>
      <c r="AG206" s="393"/>
      <c r="AH206" s="393"/>
      <c r="AI206" s="393"/>
      <c r="AJ206" s="393"/>
      <c r="AK206" s="393"/>
      <c r="AL206" s="393"/>
      <c r="AM206" s="393"/>
      <c r="AN206" s="393"/>
      <c r="AO206" s="393"/>
      <c r="AP206" s="393"/>
      <c r="AQ206" s="393"/>
      <c r="AR206" s="393"/>
      <c r="AS206" s="393"/>
      <c r="AT206" s="393"/>
      <c r="AU206" s="393"/>
      <c r="AV206" s="393"/>
      <c r="AW206" s="393"/>
      <c r="AX206" s="393"/>
      <c r="AY206" s="393"/>
      <c r="AZ206" s="393"/>
      <c r="BA206" s="393"/>
      <c r="BB206" s="393"/>
      <c r="BC206" s="392"/>
      <c r="BD206" s="392"/>
      <c r="BE206" s="392"/>
      <c r="BF206" s="392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</row>
    <row r="207" spans="2:90" ht="5" customHeight="1" x14ac:dyDescent="0.25">
      <c r="B207" s="373"/>
      <c r="C207" s="373"/>
      <c r="D207" s="373"/>
      <c r="P207"/>
      <c r="Q207" s="376"/>
      <c r="R207" s="376"/>
      <c r="S207" s="386"/>
      <c r="T207" s="386"/>
      <c r="U207" s="386"/>
      <c r="V207" s="386"/>
      <c r="W207" s="393"/>
      <c r="X207" s="393"/>
      <c r="Y207" s="393"/>
      <c r="Z207" s="393"/>
      <c r="AA207" s="393"/>
      <c r="AB207" s="393"/>
      <c r="AC207" s="393"/>
      <c r="AD207" s="393"/>
      <c r="AE207" s="393"/>
      <c r="AF207" s="393"/>
      <c r="AG207" s="393"/>
      <c r="AH207" s="393"/>
      <c r="AI207" s="393"/>
      <c r="AJ207" s="393"/>
      <c r="AK207" s="393"/>
      <c r="AL207" s="393"/>
      <c r="AM207" s="393"/>
      <c r="AN207" s="393"/>
      <c r="AO207" s="393"/>
      <c r="AP207" s="393"/>
      <c r="AQ207" s="393"/>
      <c r="AR207" s="393"/>
      <c r="AS207" s="393"/>
      <c r="AT207" s="393"/>
      <c r="AU207" s="393"/>
      <c r="AV207" s="393"/>
      <c r="AW207" s="393"/>
      <c r="AX207" s="393"/>
      <c r="AY207" s="393"/>
      <c r="AZ207" s="393"/>
      <c r="BA207" s="393"/>
      <c r="BB207" s="393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</row>
    <row r="208" spans="2:90" ht="5" customHeight="1" x14ac:dyDescent="0.25">
      <c r="B208" s="373"/>
      <c r="C208" s="373"/>
      <c r="D208" s="373"/>
      <c r="P208"/>
      <c r="Q208" s="376"/>
      <c r="R208" s="376"/>
      <c r="S208" s="386"/>
      <c r="T208" s="386"/>
      <c r="U208" s="386"/>
      <c r="V208" s="386"/>
      <c r="W208" s="393"/>
      <c r="X208" s="393"/>
      <c r="Y208" s="393"/>
      <c r="Z208" s="393"/>
      <c r="AA208" s="393"/>
      <c r="AB208" s="393"/>
      <c r="AC208" s="393"/>
      <c r="AD208" s="393"/>
      <c r="AE208" s="393"/>
      <c r="AF208" s="393"/>
      <c r="AG208" s="393"/>
      <c r="AH208" s="393"/>
      <c r="AI208" s="393"/>
      <c r="AJ208" s="393"/>
      <c r="AK208" s="393"/>
      <c r="AL208" s="393"/>
      <c r="AM208" s="393"/>
      <c r="AN208" s="393"/>
      <c r="AO208" s="393"/>
      <c r="AP208" s="393"/>
      <c r="AQ208" s="393"/>
      <c r="AR208" s="393"/>
      <c r="AS208" s="393"/>
      <c r="AT208" s="393"/>
      <c r="AU208" s="393"/>
      <c r="AV208" s="393"/>
      <c r="AW208" s="393"/>
      <c r="AX208" s="393"/>
      <c r="AY208" s="393"/>
      <c r="AZ208" s="393"/>
      <c r="BA208" s="393"/>
      <c r="BB208" s="393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</row>
    <row r="209" spans="1:90" ht="5" customHeight="1" x14ac:dyDescent="0.25">
      <c r="A209" s="384"/>
      <c r="B209" s="361"/>
      <c r="C209" s="361"/>
      <c r="D209" s="361"/>
      <c r="P209"/>
      <c r="Q209" s="376"/>
      <c r="R209" s="376"/>
      <c r="S209" s="386"/>
      <c r="T209" s="386"/>
      <c r="U209" s="386"/>
      <c r="V209" s="386"/>
      <c r="W209" s="393"/>
      <c r="X209" s="393"/>
      <c r="Y209" s="393"/>
      <c r="Z209" s="393"/>
      <c r="AA209" s="393"/>
      <c r="AB209" s="393"/>
      <c r="AC209" s="393"/>
      <c r="AD209" s="393"/>
      <c r="AE209" s="393"/>
      <c r="AF209" s="393"/>
      <c r="AG209" s="393"/>
      <c r="AH209" s="393"/>
      <c r="AI209" s="393"/>
      <c r="AJ209" s="393"/>
      <c r="AK209" s="393"/>
      <c r="AL209" s="393"/>
      <c r="AM209" s="393"/>
      <c r="AN209" s="393"/>
      <c r="AO209" s="393"/>
      <c r="AP209" s="393"/>
      <c r="AQ209" s="393"/>
      <c r="AR209" s="393"/>
      <c r="AS209" s="393"/>
      <c r="AT209" s="393"/>
      <c r="AU209" s="393"/>
      <c r="AV209" s="393"/>
      <c r="AW209" s="393"/>
      <c r="AX209" s="393"/>
      <c r="AY209" s="393"/>
      <c r="AZ209" s="393"/>
      <c r="BA209" s="393"/>
      <c r="BB209" s="393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</row>
    <row r="210" spans="1:90" ht="5" customHeight="1" x14ac:dyDescent="0.25">
      <c r="A210" s="384"/>
      <c r="B210" s="361"/>
      <c r="C210" s="361"/>
      <c r="D210" s="361"/>
      <c r="P210"/>
      <c r="Q210" s="376"/>
      <c r="R210" s="376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</row>
    <row r="211" spans="1:90" ht="5" customHeight="1" x14ac:dyDescent="0.25">
      <c r="A211" s="384"/>
      <c r="B211" s="361"/>
      <c r="C211" s="361"/>
      <c r="D211" s="361"/>
      <c r="P211"/>
      <c r="Q211" s="376"/>
      <c r="R211" s="376"/>
      <c r="S211"/>
      <c r="T211"/>
      <c r="U211"/>
      <c r="V211"/>
      <c r="W211" s="390"/>
      <c r="X211" s="389"/>
      <c r="Y211" s="389"/>
      <c r="Z211" s="389"/>
      <c r="AA211" s="390"/>
      <c r="AB211" s="389"/>
      <c r="AC211" s="389"/>
      <c r="AD211" s="389"/>
      <c r="AE211" s="392"/>
      <c r="AF211" s="392"/>
      <c r="AG211" s="392"/>
      <c r="AH211" s="392"/>
      <c r="AI211" s="390"/>
      <c r="AJ211" s="389"/>
      <c r="AK211" s="389"/>
      <c r="AL211" s="389"/>
      <c r="AM211" s="392"/>
      <c r="AN211" s="392"/>
      <c r="AO211" s="392"/>
      <c r="AP211" s="392"/>
      <c r="AQ211" s="390"/>
      <c r="AR211" s="389"/>
      <c r="AS211" s="389"/>
      <c r="AT211" s="389"/>
      <c r="AU211" s="390"/>
      <c r="AV211" s="389"/>
      <c r="AW211" s="389"/>
      <c r="AX211" s="389"/>
      <c r="AY211" s="392"/>
      <c r="AZ211" s="392"/>
      <c r="BA211" s="392"/>
      <c r="BB211" s="392"/>
      <c r="BC211" s="390"/>
      <c r="BD211" s="389"/>
      <c r="BE211" s="389"/>
      <c r="BF211" s="389"/>
      <c r="BG211" s="390"/>
      <c r="BH211" s="389"/>
      <c r="BI211" s="389"/>
      <c r="BJ211" s="389"/>
      <c r="BK211" s="392"/>
      <c r="BL211" s="392"/>
      <c r="BM211" s="392"/>
      <c r="BN211" s="392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</row>
    <row r="212" spans="1:90" ht="5" customHeight="1" x14ac:dyDescent="0.25">
      <c r="A212" s="384"/>
      <c r="B212" s="361"/>
      <c r="C212" s="361"/>
      <c r="D212" s="361"/>
      <c r="P212"/>
      <c r="Q212" s="376"/>
      <c r="R212" s="376"/>
      <c r="S212"/>
      <c r="T212"/>
      <c r="U212"/>
      <c r="V212"/>
      <c r="W212" s="389"/>
      <c r="X212" s="389"/>
      <c r="Y212" s="389"/>
      <c r="Z212" s="389"/>
      <c r="AA212" s="389"/>
      <c r="AB212" s="389"/>
      <c r="AC212" s="389"/>
      <c r="AD212" s="389"/>
      <c r="AE212" s="392"/>
      <c r="AF212" s="392"/>
      <c r="AG212" s="392"/>
      <c r="AH212" s="392"/>
      <c r="AI212" s="389"/>
      <c r="AJ212" s="389"/>
      <c r="AK212" s="389"/>
      <c r="AL212" s="389"/>
      <c r="AM212" s="392"/>
      <c r="AN212" s="392"/>
      <c r="AO212" s="392"/>
      <c r="AP212" s="392"/>
      <c r="AQ212" s="389"/>
      <c r="AR212" s="389"/>
      <c r="AS212" s="389"/>
      <c r="AT212" s="389"/>
      <c r="AU212" s="389"/>
      <c r="AV212" s="389"/>
      <c r="AW212" s="389"/>
      <c r="AX212" s="389"/>
      <c r="AY212" s="392"/>
      <c r="AZ212" s="392"/>
      <c r="BA212" s="392"/>
      <c r="BB212" s="392"/>
      <c r="BC212" s="389"/>
      <c r="BD212" s="389"/>
      <c r="BE212" s="389"/>
      <c r="BF212" s="389"/>
      <c r="BG212" s="389"/>
      <c r="BH212" s="389"/>
      <c r="BI212" s="389"/>
      <c r="BJ212" s="389"/>
      <c r="BK212" s="392"/>
      <c r="BL212" s="392"/>
      <c r="BM212" s="392"/>
      <c r="BN212" s="39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</row>
    <row r="213" spans="1:90" ht="5" customHeight="1" x14ac:dyDescent="0.25">
      <c r="A213" s="384"/>
      <c r="B213" s="361"/>
      <c r="C213" s="361"/>
      <c r="D213" s="361"/>
      <c r="P213"/>
      <c r="Q213" s="376"/>
      <c r="R213" s="376"/>
      <c r="S213"/>
      <c r="T213"/>
      <c r="U213"/>
      <c r="V213"/>
      <c r="W213" s="389"/>
      <c r="X213" s="389"/>
      <c r="Y213" s="389"/>
      <c r="Z213" s="389"/>
      <c r="AA213" s="389"/>
      <c r="AB213" s="389"/>
      <c r="AC213" s="389"/>
      <c r="AD213" s="389"/>
      <c r="AE213" s="392"/>
      <c r="AF213" s="392"/>
      <c r="AG213" s="392"/>
      <c r="AH213" s="392"/>
      <c r="AI213" s="389"/>
      <c r="AJ213" s="389"/>
      <c r="AK213" s="389"/>
      <c r="AL213" s="389"/>
      <c r="AM213" s="392"/>
      <c r="AN213" s="392"/>
      <c r="AO213" s="392"/>
      <c r="AP213" s="392"/>
      <c r="AQ213" s="389"/>
      <c r="AR213" s="389"/>
      <c r="AS213" s="389"/>
      <c r="AT213" s="389"/>
      <c r="AU213" s="389"/>
      <c r="AV213" s="389"/>
      <c r="AW213" s="389"/>
      <c r="AX213" s="389"/>
      <c r="AY213" s="392"/>
      <c r="AZ213" s="392"/>
      <c r="BA213" s="392"/>
      <c r="BB213" s="392"/>
      <c r="BC213" s="389"/>
      <c r="BD213" s="389"/>
      <c r="BE213" s="389"/>
      <c r="BF213" s="389"/>
      <c r="BG213" s="389"/>
      <c r="BH213" s="389"/>
      <c r="BI213" s="389"/>
      <c r="BJ213" s="389"/>
      <c r="BK213" s="392"/>
      <c r="BL213" s="392"/>
      <c r="BM213" s="392"/>
      <c r="BN213" s="392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</row>
    <row r="214" spans="1:90" ht="5" customHeight="1" x14ac:dyDescent="0.25">
      <c r="A214" s="384"/>
      <c r="B214" s="361"/>
      <c r="C214" s="361"/>
      <c r="D214" s="361"/>
      <c r="H214" s="372"/>
      <c r="I214" s="372"/>
      <c r="J214" s="372"/>
      <c r="K214" s="372"/>
      <c r="L214" s="372"/>
      <c r="P214"/>
      <c r="Q214" s="376"/>
      <c r="R214" s="376"/>
      <c r="S214" s="386"/>
      <c r="T214" s="386"/>
      <c r="U214" s="386"/>
      <c r="V214" s="386"/>
      <c r="W214" s="386"/>
      <c r="X214" s="386"/>
      <c r="Y214" s="386"/>
      <c r="Z214" s="386"/>
      <c r="AA214" s="386"/>
      <c r="AB214" s="386"/>
      <c r="AC214" s="386"/>
      <c r="AD214" s="386"/>
      <c r="AE214" s="386"/>
      <c r="AF214" s="386"/>
      <c r="AG214" s="386"/>
      <c r="AH214" s="386"/>
      <c r="AI214" s="386"/>
      <c r="AJ214" s="386"/>
      <c r="AK214" s="386"/>
      <c r="AL214" s="386"/>
      <c r="AM214" s="386"/>
      <c r="AN214" s="386"/>
      <c r="AO214" s="386"/>
      <c r="AP214" s="386"/>
      <c r="AQ214" s="386"/>
      <c r="AR214" s="386"/>
      <c r="AS214" s="386"/>
      <c r="AT214" s="386"/>
      <c r="AU214" s="386"/>
      <c r="AV214" s="386"/>
      <c r="AW214" s="386"/>
      <c r="AX214" s="386"/>
      <c r="AY214" s="390"/>
      <c r="AZ214" s="390"/>
      <c r="BA214" s="390"/>
      <c r="BB214" s="390"/>
      <c r="BC214" s="386"/>
      <c r="BD214" s="386"/>
      <c r="BE214" s="386"/>
      <c r="BF214" s="386"/>
      <c r="BG214" s="386"/>
      <c r="BH214" s="386"/>
      <c r="BI214" s="386"/>
      <c r="BJ214" s="386"/>
      <c r="BK214" s="386"/>
      <c r="BL214" s="386"/>
      <c r="BM214" s="386"/>
      <c r="BN214" s="386"/>
      <c r="BO214" s="386"/>
      <c r="BP214" s="386"/>
      <c r="BQ214" s="386"/>
      <c r="BR214" s="386"/>
      <c r="BS214" s="386"/>
      <c r="BT214" s="386"/>
      <c r="BU214" s="386"/>
      <c r="BV214" s="386"/>
      <c r="BW214" s="386"/>
      <c r="BX214" s="386"/>
      <c r="BY214" s="386"/>
      <c r="BZ214" s="386"/>
      <c r="CA214" s="386"/>
      <c r="CB214" s="386"/>
      <c r="CC214" s="386"/>
      <c r="CD214" s="386"/>
      <c r="CE214" s="390"/>
      <c r="CF214" s="390"/>
      <c r="CG214" s="390"/>
      <c r="CH214" s="390"/>
    </row>
    <row r="215" spans="1:90" ht="5" customHeight="1" x14ac:dyDescent="0.25">
      <c r="A215" s="384"/>
      <c r="B215" s="361"/>
      <c r="C215" s="361"/>
      <c r="D215" s="361"/>
      <c r="H215" s="372"/>
      <c r="I215" s="372"/>
      <c r="J215" s="372"/>
      <c r="K215" s="372"/>
      <c r="L215" s="372"/>
      <c r="P215"/>
      <c r="Q215" s="376"/>
      <c r="R215" s="376"/>
      <c r="S215" s="386"/>
      <c r="T215" s="386"/>
      <c r="U215" s="386"/>
      <c r="V215" s="386"/>
      <c r="W215" s="386"/>
      <c r="X215" s="386"/>
      <c r="Y215" s="386"/>
      <c r="Z215" s="386"/>
      <c r="AA215" s="386"/>
      <c r="AB215" s="386"/>
      <c r="AC215" s="386"/>
      <c r="AD215" s="386"/>
      <c r="AE215" s="386"/>
      <c r="AF215" s="386"/>
      <c r="AG215" s="386"/>
      <c r="AH215" s="386"/>
      <c r="AI215" s="386"/>
      <c r="AJ215" s="386"/>
      <c r="AK215" s="386"/>
      <c r="AL215" s="386"/>
      <c r="AM215" s="386"/>
      <c r="AN215" s="386"/>
      <c r="AO215" s="386"/>
      <c r="AP215" s="386"/>
      <c r="AQ215" s="386"/>
      <c r="AR215" s="386"/>
      <c r="AS215" s="386"/>
      <c r="AT215" s="386"/>
      <c r="AU215" s="386"/>
      <c r="AV215" s="386"/>
      <c r="AW215" s="386"/>
      <c r="AX215" s="386"/>
      <c r="AY215" s="390"/>
      <c r="AZ215" s="390"/>
      <c r="BA215" s="390"/>
      <c r="BB215" s="390"/>
      <c r="BC215" s="386"/>
      <c r="BD215" s="386"/>
      <c r="BE215" s="386"/>
      <c r="BF215" s="386"/>
      <c r="BG215" s="386"/>
      <c r="BH215" s="386"/>
      <c r="BI215" s="386"/>
      <c r="BJ215" s="386"/>
      <c r="BK215" s="386"/>
      <c r="BL215" s="386"/>
      <c r="BM215" s="386"/>
      <c r="BN215" s="386"/>
      <c r="BO215" s="386"/>
      <c r="BP215" s="386"/>
      <c r="BQ215" s="386"/>
      <c r="BR215" s="386"/>
      <c r="BS215" s="386"/>
      <c r="BT215" s="386"/>
      <c r="BU215" s="386"/>
      <c r="BV215" s="386"/>
      <c r="BW215" s="386"/>
      <c r="BX215" s="386"/>
      <c r="BY215" s="386"/>
      <c r="BZ215" s="386"/>
      <c r="CA215" s="386"/>
      <c r="CB215" s="386"/>
      <c r="CC215" s="386"/>
      <c r="CD215" s="386"/>
      <c r="CE215" s="390"/>
      <c r="CF215" s="390"/>
      <c r="CG215" s="390"/>
      <c r="CH215" s="390"/>
    </row>
    <row r="216" spans="1:90" ht="5" customHeight="1" x14ac:dyDescent="0.25">
      <c r="A216" s="384"/>
      <c r="B216" s="361"/>
      <c r="C216" s="361"/>
      <c r="D216" s="361"/>
      <c r="H216" s="372"/>
      <c r="I216" s="372"/>
      <c r="J216" s="372"/>
      <c r="K216" s="372"/>
      <c r="L216" s="372"/>
      <c r="P216"/>
      <c r="Q216" s="376"/>
      <c r="R216" s="376"/>
      <c r="S216" s="386"/>
      <c r="T216" s="386"/>
      <c r="U216" s="386"/>
      <c r="V216" s="386"/>
      <c r="W216" s="386"/>
      <c r="X216" s="386"/>
      <c r="Y216" s="386"/>
      <c r="Z216" s="386"/>
      <c r="AA216" s="386"/>
      <c r="AB216" s="386"/>
      <c r="AC216" s="386"/>
      <c r="AD216" s="386"/>
      <c r="AE216" s="386"/>
      <c r="AF216" s="386"/>
      <c r="AG216" s="386"/>
      <c r="AH216" s="386"/>
      <c r="AI216" s="386"/>
      <c r="AJ216" s="386"/>
      <c r="AK216" s="386"/>
      <c r="AL216" s="386"/>
      <c r="AM216" s="386"/>
      <c r="AN216" s="386"/>
      <c r="AO216" s="386"/>
      <c r="AP216" s="386"/>
      <c r="AQ216" s="386"/>
      <c r="AR216" s="386"/>
      <c r="AS216" s="386"/>
      <c r="AT216" s="386"/>
      <c r="AU216" s="386"/>
      <c r="AV216" s="386"/>
      <c r="AW216" s="386"/>
      <c r="AX216" s="386"/>
      <c r="AY216" s="390"/>
      <c r="AZ216" s="390"/>
      <c r="BA216" s="390"/>
      <c r="BB216" s="390"/>
      <c r="BC216" s="386"/>
      <c r="BD216" s="386"/>
      <c r="BE216" s="386"/>
      <c r="BF216" s="386"/>
      <c r="BG216" s="386"/>
      <c r="BH216" s="386"/>
      <c r="BI216" s="386"/>
      <c r="BJ216" s="386"/>
      <c r="BK216" s="386"/>
      <c r="BL216" s="386"/>
      <c r="BM216" s="386"/>
      <c r="BN216" s="386"/>
      <c r="BO216" s="386"/>
      <c r="BP216" s="386"/>
      <c r="BQ216" s="386"/>
      <c r="BR216" s="386"/>
      <c r="BS216" s="386"/>
      <c r="BT216" s="386"/>
      <c r="BU216" s="386"/>
      <c r="BV216" s="386"/>
      <c r="BW216" s="386"/>
      <c r="BX216" s="386"/>
      <c r="BY216" s="386"/>
      <c r="BZ216" s="386"/>
      <c r="CA216" s="386"/>
      <c r="CB216" s="386"/>
      <c r="CC216" s="386"/>
      <c r="CD216" s="386"/>
      <c r="CE216" s="390"/>
      <c r="CF216" s="390"/>
      <c r="CG216" s="390"/>
      <c r="CH216" s="390"/>
      <c r="CI216" s="354"/>
      <c r="CJ216" s="354"/>
      <c r="CK216" s="354"/>
      <c r="CL216" s="354"/>
    </row>
    <row r="217" spans="1:90" ht="5" customHeight="1" x14ac:dyDescent="0.25">
      <c r="A217" s="384"/>
      <c r="B217" s="361"/>
      <c r="C217" s="361"/>
      <c r="D217" s="361"/>
      <c r="H217" s="372"/>
      <c r="I217" s="372"/>
      <c r="J217" s="372"/>
      <c r="K217" s="372"/>
      <c r="L217" s="372"/>
      <c r="P217"/>
      <c r="Q217" s="376"/>
      <c r="R217" s="376"/>
      <c r="S217" s="386"/>
      <c r="T217" s="386"/>
      <c r="U217" s="386"/>
      <c r="V217" s="386"/>
      <c r="W217" s="386"/>
      <c r="X217" s="386"/>
      <c r="Y217" s="386"/>
      <c r="Z217" s="386"/>
      <c r="AA217" s="386"/>
      <c r="AB217" s="386"/>
      <c r="AC217" s="386"/>
      <c r="AD217" s="386"/>
      <c r="AE217" s="386"/>
      <c r="AF217" s="386"/>
      <c r="AG217" s="386"/>
      <c r="AH217" s="386"/>
      <c r="AI217" s="386"/>
      <c r="AJ217" s="386"/>
      <c r="AK217" s="386"/>
      <c r="AL217" s="386"/>
      <c r="AM217" s="386"/>
      <c r="AN217" s="386"/>
      <c r="AO217" s="386"/>
      <c r="AP217" s="386"/>
      <c r="AQ217" s="386"/>
      <c r="AR217" s="386"/>
      <c r="AS217" s="386"/>
      <c r="AT217" s="386"/>
      <c r="AU217" s="386"/>
      <c r="AV217" s="386"/>
      <c r="AW217" s="386"/>
      <c r="AX217" s="386"/>
      <c r="AY217" s="390"/>
      <c r="AZ217" s="390"/>
      <c r="BA217" s="390"/>
      <c r="BB217" s="390"/>
      <c r="BC217" s="386"/>
      <c r="BD217" s="386"/>
      <c r="BE217" s="386"/>
      <c r="BF217" s="386"/>
      <c r="BG217" s="386"/>
      <c r="BH217" s="386"/>
      <c r="BI217" s="386"/>
      <c r="BJ217" s="386"/>
      <c r="BK217" s="386"/>
      <c r="BL217" s="386"/>
      <c r="BM217" s="386"/>
      <c r="BN217" s="386"/>
      <c r="BO217" s="386"/>
      <c r="BP217" s="386"/>
      <c r="BQ217" s="386"/>
      <c r="BR217" s="386"/>
      <c r="BS217" s="386"/>
      <c r="BT217" s="386"/>
      <c r="BU217" s="386"/>
      <c r="BV217" s="386"/>
      <c r="BW217" s="386"/>
      <c r="BX217" s="386"/>
      <c r="BY217" s="386"/>
      <c r="BZ217" s="386"/>
      <c r="CA217" s="386"/>
      <c r="CB217" s="386"/>
      <c r="CC217" s="386"/>
      <c r="CD217" s="386"/>
      <c r="CE217" s="390"/>
      <c r="CF217" s="390"/>
      <c r="CG217" s="390"/>
      <c r="CH217" s="390"/>
      <c r="CI217" s="354"/>
      <c r="CJ217" s="354"/>
      <c r="CK217" s="354"/>
      <c r="CL217" s="354"/>
    </row>
    <row r="218" spans="1:90" ht="5" customHeight="1" x14ac:dyDescent="0.25">
      <c r="A218" s="384"/>
      <c r="B218" s="361"/>
      <c r="C218" s="361"/>
      <c r="D218" s="361"/>
      <c r="H218" s="372"/>
      <c r="I218" s="372"/>
      <c r="J218" s="372"/>
      <c r="K218" s="372"/>
      <c r="L218" s="372"/>
      <c r="P218"/>
      <c r="Q218" s="376"/>
      <c r="R218" s="376"/>
      <c r="S218" s="386"/>
      <c r="T218" s="386"/>
      <c r="U218" s="386"/>
      <c r="V218" s="386"/>
      <c r="W218" s="386"/>
      <c r="X218" s="386"/>
      <c r="Y218" s="386"/>
      <c r="Z218" s="386"/>
      <c r="AA218" s="386"/>
      <c r="AB218" s="386"/>
      <c r="AC218" s="386"/>
      <c r="AD218" s="386"/>
      <c r="AE218" s="386"/>
      <c r="AF218" s="386"/>
      <c r="AG218" s="386"/>
      <c r="AH218" s="386"/>
      <c r="AI218" s="386"/>
      <c r="AJ218" s="386"/>
      <c r="AK218" s="386"/>
      <c r="AL218" s="386"/>
      <c r="AM218" s="386"/>
      <c r="AN218" s="386"/>
      <c r="AO218" s="386"/>
      <c r="AP218" s="386"/>
      <c r="AQ218" s="386"/>
      <c r="AR218" s="386"/>
      <c r="AS218" s="386"/>
      <c r="AT218" s="386"/>
      <c r="AU218" s="386"/>
      <c r="AV218" s="386"/>
      <c r="AW218" s="386"/>
      <c r="AX218" s="386"/>
      <c r="AY218" s="390"/>
      <c r="AZ218" s="390"/>
      <c r="BA218" s="390"/>
      <c r="BB218" s="390"/>
      <c r="BC218" s="386"/>
      <c r="BD218" s="386"/>
      <c r="BE218" s="386"/>
      <c r="BF218" s="386"/>
      <c r="BG218" s="386"/>
      <c r="BH218" s="386"/>
      <c r="BI218" s="386"/>
      <c r="BJ218" s="386"/>
      <c r="BK218" s="386"/>
      <c r="BL218" s="386"/>
      <c r="BM218" s="386"/>
      <c r="BN218" s="386"/>
      <c r="BO218" s="386"/>
      <c r="BP218" s="386"/>
      <c r="BQ218" s="386"/>
      <c r="BR218" s="386"/>
      <c r="BS218" s="386"/>
      <c r="BT218" s="386"/>
      <c r="BU218" s="386"/>
      <c r="BV218" s="386"/>
      <c r="BW218" s="386"/>
      <c r="BX218" s="386"/>
      <c r="BY218" s="386"/>
      <c r="BZ218" s="386"/>
      <c r="CA218" s="386"/>
      <c r="CB218" s="386"/>
      <c r="CC218" s="386"/>
      <c r="CD218" s="386"/>
      <c r="CE218" s="390"/>
      <c r="CF218" s="390"/>
      <c r="CG218" s="390"/>
      <c r="CH218" s="390"/>
      <c r="CI218" s="354"/>
      <c r="CJ218" s="354"/>
      <c r="CK218" s="354"/>
      <c r="CL218" s="354"/>
    </row>
    <row r="219" spans="1:90" ht="5" customHeight="1" x14ac:dyDescent="0.25">
      <c r="B219" s="373"/>
      <c r="C219" s="373"/>
      <c r="D219" s="373"/>
      <c r="H219" s="372"/>
      <c r="P219"/>
      <c r="Q219" s="376"/>
      <c r="R219" s="376"/>
      <c r="S219" s="390"/>
      <c r="T219" s="390"/>
      <c r="U219" s="390"/>
      <c r="V219" s="390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 s="390"/>
      <c r="AZ219" s="390"/>
      <c r="BA219" s="390"/>
      <c r="BB219" s="390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 s="24"/>
      <c r="CB219" s="24"/>
      <c r="CC219" s="24"/>
      <c r="CD219" s="24"/>
      <c r="CE219" s="390"/>
      <c r="CF219" s="390"/>
      <c r="CG219" s="390"/>
      <c r="CH219" s="390"/>
    </row>
    <row r="220" spans="1:90" ht="5" customHeight="1" x14ac:dyDescent="0.25">
      <c r="B220" s="373"/>
      <c r="C220" s="373"/>
      <c r="D220" s="373"/>
      <c r="H220" s="372"/>
      <c r="P220"/>
      <c r="Q220" s="376"/>
      <c r="R220" s="376"/>
      <c r="S220" s="390"/>
      <c r="T220" s="390"/>
      <c r="U220" s="390"/>
      <c r="V220" s="390"/>
      <c r="W220" s="386"/>
      <c r="X220" s="386"/>
      <c r="Y220" s="386"/>
      <c r="Z220" s="386"/>
      <c r="AA220" s="386"/>
      <c r="AB220" s="386"/>
      <c r="AC220" s="386"/>
      <c r="AD220" s="386"/>
      <c r="AE220" s="386"/>
      <c r="AF220" s="386"/>
      <c r="AG220" s="386"/>
      <c r="AH220" s="386"/>
      <c r="AI220" s="386"/>
      <c r="AJ220" s="386"/>
      <c r="AK220" s="386"/>
      <c r="AL220" s="386"/>
      <c r="AM220" s="386"/>
      <c r="AN220" s="386"/>
      <c r="AO220" s="386"/>
      <c r="AP220" s="386"/>
      <c r="AQ220" s="386"/>
      <c r="AR220" s="386"/>
      <c r="AS220" s="386"/>
      <c r="AT220" s="386"/>
      <c r="AU220" s="386"/>
      <c r="AV220" s="386"/>
      <c r="AW220" s="386"/>
      <c r="AX220" s="386"/>
      <c r="AY220" s="390"/>
      <c r="AZ220" s="390"/>
      <c r="BA220" s="390"/>
      <c r="BB220" s="390"/>
      <c r="BC220" s="386"/>
      <c r="BD220" s="386"/>
      <c r="BE220" s="386"/>
      <c r="BF220" s="386"/>
      <c r="BG220" s="386"/>
      <c r="BH220" s="386"/>
      <c r="BI220" s="386"/>
      <c r="BJ220" s="386"/>
      <c r="BK220" s="386"/>
      <c r="BL220" s="386"/>
      <c r="BM220" s="386"/>
      <c r="BN220" s="386"/>
      <c r="BO220" s="386"/>
      <c r="BP220" s="386"/>
      <c r="BQ220" s="386"/>
      <c r="BR220" s="386"/>
      <c r="BS220" s="386"/>
      <c r="BT220" s="386"/>
      <c r="BU220" s="386"/>
      <c r="BV220" s="386"/>
      <c r="BW220" s="386"/>
      <c r="BX220" s="386"/>
      <c r="BY220" s="386"/>
      <c r="BZ220" s="386"/>
      <c r="CA220" s="386"/>
      <c r="CB220" s="386"/>
      <c r="CC220" s="386"/>
      <c r="CD220" s="386"/>
      <c r="CE220" s="390"/>
      <c r="CF220" s="390"/>
      <c r="CG220" s="390"/>
      <c r="CH220" s="390"/>
    </row>
    <row r="221" spans="1:90" ht="5" customHeight="1" x14ac:dyDescent="0.25">
      <c r="B221" s="373"/>
      <c r="C221" s="373"/>
      <c r="D221" s="373"/>
      <c r="H221" s="372"/>
      <c r="P221"/>
      <c r="Q221" s="376"/>
      <c r="R221" s="376"/>
      <c r="S221"/>
      <c r="T221"/>
      <c r="U221"/>
      <c r="V221"/>
      <c r="W221" s="386"/>
      <c r="X221" s="386"/>
      <c r="Y221" s="386"/>
      <c r="Z221" s="386"/>
      <c r="AA221" s="386"/>
      <c r="AB221" s="386"/>
      <c r="AC221" s="386"/>
      <c r="AD221" s="386"/>
      <c r="AE221" s="386"/>
      <c r="AF221" s="386"/>
      <c r="AG221" s="386"/>
      <c r="AH221" s="386"/>
      <c r="AI221" s="386"/>
      <c r="AJ221" s="386"/>
      <c r="AK221" s="386"/>
      <c r="AL221" s="386"/>
      <c r="AM221" s="386"/>
      <c r="AN221" s="386"/>
      <c r="AO221" s="386"/>
      <c r="AP221" s="386"/>
      <c r="AQ221" s="386"/>
      <c r="AR221" s="386"/>
      <c r="AS221" s="386"/>
      <c r="AT221" s="386"/>
      <c r="AU221" s="386"/>
      <c r="AV221" s="386"/>
      <c r="AW221" s="386"/>
      <c r="AX221" s="386"/>
      <c r="AY221" s="390"/>
      <c r="AZ221" s="390"/>
      <c r="BA221" s="390"/>
      <c r="BB221" s="390"/>
      <c r="BC221" s="386"/>
      <c r="BD221" s="386"/>
      <c r="BE221" s="386"/>
      <c r="BF221" s="386"/>
      <c r="BG221" s="386"/>
      <c r="BH221" s="386"/>
      <c r="BI221" s="386"/>
      <c r="BJ221" s="386"/>
      <c r="BK221" s="386"/>
      <c r="BL221" s="386"/>
      <c r="BM221" s="386"/>
      <c r="BN221" s="386"/>
      <c r="BO221" s="386"/>
      <c r="BP221" s="386"/>
      <c r="BQ221" s="386"/>
      <c r="BR221" s="386"/>
      <c r="BS221" s="386"/>
      <c r="BT221" s="386"/>
      <c r="BU221" s="386"/>
      <c r="BV221" s="386"/>
      <c r="BW221" s="386"/>
      <c r="BX221" s="386"/>
      <c r="BY221" s="386"/>
      <c r="BZ221" s="386"/>
      <c r="CA221" s="386"/>
      <c r="CB221" s="386"/>
      <c r="CC221" s="386"/>
      <c r="CD221" s="386"/>
      <c r="CE221" s="390"/>
      <c r="CF221" s="390"/>
      <c r="CG221" s="390"/>
      <c r="CH221" s="390"/>
    </row>
    <row r="222" spans="1:90" ht="5" customHeight="1" x14ac:dyDescent="0.25">
      <c r="B222" s="373"/>
      <c r="C222" s="373"/>
      <c r="D222" s="373"/>
      <c r="H222" s="372"/>
      <c r="P222"/>
      <c r="Q222" s="376"/>
      <c r="R222" s="376"/>
      <c r="S222"/>
      <c r="T222"/>
      <c r="U222"/>
      <c r="V222"/>
      <c r="W222" s="386"/>
      <c r="X222" s="386"/>
      <c r="Y222" s="386"/>
      <c r="Z222" s="386"/>
      <c r="AA222" s="386"/>
      <c r="AB222" s="386"/>
      <c r="AC222" s="386"/>
      <c r="AD222" s="386"/>
      <c r="AE222" s="386"/>
      <c r="AF222" s="386"/>
      <c r="AG222" s="386"/>
      <c r="AH222" s="386"/>
      <c r="AI222" s="386"/>
      <c r="AJ222" s="386"/>
      <c r="AK222" s="386"/>
      <c r="AL222" s="386"/>
      <c r="AM222" s="386"/>
      <c r="AN222" s="386"/>
      <c r="AO222" s="386"/>
      <c r="AP222" s="386"/>
      <c r="AQ222" s="386"/>
      <c r="AR222" s="386"/>
      <c r="AS222" s="386"/>
      <c r="AT222" s="386"/>
      <c r="AU222" s="386"/>
      <c r="AV222" s="386"/>
      <c r="AW222" s="386"/>
      <c r="AX222" s="386"/>
      <c r="AY222"/>
      <c r="AZ222"/>
      <c r="BA222"/>
      <c r="BB222"/>
      <c r="BC222" s="386"/>
      <c r="BD222" s="386"/>
      <c r="BE222" s="386"/>
      <c r="BF222" s="386"/>
      <c r="BG222" s="386"/>
      <c r="BH222" s="386"/>
      <c r="BI222" s="386"/>
      <c r="BJ222" s="386"/>
      <c r="BK222" s="386"/>
      <c r="BL222" s="386"/>
      <c r="BM222" s="386"/>
      <c r="BN222" s="386"/>
      <c r="BO222" s="386"/>
      <c r="BP222" s="386"/>
      <c r="BQ222" s="386"/>
      <c r="BR222" s="386"/>
      <c r="BS222" s="386"/>
      <c r="BT222" s="386"/>
      <c r="BU222" s="386"/>
      <c r="BV222" s="386"/>
      <c r="BW222" s="386"/>
      <c r="BX222" s="386"/>
      <c r="BY222" s="386"/>
      <c r="BZ222" s="386"/>
      <c r="CA222" s="386"/>
      <c r="CB222" s="386"/>
      <c r="CC222" s="386"/>
      <c r="CD222" s="386"/>
      <c r="CE222"/>
      <c r="CF222"/>
      <c r="CG222"/>
      <c r="CH222"/>
    </row>
    <row r="223" spans="1:90" ht="5" customHeight="1" x14ac:dyDescent="0.25">
      <c r="B223" s="373"/>
      <c r="C223" s="373"/>
      <c r="D223" s="373"/>
      <c r="H223" s="372"/>
      <c r="P223"/>
      <c r="Q223" s="376"/>
      <c r="R223" s="376"/>
      <c r="S223"/>
      <c r="T223"/>
      <c r="U223"/>
      <c r="V223"/>
      <c r="W223" s="386"/>
      <c r="X223" s="386"/>
      <c r="Y223" s="386"/>
      <c r="Z223" s="386"/>
      <c r="AA223" s="386"/>
      <c r="AB223" s="386"/>
      <c r="AC223" s="386"/>
      <c r="AD223" s="386"/>
      <c r="AE223" s="386"/>
      <c r="AF223" s="386"/>
      <c r="AG223" s="386"/>
      <c r="AH223" s="386"/>
      <c r="AI223" s="386"/>
      <c r="AJ223" s="386"/>
      <c r="AK223" s="386"/>
      <c r="AL223" s="386"/>
      <c r="AM223" s="386"/>
      <c r="AN223" s="386"/>
      <c r="AO223" s="386"/>
      <c r="AP223" s="386"/>
      <c r="AQ223" s="386"/>
      <c r="AR223" s="386"/>
      <c r="AS223" s="386"/>
      <c r="AT223" s="386"/>
      <c r="AU223" s="386"/>
      <c r="AV223" s="386"/>
      <c r="AW223" s="386"/>
      <c r="AX223" s="386"/>
      <c r="AY223"/>
      <c r="AZ223"/>
      <c r="BA223"/>
      <c r="BB223"/>
      <c r="BC223" s="386"/>
      <c r="BD223" s="386"/>
      <c r="BE223" s="386"/>
      <c r="BF223" s="386"/>
      <c r="BG223" s="386"/>
      <c r="BH223" s="386"/>
      <c r="BI223" s="386"/>
      <c r="BJ223" s="386"/>
      <c r="BK223" s="386"/>
      <c r="BL223" s="386"/>
      <c r="BM223" s="386"/>
      <c r="BN223" s="386"/>
      <c r="BO223" s="386"/>
      <c r="BP223" s="386"/>
      <c r="BQ223" s="386"/>
      <c r="BR223" s="386"/>
      <c r="BS223" s="386"/>
      <c r="BT223" s="386"/>
      <c r="BU223" s="386"/>
      <c r="BV223" s="386"/>
      <c r="BW223" s="386"/>
      <c r="BX223" s="386"/>
      <c r="BY223" s="386"/>
      <c r="BZ223" s="386"/>
      <c r="CA223" s="386"/>
      <c r="CB223" s="386"/>
      <c r="CC223" s="386"/>
      <c r="CD223" s="386"/>
      <c r="CE223"/>
      <c r="CF223"/>
      <c r="CG223"/>
      <c r="CH223"/>
    </row>
    <row r="224" spans="1:90" ht="5" customHeight="1" x14ac:dyDescent="0.25">
      <c r="A224" s="385"/>
      <c r="B224" s="373"/>
      <c r="C224" s="373"/>
      <c r="D224" s="373"/>
      <c r="P224"/>
      <c r="Q224" s="376"/>
      <c r="R224" s="376"/>
      <c r="S224"/>
      <c r="T224"/>
      <c r="U224"/>
      <c r="V224"/>
      <c r="W224" s="386"/>
      <c r="X224" s="386"/>
      <c r="Y224" s="386"/>
      <c r="Z224" s="386"/>
      <c r="AA224" s="386"/>
      <c r="AB224" s="386"/>
      <c r="AC224" s="386"/>
      <c r="AD224" s="386"/>
      <c r="AE224" s="386"/>
      <c r="AF224" s="386"/>
      <c r="AG224" s="386"/>
      <c r="AH224" s="386"/>
      <c r="AI224" s="386"/>
      <c r="AJ224" s="386"/>
      <c r="AK224" s="386"/>
      <c r="AL224" s="386"/>
      <c r="AM224" s="386"/>
      <c r="AN224" s="386"/>
      <c r="AO224" s="386"/>
      <c r="AP224" s="386"/>
      <c r="AQ224" s="386"/>
      <c r="AR224" s="386"/>
      <c r="AS224" s="386"/>
      <c r="AT224" s="386"/>
      <c r="AU224" s="386"/>
      <c r="AV224" s="386"/>
      <c r="AW224" s="386"/>
      <c r="AX224" s="386"/>
      <c r="AY224"/>
      <c r="AZ224"/>
      <c r="BA224"/>
      <c r="BB224"/>
      <c r="BC224" s="386"/>
      <c r="BD224" s="386"/>
      <c r="BE224" s="386"/>
      <c r="BF224" s="386"/>
      <c r="BG224" s="386"/>
      <c r="BH224" s="386"/>
      <c r="BI224" s="386"/>
      <c r="BJ224" s="386"/>
      <c r="BK224" s="386"/>
      <c r="BL224" s="386"/>
      <c r="BM224" s="386"/>
      <c r="BN224" s="386"/>
      <c r="BO224" s="386"/>
      <c r="BP224" s="386"/>
      <c r="BQ224" s="386"/>
      <c r="BR224" s="386"/>
      <c r="BS224" s="386"/>
      <c r="BT224" s="386"/>
      <c r="BU224" s="386"/>
      <c r="BV224" s="386"/>
      <c r="BW224" s="386"/>
      <c r="BX224" s="386"/>
      <c r="BY224" s="386"/>
      <c r="BZ224" s="386"/>
      <c r="CA224" s="386"/>
      <c r="CB224" s="386"/>
      <c r="CC224" s="386"/>
      <c r="CD224" s="386"/>
      <c r="CE224"/>
      <c r="CF224"/>
      <c r="CG224"/>
      <c r="CH224"/>
    </row>
    <row r="225" spans="1:93" ht="5" customHeight="1" x14ac:dyDescent="0.25">
      <c r="A225" s="385"/>
      <c r="B225" s="373"/>
      <c r="C225" s="373"/>
      <c r="D225" s="373"/>
      <c r="P225"/>
      <c r="Q225" s="376"/>
      <c r="R225" s="376"/>
      <c r="S225"/>
      <c r="T225"/>
      <c r="U225"/>
      <c r="V225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/>
      <c r="AZ225"/>
      <c r="BA225"/>
      <c r="BB225"/>
      <c r="BC225"/>
      <c r="BD225"/>
      <c r="BE225"/>
      <c r="BF225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/>
      <c r="CB225"/>
      <c r="CC225"/>
      <c r="CD225"/>
      <c r="CE225"/>
      <c r="CF225"/>
      <c r="CG225"/>
      <c r="CH225"/>
    </row>
    <row r="226" spans="1:93" ht="5" customHeight="1" x14ac:dyDescent="0.25">
      <c r="A226" s="385"/>
      <c r="B226" s="373"/>
      <c r="C226" s="373"/>
      <c r="D226" s="373"/>
      <c r="P226"/>
      <c r="Q226" s="376"/>
      <c r="R226" s="376"/>
      <c r="S226"/>
      <c r="T226"/>
      <c r="U226"/>
      <c r="V226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386"/>
      <c r="AR226" s="386"/>
      <c r="AS226" s="386"/>
      <c r="AT226" s="386"/>
      <c r="AU226" s="386"/>
      <c r="AV226" s="386"/>
      <c r="AW226" s="386"/>
      <c r="AX226" s="386"/>
      <c r="AY226"/>
      <c r="AZ226"/>
      <c r="BA226"/>
      <c r="BB226"/>
      <c r="BC226"/>
      <c r="BD226"/>
      <c r="BE226"/>
      <c r="BF226"/>
      <c r="BG226" s="386"/>
      <c r="BH226" s="386"/>
      <c r="BI226" s="386"/>
      <c r="BJ226" s="386"/>
      <c r="BK226" s="386"/>
      <c r="BL226" s="386"/>
      <c r="BM226" s="386"/>
      <c r="BN226" s="386"/>
      <c r="BO226" s="386"/>
      <c r="BP226" s="386"/>
      <c r="BQ226" s="386"/>
      <c r="BR226" s="386"/>
      <c r="BS226" s="386"/>
      <c r="BT226" s="386"/>
      <c r="BU226" s="386"/>
      <c r="BV226" s="386"/>
      <c r="BW226" s="386"/>
      <c r="BX226" s="386"/>
      <c r="BY226" s="386"/>
      <c r="BZ226" s="386"/>
      <c r="CA226"/>
      <c r="CB226"/>
      <c r="CC226"/>
      <c r="CD226"/>
      <c r="CE226"/>
      <c r="CF226"/>
      <c r="CG226"/>
      <c r="CH226"/>
    </row>
    <row r="227" spans="1:93" ht="5" customHeight="1" x14ac:dyDescent="0.25">
      <c r="A227" s="385"/>
      <c r="B227" s="373"/>
      <c r="C227" s="373"/>
      <c r="D227" s="373"/>
      <c r="P227"/>
      <c r="Q227" s="376"/>
      <c r="R227" s="376"/>
      <c r="S227" s="24"/>
      <c r="T227" s="24"/>
      <c r="U227" s="24"/>
      <c r="V227" s="24"/>
      <c r="W227"/>
      <c r="X227"/>
      <c r="Y227"/>
      <c r="Z227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386"/>
      <c r="AR227" s="386"/>
      <c r="AS227" s="386"/>
      <c r="AT227" s="386"/>
      <c r="AU227" s="386"/>
      <c r="AV227" s="386"/>
      <c r="AW227" s="386"/>
      <c r="AX227" s="386"/>
      <c r="AY227"/>
      <c r="AZ227"/>
      <c r="BA227"/>
      <c r="BB227"/>
      <c r="BC227"/>
      <c r="BD227"/>
      <c r="BE227"/>
      <c r="BF227"/>
      <c r="BG227" s="386"/>
      <c r="BH227" s="386"/>
      <c r="BI227" s="386"/>
      <c r="BJ227" s="386"/>
      <c r="BK227" s="386"/>
      <c r="BL227" s="386"/>
      <c r="BM227" s="386"/>
      <c r="BN227" s="386"/>
      <c r="BO227" s="386"/>
      <c r="BP227" s="386"/>
      <c r="BQ227" s="386"/>
      <c r="BR227" s="386"/>
      <c r="BS227" s="386"/>
      <c r="BT227" s="386"/>
      <c r="BU227" s="386"/>
      <c r="BV227" s="386"/>
      <c r="BW227" s="386"/>
      <c r="BX227" s="386"/>
      <c r="BY227" s="386"/>
      <c r="BZ227" s="386"/>
      <c r="CA227"/>
      <c r="CB227"/>
      <c r="CC227"/>
      <c r="CD227"/>
      <c r="CE227"/>
      <c r="CF227"/>
      <c r="CG227"/>
      <c r="CH227"/>
    </row>
    <row r="228" spans="1:93" ht="5" customHeight="1" x14ac:dyDescent="0.25">
      <c r="A228" s="385"/>
      <c r="B228" s="373"/>
      <c r="C228" s="373"/>
      <c r="D228" s="373"/>
      <c r="P228"/>
      <c r="Q228" s="376"/>
      <c r="R228" s="376"/>
      <c r="S228" s="24"/>
      <c r="T228" s="24"/>
      <c r="U228" s="24"/>
      <c r="V228" s="24"/>
      <c r="W228"/>
      <c r="X228"/>
      <c r="Y228"/>
      <c r="Z228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386"/>
      <c r="AR228" s="386"/>
      <c r="AS228" s="386"/>
      <c r="AT228" s="386"/>
      <c r="AU228" s="386"/>
      <c r="AV228" s="386"/>
      <c r="AW228" s="386"/>
      <c r="AX228" s="386"/>
      <c r="AY228"/>
      <c r="AZ228"/>
      <c r="BA228"/>
      <c r="BB228"/>
      <c r="BC228"/>
      <c r="BD228"/>
      <c r="BE228"/>
      <c r="BF228"/>
      <c r="BG228" s="386"/>
      <c r="BH228" s="386"/>
      <c r="BI228" s="386"/>
      <c r="BJ228" s="386"/>
      <c r="BK228" s="386"/>
      <c r="BL228" s="386"/>
      <c r="BM228" s="386"/>
      <c r="BN228" s="386"/>
      <c r="BO228" s="386"/>
      <c r="BP228" s="386"/>
      <c r="BQ228" s="386"/>
      <c r="BR228" s="386"/>
      <c r="BS228" s="386"/>
      <c r="BT228" s="386"/>
      <c r="BU228" s="386"/>
      <c r="BV228" s="386"/>
      <c r="BW228" s="386"/>
      <c r="BX228" s="386"/>
      <c r="BY228" s="386"/>
      <c r="BZ228" s="386"/>
      <c r="CA228"/>
      <c r="CB228"/>
      <c r="CC228"/>
      <c r="CD228"/>
      <c r="CE228"/>
      <c r="CF228"/>
      <c r="CG228"/>
      <c r="CH228"/>
    </row>
    <row r="229" spans="1:93" ht="5" customHeight="1" x14ac:dyDescent="0.25">
      <c r="P229"/>
      <c r="Q229" s="376"/>
      <c r="R229" s="376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 s="386"/>
      <c r="AR229" s="386"/>
      <c r="AS229" s="386"/>
      <c r="AT229" s="386"/>
      <c r="AU229" s="386"/>
      <c r="AV229" s="386"/>
      <c r="AW229" s="386"/>
      <c r="AX229" s="386"/>
      <c r="AY229"/>
      <c r="AZ229"/>
      <c r="BA229"/>
      <c r="BB229"/>
      <c r="BC229"/>
      <c r="BD229"/>
      <c r="BE229"/>
      <c r="BF229"/>
      <c r="BG229" s="386"/>
      <c r="BH229" s="386"/>
      <c r="BI229" s="386"/>
      <c r="BJ229" s="386"/>
      <c r="BK229" s="386"/>
      <c r="BL229" s="386"/>
      <c r="BM229" s="386"/>
      <c r="BN229" s="386"/>
      <c r="BO229" s="386"/>
      <c r="BP229" s="386"/>
      <c r="BQ229" s="386"/>
      <c r="BR229" s="386"/>
      <c r="BS229" s="386"/>
      <c r="BT229" s="386"/>
      <c r="BU229" s="386"/>
      <c r="BV229" s="386"/>
      <c r="BW229" s="386"/>
      <c r="BX229" s="386"/>
      <c r="BY229" s="386"/>
      <c r="BZ229" s="386"/>
      <c r="CA229"/>
      <c r="CB229"/>
      <c r="CC229"/>
      <c r="CD229"/>
      <c r="CE229"/>
      <c r="CF229"/>
      <c r="CG229"/>
      <c r="CH229"/>
    </row>
    <row r="230" spans="1:93" ht="5" customHeight="1" x14ac:dyDescent="0.25">
      <c r="A230" s="385"/>
      <c r="B230" s="374"/>
      <c r="C230" s="374"/>
      <c r="D230" s="375"/>
      <c r="P230"/>
      <c r="Q230" s="376"/>
      <c r="R230" s="376"/>
      <c r="S230"/>
      <c r="T230"/>
      <c r="U230"/>
      <c r="V230"/>
      <c r="W230"/>
      <c r="X230"/>
      <c r="Y230"/>
      <c r="Z230"/>
      <c r="AA230" s="393"/>
      <c r="AB230" s="394"/>
      <c r="AC230" s="393"/>
      <c r="AD230" s="394"/>
      <c r="AE230" s="393"/>
      <c r="AF230" s="394"/>
      <c r="AG230" s="393"/>
      <c r="AH230" s="394"/>
      <c r="AI230" s="393"/>
      <c r="AJ230" s="394"/>
      <c r="AK230" s="393"/>
      <c r="AL230" s="394"/>
      <c r="AM230" s="393"/>
      <c r="AN230" s="394"/>
      <c r="AO230" s="393"/>
      <c r="AP230" s="394"/>
      <c r="AQ230" s="386"/>
      <c r="AR230" s="386"/>
      <c r="AS230" s="386"/>
      <c r="AT230" s="386"/>
      <c r="AU230" s="386"/>
      <c r="AV230" s="386"/>
      <c r="AW230" s="386"/>
      <c r="AX230" s="386"/>
      <c r="AY230"/>
      <c r="AZ230"/>
      <c r="BA230"/>
      <c r="BB230"/>
      <c r="BC230"/>
      <c r="BD230"/>
      <c r="BE230"/>
      <c r="BF230"/>
      <c r="BG230" s="386"/>
      <c r="BH230" s="386"/>
      <c r="BI230" s="386"/>
      <c r="BJ230" s="386"/>
      <c r="BK230" s="386"/>
      <c r="BL230" s="386"/>
      <c r="BM230" s="386"/>
      <c r="BN230" s="386"/>
      <c r="BO230" s="386"/>
      <c r="BP230" s="386"/>
      <c r="BQ230" s="386"/>
      <c r="BR230" s="386"/>
      <c r="BS230" s="386"/>
      <c r="BT230" s="386"/>
      <c r="BU230" s="386"/>
      <c r="BV230" s="386"/>
      <c r="BW230" s="386"/>
      <c r="BX230" s="386"/>
      <c r="BY230" s="386"/>
      <c r="BZ230" s="386"/>
      <c r="CA230"/>
      <c r="CB230"/>
      <c r="CC230"/>
      <c r="CD230"/>
      <c r="CE230"/>
      <c r="CF230"/>
      <c r="CG230"/>
      <c r="CH230"/>
    </row>
    <row r="231" spans="1:93" ht="5" customHeight="1" x14ac:dyDescent="0.25">
      <c r="A231" s="385"/>
      <c r="B231" s="374"/>
      <c r="C231" s="374"/>
      <c r="D231" s="375"/>
      <c r="P231"/>
      <c r="Q231" s="376"/>
      <c r="R231" s="376"/>
      <c r="S231"/>
      <c r="T231"/>
      <c r="U231"/>
      <c r="V231"/>
      <c r="W231"/>
      <c r="X231"/>
      <c r="Y231"/>
      <c r="Z231"/>
      <c r="AA231" s="394"/>
      <c r="AB231" s="394"/>
      <c r="AC231" s="394"/>
      <c r="AD231" s="394"/>
      <c r="AE231" s="394"/>
      <c r="AF231" s="394"/>
      <c r="AG231" s="394"/>
      <c r="AH231" s="394"/>
      <c r="AI231" s="394"/>
      <c r="AJ231" s="394"/>
      <c r="AK231" s="394"/>
      <c r="AL231" s="394"/>
      <c r="AM231" s="394"/>
      <c r="AN231" s="394"/>
      <c r="AO231" s="394"/>
      <c r="AP231" s="394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</row>
    <row r="232" spans="1:93" ht="5" customHeight="1" x14ac:dyDescent="0.25">
      <c r="A232" s="385"/>
      <c r="P232"/>
      <c r="Q232" s="376"/>
      <c r="R232" s="376"/>
      <c r="S232"/>
      <c r="T232"/>
      <c r="U232"/>
      <c r="V232"/>
      <c r="W232" s="386"/>
      <c r="X232" s="386"/>
      <c r="Y232" s="394"/>
      <c r="Z232" s="394"/>
      <c r="AA232" s="394"/>
      <c r="AB232" s="394"/>
      <c r="AC232" s="394"/>
      <c r="AD232" s="394"/>
      <c r="AE232" s="394"/>
      <c r="AF232" s="394"/>
      <c r="AG232" s="394"/>
      <c r="AH232" s="394"/>
      <c r="AI232" s="394"/>
      <c r="AJ232" s="394"/>
      <c r="AK232" s="394"/>
      <c r="AL232" s="394"/>
      <c r="AM232" s="394"/>
      <c r="AN232" s="394"/>
      <c r="AO232" s="394"/>
      <c r="AP232" s="394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</row>
    <row r="233" spans="1:93" ht="5" customHeight="1" x14ac:dyDescent="0.25">
      <c r="A233" s="385"/>
      <c r="P233"/>
      <c r="Q233" s="376"/>
      <c r="R233" s="376"/>
      <c r="S233"/>
      <c r="T233"/>
      <c r="U233"/>
      <c r="V233"/>
      <c r="W233" s="386"/>
      <c r="X233" s="386"/>
      <c r="Y233" s="394"/>
      <c r="Z233" s="394"/>
      <c r="AA233" s="394"/>
      <c r="AB233" s="394"/>
      <c r="AC233" s="394"/>
      <c r="AD233" s="394"/>
      <c r="AE233" s="394"/>
      <c r="AF233" s="394"/>
      <c r="AG233" s="394"/>
      <c r="AH233" s="394"/>
      <c r="AI233" s="394"/>
      <c r="AJ233" s="394"/>
      <c r="AK233" s="394"/>
      <c r="AL233" s="394"/>
      <c r="AM233" s="394"/>
      <c r="AN233" s="394"/>
      <c r="AO233" s="394"/>
      <c r="AP233" s="394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</row>
    <row r="234" spans="1:93" ht="5" customHeight="1" x14ac:dyDescent="0.25">
      <c r="A234" s="385"/>
      <c r="P234"/>
      <c r="Q234" s="376"/>
      <c r="R234" s="376"/>
      <c r="S234"/>
      <c r="T234"/>
      <c r="U234"/>
      <c r="V234"/>
      <c r="W234" s="386"/>
      <c r="X234" s="386"/>
      <c r="Y234" s="394"/>
      <c r="Z234" s="394"/>
      <c r="AA234" s="394"/>
      <c r="AB234" s="394"/>
      <c r="AC234" s="394"/>
      <c r="AD234" s="394"/>
      <c r="AE234" s="394"/>
      <c r="AF234" s="394"/>
      <c r="AG234" s="394"/>
      <c r="AH234" s="394"/>
      <c r="AI234" s="394"/>
      <c r="AJ234" s="394"/>
      <c r="AK234" s="394"/>
      <c r="AL234" s="394"/>
      <c r="AM234" s="394"/>
      <c r="AN234" s="394"/>
      <c r="AO234" s="394"/>
      <c r="AP234" s="39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S234" s="401"/>
      <c r="BT234" s="401"/>
      <c r="BU234" s="401"/>
      <c r="BV234" s="401"/>
      <c r="BW234" s="401"/>
      <c r="BX234" s="401"/>
      <c r="BY234" s="401"/>
      <c r="BZ234" s="401"/>
      <c r="CA234" s="401"/>
      <c r="CB234" s="401"/>
      <c r="CC234" s="401"/>
      <c r="CD234" s="401"/>
      <c r="CE234" s="401"/>
      <c r="CF234" s="401"/>
      <c r="CG234" s="401"/>
      <c r="CH234" s="401"/>
      <c r="CI234" s="401"/>
      <c r="CJ234" s="401"/>
      <c r="CK234" s="401"/>
      <c r="CL234" s="401"/>
      <c r="CM234" s="401"/>
      <c r="CN234" s="401"/>
      <c r="CO234" s="401"/>
    </row>
    <row r="235" spans="1:93" ht="5" customHeight="1" x14ac:dyDescent="0.25">
      <c r="P235"/>
      <c r="Q235" s="376"/>
      <c r="R235" s="376"/>
      <c r="S235" s="405"/>
      <c r="T235" s="405"/>
      <c r="U235" s="405"/>
      <c r="V235" s="405"/>
      <c r="W235" s="386"/>
      <c r="X235" s="386"/>
      <c r="Y235" s="386"/>
      <c r="Z235" s="386"/>
      <c r="AA235" s="386"/>
      <c r="AB235" s="386"/>
      <c r="AC235" s="386"/>
      <c r="AD235" s="386"/>
      <c r="AE235" s="386"/>
      <c r="AF235" s="386"/>
      <c r="AG235" s="386"/>
      <c r="AH235" s="386"/>
      <c r="AI235" s="386"/>
      <c r="AJ235" s="386"/>
      <c r="AK235" s="386"/>
      <c r="AL235" s="386"/>
      <c r="AM235" s="386"/>
      <c r="AN235" s="386"/>
      <c r="AO235" s="386"/>
      <c r="AP235" s="386"/>
      <c r="AQ235" s="386"/>
      <c r="AR235" s="386"/>
      <c r="AS235" s="386"/>
      <c r="AT235" s="386"/>
      <c r="AU235" s="386"/>
      <c r="AV235" s="386"/>
      <c r="AW235" s="386"/>
      <c r="AX235" s="386"/>
      <c r="AY235" s="386"/>
      <c r="AZ235" s="386"/>
      <c r="BA235" s="386"/>
      <c r="BB235" s="386"/>
      <c r="BC235" s="405"/>
      <c r="BD235" s="405"/>
      <c r="BE235" s="405"/>
      <c r="BF235" s="405"/>
      <c r="BG235" s="405"/>
      <c r="BH235" s="405"/>
      <c r="BI235" s="405"/>
      <c r="BJ235" s="405"/>
      <c r="BK235" s="390"/>
      <c r="BL235" s="390"/>
      <c r="BM235" s="390"/>
      <c r="BN235" s="390"/>
      <c r="BO235"/>
      <c r="BP235"/>
      <c r="BQ235"/>
      <c r="BS235"/>
      <c r="BT235" s="401"/>
      <c r="BU235" s="401"/>
      <c r="BV235" s="401"/>
      <c r="BW235" s="401"/>
      <c r="BX235" s="401"/>
      <c r="BY235" s="401"/>
      <c r="BZ235" s="401"/>
      <c r="CA235" s="401"/>
      <c r="CB235" s="401"/>
      <c r="CC235" s="401"/>
      <c r="CD235" s="401"/>
      <c r="CE235" s="401"/>
      <c r="CF235" s="401"/>
      <c r="CG235" s="401"/>
      <c r="CH235" s="401"/>
      <c r="CI235" s="401"/>
      <c r="CJ235" s="401"/>
      <c r="CK235" s="401"/>
      <c r="CL235" s="401"/>
      <c r="CM235" s="401"/>
      <c r="CN235" s="401"/>
      <c r="CO235" s="401"/>
    </row>
    <row r="236" spans="1:93" ht="5" customHeight="1" x14ac:dyDescent="0.25">
      <c r="P236"/>
      <c r="Q236" s="376"/>
      <c r="R236" s="376"/>
      <c r="S236" s="405"/>
      <c r="T236" s="405"/>
      <c r="U236" s="405"/>
      <c r="V236" s="405"/>
      <c r="W236" s="386"/>
      <c r="X236" s="386"/>
      <c r="Y236" s="386"/>
      <c r="Z236" s="386"/>
      <c r="AA236" s="386"/>
      <c r="AB236" s="386"/>
      <c r="AC236" s="386"/>
      <c r="AD236" s="386"/>
      <c r="AE236" s="386"/>
      <c r="AF236" s="386"/>
      <c r="AG236" s="386"/>
      <c r="AH236" s="386"/>
      <c r="AI236" s="386"/>
      <c r="AJ236" s="386"/>
      <c r="AK236" s="386"/>
      <c r="AL236" s="386"/>
      <c r="AM236" s="386"/>
      <c r="AN236" s="386"/>
      <c r="AO236" s="386"/>
      <c r="AP236" s="386"/>
      <c r="AQ236" s="386"/>
      <c r="AR236" s="386"/>
      <c r="AS236" s="386"/>
      <c r="AT236" s="386"/>
      <c r="AU236" s="386"/>
      <c r="AV236" s="386"/>
      <c r="AW236" s="386"/>
      <c r="AX236" s="386"/>
      <c r="AY236" s="386"/>
      <c r="AZ236" s="386"/>
      <c r="BA236" s="386"/>
      <c r="BB236" s="386"/>
      <c r="BC236" s="405"/>
      <c r="BD236" s="405"/>
      <c r="BE236" s="405"/>
      <c r="BF236" s="405"/>
      <c r="BG236" s="405"/>
      <c r="BH236" s="405"/>
      <c r="BI236" s="405"/>
      <c r="BJ236" s="405"/>
      <c r="BK236" s="390"/>
      <c r="BL236" s="390"/>
      <c r="BM236" s="390"/>
      <c r="BN236" s="390"/>
      <c r="BO236"/>
      <c r="BP236"/>
      <c r="BQ236"/>
      <c r="BS236"/>
      <c r="BT236" s="401"/>
      <c r="BU236" s="401"/>
      <c r="BV236" s="401"/>
      <c r="BW236" s="401"/>
      <c r="BX236" s="401"/>
      <c r="BY236" s="401"/>
      <c r="BZ236" s="401"/>
      <c r="CA236" s="401"/>
      <c r="CB236" s="401"/>
      <c r="CC236" s="401"/>
      <c r="CD236" s="401"/>
      <c r="CE236" s="401"/>
      <c r="CF236"/>
      <c r="CG236"/>
      <c r="CH236" s="401"/>
      <c r="CI236" s="401"/>
      <c r="CJ236" s="401"/>
      <c r="CK236" s="401"/>
      <c r="CN236" s="401"/>
      <c r="CO236" s="401"/>
    </row>
    <row r="237" spans="1:93" ht="5" customHeight="1" x14ac:dyDescent="0.25">
      <c r="P237" s="363"/>
      <c r="Q237" s="376"/>
      <c r="R237" s="376"/>
      <c r="S237" s="405"/>
      <c r="T237" s="405"/>
      <c r="U237" s="405"/>
      <c r="V237" s="405"/>
      <c r="W237" s="386"/>
      <c r="X237" s="386"/>
      <c r="Y237" s="386"/>
      <c r="Z237" s="386"/>
      <c r="AA237" s="386"/>
      <c r="AB237" s="386"/>
      <c r="AC237" s="386"/>
      <c r="AD237" s="386"/>
      <c r="AE237" s="386"/>
      <c r="AF237" s="386"/>
      <c r="AG237" s="386"/>
      <c r="AH237" s="386"/>
      <c r="AI237" s="386"/>
      <c r="AJ237" s="386"/>
      <c r="AK237" s="386"/>
      <c r="AL237" s="386"/>
      <c r="AM237" s="386"/>
      <c r="AN237" s="386"/>
      <c r="AO237" s="386"/>
      <c r="AP237" s="386"/>
      <c r="AQ237" s="386"/>
      <c r="AR237" s="386"/>
      <c r="AS237" s="386"/>
      <c r="AT237" s="386"/>
      <c r="AU237" s="386"/>
      <c r="AV237" s="386"/>
      <c r="AW237" s="386"/>
      <c r="AX237" s="386"/>
      <c r="AY237" s="386"/>
      <c r="AZ237" s="386"/>
      <c r="BA237" s="386"/>
      <c r="BB237" s="386"/>
      <c r="BC237" s="405"/>
      <c r="BD237" s="405"/>
      <c r="BE237" s="405"/>
      <c r="BF237" s="405"/>
      <c r="BG237" s="405"/>
      <c r="BH237" s="405"/>
      <c r="BI237" s="405"/>
      <c r="BJ237" s="405"/>
      <c r="BK237" s="390"/>
      <c r="BL237" s="390"/>
      <c r="BM237" s="390"/>
      <c r="BN237" s="390"/>
      <c r="BO237"/>
      <c r="BP237"/>
      <c r="BQ237"/>
      <c r="BS237"/>
      <c r="BT237" s="401"/>
      <c r="BU237" s="401"/>
      <c r="BV237" s="401"/>
      <c r="BW237" s="401"/>
      <c r="BX237" s="401"/>
      <c r="BY237" s="401"/>
      <c r="BZ237" s="401"/>
      <c r="CA237" s="401"/>
      <c r="CB237" s="401"/>
      <c r="CC237" s="401"/>
      <c r="CD237" s="401"/>
      <c r="CE237" s="401"/>
      <c r="CF237"/>
      <c r="CG237"/>
      <c r="CH237" s="401"/>
      <c r="CI237" s="401"/>
      <c r="CJ237" s="401"/>
      <c r="CK237" s="401"/>
      <c r="CN237" s="401"/>
      <c r="CO237" s="401"/>
    </row>
    <row r="238" spans="1:93" ht="5" customHeight="1" x14ac:dyDescent="0.25">
      <c r="P238"/>
      <c r="Q238" s="376"/>
      <c r="R238" s="376"/>
      <c r="S238" s="405"/>
      <c r="T238" s="405"/>
      <c r="U238" s="405"/>
      <c r="V238" s="405"/>
      <c r="W238" s="386"/>
      <c r="X238" s="386"/>
      <c r="Y238" s="386"/>
      <c r="Z238" s="386"/>
      <c r="AA238" s="386"/>
      <c r="AB238" s="386"/>
      <c r="AC238" s="386"/>
      <c r="AD238" s="386"/>
      <c r="AE238" s="386"/>
      <c r="AF238" s="386"/>
      <c r="AG238" s="386"/>
      <c r="AH238" s="386"/>
      <c r="AI238" s="386"/>
      <c r="AJ238" s="386"/>
      <c r="AK238" s="386"/>
      <c r="AL238" s="386"/>
      <c r="AM238" s="386"/>
      <c r="AN238" s="386"/>
      <c r="AO238" s="386"/>
      <c r="AP238" s="386"/>
      <c r="AQ238" s="386"/>
      <c r="AR238" s="386"/>
      <c r="AS238" s="386"/>
      <c r="AT238" s="386"/>
      <c r="AU238" s="386"/>
      <c r="AV238" s="386"/>
      <c r="AW238" s="386"/>
      <c r="AX238" s="386"/>
      <c r="AY238" s="386"/>
      <c r="AZ238" s="386"/>
      <c r="BA238" s="386"/>
      <c r="BB238" s="386"/>
      <c r="BC238" s="405"/>
      <c r="BD238" s="405"/>
      <c r="BE238" s="405"/>
      <c r="BF238" s="405"/>
      <c r="BG238" s="405"/>
      <c r="BH238" s="405"/>
      <c r="BI238" s="405"/>
      <c r="BJ238" s="405"/>
      <c r="BK238" s="390"/>
      <c r="BL238" s="390"/>
      <c r="BM238" s="390"/>
      <c r="BN238" s="390"/>
      <c r="BO238"/>
      <c r="BP238"/>
      <c r="BQ238"/>
      <c r="BS238"/>
      <c r="BT238" s="401"/>
      <c r="BU238" s="401"/>
      <c r="BV238" s="401"/>
      <c r="BW238" s="401"/>
      <c r="BX238" s="401"/>
      <c r="BY238" s="401"/>
      <c r="BZ238" s="401"/>
      <c r="CA238" s="401"/>
      <c r="CB238" s="401"/>
      <c r="CC238" s="401"/>
      <c r="CD238" s="401"/>
      <c r="CE238" s="401"/>
      <c r="CF238"/>
      <c r="CG238"/>
      <c r="CH238" s="401"/>
      <c r="CI238" s="401"/>
      <c r="CJ238" s="401"/>
      <c r="CK238" s="401"/>
      <c r="CN238" s="401"/>
      <c r="CO238" s="401"/>
    </row>
    <row r="239" spans="1:93" ht="5" customHeight="1" x14ac:dyDescent="0.25">
      <c r="P239"/>
      <c r="Q239" s="376"/>
      <c r="R239" s="376"/>
      <c r="S239" s="405"/>
      <c r="T239" s="405"/>
      <c r="U239" s="405"/>
      <c r="V239" s="405"/>
      <c r="W239" s="386"/>
      <c r="X239" s="386"/>
      <c r="Y239" s="386"/>
      <c r="Z239" s="386"/>
      <c r="AA239" s="386"/>
      <c r="AB239" s="386"/>
      <c r="AC239" s="386"/>
      <c r="AD239" s="386"/>
      <c r="AE239" s="386"/>
      <c r="AF239" s="386"/>
      <c r="AG239" s="386"/>
      <c r="AH239" s="386"/>
      <c r="AI239" s="386"/>
      <c r="AJ239" s="386"/>
      <c r="AK239" s="386"/>
      <c r="AL239" s="386"/>
      <c r="AM239" s="386"/>
      <c r="AN239" s="386"/>
      <c r="AO239" s="386"/>
      <c r="AP239" s="386"/>
      <c r="AQ239" s="386"/>
      <c r="AR239" s="386"/>
      <c r="AS239" s="386"/>
      <c r="AT239" s="386"/>
      <c r="AU239" s="386"/>
      <c r="AV239" s="386"/>
      <c r="AW239" s="386"/>
      <c r="AX239" s="386"/>
      <c r="AY239" s="386"/>
      <c r="AZ239" s="386"/>
      <c r="BA239" s="386"/>
      <c r="BB239" s="386"/>
      <c r="BC239" s="405"/>
      <c r="BD239" s="405"/>
      <c r="BE239" s="405"/>
      <c r="BF239" s="405"/>
      <c r="BG239" s="405"/>
      <c r="BH239" s="405"/>
      <c r="BI239" s="405"/>
      <c r="BJ239" s="405"/>
      <c r="BK239" s="390"/>
      <c r="BL239" s="390"/>
      <c r="BM239" s="390"/>
      <c r="BN239" s="390"/>
      <c r="BO239"/>
      <c r="BP239"/>
      <c r="BQ239"/>
      <c r="BS239"/>
      <c r="BT239" s="401"/>
      <c r="BU239" s="401"/>
      <c r="BV239" s="401"/>
      <c r="BW239" s="401"/>
      <c r="BX239" s="401"/>
      <c r="BY239" s="401"/>
      <c r="BZ239" s="401"/>
      <c r="CA239" s="401"/>
      <c r="CB239" s="401"/>
      <c r="CC239" s="401"/>
      <c r="CD239" s="401"/>
      <c r="CE239" s="401"/>
      <c r="CF239"/>
      <c r="CG239"/>
      <c r="CH239" s="401"/>
      <c r="CI239" s="401"/>
      <c r="CJ239" s="401"/>
      <c r="CK239" s="401"/>
      <c r="CN239" s="401"/>
      <c r="CO239" s="401"/>
    </row>
    <row r="240" spans="1:93" ht="5" customHeight="1" x14ac:dyDescent="0.25">
      <c r="P240"/>
      <c r="Q240" s="376"/>
      <c r="R240" s="376"/>
      <c r="S240" s="405"/>
      <c r="T240" s="405"/>
      <c r="U240" s="405"/>
      <c r="V240" s="40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 s="405"/>
      <c r="BD240" s="405"/>
      <c r="BE240" s="405"/>
      <c r="BF240" s="405"/>
      <c r="BG240" s="405"/>
      <c r="BH240" s="405"/>
      <c r="BI240" s="405"/>
      <c r="BJ240" s="405"/>
      <c r="BK240" s="390"/>
      <c r="BL240" s="390"/>
      <c r="BM240" s="390"/>
      <c r="BN240" s="390"/>
      <c r="BO240"/>
      <c r="BP240"/>
      <c r="BQ240"/>
      <c r="BS240"/>
      <c r="BT240" s="401"/>
      <c r="BU240" s="401"/>
      <c r="BV240" s="401"/>
      <c r="BW240" s="401"/>
      <c r="BX240" s="401"/>
      <c r="BY240" s="401"/>
      <c r="BZ240" s="401"/>
      <c r="CA240" s="401"/>
      <c r="CB240" s="401"/>
      <c r="CC240" s="401"/>
      <c r="CD240" s="401"/>
      <c r="CE240" s="401"/>
      <c r="CF240"/>
      <c r="CG240"/>
      <c r="CH240" s="401"/>
      <c r="CI240" s="401"/>
      <c r="CJ240" s="401"/>
      <c r="CK240" s="401"/>
      <c r="CN240" s="401"/>
      <c r="CO240" s="401"/>
    </row>
    <row r="241" spans="16:93" ht="5" customHeight="1" x14ac:dyDescent="0.25">
      <c r="P241"/>
      <c r="Q241" s="376"/>
      <c r="R241" s="376"/>
      <c r="S241" s="405"/>
      <c r="T241" s="405"/>
      <c r="U241" s="405"/>
      <c r="V241" s="405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 s="405"/>
      <c r="BD241" s="405"/>
      <c r="BE241" s="405"/>
      <c r="BF241" s="405"/>
      <c r="BG241" s="405"/>
      <c r="BH241" s="405"/>
      <c r="BI241" s="405"/>
      <c r="BJ241" s="405"/>
      <c r="BK241" s="390"/>
      <c r="BL241" s="390"/>
      <c r="BM241" s="390"/>
      <c r="BN241" s="390"/>
      <c r="BO241"/>
      <c r="BP241"/>
      <c r="BQ241"/>
      <c r="BS241"/>
      <c r="BT241" s="401"/>
      <c r="BU241" s="401"/>
      <c r="BV241" s="401"/>
      <c r="BW241" s="401"/>
      <c r="BX241" s="401"/>
      <c r="BY241" s="401"/>
      <c r="BZ241" s="401"/>
      <c r="CA241" s="401"/>
      <c r="CB241" s="401"/>
      <c r="CC241" s="401"/>
      <c r="CD241" s="401"/>
      <c r="CE241" s="401"/>
      <c r="CF241"/>
      <c r="CG241"/>
      <c r="CH241" s="401"/>
      <c r="CI241" s="401"/>
      <c r="CJ241" s="401"/>
      <c r="CK241" s="401"/>
      <c r="CN241" s="401"/>
      <c r="CO241" s="401"/>
    </row>
    <row r="242" spans="16:93" ht="5" customHeight="1" x14ac:dyDescent="0.25">
      <c r="P242"/>
      <c r="Q242" s="376"/>
      <c r="R242" s="376"/>
      <c r="S242" s="405"/>
      <c r="T242" s="405"/>
      <c r="U242" s="405"/>
      <c r="V242" s="405"/>
      <c r="W242"/>
      <c r="X242"/>
      <c r="Y242"/>
      <c r="Z242"/>
      <c r="AA242" s="19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 s="405"/>
      <c r="BD242" s="405"/>
      <c r="BE242" s="405"/>
      <c r="BF242" s="405"/>
      <c r="BG242" s="405"/>
      <c r="BH242" s="405"/>
      <c r="BI242" s="405"/>
      <c r="BJ242" s="405"/>
      <c r="BK242" s="390"/>
      <c r="BL242" s="390"/>
      <c r="BM242" s="390"/>
      <c r="BN242" s="390"/>
      <c r="BO242"/>
      <c r="BP242"/>
      <c r="BQ242"/>
      <c r="BS242"/>
      <c r="BT242" s="401"/>
      <c r="BU242" s="401"/>
      <c r="BV242" s="401"/>
      <c r="BW242" s="401"/>
      <c r="BX242" s="401"/>
      <c r="BY242" s="401"/>
      <c r="BZ242" s="401"/>
      <c r="CA242" s="401"/>
      <c r="CB242" s="401"/>
      <c r="CC242" s="401"/>
      <c r="CD242" s="401"/>
      <c r="CE242" s="401"/>
      <c r="CF242"/>
      <c r="CG242"/>
      <c r="CH242" s="401"/>
      <c r="CI242" s="401"/>
      <c r="CJ242" s="401"/>
      <c r="CK242" s="401"/>
      <c r="CN242" s="401"/>
      <c r="CO242" s="401"/>
    </row>
    <row r="243" spans="16:93" ht="5" customHeight="1" x14ac:dyDescent="0.25">
      <c r="P243"/>
      <c r="Q243" s="376"/>
      <c r="R243" s="376"/>
      <c r="S243" s="390"/>
      <c r="T243" s="390"/>
      <c r="U243" s="390"/>
      <c r="V243" s="390"/>
      <c r="W243" s="390"/>
      <c r="X243" s="390"/>
      <c r="Y243" s="390"/>
      <c r="Z243" s="390"/>
      <c r="AA243" s="390"/>
      <c r="AB243" s="390"/>
      <c r="AC243" s="390"/>
      <c r="AD243" s="390"/>
      <c r="AE243" s="390"/>
      <c r="AF243" s="390"/>
      <c r="AG243" s="390"/>
      <c r="AH243" s="390"/>
      <c r="AI243" s="390"/>
      <c r="AJ243" s="390"/>
      <c r="AK243" s="390"/>
      <c r="AL243" s="390"/>
      <c r="AM243" s="386"/>
      <c r="AN243" s="386"/>
      <c r="AO243" s="386"/>
      <c r="AP243" s="386"/>
      <c r="AQ243" s="390"/>
      <c r="AR243" s="390"/>
      <c r="AS243" s="390"/>
      <c r="AT243" s="390"/>
      <c r="AU243" s="386"/>
      <c r="AV243" s="386"/>
      <c r="AW243" s="386"/>
      <c r="AX243" s="386"/>
      <c r="AY243"/>
      <c r="AZ243"/>
      <c r="BA243"/>
      <c r="BB243"/>
      <c r="BC243" s="390"/>
      <c r="BD243" s="390"/>
      <c r="BE243" s="390"/>
      <c r="BF243" s="390"/>
      <c r="BG243" s="390"/>
      <c r="BH243" s="390"/>
      <c r="BI243" s="390"/>
      <c r="BJ243" s="390"/>
      <c r="BK243" s="390"/>
      <c r="BL243" s="390"/>
      <c r="BM243" s="390"/>
      <c r="BN243" s="390"/>
      <c r="BO243" s="390"/>
      <c r="BP243" s="390"/>
      <c r="BQ243" s="390"/>
      <c r="BS243"/>
      <c r="BT243" s="401"/>
      <c r="BU243" s="401"/>
      <c r="BV243" s="401"/>
      <c r="BW243" s="401"/>
      <c r="BX243" s="401"/>
      <c r="BY243" s="401"/>
      <c r="BZ243" s="401"/>
      <c r="CA243" s="401"/>
      <c r="CB243" s="401"/>
      <c r="CC243" s="401"/>
      <c r="CD243" s="401"/>
      <c r="CE243" s="401"/>
      <c r="CF243"/>
      <c r="CG243"/>
      <c r="CH243" s="401"/>
      <c r="CI243" s="401"/>
      <c r="CJ243" s="401"/>
      <c r="CK243" s="401"/>
      <c r="CN243" s="401"/>
      <c r="CO243" s="401"/>
    </row>
    <row r="244" spans="16:93" ht="5" customHeight="1" x14ac:dyDescent="0.25">
      <c r="P244"/>
      <c r="Q244" s="376"/>
      <c r="R244" s="376"/>
      <c r="S244" s="390"/>
      <c r="T244" s="390"/>
      <c r="U244" s="390"/>
      <c r="V244" s="390"/>
      <c r="W244" s="390"/>
      <c r="X244" s="390"/>
      <c r="Y244" s="390"/>
      <c r="Z244" s="390"/>
      <c r="AA244" s="390"/>
      <c r="AB244" s="390"/>
      <c r="AC244" s="390"/>
      <c r="AD244" s="390"/>
      <c r="AE244" s="390"/>
      <c r="AF244" s="390"/>
      <c r="AG244" s="390"/>
      <c r="AH244" s="390"/>
      <c r="AI244" s="390"/>
      <c r="AJ244" s="390"/>
      <c r="AK244" s="390"/>
      <c r="AL244" s="390"/>
      <c r="AM244" s="386"/>
      <c r="AN244" s="386"/>
      <c r="AO244" s="386"/>
      <c r="AP244" s="386"/>
      <c r="AQ244" s="390"/>
      <c r="AR244" s="390"/>
      <c r="AS244" s="390"/>
      <c r="AT244" s="390"/>
      <c r="AU244" s="386"/>
      <c r="AV244" s="386"/>
      <c r="AW244" s="386"/>
      <c r="AX244" s="386"/>
      <c r="AY244"/>
      <c r="AZ244"/>
      <c r="BA244"/>
      <c r="BB244"/>
      <c r="BC244" s="390"/>
      <c r="BD244" s="390"/>
      <c r="BE244" s="390"/>
      <c r="BF244" s="390"/>
      <c r="BG244" s="390"/>
      <c r="BH244" s="390"/>
      <c r="BI244" s="390"/>
      <c r="BJ244" s="390"/>
      <c r="BK244" s="390"/>
      <c r="BL244" s="390"/>
      <c r="BM244" s="390"/>
      <c r="BN244" s="390"/>
      <c r="BO244" s="390"/>
      <c r="BP244" s="390"/>
      <c r="BQ244" s="390"/>
      <c r="BS244"/>
      <c r="BT244" s="401"/>
      <c r="BU244" s="401"/>
      <c r="BV244" s="401"/>
      <c r="BW244" s="401"/>
      <c r="BX244" s="401"/>
      <c r="BY244" s="401"/>
      <c r="BZ244" s="401"/>
      <c r="CA244" s="401"/>
      <c r="CB244" s="401"/>
      <c r="CC244" s="401"/>
      <c r="CD244" s="401"/>
      <c r="CE244" s="401"/>
      <c r="CF244"/>
      <c r="CG244"/>
      <c r="CH244" s="401"/>
      <c r="CI244" s="401"/>
      <c r="CJ244" s="401"/>
      <c r="CK244" s="401"/>
      <c r="CN244" s="401"/>
      <c r="CO244" s="401"/>
    </row>
    <row r="245" spans="16:93" ht="5" customHeight="1" x14ac:dyDescent="0.25">
      <c r="P245"/>
      <c r="Q245" s="376"/>
      <c r="R245" s="376"/>
      <c r="S245" s="390"/>
      <c r="T245" s="390"/>
      <c r="U245" s="390"/>
      <c r="V245" s="390"/>
      <c r="W245" s="390"/>
      <c r="X245" s="390"/>
      <c r="Y245" s="390"/>
      <c r="Z245" s="390"/>
      <c r="AA245" s="390"/>
      <c r="AB245" s="390"/>
      <c r="AC245" s="390"/>
      <c r="AD245" s="390"/>
      <c r="AE245" s="390"/>
      <c r="AF245" s="390"/>
      <c r="AG245" s="390"/>
      <c r="AH245" s="390"/>
      <c r="AI245" s="390"/>
      <c r="AJ245" s="390"/>
      <c r="AK245" s="390"/>
      <c r="AL245" s="390"/>
      <c r="AM245" s="386"/>
      <c r="AN245" s="386"/>
      <c r="AO245" s="386"/>
      <c r="AP245" s="386"/>
      <c r="AQ245" s="390"/>
      <c r="AR245" s="390"/>
      <c r="AS245" s="390"/>
      <c r="AT245" s="390"/>
      <c r="AU245" s="386"/>
      <c r="AV245" s="386"/>
      <c r="AW245" s="386"/>
      <c r="AX245" s="386"/>
      <c r="AY245"/>
      <c r="AZ245"/>
      <c r="BA245"/>
      <c r="BB245"/>
      <c r="BC245" s="390"/>
      <c r="BD245" s="390"/>
      <c r="BE245" s="390"/>
      <c r="BF245" s="390"/>
      <c r="BG245" s="390"/>
      <c r="BH245" s="390"/>
      <c r="BI245" s="390"/>
      <c r="BJ245" s="390"/>
      <c r="BK245" s="390"/>
      <c r="BL245" s="390"/>
      <c r="BM245" s="390"/>
      <c r="BN245" s="390"/>
      <c r="BO245" s="390"/>
      <c r="BP245" s="390"/>
      <c r="BQ245" s="390"/>
      <c r="BS245"/>
      <c r="BT245" s="401"/>
      <c r="BU245" s="401"/>
      <c r="BV245" s="401"/>
      <c r="BW245" s="401"/>
      <c r="BX245" s="401"/>
      <c r="BY245" s="401"/>
      <c r="BZ245" s="401"/>
      <c r="CA245" s="401"/>
      <c r="CB245" s="401"/>
      <c r="CC245" s="401"/>
      <c r="CD245" s="401"/>
      <c r="CE245" s="401"/>
      <c r="CF245"/>
      <c r="CG245"/>
      <c r="CH245" s="401"/>
      <c r="CI245" s="401"/>
      <c r="CJ245" s="401"/>
      <c r="CK245" s="401"/>
      <c r="CN245" s="401"/>
      <c r="CO245" s="401"/>
    </row>
    <row r="246" spans="16:93" ht="5" customHeight="1" x14ac:dyDescent="0.25">
      <c r="P246"/>
      <c r="Q246" s="376"/>
      <c r="R246" s="376"/>
      <c r="BK246" s="390"/>
      <c r="BL246" s="390"/>
      <c r="BM246" s="390"/>
      <c r="BN246" s="390"/>
      <c r="BO246" s="390"/>
      <c r="BP246" s="390"/>
      <c r="BQ246" s="390"/>
      <c r="BS246"/>
      <c r="BT246" s="401"/>
      <c r="BU246" s="401"/>
      <c r="BV246" s="401"/>
      <c r="BW246" s="401"/>
      <c r="BX246" s="401"/>
      <c r="BY246" s="401"/>
      <c r="BZ246" s="401"/>
      <c r="CA246" s="401"/>
      <c r="CB246" s="401"/>
      <c r="CC246" s="401"/>
      <c r="CD246" s="401"/>
      <c r="CE246" s="401"/>
      <c r="CF246"/>
      <c r="CG246"/>
      <c r="CH246" s="401"/>
      <c r="CI246" s="401"/>
      <c r="CJ246" s="401"/>
      <c r="CK246" s="401"/>
      <c r="CN246" s="401"/>
      <c r="CO246" s="401"/>
    </row>
    <row r="247" spans="16:93" ht="5" customHeight="1" x14ac:dyDescent="0.25">
      <c r="P247"/>
      <c r="Q247" s="376"/>
      <c r="R247" s="376"/>
      <c r="BK247" s="386"/>
      <c r="BL247" s="386"/>
      <c r="BM247" s="386"/>
      <c r="BN247" s="386"/>
      <c r="BO247" s="390"/>
      <c r="BP247" s="390"/>
      <c r="BQ247" s="390"/>
      <c r="BS247"/>
      <c r="BT247" s="401"/>
      <c r="BU247" s="401"/>
      <c r="BV247" s="401"/>
      <c r="BW247" s="401"/>
      <c r="BX247" s="401"/>
      <c r="BY247" s="401"/>
      <c r="BZ247" s="401"/>
      <c r="CA247" s="401"/>
      <c r="CB247" s="401"/>
      <c r="CC247" s="401"/>
      <c r="CD247" s="401"/>
      <c r="CE247" s="401"/>
      <c r="CF247"/>
      <c r="CG247"/>
      <c r="CH247" s="401"/>
      <c r="CI247" s="401"/>
      <c r="CJ247" s="401"/>
      <c r="CK247" s="401"/>
      <c r="CN247" s="401"/>
      <c r="CO247" s="401"/>
    </row>
    <row r="248" spans="16:93" ht="5" customHeight="1" x14ac:dyDescent="0.25">
      <c r="P248"/>
      <c r="Q248" s="376"/>
      <c r="R248" s="376"/>
      <c r="BK248" s="386"/>
      <c r="BL248" s="386"/>
      <c r="BM248" s="386"/>
      <c r="BN248" s="386"/>
      <c r="BO248" s="390"/>
      <c r="BP248" s="390"/>
      <c r="BQ248" s="390"/>
      <c r="BR248" s="401"/>
      <c r="BS248"/>
      <c r="BT248" s="401"/>
      <c r="BU248" s="401"/>
      <c r="BV248" s="401"/>
      <c r="BW248" s="401"/>
      <c r="BX248" s="401"/>
      <c r="BY248" s="401"/>
      <c r="BZ248" s="401"/>
      <c r="CA248" s="401"/>
      <c r="CB248" s="401"/>
      <c r="CC248" s="401"/>
      <c r="CD248" s="401"/>
      <c r="CE248" s="401"/>
      <c r="CF248"/>
      <c r="CG248"/>
      <c r="CH248" s="401"/>
      <c r="CI248" s="401"/>
      <c r="CJ248" s="401"/>
      <c r="CK248" s="401"/>
      <c r="CN248" s="401"/>
      <c r="CO248" s="401"/>
    </row>
    <row r="249" spans="16:93" ht="5" customHeight="1" x14ac:dyDescent="0.25">
      <c r="P249"/>
      <c r="Q249" s="376"/>
      <c r="R249" s="376"/>
      <c r="BK249" s="386"/>
      <c r="BL249" s="386"/>
      <c r="BM249" s="386"/>
      <c r="BN249" s="386"/>
      <c r="BO249" s="390"/>
      <c r="BP249" s="390"/>
      <c r="BQ249" s="390"/>
      <c r="BR249" s="401"/>
      <c r="BS249" s="401"/>
      <c r="BT249" s="401"/>
      <c r="BU249" s="401"/>
      <c r="BV249" s="401"/>
      <c r="BW249" s="401"/>
      <c r="BX249" s="401"/>
      <c r="BY249" s="401"/>
      <c r="BZ249" s="401"/>
      <c r="CA249" s="401"/>
      <c r="CB249" s="401"/>
      <c r="CC249" s="401"/>
      <c r="CD249" s="401"/>
      <c r="CE249" s="401"/>
      <c r="CF249"/>
      <c r="CG249"/>
      <c r="CH249" s="401"/>
      <c r="CI249" s="401"/>
      <c r="CJ249" s="401"/>
      <c r="CK249" s="401"/>
      <c r="CN249" s="401"/>
      <c r="CO249" s="401"/>
    </row>
    <row r="250" spans="16:93" ht="5" customHeight="1" x14ac:dyDescent="0.25">
      <c r="P250"/>
      <c r="Q250" s="376"/>
      <c r="R250" s="376"/>
      <c r="BK250" s="386"/>
      <c r="BL250" s="386"/>
      <c r="BM250" s="386"/>
      <c r="BN250" s="386"/>
      <c r="BO250"/>
      <c r="BP250"/>
      <c r="BQ250"/>
      <c r="BR250" s="391"/>
      <c r="BT250" s="391"/>
      <c r="BU250" s="391"/>
      <c r="BX250" s="391"/>
      <c r="BY250" s="391"/>
      <c r="BZ250" s="391"/>
      <c r="CA250" s="391"/>
      <c r="CD250" s="391"/>
      <c r="CE250" s="391"/>
      <c r="CF250"/>
      <c r="CG250"/>
      <c r="CH250" s="391"/>
      <c r="CI250" s="391"/>
      <c r="CJ250" s="391"/>
      <c r="CK250" s="391"/>
      <c r="CL250" s="391"/>
      <c r="CM250" s="391"/>
    </row>
    <row r="251" spans="16:93" ht="5" customHeight="1" x14ac:dyDescent="0.25">
      <c r="P251"/>
      <c r="Q251" s="376"/>
      <c r="R251" s="376"/>
      <c r="BK251"/>
      <c r="BL251"/>
      <c r="BM251"/>
      <c r="BN251"/>
      <c r="BO251"/>
      <c r="BP251"/>
      <c r="BQ251"/>
      <c r="BR251" s="391"/>
      <c r="BT251" s="391"/>
      <c r="BU251" s="391"/>
      <c r="BX251" s="391"/>
      <c r="BY251" s="391"/>
      <c r="BZ251" s="391"/>
      <c r="CA251" s="391"/>
      <c r="CD251" s="391"/>
      <c r="CE251" s="391"/>
      <c r="CF251"/>
      <c r="CG251"/>
      <c r="CH251" s="391"/>
      <c r="CI251" s="391"/>
      <c r="CJ251" s="391"/>
      <c r="CK251" s="391"/>
      <c r="CL251" s="391"/>
      <c r="CM251" s="391"/>
    </row>
    <row r="252" spans="16:93" ht="5" customHeight="1" x14ac:dyDescent="0.25">
      <c r="P252"/>
      <c r="Q252" s="376"/>
      <c r="R252" s="376"/>
      <c r="BK252"/>
      <c r="BL252"/>
      <c r="BM252"/>
      <c r="BN252"/>
      <c r="BO252" s="386"/>
      <c r="BP252" s="386"/>
      <c r="BQ252" s="386"/>
      <c r="BR252" s="391"/>
      <c r="BT252" s="391"/>
      <c r="BU252" s="391"/>
      <c r="BX252" s="391"/>
      <c r="BY252" s="391"/>
      <c r="BZ252" s="391"/>
      <c r="CA252" s="391"/>
      <c r="CD252" s="391"/>
      <c r="CE252" s="391"/>
      <c r="CF252"/>
      <c r="CG252"/>
      <c r="CH252" s="391"/>
      <c r="CI252" s="391"/>
      <c r="CJ252" s="391"/>
      <c r="CK252" s="391"/>
      <c r="CL252" s="391"/>
      <c r="CM252" s="391"/>
    </row>
    <row r="253" spans="16:93" ht="5" customHeight="1" x14ac:dyDescent="0.25">
      <c r="P253"/>
      <c r="Q253" s="376"/>
      <c r="R253" s="376"/>
      <c r="BK253"/>
      <c r="BL253"/>
      <c r="BM253"/>
      <c r="BN253"/>
      <c r="BO253" s="386"/>
      <c r="BP253" s="386"/>
      <c r="BQ253" s="386"/>
      <c r="BR253" s="391"/>
      <c r="BT253" s="391"/>
      <c r="BU253" s="391"/>
      <c r="BX253" s="391"/>
      <c r="BY253" s="391"/>
      <c r="BZ253" s="391"/>
      <c r="CA253" s="391"/>
      <c r="CD253" s="391"/>
      <c r="CE253" s="391"/>
      <c r="CF253"/>
      <c r="CG253"/>
      <c r="CH253" s="391"/>
      <c r="CI253" s="391"/>
      <c r="CJ253" s="391"/>
      <c r="CK253" s="391"/>
      <c r="CL253" s="391"/>
      <c r="CM253" s="391"/>
    </row>
    <row r="254" spans="16:93" ht="5" customHeight="1" x14ac:dyDescent="0.25">
      <c r="P254"/>
      <c r="Q254" s="376"/>
      <c r="R254" s="376"/>
      <c r="BK254"/>
      <c r="BL254"/>
      <c r="BM254"/>
      <c r="BN254"/>
      <c r="BO254" s="386"/>
      <c r="BP254" s="386"/>
      <c r="BQ254" s="386"/>
      <c r="BR254" s="391"/>
      <c r="BT254" s="391"/>
      <c r="BU254" s="391"/>
      <c r="BX254" s="391"/>
      <c r="BY254" s="391"/>
      <c r="BZ254" s="391"/>
      <c r="CA254" s="391"/>
      <c r="CD254" s="391"/>
      <c r="CE254" s="391"/>
      <c r="CF254"/>
      <c r="CG254"/>
      <c r="CH254" s="391"/>
      <c r="CI254" s="391"/>
      <c r="CJ254" s="391"/>
      <c r="CK254" s="391"/>
      <c r="CL254" s="391"/>
      <c r="CM254" s="391"/>
    </row>
    <row r="255" spans="16:93" ht="5" customHeight="1" x14ac:dyDescent="0.25">
      <c r="P255"/>
      <c r="Q255" s="376"/>
      <c r="R255" s="376"/>
      <c r="BK255"/>
      <c r="BL255"/>
      <c r="BM255"/>
      <c r="BN255"/>
      <c r="BO255" s="386"/>
      <c r="BP255" s="386"/>
      <c r="BQ255" s="386"/>
      <c r="BR255" s="391"/>
      <c r="BT255" s="391"/>
      <c r="BU255" s="391"/>
      <c r="BX255" s="391"/>
      <c r="BY255" s="391"/>
      <c r="BZ255" s="391"/>
      <c r="CA255" s="391"/>
      <c r="CD255" s="391"/>
      <c r="CE255" s="391"/>
      <c r="CF255"/>
      <c r="CG255"/>
      <c r="CH255" s="391"/>
      <c r="CI255" s="391"/>
      <c r="CJ255" s="391"/>
      <c r="CK255" s="391"/>
      <c r="CL255" s="391"/>
      <c r="CM255" s="391"/>
    </row>
    <row r="256" spans="16:93" ht="5" customHeight="1" x14ac:dyDescent="0.25">
      <c r="P256"/>
      <c r="Q256" s="376"/>
      <c r="R256" s="376"/>
      <c r="BK256"/>
      <c r="BL256"/>
      <c r="BM256"/>
      <c r="BN256"/>
      <c r="BO256" s="386"/>
      <c r="BP256" s="386"/>
      <c r="BQ256" s="386"/>
      <c r="BR256" s="391"/>
      <c r="BT256" s="391"/>
      <c r="BU256" s="391"/>
      <c r="BX256" s="391"/>
      <c r="BY256" s="391"/>
      <c r="BZ256" s="391"/>
      <c r="CA256" s="391"/>
      <c r="CD256" s="391"/>
      <c r="CE256" s="391"/>
      <c r="CF256"/>
      <c r="CG256"/>
      <c r="CH256" s="391"/>
      <c r="CI256" s="391"/>
      <c r="CJ256" s="391"/>
      <c r="CK256" s="391"/>
      <c r="CL256" s="391"/>
      <c r="CM256" s="391"/>
    </row>
    <row r="257" spans="16:93" ht="5" customHeight="1" x14ac:dyDescent="0.25">
      <c r="P257"/>
      <c r="Q257" s="376"/>
      <c r="R257" s="376"/>
      <c r="S257" s="376"/>
      <c r="T257" s="376"/>
      <c r="U257" s="376"/>
      <c r="V257" s="376"/>
      <c r="W257" s="376"/>
      <c r="X257" s="376"/>
      <c r="Y257" s="376"/>
      <c r="Z257" s="376"/>
      <c r="AA257" s="376"/>
      <c r="AB257" s="376"/>
      <c r="AC257" s="376"/>
      <c r="AD257" s="376"/>
      <c r="AE257" s="376"/>
      <c r="AF257" s="376"/>
      <c r="AG257" s="376"/>
      <c r="AH257" s="376"/>
      <c r="AI257" s="376"/>
      <c r="AJ257" s="376"/>
      <c r="AK257" s="376"/>
      <c r="AL257" s="376"/>
      <c r="AM257" s="376"/>
      <c r="AN257" s="376"/>
      <c r="AO257" s="376"/>
      <c r="AP257" s="376"/>
      <c r="AQ257" s="376"/>
      <c r="AR257" s="376"/>
      <c r="AS257" s="376"/>
      <c r="AT257" s="376"/>
      <c r="AU257" s="376"/>
      <c r="AV257" s="376"/>
      <c r="AW257" s="376"/>
      <c r="AX257" s="376"/>
      <c r="AY257" s="376"/>
      <c r="AZ257" s="376"/>
      <c r="BA257" s="376"/>
      <c r="BB257" s="376"/>
      <c r="BC257" s="376"/>
      <c r="BD257" s="376"/>
      <c r="BE257" s="376"/>
      <c r="BF257" s="376"/>
      <c r="BG257" s="376"/>
      <c r="BH257" s="376"/>
      <c r="BI257" s="376"/>
      <c r="BJ257" s="376"/>
      <c r="BK257" s="376"/>
      <c r="BL257" s="376"/>
      <c r="BM257" s="376"/>
      <c r="BN257" s="376"/>
      <c r="BO257" s="376"/>
      <c r="BP257" s="376"/>
      <c r="BQ257" s="376"/>
      <c r="BR257" s="391"/>
      <c r="BT257" s="391"/>
      <c r="BU257" s="391"/>
      <c r="BX257" s="391"/>
      <c r="BY257" s="391"/>
      <c r="BZ257" s="391"/>
      <c r="CA257" s="391"/>
      <c r="CD257" s="391"/>
      <c r="CE257" s="391"/>
      <c r="CF257"/>
      <c r="CG257"/>
      <c r="CH257" s="391"/>
      <c r="CI257" s="391"/>
      <c r="CJ257" s="391"/>
      <c r="CK257" s="391"/>
      <c r="CL257" s="391"/>
      <c r="CM257" s="391"/>
    </row>
    <row r="258" spans="16:93" ht="5" customHeight="1" x14ac:dyDescent="0.25">
      <c r="P258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376"/>
      <c r="AB258" s="376"/>
      <c r="AC258" s="376"/>
      <c r="AD258" s="376"/>
      <c r="AE258" s="376"/>
      <c r="AF258" s="376"/>
      <c r="AG258" s="376"/>
      <c r="AH258" s="376"/>
      <c r="AI258" s="376"/>
      <c r="AJ258" s="376"/>
      <c r="AK258" s="376"/>
      <c r="AL258" s="376"/>
      <c r="AM258" s="376"/>
      <c r="AN258" s="376"/>
      <c r="AO258" s="376"/>
      <c r="AP258" s="376"/>
      <c r="AQ258" s="376"/>
      <c r="AR258" s="376"/>
      <c r="AS258" s="376"/>
      <c r="AT258" s="376"/>
      <c r="AU258" s="376"/>
      <c r="AV258" s="376"/>
      <c r="AW258" s="376"/>
      <c r="AX258" s="376"/>
      <c r="AY258" s="376"/>
      <c r="AZ258" s="376"/>
      <c r="BA258" s="376"/>
      <c r="BB258" s="376"/>
      <c r="BC258" s="376"/>
      <c r="BD258" s="376"/>
      <c r="BE258" s="376"/>
      <c r="BF258" s="376"/>
      <c r="BG258" s="376"/>
      <c r="BH258" s="376"/>
      <c r="BI258" s="376"/>
      <c r="BJ258" s="376"/>
      <c r="BK258" s="376"/>
      <c r="BL258" s="376"/>
      <c r="BM258" s="376"/>
      <c r="BN258" s="376"/>
      <c r="BO258" s="376"/>
      <c r="BP258" s="376"/>
      <c r="BQ258" s="376"/>
      <c r="BR258" s="391"/>
      <c r="BT258" s="391"/>
      <c r="BU258" s="391"/>
      <c r="BX258" s="391"/>
      <c r="BY258" s="391"/>
      <c r="BZ258" s="391"/>
      <c r="CA258" s="391"/>
      <c r="CD258" s="391"/>
      <c r="CE258" s="391"/>
      <c r="CF258"/>
      <c r="CG258"/>
      <c r="CH258" s="391"/>
      <c r="CI258" s="391"/>
      <c r="CJ258" s="391"/>
      <c r="CK258" s="391"/>
      <c r="CL258" s="391"/>
      <c r="CM258" s="391"/>
    </row>
    <row r="259" spans="16:93" ht="5" customHeight="1" x14ac:dyDescent="0.25">
      <c r="P259"/>
      <c r="Q259" s="376"/>
      <c r="R259" s="376"/>
      <c r="S259" s="376"/>
      <c r="T259" s="376"/>
      <c r="U259" s="376"/>
      <c r="V259" s="376"/>
      <c r="W259" s="376"/>
      <c r="X259" s="376"/>
      <c r="Y259" s="376"/>
      <c r="Z259" s="376"/>
      <c r="AA259" s="376"/>
      <c r="AB259" s="376"/>
      <c r="AC259" s="376"/>
      <c r="AD259" s="376"/>
      <c r="AE259" s="376"/>
      <c r="AF259" s="376"/>
      <c r="AG259" s="376"/>
      <c r="AH259" s="376"/>
      <c r="AI259" s="376"/>
      <c r="AJ259" s="376"/>
      <c r="AK259" s="376"/>
      <c r="AL259" s="376"/>
      <c r="AM259" s="376"/>
      <c r="AN259" s="376"/>
      <c r="AO259" s="376"/>
      <c r="AP259" s="376"/>
      <c r="AQ259" s="376"/>
      <c r="AR259" s="376"/>
      <c r="AS259" s="376"/>
      <c r="AT259" s="376"/>
      <c r="AU259" s="376"/>
      <c r="AV259" s="376"/>
      <c r="AW259" s="376"/>
      <c r="AX259" s="376"/>
      <c r="AY259" s="376"/>
      <c r="AZ259" s="376"/>
      <c r="BA259" s="376"/>
      <c r="BB259" s="376"/>
      <c r="BC259" s="376"/>
      <c r="BD259" s="376"/>
      <c r="BE259" s="376"/>
      <c r="BF259" s="376"/>
      <c r="BG259" s="376"/>
      <c r="BH259" s="376"/>
      <c r="BI259" s="376"/>
      <c r="BJ259" s="376"/>
      <c r="BK259" s="376"/>
      <c r="BL259" s="376"/>
      <c r="BM259" s="376"/>
      <c r="BN259" s="376"/>
      <c r="BO259" s="376"/>
      <c r="BP259" s="376"/>
      <c r="BQ259" s="376"/>
      <c r="BR259" s="391"/>
      <c r="BT259" s="391"/>
      <c r="BU259" s="391"/>
      <c r="BX259" s="391"/>
      <c r="BY259" s="391"/>
      <c r="BZ259" s="391"/>
      <c r="CA259" s="391"/>
      <c r="CD259" s="391"/>
      <c r="CE259" s="391"/>
      <c r="CF259"/>
      <c r="CG259"/>
      <c r="CH259" s="391"/>
      <c r="CI259" s="391"/>
      <c r="CJ259" s="391"/>
      <c r="CK259" s="391"/>
      <c r="CL259" s="391"/>
      <c r="CM259" s="391"/>
    </row>
    <row r="260" spans="16:93" ht="5" customHeight="1" x14ac:dyDescent="0.25">
      <c r="P260"/>
      <c r="Q260" s="376"/>
      <c r="R260" s="376"/>
      <c r="AV260" s="376"/>
      <c r="AW260" s="376"/>
      <c r="AX260" s="376"/>
      <c r="AY260" s="376"/>
      <c r="AZ260" s="376"/>
      <c r="BA260" s="376"/>
      <c r="BB260" s="376"/>
      <c r="BC260" s="376"/>
      <c r="BD260" s="376"/>
      <c r="BE260" s="376"/>
      <c r="BF260" s="376"/>
      <c r="BG260" s="376"/>
      <c r="BH260" s="376"/>
      <c r="BI260" s="376"/>
      <c r="BJ260" s="376"/>
      <c r="BK260" s="376"/>
      <c r="BL260" s="376"/>
      <c r="BM260" s="376"/>
      <c r="BN260" s="376"/>
      <c r="BO260" s="376"/>
      <c r="BP260" s="376"/>
      <c r="BQ260" s="376"/>
      <c r="BR260" s="391"/>
      <c r="BT260" s="391"/>
      <c r="BU260" s="391"/>
      <c r="BX260" s="391"/>
      <c r="BY260" s="391"/>
      <c r="BZ260" s="391"/>
      <c r="CA260" s="391"/>
      <c r="CD260" s="391"/>
      <c r="CE260" s="391"/>
      <c r="CF260"/>
      <c r="CG260"/>
      <c r="CH260" s="391"/>
      <c r="CI260" s="391"/>
      <c r="CJ260" s="391"/>
      <c r="CK260" s="391"/>
      <c r="CL260" s="391"/>
      <c r="CM260" s="391"/>
    </row>
    <row r="261" spans="16:93" ht="5" customHeight="1" x14ac:dyDescent="0.25">
      <c r="P261"/>
      <c r="Q261" s="376"/>
      <c r="R261" s="376"/>
      <c r="AV261" s="376"/>
      <c r="AW261" s="376"/>
      <c r="AX261" s="376"/>
      <c r="AY261" s="376"/>
      <c r="AZ261" s="376"/>
      <c r="BA261" s="376"/>
      <c r="BB261" s="376"/>
      <c r="BC261" s="376"/>
      <c r="BD261" s="376"/>
      <c r="BE261" s="376"/>
      <c r="BF261" s="376"/>
      <c r="BG261" s="376"/>
      <c r="BH261" s="376"/>
      <c r="BI261" s="376"/>
      <c r="BJ261" s="376"/>
      <c r="BK261" s="376"/>
      <c r="BL261" s="376"/>
      <c r="BM261" s="376"/>
      <c r="BN261" s="376"/>
      <c r="BO261" s="376"/>
      <c r="BP261" s="376"/>
      <c r="BQ261" s="376"/>
      <c r="BR261" s="391"/>
      <c r="BT261" s="391"/>
      <c r="BU261" s="391"/>
      <c r="BX261" s="391"/>
      <c r="BY261" s="391"/>
      <c r="BZ261" s="391"/>
      <c r="CA261" s="391"/>
      <c r="CD261" s="391"/>
      <c r="CE261" s="391"/>
      <c r="CF261"/>
      <c r="CG261"/>
      <c r="CH261" s="391"/>
      <c r="CI261" s="391"/>
      <c r="CJ261" s="391"/>
      <c r="CK261" s="391"/>
      <c r="CL261" s="391"/>
      <c r="CM261" s="391"/>
    </row>
    <row r="262" spans="16:93" ht="5" customHeight="1" x14ac:dyDescent="0.25">
      <c r="P262"/>
      <c r="Q262" s="376"/>
      <c r="R262" s="376"/>
      <c r="AV262" s="376"/>
      <c r="AW262" s="376"/>
      <c r="AX262" s="376"/>
      <c r="AY262" s="376"/>
      <c r="AZ262" s="376"/>
      <c r="BA262" s="376"/>
      <c r="BB262" s="376"/>
      <c r="BC262" s="376"/>
      <c r="BD262" s="376"/>
      <c r="BE262" s="376"/>
      <c r="BF262" s="376"/>
      <c r="BG262" s="376"/>
      <c r="BH262" s="376"/>
      <c r="BI262" s="376"/>
      <c r="BJ262" s="376"/>
      <c r="BK262" s="376"/>
      <c r="BL262" s="376"/>
      <c r="BM262" s="376"/>
      <c r="BN262" s="376"/>
      <c r="BO262" s="376"/>
      <c r="BP262" s="376"/>
      <c r="BQ262" s="376"/>
      <c r="BR262" s="391"/>
      <c r="BT262" s="391"/>
      <c r="BU262" s="391"/>
      <c r="BX262" s="391"/>
      <c r="BY262" s="391"/>
      <c r="BZ262" s="391"/>
      <c r="CA262" s="391"/>
      <c r="CD262" s="391"/>
      <c r="CE262" s="391"/>
      <c r="CF262"/>
      <c r="CG262"/>
      <c r="CH262" s="391"/>
      <c r="CI262" s="391"/>
      <c r="CJ262" s="391"/>
      <c r="CK262" s="391"/>
      <c r="CL262" s="391"/>
      <c r="CM262" s="391"/>
    </row>
    <row r="263" spans="16:93" ht="5" customHeight="1" x14ac:dyDescent="0.25">
      <c r="P263"/>
      <c r="Q263" s="376"/>
      <c r="R263" s="376"/>
      <c r="AV263" s="376"/>
      <c r="AW263" s="376"/>
      <c r="AX263" s="376"/>
      <c r="AY263" s="376"/>
      <c r="AZ263" s="376"/>
      <c r="BA263" s="376"/>
      <c r="BB263" s="376"/>
      <c r="BC263" s="376"/>
      <c r="BD263" s="376"/>
      <c r="BE263" s="376"/>
      <c r="BF263" s="376"/>
      <c r="BG263" s="376"/>
      <c r="BH263" s="376"/>
      <c r="BI263" s="376"/>
      <c r="BJ263" s="376"/>
      <c r="BK263" s="376"/>
      <c r="BL263" s="376"/>
      <c r="BM263" s="376"/>
      <c r="BN263" s="376"/>
      <c r="BO263" s="376"/>
      <c r="BP263" s="376"/>
      <c r="BQ263" s="376"/>
      <c r="BR263" s="391"/>
      <c r="BT263" s="391"/>
      <c r="BU263" s="391"/>
      <c r="BX263" s="391"/>
      <c r="BY263" s="391"/>
      <c r="BZ263" s="391"/>
      <c r="CA263" s="391"/>
      <c r="CD263" s="391"/>
      <c r="CE263" s="391"/>
      <c r="CF263"/>
      <c r="CG263"/>
      <c r="CH263" s="391"/>
      <c r="CI263" s="391"/>
      <c r="CJ263" s="391"/>
      <c r="CK263" s="391"/>
      <c r="CL263" s="391"/>
      <c r="CM263" s="391"/>
    </row>
    <row r="264" spans="16:93" ht="5" customHeight="1" x14ac:dyDescent="0.25">
      <c r="P264"/>
      <c r="Q264" s="376"/>
      <c r="R264" s="376"/>
      <c r="AV264" s="376"/>
      <c r="AW264" s="376"/>
      <c r="AX264" s="376"/>
      <c r="AY264" s="376"/>
      <c r="AZ264" s="376"/>
      <c r="BA264" s="376"/>
      <c r="BB264" s="376"/>
      <c r="BC264" s="376"/>
      <c r="BD264" s="376"/>
      <c r="BE264" s="376"/>
      <c r="BF264" s="376"/>
      <c r="BG264" s="376"/>
      <c r="BH264" s="376"/>
      <c r="BI264" s="376"/>
      <c r="BJ264" s="376"/>
      <c r="BK264" s="376"/>
      <c r="BL264" s="376"/>
      <c r="BM264" s="376"/>
      <c r="BN264" s="376"/>
      <c r="BO264" s="376"/>
      <c r="BP264" s="376"/>
      <c r="BQ264" s="376"/>
      <c r="BR264" s="391"/>
      <c r="BS264" s="391"/>
      <c r="BT264" s="391"/>
      <c r="BU264" s="391"/>
      <c r="BV264" s="391"/>
      <c r="BW264" s="391"/>
      <c r="BX264" s="391"/>
      <c r="BY264" s="391"/>
      <c r="BZ264" s="391"/>
      <c r="CA264" s="391"/>
      <c r="CB264" s="391"/>
      <c r="CC264" s="391"/>
      <c r="CD264" s="391"/>
      <c r="CE264" s="391"/>
      <c r="CF264" s="391"/>
      <c r="CG264" s="391"/>
      <c r="CH264" s="391"/>
      <c r="CI264" s="391"/>
      <c r="CJ264" s="391"/>
      <c r="CK264" s="391"/>
      <c r="CL264" s="391"/>
      <c r="CM264" s="391"/>
      <c r="CN264" s="391"/>
      <c r="CO264" s="391"/>
    </row>
    <row r="265" spans="16:93" ht="5" customHeight="1" x14ac:dyDescent="0.25">
      <c r="P265"/>
      <c r="Q265" s="376"/>
      <c r="R265" s="376"/>
      <c r="AV265" s="376"/>
      <c r="AW265" s="376"/>
      <c r="AX265" s="376"/>
      <c r="AY265" s="376"/>
      <c r="AZ265" s="376"/>
      <c r="BA265" s="376"/>
      <c r="BB265" s="376"/>
      <c r="BC265" s="376"/>
      <c r="BD265" s="376"/>
      <c r="BE265" s="376"/>
      <c r="BF265" s="376"/>
      <c r="BG265" s="376"/>
      <c r="BH265" s="376"/>
      <c r="BI265" s="376"/>
      <c r="BJ265" s="376"/>
      <c r="BK265" s="376"/>
      <c r="BL265" s="376"/>
      <c r="BM265" s="376"/>
      <c r="BN265" s="376"/>
      <c r="BO265" s="376"/>
      <c r="BP265" s="376"/>
      <c r="BQ265" s="376"/>
      <c r="BR265" s="391"/>
      <c r="BS265" s="391"/>
      <c r="BT265" s="391"/>
      <c r="BU265" s="391"/>
      <c r="BV265" s="391"/>
      <c r="BW265" s="391"/>
      <c r="BX265" s="391"/>
      <c r="BY265" s="391"/>
      <c r="BZ265" s="391"/>
      <c r="CA265" s="391"/>
      <c r="CB265" s="391"/>
      <c r="CC265" s="391"/>
      <c r="CD265" s="391"/>
      <c r="CE265" s="391"/>
      <c r="CF265" s="391"/>
      <c r="CG265" s="391"/>
      <c r="CH265" s="391"/>
      <c r="CI265" s="391"/>
      <c r="CJ265" s="391"/>
      <c r="CK265" s="391"/>
      <c r="CL265" s="391"/>
      <c r="CM265" s="391"/>
      <c r="CN265" s="391"/>
      <c r="CO265" s="391"/>
    </row>
    <row r="266" spans="16:93" ht="5" customHeight="1" x14ac:dyDescent="0.25">
      <c r="P266"/>
      <c r="Q266" s="376"/>
      <c r="R266" s="376"/>
      <c r="AV266" s="376"/>
      <c r="AW266" s="376"/>
      <c r="AX266" s="376"/>
      <c r="AY266" s="376"/>
      <c r="AZ266" s="376"/>
      <c r="BA266" s="376"/>
      <c r="BB266" s="376"/>
      <c r="BC266" s="376"/>
      <c r="BD266" s="376"/>
      <c r="BE266" s="376"/>
      <c r="BF266" s="376"/>
      <c r="BG266" s="376"/>
      <c r="BH266" s="376"/>
      <c r="BI266" s="376"/>
      <c r="BJ266" s="376"/>
      <c r="BK266" s="376"/>
      <c r="BL266" s="376"/>
      <c r="BM266" s="376"/>
      <c r="BN266" s="376"/>
      <c r="BO266" s="376"/>
      <c r="BP266" s="376"/>
      <c r="BQ266" s="376"/>
      <c r="BR266" s="391"/>
      <c r="BS266" s="391"/>
      <c r="BT266" s="391"/>
      <c r="BU266" s="402"/>
      <c r="BV266" s="391"/>
      <c r="BW266" s="391"/>
      <c r="BX266" s="391"/>
      <c r="BY266" s="402"/>
      <c r="BZ266" s="391"/>
      <c r="CA266" s="391"/>
      <c r="CB266" s="391"/>
      <c r="CC266" s="402"/>
      <c r="CD266" s="391"/>
      <c r="CE266" s="391"/>
      <c r="CF266" s="391"/>
      <c r="CG266" s="402"/>
      <c r="CH266" s="391"/>
      <c r="CI266" s="391"/>
      <c r="CJ266" s="391"/>
      <c r="CK266" s="402"/>
      <c r="CL266" s="391"/>
      <c r="CM266" s="391"/>
      <c r="CN266" s="391"/>
      <c r="CO266" s="402"/>
    </row>
    <row r="267" spans="16:93" ht="5" customHeight="1" x14ac:dyDescent="0.25">
      <c r="P267"/>
      <c r="Q267" s="376"/>
      <c r="R267" s="376"/>
      <c r="AV267" s="376"/>
      <c r="AW267" s="376"/>
      <c r="AX267" s="376"/>
      <c r="AY267" s="376"/>
      <c r="AZ267" s="376"/>
      <c r="BA267" s="376"/>
      <c r="BB267" s="376"/>
      <c r="BC267" s="376"/>
      <c r="BD267" s="376"/>
      <c r="BE267" s="376"/>
      <c r="BF267" s="376"/>
      <c r="BG267" s="376"/>
      <c r="BH267" s="376"/>
      <c r="BI267" s="376"/>
      <c r="BJ267" s="376"/>
      <c r="BK267" s="376"/>
      <c r="BL267" s="376"/>
      <c r="BM267" s="376"/>
      <c r="BN267" s="376"/>
      <c r="BO267" s="376"/>
      <c r="BP267" s="376"/>
      <c r="BQ267" s="376"/>
      <c r="BR267" s="1108"/>
      <c r="BS267" s="1108"/>
      <c r="BT267" s="1108"/>
      <c r="BU267" s="1108"/>
      <c r="BV267" s="1108"/>
      <c r="BW267" s="1108"/>
      <c r="BX267" s="1108"/>
      <c r="BY267" s="1108"/>
      <c r="BZ267" s="1108"/>
      <c r="CA267" s="1108"/>
      <c r="CB267" s="1108"/>
      <c r="CC267" s="1108"/>
      <c r="CD267" s="1108"/>
      <c r="CE267" s="1108"/>
      <c r="CF267" s="1108"/>
      <c r="CG267" s="1108"/>
      <c r="CH267" s="1108"/>
      <c r="CI267" s="1108"/>
      <c r="CJ267" s="1108"/>
      <c r="CK267" s="1108"/>
      <c r="CL267" s="1108"/>
      <c r="CM267" s="1108"/>
      <c r="CN267" s="1108"/>
      <c r="CO267" s="1108"/>
    </row>
    <row r="268" spans="16:93" ht="5" customHeight="1" x14ac:dyDescent="0.25">
      <c r="P268"/>
      <c r="Q268" s="376"/>
      <c r="R268" s="376"/>
      <c r="AV268" s="376"/>
      <c r="AW268" s="376"/>
      <c r="AX268" s="376"/>
      <c r="AY268" s="376"/>
      <c r="AZ268" s="376"/>
      <c r="BA268" s="376"/>
      <c r="BB268" s="376"/>
      <c r="BC268" s="376"/>
      <c r="BD268" s="376"/>
      <c r="BE268" s="376"/>
      <c r="BF268" s="376"/>
      <c r="BG268" s="376"/>
      <c r="BH268" s="376"/>
      <c r="BI268" s="376"/>
      <c r="BJ268" s="376"/>
      <c r="BK268" s="376"/>
      <c r="BL268" s="376"/>
      <c r="BM268" s="376"/>
      <c r="BN268" s="376"/>
      <c r="BO268" s="376"/>
      <c r="BP268" s="376"/>
      <c r="BQ268" s="376"/>
      <c r="BR268" s="401"/>
      <c r="BS268" s="401"/>
      <c r="BT268" s="401"/>
      <c r="BU268" s="401"/>
      <c r="BV268"/>
      <c r="BW268"/>
      <c r="BX268" s="401"/>
      <c r="BY268" s="401"/>
      <c r="BZ268"/>
      <c r="CA268"/>
      <c r="CB268" s="401"/>
      <c r="CC268" s="401"/>
      <c r="CD268" s="401"/>
      <c r="CE268" s="401"/>
      <c r="CF268" s="401"/>
      <c r="CG268" s="401"/>
      <c r="CH268" s="401"/>
      <c r="CI268" s="401"/>
      <c r="CJ268" s="401"/>
      <c r="CK268" s="401"/>
      <c r="CL268" s="401"/>
      <c r="CM268" s="401"/>
      <c r="CN268" s="401"/>
      <c r="CO268" s="401"/>
    </row>
    <row r="269" spans="16:93" ht="5" customHeight="1" x14ac:dyDescent="0.25">
      <c r="P269"/>
      <c r="Q269" s="376"/>
      <c r="R269" s="376"/>
      <c r="AV269" s="376"/>
      <c r="AW269" s="376"/>
      <c r="AX269" s="376"/>
      <c r="AY269" s="376"/>
      <c r="AZ269" s="376"/>
      <c r="BA269" s="376"/>
      <c r="BB269" s="376"/>
      <c r="BC269" s="376"/>
      <c r="BD269" s="376"/>
      <c r="BE269" s="376"/>
      <c r="BF269" s="376"/>
      <c r="BG269" s="376"/>
      <c r="BH269" s="376"/>
      <c r="BI269" s="376"/>
      <c r="BJ269" s="376"/>
      <c r="BK269" s="376"/>
      <c r="BL269" s="376"/>
      <c r="BM269" s="376"/>
      <c r="BN269" s="376"/>
      <c r="BO269" s="376"/>
      <c r="BP269" s="376"/>
      <c r="BQ269" s="376"/>
      <c r="BR269" s="401"/>
      <c r="BS269" s="401"/>
      <c r="BU269" s="401"/>
      <c r="BV269"/>
      <c r="BW269"/>
      <c r="BX269" s="401"/>
      <c r="BY269" s="401"/>
      <c r="BZ269"/>
      <c r="CA269"/>
      <c r="CB269" s="401"/>
      <c r="CC269" s="401"/>
      <c r="CD269" s="401"/>
      <c r="CE269" s="401"/>
      <c r="CF269" s="401"/>
      <c r="CG269" s="401"/>
      <c r="CH269" s="401"/>
      <c r="CI269" s="401"/>
      <c r="CJ269" s="401"/>
      <c r="CK269" s="401"/>
      <c r="CL269" s="401"/>
      <c r="CM269" s="401"/>
      <c r="CN269" s="401"/>
      <c r="CO269" s="401"/>
    </row>
    <row r="270" spans="16:93" ht="5" customHeight="1" x14ac:dyDescent="0.25">
      <c r="P270"/>
      <c r="Q270" s="376"/>
      <c r="R270" s="376"/>
      <c r="AV270" s="376"/>
      <c r="AW270" s="376"/>
      <c r="AX270" s="376"/>
      <c r="AY270" s="376"/>
      <c r="AZ270" s="376"/>
      <c r="BA270" s="376"/>
      <c r="BB270" s="376"/>
      <c r="BC270" s="376"/>
      <c r="BD270" s="376"/>
      <c r="BE270" s="376"/>
      <c r="BF270" s="376"/>
      <c r="BG270" s="376"/>
      <c r="BH270" s="376"/>
      <c r="BI270" s="376"/>
      <c r="BJ270" s="376"/>
      <c r="BK270" s="376"/>
      <c r="BL270" s="376"/>
      <c r="BM270" s="376"/>
      <c r="BN270" s="376"/>
      <c r="BO270" s="376"/>
      <c r="BP270" s="376"/>
      <c r="BQ270" s="376"/>
      <c r="BR270" s="401"/>
      <c r="BS270" s="401"/>
      <c r="BU270" s="401"/>
      <c r="BV270"/>
      <c r="BW270"/>
      <c r="BX270" s="401"/>
      <c r="BY270" s="401"/>
      <c r="BZ270"/>
      <c r="CA270"/>
      <c r="CB270" s="401"/>
      <c r="CC270" s="401"/>
      <c r="CD270" s="401"/>
      <c r="CE270" s="401"/>
      <c r="CF270" s="401"/>
      <c r="CG270" s="401"/>
      <c r="CH270" s="401"/>
      <c r="CI270" s="401"/>
      <c r="CJ270" s="401"/>
      <c r="CK270" s="401"/>
      <c r="CL270" s="401"/>
      <c r="CM270" s="401"/>
      <c r="CN270" s="401"/>
      <c r="CO270" s="401"/>
    </row>
    <row r="271" spans="16:93" ht="5" customHeight="1" x14ac:dyDescent="0.25">
      <c r="P271"/>
      <c r="Q271" s="376"/>
      <c r="R271" s="376"/>
      <c r="AV271" s="376"/>
      <c r="AW271" s="376"/>
      <c r="AX271" s="376"/>
      <c r="AY271" s="376"/>
      <c r="AZ271" s="376"/>
      <c r="BA271" s="376"/>
      <c r="BB271" s="376"/>
      <c r="BC271" s="376"/>
      <c r="BD271" s="376"/>
      <c r="BE271" s="376"/>
      <c r="BF271" s="376"/>
      <c r="BG271" s="376"/>
      <c r="BH271" s="376"/>
      <c r="BI271" s="376"/>
      <c r="BJ271" s="376"/>
      <c r="BK271" s="376"/>
      <c r="BL271" s="376"/>
      <c r="BM271" s="376"/>
      <c r="BN271" s="376"/>
      <c r="BO271" s="376"/>
      <c r="BP271" s="376"/>
      <c r="BQ271" s="376"/>
      <c r="BR271" s="401"/>
      <c r="BS271" s="401"/>
      <c r="BU271" s="401"/>
      <c r="BX271"/>
      <c r="BY271"/>
      <c r="BZ271"/>
      <c r="CA271"/>
      <c r="CD271" s="401"/>
      <c r="CE271" s="401"/>
      <c r="CF271" s="401"/>
      <c r="CG271" s="401"/>
      <c r="CH271" s="401"/>
      <c r="CI271" s="401"/>
      <c r="CJ271" s="401"/>
      <c r="CK271" s="401"/>
      <c r="CL271" s="401"/>
      <c r="CM271" s="401"/>
      <c r="CN271" s="401"/>
      <c r="CO271" s="401"/>
    </row>
    <row r="272" spans="16:93" ht="5" customHeight="1" x14ac:dyDescent="0.25">
      <c r="P272"/>
      <c r="Q272" s="376"/>
      <c r="R272" s="376"/>
      <c r="AV272" s="376"/>
      <c r="AW272" s="376"/>
      <c r="AX272" s="376"/>
      <c r="AY272" s="376"/>
      <c r="AZ272" s="376"/>
      <c r="BA272" s="376"/>
      <c r="BB272" s="376"/>
      <c r="BC272" s="376"/>
      <c r="BD272" s="376"/>
      <c r="BE272" s="376"/>
      <c r="BF272" s="376"/>
      <c r="BG272" s="376"/>
      <c r="BH272" s="376"/>
      <c r="BI272" s="376"/>
      <c r="BJ272" s="376"/>
      <c r="BK272" s="376"/>
      <c r="BL272" s="376"/>
      <c r="BM272" s="376"/>
      <c r="BN272" s="376"/>
      <c r="BO272" s="376"/>
      <c r="BP272" s="376"/>
      <c r="BQ272" s="376"/>
      <c r="BR272" s="401"/>
      <c r="BS272" s="401"/>
      <c r="BU272" s="401"/>
      <c r="BX272"/>
      <c r="BY272"/>
      <c r="BZ272"/>
      <c r="CA272"/>
      <c r="CD272" s="401"/>
      <c r="CE272" s="401"/>
      <c r="CF272" s="401"/>
      <c r="CG272" s="401"/>
      <c r="CH272" s="401"/>
      <c r="CI272" s="401"/>
      <c r="CJ272" s="401"/>
      <c r="CK272" s="401"/>
      <c r="CL272" s="401"/>
      <c r="CM272" s="401"/>
      <c r="CN272" s="401"/>
      <c r="CO272" s="401"/>
    </row>
    <row r="273" spans="16:93" ht="5" customHeight="1" x14ac:dyDescent="0.25">
      <c r="P273" s="369"/>
      <c r="Q273" s="376"/>
      <c r="R273" s="376"/>
      <c r="AV273" s="376"/>
      <c r="AW273" s="376"/>
      <c r="AX273" s="376"/>
      <c r="AY273" s="376"/>
      <c r="AZ273" s="376"/>
      <c r="BA273" s="376"/>
      <c r="BB273" s="376"/>
      <c r="BC273" s="376"/>
      <c r="BD273" s="376"/>
      <c r="BE273" s="376"/>
      <c r="BF273" s="376"/>
      <c r="BG273" s="376"/>
      <c r="BH273" s="376"/>
      <c r="BI273" s="376"/>
      <c r="BJ273" s="376"/>
      <c r="BK273" s="376"/>
      <c r="BL273" s="376"/>
      <c r="BM273" s="376"/>
      <c r="BN273" s="376"/>
      <c r="BO273" s="376"/>
      <c r="BP273" s="376"/>
      <c r="BQ273" s="376"/>
      <c r="BR273" s="401"/>
      <c r="BS273" s="401"/>
      <c r="BU273" s="401"/>
      <c r="BX273"/>
      <c r="BY273"/>
      <c r="BZ273"/>
      <c r="CA273"/>
      <c r="CD273" s="401"/>
      <c r="CE273" s="401"/>
      <c r="CF273" s="401"/>
      <c r="CG273" s="401"/>
      <c r="CH273" s="401"/>
      <c r="CI273" s="401"/>
      <c r="CJ273" s="401"/>
      <c r="CK273" s="401"/>
      <c r="CL273" s="401"/>
      <c r="CM273" s="401"/>
      <c r="CN273" s="401"/>
      <c r="CO273" s="401"/>
    </row>
    <row r="274" spans="16:93" ht="5" customHeight="1" x14ac:dyDescent="0.25">
      <c r="P274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  <c r="AA274" s="376"/>
      <c r="AB274" s="376"/>
      <c r="AC274" s="376"/>
      <c r="AD274" s="376"/>
      <c r="AE274" s="376"/>
      <c r="AF274" s="376"/>
      <c r="AG274" s="376"/>
      <c r="AH274" s="376"/>
      <c r="AI274" s="376"/>
      <c r="AJ274" s="376"/>
      <c r="AK274" s="376"/>
      <c r="AL274" s="376"/>
      <c r="AM274" s="376"/>
      <c r="AN274" s="376"/>
      <c r="AO274" s="376"/>
      <c r="AP274" s="376"/>
      <c r="AQ274" s="376"/>
      <c r="AR274" s="376"/>
      <c r="AS274" s="376"/>
      <c r="AT274" s="376"/>
      <c r="AU274" s="376"/>
      <c r="AV274" s="376"/>
      <c r="AW274" s="376"/>
      <c r="AX274" s="376"/>
      <c r="AY274" s="376"/>
      <c r="AZ274" s="376"/>
      <c r="BA274" s="376"/>
      <c r="BB274" s="376"/>
      <c r="BC274" s="376"/>
      <c r="BD274" s="376"/>
      <c r="BE274" s="376"/>
      <c r="BF274" s="376"/>
      <c r="BG274" s="376"/>
      <c r="BH274" s="376"/>
      <c r="BI274" s="376"/>
      <c r="BJ274" s="376"/>
      <c r="BK274" s="376"/>
      <c r="BL274" s="376"/>
      <c r="BM274" s="376"/>
      <c r="BN274" s="376"/>
      <c r="BO274" s="376"/>
      <c r="BP274" s="376"/>
      <c r="BQ274" s="376"/>
      <c r="BR274" s="401"/>
      <c r="BS274" s="401"/>
      <c r="BU274" s="401"/>
      <c r="BX274"/>
      <c r="BY274"/>
      <c r="BZ274"/>
      <c r="CA274"/>
      <c r="CD274" s="401"/>
      <c r="CE274" s="401"/>
      <c r="CF274" s="401"/>
      <c r="CG274" s="401"/>
      <c r="CH274" s="401"/>
      <c r="CI274" s="401"/>
      <c r="CJ274" s="401"/>
      <c r="CK274" s="401"/>
      <c r="CL274" s="401"/>
      <c r="CM274" s="401"/>
      <c r="CN274" s="401"/>
      <c r="CO274" s="401"/>
    </row>
    <row r="275" spans="16:93" ht="5" customHeight="1" x14ac:dyDescent="0.25">
      <c r="P275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376"/>
      <c r="AB275" s="376"/>
      <c r="AC275" s="376"/>
      <c r="AD275" s="376"/>
      <c r="AE275" s="376"/>
      <c r="AF275" s="376"/>
      <c r="AG275" s="376"/>
      <c r="AH275" s="376"/>
      <c r="AI275" s="376"/>
      <c r="AJ275" s="376"/>
      <c r="AK275" s="376"/>
      <c r="AL275" s="376"/>
      <c r="AM275" s="376"/>
      <c r="AN275" s="376"/>
      <c r="AO275" s="376"/>
      <c r="AP275" s="376"/>
      <c r="AQ275" s="376"/>
      <c r="AR275" s="376"/>
      <c r="AS275" s="376"/>
      <c r="AT275" s="376"/>
      <c r="AU275" s="376"/>
      <c r="AV275" s="376"/>
      <c r="AW275" s="376"/>
      <c r="AX275" s="376"/>
      <c r="AY275" s="376"/>
      <c r="AZ275" s="376"/>
      <c r="BA275" s="376"/>
      <c r="BB275" s="376"/>
      <c r="BC275" s="376"/>
      <c r="BD275" s="376"/>
      <c r="BE275" s="376"/>
      <c r="BF275" s="376"/>
      <c r="BG275" s="376"/>
      <c r="BH275" s="376"/>
      <c r="BI275" s="376"/>
      <c r="BJ275" s="376"/>
      <c r="BK275" s="376"/>
      <c r="BL275" s="376"/>
      <c r="BM275" s="376"/>
      <c r="BN275" s="376"/>
      <c r="BO275" s="376"/>
      <c r="BP275" s="376"/>
      <c r="BQ275" s="376"/>
      <c r="BR275" s="401"/>
      <c r="BS275" s="401"/>
      <c r="BU275" s="401"/>
      <c r="BX275"/>
      <c r="BY275"/>
      <c r="BZ275"/>
      <c r="CA275"/>
      <c r="CD275" s="401"/>
      <c r="CE275" s="401"/>
      <c r="CF275" s="401"/>
      <c r="CG275" s="401"/>
      <c r="CH275" s="401"/>
      <c r="CI275" s="401"/>
      <c r="CJ275" s="401"/>
      <c r="CK275" s="401"/>
      <c r="CL275" s="401"/>
      <c r="CM275" s="401"/>
      <c r="CN275" s="401"/>
      <c r="CO275" s="401"/>
    </row>
    <row r="276" spans="16:93" ht="5" customHeight="1" x14ac:dyDescent="0.25">
      <c r="P2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76"/>
      <c r="AA276" s="376"/>
      <c r="AB276" s="376"/>
      <c r="AC276" s="376"/>
      <c r="AD276" s="376"/>
      <c r="AE276" s="376"/>
      <c r="AF276" s="376"/>
      <c r="AG276" s="376"/>
      <c r="AH276" s="376"/>
      <c r="AI276" s="376"/>
      <c r="AJ276" s="376"/>
      <c r="AK276" s="376"/>
      <c r="AL276" s="376"/>
      <c r="AM276" s="376"/>
      <c r="AN276" s="376"/>
      <c r="AO276" s="376"/>
      <c r="AP276" s="376"/>
      <c r="AQ276" s="376"/>
      <c r="AR276" s="376"/>
      <c r="AS276" s="376"/>
      <c r="AT276" s="376"/>
      <c r="AU276" s="376"/>
      <c r="AV276" s="376"/>
      <c r="AW276" s="376"/>
      <c r="AX276" s="376"/>
      <c r="AY276" s="376"/>
      <c r="AZ276" s="376"/>
      <c r="BA276" s="376"/>
      <c r="BB276" s="376"/>
      <c r="BC276" s="376"/>
      <c r="BD276" s="376"/>
      <c r="BE276" s="376"/>
      <c r="BF276" s="376"/>
      <c r="BG276" s="376"/>
      <c r="BH276" s="376"/>
      <c r="BI276" s="376"/>
      <c r="BJ276" s="376"/>
      <c r="BK276" s="376"/>
      <c r="BL276" s="376"/>
      <c r="BM276" s="376"/>
      <c r="BN276" s="376"/>
      <c r="BO276" s="376"/>
      <c r="BP276" s="376"/>
      <c r="BQ276" s="376"/>
      <c r="BR276" s="401"/>
      <c r="BS276" s="401"/>
      <c r="BU276" s="401"/>
      <c r="BX276"/>
      <c r="BY276"/>
      <c r="BZ276"/>
      <c r="CA276"/>
      <c r="CD276" s="401"/>
      <c r="CE276" s="401"/>
      <c r="CF276" s="401"/>
      <c r="CG276" s="401"/>
      <c r="CH276" s="401"/>
      <c r="CI276" s="401"/>
      <c r="CJ276" s="401"/>
      <c r="CK276" s="401"/>
      <c r="CL276" s="401"/>
      <c r="CM276" s="401"/>
      <c r="CN276" s="401"/>
      <c r="CO276" s="401"/>
    </row>
    <row r="277" spans="16:93" ht="5" customHeight="1" x14ac:dyDescent="0.25">
      <c r="P277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376"/>
      <c r="AB277" s="376"/>
      <c r="AC277" s="376"/>
      <c r="AD277" s="376"/>
      <c r="AE277" s="376"/>
      <c r="AF277" s="376"/>
      <c r="AG277" s="376"/>
      <c r="AH277" s="376"/>
      <c r="AI277" s="376"/>
      <c r="AJ277" s="376"/>
      <c r="AK277" s="376"/>
      <c r="AL277" s="376"/>
      <c r="AM277" s="376"/>
      <c r="AN277" s="376"/>
      <c r="AO277" s="376"/>
      <c r="AP277" s="376"/>
      <c r="AQ277" s="376"/>
      <c r="AR277" s="376"/>
      <c r="AS277" s="376"/>
      <c r="AT277" s="376"/>
      <c r="AU277" s="376"/>
      <c r="AV277" s="376"/>
      <c r="AW277" s="376"/>
      <c r="AX277" s="376"/>
      <c r="AY277" s="376"/>
      <c r="AZ277" s="376"/>
      <c r="BA277" s="376"/>
      <c r="BB277" s="376"/>
      <c r="BC277" s="376"/>
      <c r="BD277" s="376"/>
      <c r="BE277" s="376"/>
      <c r="BF277" s="376"/>
      <c r="BG277" s="376"/>
      <c r="BH277" s="376"/>
      <c r="BI277" s="376"/>
      <c r="BJ277" s="376"/>
      <c r="BK277" s="376"/>
      <c r="BL277" s="376"/>
      <c r="BM277" s="376"/>
      <c r="BN277" s="376"/>
      <c r="BO277" s="376"/>
      <c r="BP277" s="376"/>
      <c r="BQ277" s="376"/>
      <c r="BR277" s="401"/>
      <c r="BS277" s="401"/>
      <c r="BU277" s="401"/>
      <c r="BX277"/>
      <c r="BY277"/>
      <c r="BZ277"/>
      <c r="CA277"/>
      <c r="CD277" s="401"/>
      <c r="CE277" s="401"/>
      <c r="CF277" s="401"/>
      <c r="CG277" s="401"/>
      <c r="CH277" s="401"/>
      <c r="CI277" s="401"/>
      <c r="CJ277" s="401"/>
      <c r="CK277" s="401"/>
      <c r="CL277" s="401"/>
      <c r="CM277" s="401"/>
      <c r="CN277" s="401"/>
      <c r="CO277" s="401"/>
    </row>
    <row r="278" spans="16:93" ht="5" customHeight="1" x14ac:dyDescent="0.25">
      <c r="P278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  <c r="AA278" s="376"/>
      <c r="AB278" s="376"/>
      <c r="AC278" s="376"/>
      <c r="AD278" s="376"/>
      <c r="AE278" s="376"/>
      <c r="AF278" s="376"/>
      <c r="AG278" s="376"/>
      <c r="AH278" s="376"/>
      <c r="AI278" s="376"/>
      <c r="AJ278" s="376"/>
      <c r="AK278" s="376"/>
      <c r="AL278" s="376"/>
      <c r="AM278" s="376"/>
      <c r="AN278" s="376"/>
      <c r="AO278" s="376"/>
      <c r="AP278" s="376"/>
      <c r="AQ278" s="376"/>
      <c r="AR278" s="376"/>
      <c r="AS278" s="376"/>
      <c r="AT278" s="376"/>
      <c r="AU278" s="376"/>
      <c r="AV278" s="376"/>
      <c r="AW278" s="376"/>
      <c r="AX278" s="376"/>
      <c r="AY278" s="376"/>
      <c r="AZ278" s="376"/>
      <c r="BA278" s="376"/>
      <c r="BB278" s="376"/>
      <c r="BC278" s="376"/>
      <c r="BD278" s="376"/>
      <c r="BE278" s="376"/>
      <c r="BF278" s="376"/>
      <c r="BG278" s="376"/>
      <c r="BH278" s="376"/>
      <c r="BI278" s="376"/>
      <c r="BJ278" s="376"/>
      <c r="BK278" s="376"/>
      <c r="BL278" s="376"/>
      <c r="BM278" s="376"/>
      <c r="BN278" s="376"/>
      <c r="BO278" s="376"/>
      <c r="BP278" s="376"/>
      <c r="BQ278" s="376"/>
      <c r="BR278" s="401"/>
      <c r="BS278" s="401"/>
      <c r="BU278" s="401"/>
      <c r="BX278"/>
      <c r="BY278"/>
      <c r="BZ278"/>
      <c r="CA278"/>
      <c r="CD278" s="401"/>
      <c r="CE278" s="401"/>
      <c r="CF278" s="401"/>
      <c r="CG278" s="401"/>
      <c r="CH278" s="401"/>
      <c r="CI278" s="401"/>
      <c r="CJ278" s="401"/>
      <c r="CK278" s="401"/>
      <c r="CL278" s="401"/>
      <c r="CM278" s="401"/>
      <c r="CN278" s="401"/>
      <c r="CO278" s="401"/>
    </row>
    <row r="279" spans="16:93" ht="5" customHeight="1" x14ac:dyDescent="0.25">
      <c r="P279"/>
      <c r="Q279" s="376"/>
      <c r="R279" s="376"/>
      <c r="S279" s="376"/>
      <c r="T279" s="376"/>
      <c r="U279" s="376"/>
      <c r="V279" s="376"/>
      <c r="W279" s="376"/>
      <c r="X279" s="376"/>
      <c r="Y279" s="376"/>
      <c r="Z279" s="376"/>
      <c r="AA279" s="376"/>
      <c r="AB279" s="376"/>
      <c r="AC279" s="376"/>
      <c r="AD279" s="376"/>
      <c r="AE279" s="376"/>
      <c r="AF279" s="376"/>
      <c r="AG279" s="376"/>
      <c r="AH279" s="376"/>
      <c r="AI279" s="376"/>
      <c r="AJ279" s="376"/>
      <c r="AK279" s="376"/>
      <c r="AL279" s="376"/>
      <c r="AM279" s="376"/>
      <c r="AN279" s="376"/>
      <c r="AO279" s="376"/>
      <c r="AP279" s="376"/>
      <c r="AQ279" s="376"/>
      <c r="AR279" s="376"/>
      <c r="AS279" s="376"/>
      <c r="AT279" s="376"/>
      <c r="AU279" s="376"/>
      <c r="AV279" s="376"/>
      <c r="AW279" s="376"/>
      <c r="AX279" s="376"/>
      <c r="AY279" s="376"/>
      <c r="AZ279" s="376"/>
      <c r="BA279" s="376"/>
      <c r="BB279" s="376"/>
      <c r="BC279" s="376"/>
      <c r="BD279" s="376"/>
      <c r="BE279" s="376"/>
      <c r="BF279" s="376"/>
      <c r="BG279" s="376"/>
      <c r="BH279" s="376"/>
      <c r="BI279" s="376"/>
      <c r="BJ279" s="376"/>
      <c r="BK279" s="376"/>
      <c r="BL279" s="376"/>
      <c r="BM279" s="376"/>
      <c r="BN279" s="376"/>
      <c r="BO279" s="376"/>
      <c r="BP279" s="376"/>
      <c r="BQ279" s="376"/>
      <c r="BR279" s="401"/>
      <c r="BS279" s="401"/>
      <c r="BU279" s="401"/>
      <c r="BX279"/>
      <c r="BY279"/>
      <c r="BZ279"/>
      <c r="CA279"/>
      <c r="CD279" s="401"/>
      <c r="CE279" s="401"/>
      <c r="CF279" s="401"/>
      <c r="CG279" s="401"/>
      <c r="CH279" s="401"/>
      <c r="CI279" s="401"/>
      <c r="CJ279" s="401"/>
      <c r="CK279" s="401"/>
      <c r="CL279" s="401"/>
      <c r="CM279" s="401"/>
      <c r="CN279" s="401"/>
      <c r="CO279" s="401"/>
    </row>
    <row r="280" spans="16:93" ht="5" customHeight="1" x14ac:dyDescent="0.25">
      <c r="P280"/>
      <c r="Q280" s="376"/>
      <c r="R280" s="376"/>
      <c r="S280" s="376"/>
      <c r="T280" s="376"/>
      <c r="U280" s="376"/>
      <c r="V280" s="376"/>
      <c r="W280" s="376"/>
      <c r="X280" s="376"/>
      <c r="Y280" s="376"/>
      <c r="Z280" s="376"/>
      <c r="AA280" s="376"/>
      <c r="AB280" s="376"/>
      <c r="AC280" s="376"/>
      <c r="AD280" s="376"/>
      <c r="AE280" s="376"/>
      <c r="AF280" s="376"/>
      <c r="AG280" s="376"/>
      <c r="AH280" s="376"/>
      <c r="AI280" s="376"/>
      <c r="AJ280" s="376"/>
      <c r="AK280" s="376"/>
      <c r="AL280" s="376"/>
      <c r="AM280" s="376"/>
      <c r="AN280" s="376"/>
      <c r="AO280" s="376"/>
      <c r="AP280" s="376"/>
      <c r="AQ280" s="376"/>
      <c r="AR280" s="376"/>
      <c r="AS280" s="376"/>
      <c r="AT280" s="376"/>
      <c r="AU280" s="376"/>
      <c r="AV280" s="376"/>
      <c r="AW280" s="376"/>
      <c r="AX280" s="376"/>
      <c r="AY280" s="376"/>
      <c r="AZ280" s="376"/>
      <c r="BA280" s="376"/>
      <c r="BB280" s="376"/>
      <c r="BC280" s="376"/>
      <c r="BD280" s="376"/>
      <c r="BE280" s="376"/>
      <c r="BF280" s="376"/>
      <c r="BG280" s="376"/>
      <c r="BH280" s="376"/>
      <c r="BI280" s="376"/>
      <c r="BJ280" s="376"/>
      <c r="BK280" s="376"/>
      <c r="BL280" s="376"/>
      <c r="BM280" s="376"/>
      <c r="BN280" s="376"/>
      <c r="BO280" s="376"/>
      <c r="BP280" s="376"/>
      <c r="BQ280" s="376"/>
      <c r="BR280" s="401"/>
      <c r="BS280" s="401"/>
      <c r="BU280" s="401"/>
      <c r="BX280"/>
      <c r="BY280"/>
      <c r="BZ280"/>
      <c r="CA280"/>
      <c r="CD280" s="401"/>
      <c r="CE280" s="401"/>
      <c r="CF280" s="401"/>
      <c r="CG280" s="401"/>
      <c r="CH280" s="401"/>
      <c r="CI280" s="401"/>
      <c r="CJ280" s="401"/>
      <c r="CK280" s="401"/>
      <c r="CL280" s="401"/>
      <c r="CM280" s="401"/>
      <c r="CN280" s="401"/>
      <c r="CO280" s="401"/>
    </row>
    <row r="281" spans="16:93" ht="5" customHeight="1" x14ac:dyDescent="0.25">
      <c r="P281"/>
      <c r="Q281" s="376"/>
      <c r="R281" s="376"/>
      <c r="S281" s="376"/>
      <c r="T281" s="376"/>
      <c r="U281" s="376"/>
      <c r="V281" s="376"/>
      <c r="W281" s="376"/>
      <c r="X281" s="376"/>
      <c r="Y281" s="376"/>
      <c r="Z281" s="376"/>
      <c r="AA281" s="376"/>
      <c r="AB281" s="376"/>
      <c r="AC281" s="376"/>
      <c r="AD281" s="376"/>
      <c r="AE281" s="376"/>
      <c r="AF281" s="376"/>
      <c r="AG281" s="376"/>
      <c r="AH281" s="376"/>
      <c r="AI281" s="376"/>
      <c r="AJ281" s="376"/>
      <c r="AK281" s="376"/>
      <c r="AL281" s="376"/>
      <c r="AM281" s="376"/>
      <c r="AN281" s="376"/>
      <c r="AO281" s="376"/>
      <c r="AP281" s="376"/>
      <c r="AQ281" s="376"/>
      <c r="AR281" s="376"/>
      <c r="AS281" s="376"/>
      <c r="AT281" s="376"/>
      <c r="AU281" s="376"/>
      <c r="AV281" s="376"/>
      <c r="AW281" s="376"/>
      <c r="AX281" s="376"/>
      <c r="AY281" s="376"/>
      <c r="AZ281" s="376"/>
      <c r="BA281" s="376"/>
      <c r="BB281" s="376"/>
      <c r="BC281" s="376"/>
      <c r="BD281" s="376"/>
      <c r="BE281" s="376"/>
      <c r="BF281" s="376"/>
      <c r="BG281" s="376"/>
      <c r="BH281" s="376"/>
      <c r="BI281" s="376"/>
      <c r="BJ281" s="376"/>
      <c r="BK281" s="376"/>
      <c r="BL281" s="376"/>
      <c r="BM281" s="376"/>
      <c r="BN281" s="376"/>
      <c r="BO281" s="376"/>
      <c r="BP281" s="376"/>
      <c r="BQ281" s="376"/>
      <c r="BR281" s="401"/>
      <c r="BS281" s="401"/>
      <c r="BU281" s="401"/>
      <c r="BX281"/>
      <c r="BY281"/>
      <c r="BZ281"/>
      <c r="CA281"/>
      <c r="CD281" s="401"/>
      <c r="CE281" s="401"/>
      <c r="CF281" s="401"/>
      <c r="CG281" s="401"/>
      <c r="CH281" s="401"/>
      <c r="CI281" s="401"/>
      <c r="CJ281" s="401"/>
      <c r="CK281" s="401"/>
      <c r="CL281" s="401"/>
      <c r="CM281" s="401"/>
      <c r="CN281" s="401"/>
      <c r="CO281" s="401"/>
    </row>
    <row r="282" spans="16:93" ht="5" customHeight="1" x14ac:dyDescent="0.25">
      <c r="P282"/>
      <c r="Q282" s="376"/>
      <c r="R282" s="376"/>
      <c r="S282" s="376"/>
      <c r="T282" s="376"/>
      <c r="U282" s="376"/>
      <c r="V282" s="376"/>
      <c r="W282" s="376"/>
      <c r="X282" s="376"/>
      <c r="Y282" s="376"/>
      <c r="Z282" s="376"/>
      <c r="AA282" s="376"/>
      <c r="AB282" s="376"/>
      <c r="AC282" s="376"/>
      <c r="AD282" s="376"/>
      <c r="AE282" s="376"/>
      <c r="AF282" s="376"/>
      <c r="AG282" s="376"/>
      <c r="AH282" s="376"/>
      <c r="AI282" s="376"/>
      <c r="AJ282" s="376"/>
      <c r="AK282" s="376"/>
      <c r="AL282" s="376"/>
      <c r="AM282" s="376"/>
      <c r="AN282" s="376"/>
      <c r="AO282" s="376"/>
      <c r="AP282" s="376"/>
      <c r="AQ282" s="376"/>
      <c r="AR282" s="376"/>
      <c r="AS282" s="376"/>
      <c r="AT282" s="376"/>
      <c r="AU282" s="376"/>
      <c r="AV282" s="376"/>
      <c r="AW282" s="376"/>
      <c r="AX282" s="376"/>
      <c r="AY282" s="376"/>
      <c r="AZ282" s="376"/>
      <c r="BA282" s="376"/>
      <c r="BB282" s="376"/>
      <c r="BC282" s="376"/>
      <c r="BD282" s="376"/>
      <c r="BE282" s="376"/>
      <c r="BF282" s="376"/>
      <c r="BG282" s="376"/>
      <c r="BH282" s="376"/>
      <c r="BI282" s="376"/>
      <c r="BJ282" s="376"/>
      <c r="BK282" s="376"/>
      <c r="BL282" s="376"/>
      <c r="BM282" s="376"/>
      <c r="BN282" s="376"/>
      <c r="BO282" s="376"/>
      <c r="BP282" s="376"/>
      <c r="BQ282" s="376"/>
      <c r="BR282" s="401"/>
      <c r="BS282" s="401"/>
      <c r="BU282" s="401"/>
      <c r="BX282"/>
      <c r="BY282"/>
      <c r="BZ282"/>
      <c r="CA282"/>
      <c r="CD282" s="401"/>
      <c r="CE282" s="401"/>
      <c r="CF282" s="401"/>
      <c r="CG282" s="401"/>
      <c r="CH282" s="401"/>
      <c r="CI282" s="401"/>
      <c r="CJ282" s="401"/>
      <c r="CK282" s="401"/>
      <c r="CL282" s="401"/>
      <c r="CM282" s="401"/>
      <c r="CN282" s="401"/>
      <c r="CO282" s="401"/>
    </row>
    <row r="283" spans="16:93" ht="5" customHeight="1" x14ac:dyDescent="0.25">
      <c r="P283"/>
      <c r="Q283" s="376"/>
      <c r="R283" s="376"/>
      <c r="S283" s="376"/>
      <c r="T283" s="376"/>
      <c r="U283" s="376"/>
      <c r="V283" s="376"/>
      <c r="W283" s="376"/>
      <c r="X283" s="376"/>
      <c r="Y283" s="376"/>
      <c r="Z283" s="376"/>
      <c r="AA283" s="376"/>
      <c r="AB283" s="376"/>
      <c r="AC283" s="376"/>
      <c r="AD283" s="376"/>
      <c r="AE283" s="376"/>
      <c r="AF283" s="376"/>
      <c r="AG283" s="376"/>
      <c r="AH283" s="376"/>
      <c r="AI283" s="376"/>
      <c r="AJ283" s="376"/>
      <c r="AK283" s="376"/>
      <c r="AL283" s="376"/>
      <c r="AM283" s="376"/>
      <c r="AN283" s="376"/>
      <c r="AO283" s="376"/>
      <c r="AP283" s="376"/>
      <c r="AQ283" s="376"/>
      <c r="AR283" s="376"/>
      <c r="AS283" s="376"/>
      <c r="AT283" s="376"/>
      <c r="AU283" s="376"/>
      <c r="AV283" s="376"/>
      <c r="AW283" s="376"/>
      <c r="AX283" s="376"/>
      <c r="AY283" s="376"/>
      <c r="AZ283" s="376"/>
      <c r="BA283" s="376"/>
      <c r="BB283" s="376"/>
      <c r="BC283" s="376"/>
      <c r="BD283" s="376"/>
      <c r="BE283" s="376"/>
      <c r="BF283" s="376"/>
      <c r="BG283" s="376"/>
      <c r="BH283" s="376"/>
      <c r="BI283" s="376"/>
      <c r="BJ283" s="376"/>
      <c r="BK283" s="376"/>
      <c r="BL283" s="376"/>
      <c r="BM283" s="376"/>
      <c r="BN283" s="376"/>
      <c r="BO283" s="376"/>
      <c r="BP283" s="376"/>
      <c r="BQ283" s="376"/>
      <c r="BR283" s="401"/>
      <c r="BS283" s="401"/>
      <c r="BT283" s="401"/>
      <c r="BU283" s="401"/>
      <c r="BX283"/>
      <c r="BY283"/>
      <c r="BZ283"/>
      <c r="CA283"/>
      <c r="CD283" s="401"/>
      <c r="CE283" s="401"/>
      <c r="CF283" s="401"/>
      <c r="CG283" s="401"/>
      <c r="CH283" s="401"/>
      <c r="CI283" s="401"/>
      <c r="CJ283" s="401"/>
      <c r="CK283" s="401"/>
      <c r="CL283" s="401"/>
      <c r="CM283" s="401"/>
      <c r="CN283" s="401"/>
      <c r="CO283" s="401"/>
    </row>
    <row r="284" spans="16:93" ht="5" customHeight="1" x14ac:dyDescent="0.25">
      <c r="P284"/>
      <c r="Q284" s="376"/>
      <c r="R284" s="376"/>
      <c r="S284" s="376"/>
      <c r="T284" s="376"/>
      <c r="U284" s="376"/>
      <c r="V284" s="376"/>
      <c r="W284" s="376"/>
      <c r="X284" s="376"/>
      <c r="Y284" s="376"/>
      <c r="Z284" s="376"/>
      <c r="AA284" s="376"/>
      <c r="AB284" s="376"/>
      <c r="AC284" s="376"/>
      <c r="AD284" s="376"/>
      <c r="AE284" s="376"/>
      <c r="AF284" s="376"/>
      <c r="AG284" s="376"/>
      <c r="AH284" s="376"/>
      <c r="AI284" s="376"/>
      <c r="AJ284" s="376"/>
      <c r="AK284" s="376"/>
      <c r="AL284" s="376"/>
      <c r="AM284" s="376"/>
      <c r="AN284" s="376"/>
      <c r="AO284" s="376"/>
      <c r="AP284" s="376"/>
      <c r="AQ284" s="376"/>
      <c r="AR284" s="376"/>
      <c r="AS284" s="376"/>
      <c r="AT284" s="376"/>
      <c r="AU284" s="376"/>
      <c r="AV284" s="376"/>
      <c r="AW284" s="376"/>
      <c r="AX284" s="376"/>
      <c r="AY284" s="376"/>
      <c r="AZ284" s="376"/>
      <c r="BA284" s="376"/>
      <c r="BB284" s="376"/>
      <c r="BC284" s="376"/>
      <c r="BD284" s="376"/>
      <c r="BE284" s="376"/>
      <c r="BF284" s="376"/>
      <c r="BG284" s="376"/>
      <c r="BH284" s="376"/>
      <c r="BI284" s="376"/>
      <c r="BJ284" s="376"/>
      <c r="BK284" s="376"/>
      <c r="BL284" s="376"/>
      <c r="BM284" s="376"/>
      <c r="BN284" s="376"/>
      <c r="BO284" s="376"/>
      <c r="BP284" s="376"/>
      <c r="BQ284" s="376"/>
      <c r="BR284" s="401"/>
      <c r="BS284" s="401"/>
      <c r="BT284" s="401"/>
      <c r="BU284" s="401"/>
      <c r="BX284"/>
      <c r="BY284"/>
      <c r="BZ284"/>
      <c r="CA284"/>
      <c r="CD284" s="401"/>
      <c r="CE284" s="401"/>
      <c r="CF284" s="401"/>
      <c r="CG284" s="401"/>
      <c r="CH284" s="401"/>
      <c r="CI284" s="401"/>
      <c r="CJ284" s="401"/>
      <c r="CK284" s="401"/>
      <c r="CL284" s="401"/>
      <c r="CM284" s="401"/>
      <c r="CN284" s="401"/>
      <c r="CO284" s="401"/>
    </row>
    <row r="285" spans="16:93" ht="5" customHeight="1" x14ac:dyDescent="0.25">
      <c r="P285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376"/>
      <c r="AB285" s="376"/>
      <c r="AC285" s="376"/>
      <c r="AD285" s="376"/>
      <c r="AE285" s="376"/>
      <c r="AF285" s="376"/>
      <c r="AG285" s="376"/>
      <c r="AH285" s="376"/>
      <c r="AI285" s="376"/>
      <c r="AJ285" s="376"/>
      <c r="AK285" s="376"/>
      <c r="AL285" s="376"/>
      <c r="AM285" s="376"/>
      <c r="AN285" s="376"/>
      <c r="AO285" s="376"/>
      <c r="AP285" s="376"/>
      <c r="AQ285" s="376"/>
      <c r="AR285" s="376"/>
      <c r="AS285" s="376"/>
      <c r="AT285" s="376"/>
      <c r="AU285" s="376"/>
      <c r="AV285" s="376"/>
      <c r="AW285" s="376"/>
      <c r="AX285" s="376"/>
      <c r="AY285" s="376"/>
      <c r="AZ285" s="376"/>
      <c r="BA285" s="376"/>
      <c r="BB285" s="376"/>
      <c r="BC285" s="376"/>
      <c r="BD285" s="376"/>
      <c r="BE285" s="376"/>
      <c r="BF285" s="376"/>
      <c r="BG285" s="376"/>
      <c r="BH285" s="376"/>
      <c r="BI285" s="376"/>
      <c r="BJ285" s="376"/>
      <c r="BK285" s="376"/>
      <c r="BL285" s="376"/>
      <c r="BM285" s="376"/>
      <c r="BN285" s="376"/>
      <c r="BO285" s="376"/>
      <c r="BP285" s="376"/>
      <c r="BQ285" s="376"/>
      <c r="BR285" s="391"/>
      <c r="BS285" s="391"/>
      <c r="BT285" s="391"/>
      <c r="BU285" s="391"/>
      <c r="BX285" s="391"/>
      <c r="BY285" s="391"/>
      <c r="BZ285"/>
      <c r="CA285"/>
      <c r="CD285" s="391"/>
      <c r="CE285" s="391"/>
      <c r="CF285" s="391"/>
      <c r="CG285" s="391"/>
      <c r="CH285" s="391"/>
      <c r="CI285" s="391"/>
      <c r="CJ285" s="391"/>
      <c r="CK285" s="391"/>
      <c r="CL285" s="391"/>
      <c r="CM285" s="391"/>
      <c r="CN285" s="391"/>
      <c r="CO285" s="391"/>
    </row>
    <row r="286" spans="16:93" ht="5" customHeight="1" x14ac:dyDescent="0.25">
      <c r="P286"/>
      <c r="Q286" s="376"/>
      <c r="R286" s="376"/>
      <c r="S286" s="376"/>
      <c r="T286" s="376"/>
      <c r="U286" s="376"/>
      <c r="V286" s="376"/>
      <c r="W286" s="376"/>
      <c r="X286" s="376"/>
      <c r="Y286" s="376"/>
      <c r="Z286" s="376"/>
      <c r="AA286" s="376"/>
      <c r="AB286" s="376"/>
      <c r="AC286" s="376"/>
      <c r="AD286" s="376"/>
      <c r="AE286" s="376"/>
      <c r="AF286" s="376"/>
      <c r="AG286" s="376"/>
      <c r="AH286" s="376"/>
      <c r="AI286" s="376"/>
      <c r="AJ286" s="376"/>
      <c r="AK286" s="376"/>
      <c r="AL286" s="376"/>
      <c r="AM286" s="376"/>
      <c r="AN286" s="376"/>
      <c r="AO286" s="376"/>
      <c r="AP286" s="376"/>
      <c r="AQ286" s="376"/>
      <c r="AR286" s="376"/>
      <c r="AS286" s="376"/>
      <c r="AT286" s="376"/>
      <c r="AU286" s="376"/>
      <c r="AV286" s="376"/>
      <c r="AW286" s="376"/>
      <c r="AX286" s="376"/>
      <c r="AY286" s="376"/>
      <c r="AZ286" s="376"/>
      <c r="BA286" s="376"/>
      <c r="BB286" s="376"/>
      <c r="BC286" s="376"/>
      <c r="BD286" s="376"/>
      <c r="BE286" s="376"/>
      <c r="BF286" s="376"/>
      <c r="BG286" s="376"/>
      <c r="BH286" s="376"/>
      <c r="BI286" s="376"/>
      <c r="BJ286" s="376"/>
      <c r="BK286" s="376"/>
      <c r="BL286" s="376"/>
      <c r="BM286" s="376"/>
      <c r="BN286" s="376"/>
      <c r="BO286" s="376"/>
      <c r="BP286" s="376"/>
      <c r="BQ286" s="376"/>
      <c r="BR286" s="391"/>
      <c r="BS286" s="391"/>
      <c r="BT286" s="391"/>
      <c r="BU286" s="391"/>
      <c r="BX286" s="391"/>
      <c r="BY286" s="391"/>
      <c r="BZ286"/>
      <c r="CA286"/>
      <c r="CD286" s="391"/>
      <c r="CE286" s="391"/>
      <c r="CF286" s="391"/>
      <c r="CG286" s="391"/>
      <c r="CH286" s="391"/>
      <c r="CI286" s="391"/>
      <c r="CJ286" s="391"/>
      <c r="CK286" s="391"/>
      <c r="CL286" s="391"/>
      <c r="CM286" s="391"/>
      <c r="CN286" s="391"/>
      <c r="CO286" s="391"/>
    </row>
    <row r="287" spans="16:93" ht="5" customHeight="1" x14ac:dyDescent="0.25">
      <c r="P287"/>
      <c r="Q287" s="376"/>
      <c r="R287" s="376"/>
      <c r="S287" s="376"/>
      <c r="T287" s="376"/>
      <c r="U287" s="376"/>
      <c r="V287" s="376"/>
      <c r="W287" s="376"/>
      <c r="X287" s="376"/>
      <c r="Y287" s="376"/>
      <c r="Z287" s="376"/>
      <c r="AA287" s="376"/>
      <c r="AB287" s="376"/>
      <c r="AC287" s="376"/>
      <c r="AD287" s="376"/>
      <c r="AE287" s="376"/>
      <c r="AF287" s="376"/>
      <c r="AG287" s="376"/>
      <c r="AH287" s="376"/>
      <c r="AI287" s="376"/>
      <c r="AJ287" s="376"/>
      <c r="AK287" s="376"/>
      <c r="AL287" s="376"/>
      <c r="AM287" s="376"/>
      <c r="AN287" s="376"/>
      <c r="AO287" s="376"/>
      <c r="AP287" s="376"/>
      <c r="AQ287" s="376"/>
      <c r="AR287" s="376"/>
      <c r="AS287" s="376"/>
      <c r="AT287" s="376"/>
      <c r="AU287" s="376"/>
      <c r="AV287" s="376"/>
      <c r="AW287" s="376"/>
      <c r="AX287" s="376"/>
      <c r="AY287" s="376"/>
      <c r="AZ287" s="376"/>
      <c r="BA287" s="376"/>
      <c r="BB287" s="376"/>
      <c r="BC287" s="376"/>
      <c r="BD287" s="376"/>
      <c r="BE287" s="376"/>
      <c r="BF287" s="376"/>
      <c r="BG287" s="376"/>
      <c r="BH287" s="376"/>
      <c r="BI287" s="376"/>
      <c r="BJ287" s="376"/>
      <c r="BK287" s="376"/>
      <c r="BL287" s="376"/>
      <c r="BM287" s="376"/>
      <c r="BN287" s="376"/>
      <c r="BO287" s="376"/>
      <c r="BP287" s="376"/>
      <c r="BQ287" s="376"/>
      <c r="BR287" s="391"/>
      <c r="BS287" s="391"/>
      <c r="BT287" s="391"/>
      <c r="BU287" s="391"/>
      <c r="BX287" s="391"/>
      <c r="BY287" s="391"/>
      <c r="BZ287"/>
      <c r="CA287"/>
      <c r="CD287" s="391"/>
      <c r="CE287" s="391"/>
      <c r="CF287" s="391"/>
      <c r="CG287" s="391"/>
      <c r="CH287" s="391"/>
      <c r="CI287" s="391"/>
      <c r="CJ287" s="391"/>
      <c r="CK287" s="391"/>
      <c r="CL287" s="391"/>
      <c r="CM287" s="391"/>
      <c r="CN287" s="391"/>
      <c r="CO287" s="391"/>
    </row>
    <row r="288" spans="16:93" ht="5" customHeight="1" x14ac:dyDescent="0.25">
      <c r="P288"/>
      <c r="Q288" s="376"/>
      <c r="R288" s="376"/>
      <c r="S288" s="376"/>
      <c r="T288" s="376"/>
      <c r="U288" s="376"/>
      <c r="V288" s="376"/>
      <c r="W288" s="376"/>
      <c r="X288" s="376"/>
      <c r="Y288" s="376"/>
      <c r="Z288" s="376"/>
      <c r="AA288" s="376"/>
      <c r="AB288" s="376"/>
      <c r="AC288" s="376"/>
      <c r="AD288" s="376"/>
      <c r="AE288" s="376"/>
      <c r="AF288" s="376"/>
      <c r="AG288" s="376"/>
      <c r="AH288" s="376"/>
      <c r="AI288" s="376"/>
      <c r="AJ288" s="376"/>
      <c r="AK288" s="376"/>
      <c r="AL288" s="376"/>
      <c r="AM288" s="376"/>
      <c r="AN288" s="376"/>
      <c r="AO288" s="376"/>
      <c r="AP288" s="376"/>
      <c r="AQ288" s="376"/>
      <c r="AR288" s="376"/>
      <c r="AS288" s="376"/>
      <c r="AT288" s="376"/>
      <c r="AU288" s="376"/>
      <c r="AV288" s="376"/>
      <c r="AW288" s="376"/>
      <c r="AX288" s="376"/>
      <c r="AY288" s="376"/>
      <c r="AZ288" s="376"/>
      <c r="BA288" s="376"/>
      <c r="BB288" s="376"/>
      <c r="BC288" s="376"/>
      <c r="BD288" s="376"/>
      <c r="BE288" s="376"/>
      <c r="BF288" s="376"/>
      <c r="BG288" s="376"/>
      <c r="BH288" s="376"/>
      <c r="BI288" s="376"/>
      <c r="BJ288" s="376"/>
      <c r="BK288" s="376"/>
      <c r="BL288" s="376"/>
      <c r="BM288" s="376"/>
      <c r="BN288" s="376"/>
      <c r="BO288" s="376"/>
      <c r="BP288" s="376"/>
      <c r="BQ288" s="376"/>
      <c r="BR288" s="391"/>
      <c r="BS288" s="391"/>
      <c r="BT288" s="391"/>
      <c r="BU288" s="391"/>
      <c r="BX288" s="391"/>
      <c r="BY288" s="391"/>
      <c r="BZ288"/>
      <c r="CA288"/>
      <c r="CD288" s="391"/>
      <c r="CE288" s="391"/>
      <c r="CF288" s="391"/>
      <c r="CG288" s="391"/>
      <c r="CH288" s="391"/>
      <c r="CI288" s="391"/>
      <c r="CJ288" s="391"/>
      <c r="CK288" s="391"/>
      <c r="CL288" s="391"/>
      <c r="CM288" s="391"/>
      <c r="CN288" s="391"/>
      <c r="CO288" s="391"/>
    </row>
    <row r="289" spans="16:93" ht="5" customHeight="1" x14ac:dyDescent="0.25">
      <c r="P289"/>
      <c r="Q289" s="376"/>
      <c r="R289" s="376"/>
      <c r="S289" s="376"/>
      <c r="T289" s="376"/>
      <c r="U289" s="376"/>
      <c r="V289" s="376"/>
      <c r="W289" s="376"/>
      <c r="X289" s="376"/>
      <c r="Y289" s="376"/>
      <c r="Z289" s="376"/>
      <c r="AA289" s="376"/>
      <c r="AB289" s="376"/>
      <c r="AC289" s="376"/>
      <c r="AD289" s="376"/>
      <c r="AE289" s="376"/>
      <c r="AF289" s="376"/>
      <c r="AG289" s="376"/>
      <c r="AH289" s="376"/>
      <c r="AI289" s="376"/>
      <c r="AJ289" s="376"/>
      <c r="AK289" s="376"/>
      <c r="AL289" s="376"/>
      <c r="AM289" s="376"/>
      <c r="AN289" s="376"/>
      <c r="AO289" s="376"/>
      <c r="AP289" s="376"/>
      <c r="AQ289" s="376"/>
      <c r="AR289" s="376"/>
      <c r="AS289" s="376"/>
      <c r="AT289" s="376"/>
      <c r="AU289" s="376"/>
      <c r="AV289" s="376"/>
      <c r="AW289" s="376"/>
      <c r="AX289" s="376"/>
      <c r="AY289" s="376"/>
      <c r="AZ289" s="376"/>
      <c r="BA289" s="376"/>
      <c r="BB289" s="376"/>
      <c r="BC289" s="376"/>
      <c r="BD289" s="376"/>
      <c r="BE289" s="376"/>
      <c r="BF289" s="376"/>
      <c r="BG289" s="376"/>
      <c r="BH289" s="376"/>
      <c r="BI289" s="376"/>
      <c r="BJ289" s="376"/>
      <c r="BK289" s="376"/>
      <c r="BL289" s="376"/>
      <c r="BM289" s="376"/>
      <c r="BN289" s="376"/>
      <c r="BO289" s="376"/>
      <c r="BP289" s="376"/>
      <c r="BQ289" s="376"/>
      <c r="BR289" s="391"/>
      <c r="BS289" s="391"/>
      <c r="BT289" s="391"/>
      <c r="BU289" s="391"/>
      <c r="BX289" s="391"/>
      <c r="BY289" s="391"/>
      <c r="BZ289"/>
      <c r="CA289"/>
      <c r="CD289" s="391"/>
      <c r="CE289" s="391"/>
      <c r="CF289" s="391"/>
      <c r="CG289" s="391"/>
      <c r="CH289" s="391"/>
      <c r="CI289" s="391"/>
      <c r="CJ289" s="391"/>
      <c r="CK289" s="391"/>
      <c r="CL289" s="391"/>
      <c r="CM289" s="391"/>
      <c r="CN289" s="391"/>
      <c r="CO289" s="391"/>
    </row>
    <row r="290" spans="16:93" ht="5" customHeight="1" x14ac:dyDescent="0.25">
      <c r="P290"/>
      <c r="Q290" s="376"/>
      <c r="R290" s="376"/>
      <c r="S290" s="376"/>
      <c r="T290" s="376"/>
      <c r="U290" s="376"/>
      <c r="V290" s="376"/>
      <c r="W290" s="376"/>
      <c r="X290" s="376"/>
      <c r="Y290" s="376"/>
      <c r="Z290" s="376"/>
      <c r="AA290" s="376"/>
      <c r="AB290" s="376"/>
      <c r="AC290" s="376"/>
      <c r="AD290" s="376"/>
      <c r="AE290" s="376"/>
      <c r="AF290" s="376"/>
      <c r="AG290" s="376"/>
      <c r="AH290" s="376"/>
      <c r="AI290" s="376"/>
      <c r="AJ290" s="376"/>
      <c r="AK290" s="376"/>
      <c r="AL290" s="376"/>
      <c r="AM290" s="376"/>
      <c r="AN290" s="376"/>
      <c r="AO290" s="376"/>
      <c r="AP290" s="376"/>
      <c r="AQ290" s="376"/>
      <c r="AR290" s="376"/>
      <c r="AS290" s="376"/>
      <c r="AT290" s="376"/>
      <c r="AU290" s="376"/>
      <c r="AV290" s="376"/>
      <c r="AW290" s="376"/>
      <c r="AX290" s="376"/>
      <c r="AY290" s="376"/>
      <c r="AZ290" s="376"/>
      <c r="BA290" s="376"/>
      <c r="BB290" s="376"/>
      <c r="BC290" s="376"/>
      <c r="BD290" s="376"/>
      <c r="BE290" s="376"/>
      <c r="BF290" s="376"/>
      <c r="BG290" s="376"/>
      <c r="BH290" s="376"/>
      <c r="BI290" s="376"/>
      <c r="BJ290" s="376"/>
      <c r="BK290" s="376"/>
      <c r="BL290" s="376"/>
      <c r="BM290" s="376"/>
      <c r="BN290" s="376"/>
      <c r="BO290" s="376"/>
      <c r="BP290" s="376"/>
      <c r="BQ290" s="376"/>
      <c r="BR290" s="391"/>
      <c r="BS290" s="391"/>
      <c r="BT290" s="391"/>
      <c r="BU290" s="391"/>
      <c r="BX290" s="391"/>
      <c r="BY290" s="391"/>
      <c r="BZ290"/>
      <c r="CA290"/>
      <c r="CD290" s="391"/>
      <c r="CE290" s="391"/>
      <c r="CF290" s="391"/>
      <c r="CG290" s="391"/>
      <c r="CH290" s="391"/>
      <c r="CI290" s="391"/>
      <c r="CJ290" s="391"/>
      <c r="CK290" s="391"/>
      <c r="CL290" s="391"/>
      <c r="CM290" s="391"/>
      <c r="CN290" s="391"/>
      <c r="CO290" s="391"/>
    </row>
    <row r="291" spans="16:93" ht="5" customHeight="1" x14ac:dyDescent="0.25">
      <c r="P291"/>
      <c r="Q291" s="376"/>
      <c r="R291" s="376"/>
      <c r="S291" s="376"/>
      <c r="T291" s="376"/>
      <c r="U291" s="376"/>
      <c r="V291" s="376"/>
      <c r="W291" s="376"/>
      <c r="X291" s="376"/>
      <c r="Y291" s="376"/>
      <c r="Z291" s="376"/>
      <c r="AA291" s="376"/>
      <c r="AB291" s="376"/>
      <c r="AC291" s="376"/>
      <c r="AD291" s="376"/>
      <c r="AE291" s="376"/>
      <c r="AF291" s="376"/>
      <c r="AG291" s="376"/>
      <c r="AH291" s="376"/>
      <c r="AI291" s="376"/>
      <c r="AJ291" s="376"/>
      <c r="AK291" s="376"/>
      <c r="AL291" s="376"/>
      <c r="AM291" s="376"/>
      <c r="AN291" s="376"/>
      <c r="AO291" s="376"/>
      <c r="AP291" s="376"/>
      <c r="AQ291" s="376"/>
      <c r="AR291" s="376"/>
      <c r="AS291" s="376"/>
      <c r="AT291" s="376"/>
      <c r="AU291" s="376"/>
      <c r="AV291" s="376"/>
      <c r="AW291" s="376"/>
      <c r="AX291" s="376"/>
      <c r="AY291" s="376"/>
      <c r="AZ291" s="376"/>
      <c r="BA291" s="376"/>
      <c r="BB291" s="376"/>
      <c r="BC291" s="376"/>
      <c r="BD291" s="376"/>
      <c r="BE291" s="376"/>
      <c r="BF291" s="376"/>
      <c r="BG291" s="376"/>
      <c r="BH291" s="376"/>
      <c r="BI291" s="376"/>
      <c r="BJ291" s="376"/>
      <c r="BK291" s="376"/>
      <c r="BL291" s="376"/>
      <c r="BM291" s="376"/>
      <c r="BN291" s="376"/>
      <c r="BO291" s="376"/>
      <c r="BP291" s="376"/>
      <c r="BQ291" s="376"/>
      <c r="BR291" s="391"/>
      <c r="BS291" s="391"/>
      <c r="BT291" s="391"/>
      <c r="BU291" s="391"/>
      <c r="BX291" s="391"/>
      <c r="BY291" s="391"/>
      <c r="BZ291"/>
      <c r="CA291"/>
      <c r="CD291" s="391"/>
      <c r="CE291" s="391"/>
      <c r="CF291" s="391"/>
      <c r="CG291" s="391"/>
      <c r="CH291" s="391"/>
      <c r="CI291" s="391"/>
      <c r="CJ291" s="391"/>
      <c r="CK291" s="391"/>
      <c r="CL291" s="391"/>
      <c r="CM291" s="391"/>
      <c r="CN291" s="391"/>
      <c r="CO291" s="391"/>
    </row>
    <row r="292" spans="16:93" ht="5" customHeight="1" x14ac:dyDescent="0.25">
      <c r="P292"/>
      <c r="Q292" s="376"/>
      <c r="R292" s="376"/>
      <c r="S292" s="376"/>
      <c r="T292" s="376"/>
      <c r="U292" s="376"/>
      <c r="V292" s="376"/>
      <c r="W292" s="376"/>
      <c r="X292" s="376"/>
      <c r="Y292" s="376"/>
      <c r="Z292" s="376"/>
      <c r="AA292" s="376"/>
      <c r="AB292" s="376"/>
      <c r="AC292" s="376"/>
      <c r="AD292" s="376"/>
      <c r="AE292" s="376"/>
      <c r="AF292" s="376"/>
      <c r="AG292" s="376"/>
      <c r="AH292" s="376"/>
      <c r="AI292" s="376"/>
      <c r="AJ292" s="376"/>
      <c r="AK292" s="376"/>
      <c r="AL292" s="376"/>
      <c r="AM292" s="376"/>
      <c r="AN292" s="376"/>
      <c r="AO292" s="376"/>
      <c r="AP292" s="376"/>
      <c r="AQ292" s="376"/>
      <c r="AR292" s="376"/>
      <c r="AS292" s="376"/>
      <c r="AT292" s="376"/>
      <c r="AU292" s="376"/>
      <c r="AV292" s="376"/>
      <c r="AW292" s="376"/>
      <c r="AX292" s="376"/>
      <c r="AY292" s="376"/>
      <c r="AZ292" s="376"/>
      <c r="BA292" s="376"/>
      <c r="BB292" s="376"/>
      <c r="BC292" s="376"/>
      <c r="BD292" s="376"/>
      <c r="BE292" s="376"/>
      <c r="BF292" s="376"/>
      <c r="BG292" s="376"/>
      <c r="BH292" s="376"/>
      <c r="BI292" s="376"/>
      <c r="BJ292" s="376"/>
      <c r="BK292" s="376"/>
      <c r="BL292" s="376"/>
      <c r="BM292" s="376"/>
      <c r="BN292" s="376"/>
      <c r="BO292" s="376"/>
      <c r="BP292" s="376"/>
      <c r="BQ292" s="376"/>
      <c r="BR292" s="391"/>
      <c r="BS292" s="391"/>
      <c r="BT292" s="391"/>
      <c r="BU292" s="391"/>
      <c r="BX292" s="391"/>
      <c r="BY292" s="391"/>
      <c r="BZ292"/>
      <c r="CA292"/>
      <c r="CD292" s="391"/>
      <c r="CE292" s="391"/>
      <c r="CF292" s="391"/>
      <c r="CG292" s="391"/>
      <c r="CH292" s="391"/>
      <c r="CI292" s="391"/>
      <c r="CJ292" s="391"/>
      <c r="CK292" s="391"/>
      <c r="CL292" s="391"/>
      <c r="CM292" s="391"/>
      <c r="CN292" s="391"/>
      <c r="CO292" s="391"/>
    </row>
    <row r="293" spans="16:93" ht="5" customHeight="1" x14ac:dyDescent="0.25">
      <c r="P293"/>
      <c r="Q293" s="376"/>
      <c r="R293" s="376"/>
      <c r="S293" s="376"/>
      <c r="T293" s="376"/>
      <c r="U293" s="376"/>
      <c r="V293" s="376"/>
      <c r="W293" s="376"/>
      <c r="X293" s="376"/>
      <c r="Y293" s="376"/>
      <c r="Z293" s="376"/>
      <c r="AA293" s="376"/>
      <c r="AB293" s="376"/>
      <c r="AC293" s="376"/>
      <c r="AD293" s="376"/>
      <c r="AE293" s="376"/>
      <c r="AF293" s="376"/>
      <c r="AG293" s="376"/>
      <c r="AH293" s="376"/>
      <c r="AI293" s="376"/>
      <c r="AJ293" s="376"/>
      <c r="AK293" s="376"/>
      <c r="AL293" s="376"/>
      <c r="AM293" s="376"/>
      <c r="AN293" s="376"/>
      <c r="AO293" s="376"/>
      <c r="AP293" s="376"/>
      <c r="AQ293" s="376"/>
      <c r="AR293" s="376"/>
      <c r="AS293" s="376"/>
      <c r="AT293" s="376"/>
      <c r="AU293" s="376"/>
      <c r="AV293" s="376"/>
      <c r="AW293" s="376"/>
      <c r="AX293" s="376"/>
      <c r="AY293" s="376"/>
      <c r="AZ293" s="376"/>
      <c r="BA293" s="376"/>
      <c r="BB293" s="376"/>
      <c r="BC293" s="376"/>
      <c r="BD293" s="376"/>
      <c r="BE293" s="376"/>
      <c r="BF293" s="376"/>
      <c r="BG293" s="376"/>
      <c r="BH293" s="376"/>
      <c r="BI293" s="376"/>
      <c r="BJ293" s="376"/>
      <c r="BK293" s="376"/>
      <c r="BL293" s="376"/>
      <c r="BM293" s="376"/>
      <c r="BN293" s="376"/>
      <c r="BO293" s="376"/>
      <c r="BP293" s="376"/>
      <c r="BQ293" s="376"/>
      <c r="BR293" s="391"/>
      <c r="BS293" s="391"/>
      <c r="BT293" s="391"/>
      <c r="BU293" s="391"/>
      <c r="BX293" s="391"/>
      <c r="BY293" s="391"/>
      <c r="BZ293"/>
      <c r="CA293"/>
      <c r="CD293" s="391"/>
      <c r="CE293" s="391"/>
      <c r="CF293" s="391"/>
      <c r="CG293" s="391"/>
      <c r="CH293" s="391"/>
      <c r="CI293" s="391"/>
      <c r="CJ293" s="391"/>
      <c r="CK293" s="391"/>
      <c r="CL293" s="391"/>
      <c r="CM293" s="391"/>
      <c r="CN293" s="391"/>
      <c r="CO293" s="391"/>
    </row>
    <row r="294" spans="16:93" ht="5" customHeight="1" x14ac:dyDescent="0.25">
      <c r="P294"/>
      <c r="Q294" s="376"/>
      <c r="R294" s="376"/>
      <c r="S294" s="376"/>
      <c r="T294" s="376"/>
      <c r="U294" s="376"/>
      <c r="V294" s="376"/>
      <c r="W294" s="376"/>
      <c r="X294" s="376"/>
      <c r="Y294" s="376"/>
      <c r="Z294" s="376"/>
      <c r="AA294" s="376"/>
      <c r="AB294" s="376"/>
      <c r="AC294" s="376"/>
      <c r="AD294" s="376"/>
      <c r="AE294" s="376"/>
      <c r="AF294" s="376"/>
      <c r="AG294" s="376"/>
      <c r="AH294" s="376"/>
      <c r="AI294" s="376"/>
      <c r="AJ294" s="376"/>
      <c r="AK294" s="376"/>
      <c r="AL294" s="376"/>
      <c r="AM294" s="376"/>
      <c r="AN294" s="376"/>
      <c r="AO294" s="376"/>
      <c r="AP294" s="376"/>
      <c r="AQ294" s="376"/>
      <c r="AR294" s="376"/>
      <c r="AS294" s="376"/>
      <c r="AT294" s="376"/>
      <c r="AU294" s="376"/>
      <c r="AV294" s="376"/>
      <c r="AW294" s="376"/>
      <c r="AX294" s="376"/>
      <c r="AY294" s="376"/>
      <c r="AZ294" s="376"/>
      <c r="BA294" s="376"/>
      <c r="BB294" s="376"/>
      <c r="BC294" s="376"/>
      <c r="BD294" s="376"/>
      <c r="BE294" s="376"/>
      <c r="BF294" s="376"/>
      <c r="BG294" s="376"/>
      <c r="BH294" s="376"/>
      <c r="BI294" s="376"/>
      <c r="BJ294" s="376"/>
      <c r="BK294" s="376"/>
      <c r="BL294" s="376"/>
      <c r="BM294" s="376"/>
      <c r="BN294" s="376"/>
      <c r="BO294" s="376"/>
      <c r="BP294" s="376"/>
      <c r="BQ294" s="376"/>
      <c r="BR294" s="391"/>
      <c r="BS294" s="391"/>
      <c r="BT294" s="391"/>
      <c r="BU294" s="391"/>
      <c r="BX294" s="391"/>
      <c r="BY294" s="391"/>
      <c r="BZ294"/>
      <c r="CA294"/>
      <c r="CD294" s="391"/>
      <c r="CE294" s="391"/>
      <c r="CF294" s="391"/>
      <c r="CG294" s="391"/>
      <c r="CH294" s="391"/>
      <c r="CI294" s="391"/>
      <c r="CJ294" s="391"/>
      <c r="CK294" s="391"/>
      <c r="CL294" s="391"/>
      <c r="CM294" s="391"/>
      <c r="CN294" s="391"/>
      <c r="CO294" s="391"/>
    </row>
    <row r="295" spans="16:93" ht="5" customHeight="1" x14ac:dyDescent="0.25">
      <c r="P295"/>
      <c r="Q295" s="376"/>
      <c r="R295" s="376"/>
      <c r="S295" s="376"/>
      <c r="T295" s="376"/>
      <c r="U295" s="376"/>
      <c r="V295" s="376"/>
      <c r="W295" s="376"/>
      <c r="X295" s="376"/>
      <c r="Y295" s="376"/>
      <c r="Z295" s="376"/>
      <c r="AA295" s="376"/>
      <c r="AB295" s="376"/>
      <c r="AC295" s="376"/>
      <c r="AD295" s="376"/>
      <c r="AE295" s="376"/>
      <c r="AF295" s="376"/>
      <c r="AG295" s="376"/>
      <c r="AH295" s="376"/>
      <c r="AI295" s="376"/>
      <c r="AJ295" s="376"/>
      <c r="AK295" s="376"/>
      <c r="AL295" s="376"/>
      <c r="AM295" s="376"/>
      <c r="AN295" s="376"/>
      <c r="AO295" s="376"/>
      <c r="AP295" s="376"/>
      <c r="AQ295" s="376"/>
      <c r="AR295" s="376"/>
      <c r="AS295" s="376"/>
      <c r="AT295" s="376"/>
      <c r="AU295" s="376"/>
      <c r="AV295" s="376"/>
      <c r="AW295" s="376"/>
      <c r="AX295" s="376"/>
      <c r="AY295" s="376"/>
      <c r="AZ295" s="376"/>
      <c r="BA295" s="376"/>
      <c r="BB295" s="376"/>
      <c r="BC295" s="376"/>
      <c r="BD295" s="376"/>
      <c r="BE295" s="376"/>
      <c r="BF295" s="376"/>
      <c r="BG295" s="376"/>
      <c r="BH295" s="376"/>
      <c r="BI295" s="376"/>
      <c r="BJ295" s="376"/>
      <c r="BK295" s="376"/>
      <c r="BL295" s="376"/>
      <c r="BM295" s="376"/>
      <c r="BN295" s="376"/>
      <c r="BO295" s="376"/>
      <c r="BP295" s="376"/>
      <c r="BQ295" s="376"/>
      <c r="BR295" s="391"/>
      <c r="BS295" s="391"/>
      <c r="BT295" s="391"/>
      <c r="BU295" s="391"/>
      <c r="BX295" s="391"/>
      <c r="BY295" s="391"/>
      <c r="BZ295"/>
      <c r="CA295"/>
      <c r="CD295" s="391"/>
      <c r="CE295" s="391"/>
      <c r="CF295" s="391"/>
      <c r="CG295" s="391"/>
      <c r="CH295" s="391"/>
      <c r="CI295" s="391"/>
      <c r="CJ295" s="391"/>
      <c r="CK295" s="391"/>
      <c r="CL295" s="391"/>
      <c r="CM295" s="391"/>
      <c r="CN295" s="391"/>
      <c r="CO295" s="391"/>
    </row>
    <row r="296" spans="16:93" ht="5" customHeight="1" x14ac:dyDescent="0.25">
      <c r="P296"/>
      <c r="Q296" s="376"/>
      <c r="R296" s="376"/>
      <c r="S296" s="376"/>
      <c r="T296" s="376"/>
      <c r="U296" s="376"/>
      <c r="V296" s="376"/>
      <c r="W296" s="376"/>
      <c r="X296" s="376"/>
      <c r="Y296" s="376"/>
      <c r="Z296" s="376"/>
      <c r="AA296" s="376"/>
      <c r="AB296" s="376"/>
      <c r="AC296" s="376"/>
      <c r="AD296" s="376"/>
      <c r="AE296" s="376"/>
      <c r="AF296" s="376"/>
      <c r="AG296" s="376"/>
      <c r="AH296" s="376"/>
      <c r="AI296" s="376"/>
      <c r="AJ296" s="376"/>
      <c r="AK296" s="376"/>
      <c r="AL296" s="376"/>
      <c r="AM296" s="376"/>
      <c r="AN296" s="376"/>
      <c r="AO296" s="376"/>
      <c r="AP296" s="376"/>
      <c r="AQ296" s="376"/>
      <c r="AR296" s="376"/>
      <c r="AS296" s="376"/>
      <c r="AT296" s="376"/>
      <c r="AU296" s="376"/>
      <c r="AV296" s="376"/>
      <c r="AW296" s="376"/>
      <c r="AX296" s="376"/>
      <c r="AY296" s="376"/>
      <c r="AZ296" s="376"/>
      <c r="BA296" s="376"/>
      <c r="BB296" s="376"/>
      <c r="BC296" s="376"/>
      <c r="BD296" s="376"/>
      <c r="BE296" s="376"/>
      <c r="BF296" s="376"/>
      <c r="BG296" s="376"/>
      <c r="BH296" s="376"/>
      <c r="BI296" s="376"/>
      <c r="BJ296" s="376"/>
      <c r="BK296" s="376"/>
      <c r="BL296" s="376"/>
      <c r="BM296" s="376"/>
      <c r="BN296" s="376"/>
      <c r="BO296" s="376"/>
      <c r="BP296" s="376"/>
      <c r="BQ296" s="376"/>
      <c r="BR296" s="391"/>
      <c r="BS296" s="391"/>
      <c r="BT296" s="391"/>
      <c r="BU296" s="391"/>
      <c r="BX296" s="391"/>
      <c r="BY296" s="391"/>
      <c r="BZ296"/>
      <c r="CA296"/>
      <c r="CD296" s="391"/>
      <c r="CE296" s="391"/>
      <c r="CF296" s="391"/>
      <c r="CG296" s="391"/>
      <c r="CH296" s="391"/>
      <c r="CI296" s="391"/>
      <c r="CJ296" s="391"/>
      <c r="CK296" s="391"/>
      <c r="CL296" s="391"/>
      <c r="CM296" s="391"/>
      <c r="CN296" s="391"/>
      <c r="CO296" s="391"/>
    </row>
    <row r="297" spans="16:93" ht="5" customHeight="1" x14ac:dyDescent="0.25">
      <c r="P297"/>
      <c r="Q297" s="376"/>
      <c r="R297" s="376"/>
      <c r="S297" s="376"/>
      <c r="T297" s="376"/>
      <c r="U297" s="376"/>
      <c r="V297" s="376"/>
      <c r="W297" s="376"/>
      <c r="X297" s="376"/>
      <c r="Y297" s="376"/>
      <c r="Z297" s="376"/>
      <c r="AA297" s="376"/>
      <c r="AB297" s="376"/>
      <c r="AC297" s="376"/>
      <c r="AD297" s="376"/>
      <c r="AE297" s="376"/>
      <c r="AF297" s="376"/>
      <c r="AG297" s="376"/>
      <c r="AH297" s="376"/>
      <c r="AI297" s="376"/>
      <c r="AJ297" s="376"/>
      <c r="AK297" s="376"/>
      <c r="AL297" s="376"/>
      <c r="AM297" s="376"/>
      <c r="AN297" s="376"/>
      <c r="AO297" s="376"/>
      <c r="AP297" s="376"/>
      <c r="AQ297" s="376"/>
      <c r="AR297" s="376"/>
      <c r="AS297" s="376"/>
      <c r="AT297" s="376"/>
      <c r="AU297" s="376"/>
      <c r="AV297" s="376"/>
      <c r="AW297" s="376"/>
      <c r="AX297" s="376"/>
      <c r="AY297" s="376"/>
      <c r="AZ297" s="376"/>
      <c r="BA297" s="376"/>
      <c r="BB297" s="376"/>
      <c r="BC297" s="376"/>
      <c r="BD297" s="376"/>
      <c r="BE297" s="376"/>
      <c r="BF297" s="376"/>
      <c r="BG297" s="376"/>
      <c r="BH297" s="376"/>
      <c r="BI297" s="376"/>
      <c r="BJ297" s="376"/>
      <c r="BK297" s="376"/>
      <c r="BL297" s="376"/>
      <c r="BM297" s="376"/>
      <c r="BN297" s="376"/>
      <c r="BO297" s="376"/>
      <c r="BP297" s="376"/>
      <c r="BQ297" s="376"/>
      <c r="BR297" s="391"/>
      <c r="BS297" s="391"/>
      <c r="BT297" s="391"/>
      <c r="BU297" s="391"/>
      <c r="BX297" s="391"/>
      <c r="BY297" s="391"/>
      <c r="BZ297"/>
      <c r="CA297"/>
      <c r="CD297" s="391"/>
      <c r="CE297" s="391"/>
      <c r="CF297" s="391"/>
      <c r="CG297" s="391"/>
      <c r="CH297" s="391"/>
      <c r="CI297" s="391"/>
      <c r="CJ297" s="391"/>
      <c r="CK297" s="391"/>
      <c r="CL297" s="391"/>
      <c r="CM297" s="391"/>
      <c r="CN297" s="391"/>
      <c r="CO297" s="391"/>
    </row>
    <row r="298" spans="16:93" ht="5" customHeight="1" x14ac:dyDescent="0.25">
      <c r="P298"/>
      <c r="Q298" s="376"/>
      <c r="R298" s="376"/>
      <c r="S298" s="376"/>
      <c r="T298" s="376"/>
      <c r="U298" s="376"/>
      <c r="V298" s="376"/>
      <c r="W298" s="376"/>
      <c r="X298" s="376"/>
      <c r="Y298" s="376"/>
      <c r="Z298" s="376"/>
      <c r="AA298" s="376"/>
      <c r="AB298" s="376"/>
      <c r="AC298" s="376"/>
      <c r="AD298" s="376"/>
      <c r="AE298" s="376"/>
      <c r="AF298" s="376"/>
      <c r="AG298" s="376"/>
      <c r="AH298" s="376"/>
      <c r="AI298" s="376"/>
      <c r="AJ298" s="376"/>
      <c r="AK298" s="376"/>
      <c r="AL298" s="376"/>
      <c r="AM298" s="376"/>
      <c r="AN298" s="376"/>
      <c r="AO298" s="376"/>
      <c r="AP298" s="376"/>
      <c r="AQ298" s="376"/>
      <c r="AR298" s="376"/>
      <c r="AS298" s="376"/>
      <c r="AT298" s="376"/>
      <c r="AU298" s="376"/>
      <c r="AV298" s="376"/>
      <c r="AW298" s="376"/>
      <c r="AX298" s="376"/>
      <c r="AY298" s="376"/>
      <c r="AZ298" s="376"/>
      <c r="BA298" s="376"/>
      <c r="BB298" s="376"/>
      <c r="BC298" s="376"/>
      <c r="BD298" s="376"/>
      <c r="BE298" s="376"/>
      <c r="BF298" s="376"/>
      <c r="BG298" s="376"/>
      <c r="BH298" s="376"/>
      <c r="BI298" s="376"/>
      <c r="BJ298" s="376"/>
      <c r="BK298" s="376"/>
      <c r="BL298" s="376"/>
      <c r="BM298" s="376"/>
      <c r="BN298" s="376"/>
      <c r="BO298" s="376"/>
      <c r="BP298" s="376"/>
      <c r="BQ298" s="376"/>
      <c r="BR298" s="391"/>
      <c r="BS298" s="391"/>
      <c r="BT298" s="391"/>
      <c r="BU298" s="391"/>
      <c r="BX298" s="391"/>
      <c r="BY298" s="391"/>
      <c r="BZ298"/>
      <c r="CA298"/>
      <c r="CD298" s="391"/>
      <c r="CE298" s="391"/>
      <c r="CF298" s="391"/>
      <c r="CG298" s="391"/>
      <c r="CH298" s="391"/>
      <c r="CI298" s="391"/>
      <c r="CJ298" s="391"/>
      <c r="CK298" s="391"/>
      <c r="CL298" s="391"/>
      <c r="CM298" s="391"/>
      <c r="CN298" s="391"/>
      <c r="CO298" s="391"/>
    </row>
    <row r="299" spans="16:93" ht="5" customHeight="1" x14ac:dyDescent="0.25">
      <c r="P299"/>
      <c r="Q299" s="376"/>
      <c r="R299" s="376"/>
      <c r="S299" s="376"/>
      <c r="T299" s="376"/>
      <c r="U299" s="376"/>
      <c r="V299" s="376"/>
      <c r="W299" s="376"/>
      <c r="X299" s="376"/>
      <c r="Y299" s="376"/>
      <c r="Z299" s="376"/>
      <c r="AA299" s="376"/>
      <c r="AB299" s="376"/>
      <c r="AC299" s="376"/>
      <c r="AD299" s="376"/>
      <c r="AE299" s="376"/>
      <c r="AF299" s="376"/>
      <c r="AG299" s="376"/>
      <c r="AH299" s="376"/>
      <c r="AI299" s="376"/>
      <c r="AJ299" s="376"/>
      <c r="AK299" s="376"/>
      <c r="AL299" s="376"/>
      <c r="AM299" s="376"/>
      <c r="AN299" s="376"/>
      <c r="AO299" s="376"/>
      <c r="AP299" s="376"/>
      <c r="AQ299" s="376"/>
      <c r="AR299" s="376"/>
      <c r="AS299" s="376"/>
      <c r="AT299" s="376"/>
      <c r="AU299" s="376"/>
      <c r="AV299" s="376"/>
      <c r="AW299" s="376"/>
      <c r="AX299" s="376"/>
      <c r="AY299" s="376"/>
      <c r="AZ299" s="376"/>
      <c r="BA299" s="376"/>
      <c r="BB299" s="376"/>
      <c r="BC299" s="376"/>
      <c r="BD299" s="376"/>
      <c r="BE299" s="376"/>
      <c r="BF299" s="376"/>
      <c r="BG299" s="376"/>
      <c r="BH299" s="376"/>
      <c r="BI299" s="376"/>
      <c r="BJ299" s="376"/>
      <c r="BK299" s="376"/>
      <c r="BL299" s="376"/>
      <c r="BM299" s="376"/>
      <c r="BN299" s="376"/>
      <c r="BO299" s="376"/>
      <c r="BP299" s="376"/>
      <c r="BQ299" s="376"/>
      <c r="BR299" s="391"/>
      <c r="BS299" s="391"/>
      <c r="BT299" s="391"/>
      <c r="BU299" s="391"/>
      <c r="BV299" s="391"/>
      <c r="BW299" s="391"/>
      <c r="BX299" s="391"/>
      <c r="BY299" s="391"/>
      <c r="BZ299" s="391"/>
      <c r="CA299" s="391"/>
      <c r="CB299" s="391"/>
      <c r="CC299" s="391"/>
      <c r="CD299" s="391"/>
      <c r="CE299" s="391"/>
      <c r="CF299" s="391"/>
      <c r="CG299" s="391"/>
      <c r="CH299" s="391"/>
      <c r="CI299" s="391"/>
      <c r="CJ299" s="391"/>
      <c r="CK299" s="391"/>
      <c r="CL299" s="391"/>
      <c r="CM299" s="391"/>
      <c r="CN299" s="391"/>
      <c r="CO299" s="391"/>
    </row>
    <row r="300" spans="16:93" ht="5" customHeight="1" x14ac:dyDescent="0.25">
      <c r="P300"/>
      <c r="Q300" s="376"/>
      <c r="R300" s="376"/>
      <c r="S300" s="376"/>
      <c r="T300" s="376"/>
      <c r="U300" s="376"/>
      <c r="V300" s="376"/>
      <c r="W300" s="376"/>
      <c r="X300" s="376"/>
      <c r="Y300" s="376"/>
      <c r="Z300" s="376"/>
      <c r="AA300" s="376"/>
      <c r="AB300" s="376"/>
      <c r="AC300" s="376"/>
      <c r="AD300" s="376"/>
      <c r="AE300" s="376"/>
      <c r="AF300" s="376"/>
      <c r="AG300" s="376"/>
      <c r="AH300" s="376"/>
      <c r="AI300" s="376"/>
      <c r="AJ300" s="376"/>
      <c r="AK300" s="376"/>
      <c r="AL300" s="376"/>
      <c r="AM300" s="376"/>
      <c r="AN300" s="376"/>
      <c r="AO300" s="376"/>
      <c r="AP300" s="376"/>
      <c r="AQ300" s="376"/>
      <c r="AR300" s="376"/>
      <c r="AS300" s="376"/>
      <c r="AT300" s="376"/>
      <c r="AU300" s="376"/>
      <c r="AV300" s="376"/>
      <c r="AW300" s="376"/>
      <c r="AX300" s="376"/>
      <c r="AY300" s="376"/>
      <c r="AZ300" s="376"/>
      <c r="BA300" s="376"/>
      <c r="BB300" s="376"/>
      <c r="BC300" s="376"/>
      <c r="BD300" s="376"/>
      <c r="BE300" s="376"/>
      <c r="BF300" s="376"/>
      <c r="BG300" s="376"/>
      <c r="BH300" s="376"/>
      <c r="BI300" s="376"/>
      <c r="BJ300" s="376"/>
      <c r="BK300" s="376"/>
      <c r="BL300" s="376"/>
      <c r="BM300" s="376"/>
      <c r="BN300" s="376"/>
      <c r="BO300" s="376"/>
      <c r="BP300" s="376"/>
      <c r="BQ300" s="376"/>
      <c r="BR300" s="391"/>
      <c r="BS300" s="391"/>
      <c r="BT300" s="391"/>
      <c r="BU300" s="391"/>
      <c r="BV300" s="391"/>
      <c r="BW300" s="391"/>
      <c r="BX300" s="391"/>
      <c r="BY300" s="391"/>
      <c r="BZ300" s="391"/>
      <c r="CA300" s="391"/>
      <c r="CB300" s="391"/>
      <c r="CC300" s="391"/>
      <c r="CD300" s="391"/>
      <c r="CE300" s="391"/>
      <c r="CF300" s="391"/>
      <c r="CG300" s="391"/>
      <c r="CH300" s="391"/>
      <c r="CI300" s="391"/>
      <c r="CJ300" s="391"/>
      <c r="CK300" s="391"/>
      <c r="CL300" s="391"/>
      <c r="CM300" s="391"/>
      <c r="CN300" s="391"/>
      <c r="CO300" s="391"/>
    </row>
    <row r="301" spans="16:93" ht="5" customHeight="1" x14ac:dyDescent="0.25">
      <c r="P301"/>
      <c r="Q301" s="376"/>
      <c r="R301" s="376"/>
      <c r="S301" s="376"/>
      <c r="T301" s="376"/>
      <c r="U301" s="376"/>
      <c r="V301" s="376"/>
      <c r="W301" s="376"/>
      <c r="X301" s="376"/>
      <c r="Y301" s="376"/>
      <c r="Z301" s="376"/>
      <c r="AA301" s="376"/>
      <c r="AB301" s="376"/>
      <c r="AC301" s="376"/>
      <c r="AD301" s="376"/>
      <c r="AE301" s="376"/>
      <c r="AF301" s="376"/>
      <c r="AG301" s="376"/>
      <c r="AH301" s="376"/>
      <c r="AI301" s="376"/>
      <c r="AJ301" s="376"/>
      <c r="AK301" s="376"/>
      <c r="AL301" s="376"/>
      <c r="AM301" s="376"/>
      <c r="AN301" s="376"/>
      <c r="AO301" s="376"/>
      <c r="AP301" s="376"/>
      <c r="AQ301" s="376"/>
      <c r="AR301" s="376"/>
      <c r="AS301" s="376"/>
      <c r="AT301" s="376"/>
      <c r="AU301" s="376"/>
      <c r="AV301" s="376"/>
      <c r="AW301" s="376"/>
      <c r="AX301" s="376"/>
      <c r="AY301" s="376"/>
      <c r="AZ301" s="376"/>
      <c r="BA301" s="376"/>
      <c r="BB301" s="376"/>
      <c r="BC301" s="376"/>
      <c r="BD301" s="376"/>
      <c r="BE301" s="376"/>
      <c r="BF301" s="376"/>
      <c r="BG301" s="376"/>
      <c r="BH301" s="376"/>
      <c r="BI301" s="376"/>
      <c r="BJ301" s="376"/>
      <c r="BK301" s="376"/>
      <c r="BL301" s="376"/>
      <c r="BM301" s="376"/>
      <c r="BN301" s="376"/>
      <c r="BO301" s="376"/>
      <c r="BP301" s="376"/>
      <c r="BQ301" s="376"/>
      <c r="BR301" s="391"/>
      <c r="BS301" s="391"/>
      <c r="BT301" s="391"/>
      <c r="BU301" s="402"/>
      <c r="BV301" s="391"/>
      <c r="BW301" s="391"/>
      <c r="BX301" s="391"/>
      <c r="BY301" s="402"/>
      <c r="BZ301" s="391"/>
      <c r="CA301" s="391"/>
      <c r="CB301" s="391"/>
      <c r="CC301" s="402"/>
      <c r="CD301" s="391"/>
      <c r="CE301" s="391"/>
      <c r="CF301" s="391"/>
      <c r="CG301" s="402"/>
      <c r="CH301" s="391"/>
      <c r="CI301" s="391"/>
      <c r="CJ301" s="391"/>
      <c r="CK301" s="402"/>
      <c r="CL301" s="391"/>
      <c r="CM301" s="391"/>
      <c r="CN301" s="391"/>
      <c r="CO301" s="402"/>
    </row>
    <row r="302" spans="16:93" ht="5" customHeight="1" x14ac:dyDescent="0.25">
      <c r="P302"/>
      <c r="Q302" s="376"/>
      <c r="R302" s="376"/>
      <c r="S302" s="376"/>
      <c r="T302" s="376"/>
      <c r="U302" s="376"/>
      <c r="V302" s="376"/>
      <c r="W302" s="376"/>
      <c r="X302" s="376"/>
      <c r="Y302" s="376"/>
      <c r="Z302" s="376"/>
      <c r="AA302" s="376"/>
      <c r="AB302" s="376"/>
      <c r="AC302" s="376"/>
      <c r="AD302" s="376"/>
      <c r="AE302" s="376"/>
      <c r="AF302" s="376"/>
      <c r="AG302" s="376"/>
      <c r="AH302" s="376"/>
      <c r="AI302" s="376"/>
      <c r="AJ302" s="376"/>
      <c r="AK302" s="376"/>
      <c r="AL302" s="376"/>
      <c r="AM302" s="376"/>
      <c r="AN302" s="376"/>
      <c r="AO302" s="376"/>
      <c r="AP302" s="376"/>
      <c r="AQ302" s="376"/>
      <c r="AR302" s="376"/>
      <c r="AS302" s="376"/>
      <c r="AT302" s="376"/>
      <c r="AU302" s="376"/>
      <c r="AV302" s="376"/>
      <c r="AW302" s="376"/>
      <c r="AX302" s="376"/>
      <c r="AY302" s="376"/>
      <c r="AZ302" s="376"/>
      <c r="BA302" s="376"/>
      <c r="BB302" s="376"/>
      <c r="BC302" s="376"/>
      <c r="BD302" s="376"/>
      <c r="BE302" s="376"/>
      <c r="BF302" s="376"/>
      <c r="BG302" s="376"/>
      <c r="BH302" s="376"/>
      <c r="BI302" s="376"/>
      <c r="BJ302" s="376"/>
      <c r="BK302" s="376"/>
      <c r="BL302" s="376"/>
      <c r="BM302" s="376"/>
      <c r="BN302" s="376"/>
      <c r="BO302" s="376"/>
      <c r="BP302" s="376"/>
      <c r="BQ302" s="376"/>
      <c r="BR302" s="1108"/>
      <c r="BS302" s="1108"/>
      <c r="BT302" s="1108"/>
      <c r="BU302" s="1108"/>
      <c r="BV302" s="1108"/>
      <c r="BW302" s="1108"/>
      <c r="BX302" s="1108"/>
      <c r="BY302" s="1108"/>
      <c r="BZ302" s="1108"/>
      <c r="CA302" s="1108"/>
      <c r="CB302" s="1108"/>
      <c r="CC302" s="1108"/>
      <c r="CD302" s="1108"/>
      <c r="CE302" s="1108"/>
      <c r="CF302" s="1108"/>
      <c r="CG302" s="1108"/>
      <c r="CH302" s="1108"/>
      <c r="CI302" s="1108"/>
      <c r="CJ302" s="1108"/>
      <c r="CK302" s="1108"/>
      <c r="CL302" s="1108"/>
      <c r="CM302" s="1108"/>
      <c r="CN302" s="1108"/>
      <c r="CO302" s="1108"/>
    </row>
    <row r="303" spans="16:93" ht="12.75" customHeight="1" x14ac:dyDescent="0.2">
      <c r="AA303"/>
      <c r="AB303"/>
      <c r="AC303"/>
      <c r="AD303"/>
      <c r="AE303"/>
      <c r="BR303" s="401"/>
      <c r="BS303" s="401"/>
      <c r="BT303" s="401"/>
      <c r="BU303" s="401"/>
      <c r="BV303" s="401"/>
      <c r="BW303" s="401"/>
      <c r="BX303"/>
      <c r="BY303" s="401"/>
      <c r="BZ303" s="401"/>
      <c r="CA303" s="401"/>
      <c r="CB303"/>
      <c r="CC303"/>
      <c r="CD303" s="401"/>
      <c r="CE303" s="401"/>
      <c r="CF303" s="401"/>
      <c r="CG303" s="401"/>
      <c r="CH303" s="401"/>
      <c r="CI303" s="401"/>
      <c r="CJ303" s="401"/>
      <c r="CK303" s="401"/>
      <c r="CL303" s="401"/>
      <c r="CM303" s="401"/>
      <c r="CN303" s="401"/>
      <c r="CO303" s="401"/>
    </row>
    <row r="304" spans="16:93" ht="15" x14ac:dyDescent="0.2">
      <c r="BR304" s="401"/>
      <c r="BS304" s="401"/>
      <c r="BT304" s="401"/>
      <c r="BV304" s="401"/>
      <c r="BW304" s="401"/>
      <c r="BX304"/>
      <c r="BY304" s="401"/>
      <c r="BZ304" s="401"/>
      <c r="CA304" s="401"/>
      <c r="CB304"/>
      <c r="CC304"/>
      <c r="CD304" s="401"/>
      <c r="CE304" s="401"/>
      <c r="CF304" s="401"/>
      <c r="CG304" s="401"/>
      <c r="CH304" s="401"/>
      <c r="CI304" s="401"/>
      <c r="CJ304" s="401"/>
      <c r="CK304" s="401"/>
      <c r="CL304" s="401"/>
      <c r="CM304" s="401"/>
      <c r="CN304" s="401"/>
      <c r="CO304" s="401"/>
    </row>
    <row r="305" spans="70:93" ht="15" x14ac:dyDescent="0.2">
      <c r="BR305" s="401"/>
      <c r="BS305" s="401"/>
      <c r="BT305" s="401"/>
      <c r="BV305" s="401"/>
      <c r="BW305" s="401"/>
      <c r="BX305"/>
      <c r="BY305" s="401"/>
      <c r="BZ305" s="401"/>
      <c r="CA305" s="401"/>
      <c r="CB305"/>
      <c r="CC305"/>
      <c r="CD305" s="401"/>
      <c r="CE305" s="401"/>
      <c r="CF305" s="401"/>
      <c r="CG305" s="401"/>
      <c r="CH305" s="401"/>
      <c r="CI305" s="401"/>
      <c r="CJ305" s="401"/>
      <c r="CK305" s="401"/>
      <c r="CL305" s="401"/>
      <c r="CM305" s="401"/>
      <c r="CN305" s="401"/>
      <c r="CO305" s="401"/>
    </row>
    <row r="306" spans="70:93" ht="15" x14ac:dyDescent="0.2">
      <c r="BR306" s="401"/>
      <c r="BS306" s="401"/>
      <c r="BT306" s="401"/>
      <c r="BX306"/>
      <c r="BY306" s="401"/>
      <c r="BZ306"/>
      <c r="CA306"/>
      <c r="CD306" s="401"/>
      <c r="CE306" s="401"/>
      <c r="CF306" s="401"/>
      <c r="CG306" s="401"/>
      <c r="CH306" s="401"/>
      <c r="CI306" s="401"/>
      <c r="CJ306" s="401"/>
      <c r="CK306" s="401"/>
      <c r="CL306" s="401"/>
      <c r="CM306" s="401"/>
      <c r="CN306" s="401"/>
      <c r="CO306" s="401"/>
    </row>
    <row r="307" spans="70:93" ht="15" x14ac:dyDescent="0.2">
      <c r="BR307" s="401"/>
      <c r="BS307" s="401"/>
      <c r="BT307" s="401"/>
      <c r="BX307"/>
      <c r="BY307" s="401"/>
      <c r="BZ307"/>
      <c r="CA307"/>
      <c r="CD307" s="401"/>
      <c r="CE307" s="401"/>
      <c r="CF307" s="401"/>
      <c r="CG307" s="401"/>
      <c r="CH307" s="401"/>
      <c r="CI307" s="401"/>
      <c r="CJ307" s="401"/>
      <c r="CK307" s="401"/>
      <c r="CL307" s="401"/>
      <c r="CM307" s="401"/>
      <c r="CN307" s="401"/>
      <c r="CO307" s="401"/>
    </row>
    <row r="308" spans="70:93" ht="15" x14ac:dyDescent="0.2">
      <c r="BR308" s="401"/>
      <c r="BS308" s="401"/>
      <c r="BT308" s="401"/>
      <c r="BX308"/>
      <c r="BY308" s="401"/>
      <c r="BZ308"/>
      <c r="CA308"/>
      <c r="CD308" s="401"/>
      <c r="CE308" s="401"/>
      <c r="CF308" s="401"/>
      <c r="CG308" s="401"/>
      <c r="CH308" s="401"/>
      <c r="CI308" s="401"/>
      <c r="CJ308" s="401"/>
      <c r="CK308" s="401"/>
      <c r="CL308" s="401"/>
      <c r="CM308" s="401"/>
      <c r="CN308" s="401"/>
      <c r="CO308" s="401"/>
    </row>
    <row r="309" spans="70:93" ht="15" x14ac:dyDescent="0.2">
      <c r="BR309" s="401"/>
      <c r="BS309" s="401"/>
      <c r="BT309" s="401"/>
      <c r="BX309"/>
      <c r="BY309" s="401"/>
      <c r="BZ309"/>
      <c r="CA309"/>
      <c r="CD309" s="401"/>
      <c r="CE309" s="401"/>
      <c r="CF309" s="401"/>
      <c r="CG309" s="401"/>
      <c r="CH309" s="401"/>
      <c r="CI309" s="401"/>
      <c r="CJ309" s="401"/>
      <c r="CK309" s="401"/>
      <c r="CL309" s="401"/>
      <c r="CM309" s="401"/>
      <c r="CN309" s="401"/>
      <c r="CO309" s="401"/>
    </row>
    <row r="310" spans="70:93" ht="15" x14ac:dyDescent="0.2">
      <c r="BR310" s="401"/>
      <c r="BS310" s="401"/>
      <c r="BT310" s="401"/>
      <c r="BX310"/>
      <c r="BY310" s="401"/>
      <c r="BZ310"/>
      <c r="CA310"/>
      <c r="CD310" s="401"/>
      <c r="CE310" s="401"/>
      <c r="CF310" s="401"/>
      <c r="CG310" s="401"/>
      <c r="CH310" s="401"/>
      <c r="CI310" s="401"/>
      <c r="CJ310" s="401"/>
      <c r="CK310" s="401"/>
      <c r="CL310" s="401"/>
      <c r="CM310" s="401"/>
      <c r="CN310" s="401"/>
      <c r="CO310" s="401"/>
    </row>
    <row r="311" spans="70:93" ht="15" x14ac:dyDescent="0.2">
      <c r="BR311" s="401"/>
      <c r="BS311" s="401"/>
      <c r="BT311" s="401"/>
      <c r="BX311"/>
      <c r="BY311" s="401"/>
      <c r="BZ311"/>
      <c r="CA311"/>
      <c r="CD311" s="401"/>
      <c r="CE311" s="401"/>
      <c r="CF311" s="401"/>
      <c r="CG311" s="401"/>
      <c r="CH311" s="401"/>
      <c r="CI311" s="401"/>
      <c r="CJ311" s="401"/>
      <c r="CK311" s="401"/>
      <c r="CL311" s="401"/>
      <c r="CM311" s="401"/>
      <c r="CN311" s="401"/>
      <c r="CO311" s="401"/>
    </row>
    <row r="312" spans="70:93" ht="15" x14ac:dyDescent="0.2">
      <c r="BR312" s="401"/>
      <c r="BS312" s="401"/>
      <c r="BT312" s="401"/>
      <c r="BX312"/>
      <c r="BY312" s="401"/>
      <c r="BZ312"/>
      <c r="CA312"/>
      <c r="CD312" s="401"/>
      <c r="CE312" s="401"/>
      <c r="CF312" s="401"/>
      <c r="CG312" s="401"/>
      <c r="CH312" s="401"/>
      <c r="CI312" s="401"/>
      <c r="CJ312" s="401"/>
      <c r="CK312" s="401"/>
      <c r="CL312" s="401"/>
      <c r="CM312" s="401"/>
      <c r="CN312" s="401"/>
      <c r="CO312" s="401"/>
    </row>
    <row r="313" spans="70:93" ht="15" x14ac:dyDescent="0.2">
      <c r="BR313" s="401"/>
      <c r="BS313" s="401"/>
      <c r="BT313" s="401"/>
      <c r="BX313"/>
      <c r="BY313" s="401"/>
      <c r="BZ313"/>
      <c r="CA313"/>
      <c r="CD313" s="401"/>
      <c r="CE313" s="401"/>
      <c r="CF313" s="401"/>
      <c r="CG313" s="401"/>
      <c r="CH313" s="401"/>
      <c r="CI313" s="401"/>
      <c r="CJ313" s="401"/>
      <c r="CK313" s="401"/>
      <c r="CL313" s="401"/>
      <c r="CM313" s="401"/>
      <c r="CN313" s="401"/>
      <c r="CO313" s="401"/>
    </row>
    <row r="314" spans="70:93" ht="15" x14ac:dyDescent="0.2">
      <c r="BR314" s="401"/>
      <c r="BS314" s="401"/>
      <c r="BT314" s="401"/>
      <c r="BX314"/>
      <c r="BY314" s="401"/>
      <c r="BZ314"/>
      <c r="CA314"/>
      <c r="CD314" s="401"/>
      <c r="CE314" s="401"/>
      <c r="CF314" s="401"/>
      <c r="CG314" s="401"/>
      <c r="CH314" s="401"/>
      <c r="CI314" s="401"/>
      <c r="CJ314" s="401"/>
      <c r="CK314" s="401"/>
      <c r="CL314" s="401"/>
      <c r="CM314" s="401"/>
      <c r="CN314" s="401"/>
      <c r="CO314" s="401"/>
    </row>
    <row r="315" spans="70:93" ht="15" x14ac:dyDescent="0.2">
      <c r="BR315" s="401"/>
      <c r="BS315" s="401"/>
      <c r="BT315" s="401"/>
      <c r="BX315"/>
      <c r="BY315" s="401"/>
      <c r="BZ315"/>
      <c r="CA315"/>
      <c r="CD315" s="401"/>
      <c r="CE315" s="401"/>
      <c r="CF315" s="401"/>
      <c r="CG315" s="401"/>
      <c r="CH315" s="401"/>
      <c r="CI315" s="401"/>
      <c r="CJ315" s="401"/>
      <c r="CK315" s="401"/>
      <c r="CL315" s="401"/>
      <c r="CM315" s="401"/>
      <c r="CN315" s="401"/>
      <c r="CO315" s="401"/>
    </row>
    <row r="316" spans="70:93" ht="15" x14ac:dyDescent="0.2">
      <c r="BR316" s="401"/>
      <c r="BS316" s="401"/>
      <c r="BT316" s="401"/>
      <c r="BX316"/>
      <c r="BY316" s="401"/>
      <c r="BZ316"/>
      <c r="CA316"/>
      <c r="CD316" s="401"/>
      <c r="CE316" s="401"/>
      <c r="CF316" s="401"/>
      <c r="CG316" s="401"/>
      <c r="CH316" s="401"/>
      <c r="CI316" s="401"/>
      <c r="CJ316" s="401"/>
      <c r="CK316" s="401"/>
      <c r="CL316" s="401"/>
      <c r="CM316" s="401"/>
      <c r="CN316" s="401"/>
      <c r="CO316" s="401"/>
    </row>
    <row r="317" spans="70:93" ht="15" x14ac:dyDescent="0.2">
      <c r="BR317" s="401"/>
      <c r="BS317" s="401"/>
      <c r="BT317" s="401"/>
      <c r="BX317" s="401"/>
      <c r="BY317" s="401"/>
      <c r="BZ317"/>
      <c r="CA317"/>
      <c r="CD317" s="401"/>
      <c r="CE317" s="401"/>
      <c r="CF317" s="401"/>
      <c r="CG317" s="401"/>
      <c r="CH317" s="401"/>
      <c r="CI317" s="401"/>
      <c r="CJ317" s="401"/>
      <c r="CK317" s="401"/>
      <c r="CL317" s="401"/>
      <c r="CM317" s="401"/>
      <c r="CN317" s="401"/>
      <c r="CO317" s="401"/>
    </row>
    <row r="318" spans="70:93" ht="15" x14ac:dyDescent="0.2">
      <c r="BR318" s="401"/>
      <c r="BS318" s="401"/>
      <c r="BT318" s="401"/>
      <c r="BU318" s="401"/>
      <c r="BX318" s="401"/>
      <c r="BY318" s="401"/>
      <c r="BZ318"/>
      <c r="CA318"/>
      <c r="CD318" s="401"/>
      <c r="CE318" s="401"/>
      <c r="CF318" s="401"/>
      <c r="CG318" s="401"/>
      <c r="CH318" s="401"/>
      <c r="CI318" s="401"/>
      <c r="CJ318" s="401"/>
      <c r="CK318" s="401"/>
      <c r="CL318" s="401"/>
      <c r="CM318" s="401"/>
      <c r="CN318" s="401"/>
      <c r="CO318" s="401"/>
    </row>
    <row r="319" spans="70:93" ht="15" x14ac:dyDescent="0.2">
      <c r="BR319" s="401"/>
      <c r="BS319" s="401"/>
      <c r="BT319" s="401"/>
      <c r="BU319" s="401"/>
      <c r="BX319" s="401"/>
      <c r="BY319" s="401"/>
      <c r="BZ319"/>
      <c r="CA319"/>
      <c r="CD319" s="401"/>
      <c r="CE319" s="401"/>
      <c r="CF319" s="401"/>
      <c r="CG319" s="401"/>
      <c r="CH319" s="401"/>
      <c r="CI319" s="401"/>
      <c r="CJ319" s="401"/>
      <c r="CK319" s="401"/>
      <c r="CL319" s="401"/>
      <c r="CM319" s="401"/>
      <c r="CN319" s="401"/>
      <c r="CO319" s="401"/>
    </row>
  </sheetData>
  <mergeCells count="592">
    <mergeCell ref="CE118:CE133"/>
    <mergeCell ref="CG118:CJ125"/>
    <mergeCell ref="BB124:BE128"/>
    <mergeCell ref="BF124:BI128"/>
    <mergeCell ref="BJ124:BM128"/>
    <mergeCell ref="BN124:BQ128"/>
    <mergeCell ref="P107:S111"/>
    <mergeCell ref="P113:S117"/>
    <mergeCell ref="T107:W111"/>
    <mergeCell ref="T113:W117"/>
    <mergeCell ref="AB107:AE111"/>
    <mergeCell ref="AB113:AE117"/>
    <mergeCell ref="AJ107:AM111"/>
    <mergeCell ref="AR107:AU111"/>
    <mergeCell ref="AV107:AW111"/>
    <mergeCell ref="AX107:AY111"/>
    <mergeCell ref="AZ107:BC111"/>
    <mergeCell ref="BD107:BG111"/>
    <mergeCell ref="BD112:BG116"/>
    <mergeCell ref="BN118:BQ122"/>
    <mergeCell ref="BR118:BU122"/>
    <mergeCell ref="BW118:BW133"/>
    <mergeCell ref="BX118:BX133"/>
    <mergeCell ref="BY118:BY133"/>
    <mergeCell ref="BZ118:BZ133"/>
    <mergeCell ref="CB118:CB133"/>
    <mergeCell ref="CC118:CC133"/>
    <mergeCell ref="CD118:CD133"/>
    <mergeCell ref="AR159:AS163"/>
    <mergeCell ref="AT159:AU163"/>
    <mergeCell ref="AV159:AW163"/>
    <mergeCell ref="AX159:AY163"/>
    <mergeCell ref="BD153:BG160"/>
    <mergeCell ref="BB118:BE122"/>
    <mergeCell ref="BF118:BI122"/>
    <mergeCell ref="BJ118:BM122"/>
    <mergeCell ref="AX136:AX151"/>
    <mergeCell ref="AY136:AY151"/>
    <mergeCell ref="BA136:BA151"/>
    <mergeCell ref="BB136:BB151"/>
    <mergeCell ref="BC136:BC151"/>
    <mergeCell ref="AN159:AO163"/>
    <mergeCell ref="AP159:AQ163"/>
    <mergeCell ref="AT165:AU172"/>
    <mergeCell ref="AV165:AW172"/>
    <mergeCell ref="AX165:AY172"/>
    <mergeCell ref="AZ165:BC176"/>
    <mergeCell ref="AF170:AI174"/>
    <mergeCell ref="T171:W175"/>
    <mergeCell ref="X171:AA175"/>
    <mergeCell ref="AB171:AE175"/>
    <mergeCell ref="AJ171:AM175"/>
    <mergeCell ref="Z159:AA163"/>
    <mergeCell ref="AB159:AC163"/>
    <mergeCell ref="AD159:AE163"/>
    <mergeCell ref="AF159:AG163"/>
    <mergeCell ref="AH159:AI163"/>
    <mergeCell ref="AJ159:AK163"/>
    <mergeCell ref="AL159:AM163"/>
    <mergeCell ref="AZ57:BC61"/>
    <mergeCell ref="BD57:BG64"/>
    <mergeCell ref="AR38:AU42"/>
    <mergeCell ref="AV71:AY75"/>
    <mergeCell ref="BU90:BU105"/>
    <mergeCell ref="AU96:AX100"/>
    <mergeCell ref="BJ78:BM81"/>
    <mergeCell ref="BJ57:BK73"/>
    <mergeCell ref="BL57:BM73"/>
    <mergeCell ref="BN57:BO73"/>
    <mergeCell ref="BP57:BQ73"/>
    <mergeCell ref="AR63:AU67"/>
    <mergeCell ref="AV63:AY67"/>
    <mergeCell ref="AZ71:BC82"/>
    <mergeCell ref="CH302:CK302"/>
    <mergeCell ref="CL302:CO302"/>
    <mergeCell ref="S136:S149"/>
    <mergeCell ref="AB136:AC149"/>
    <mergeCell ref="AK136:AL149"/>
    <mergeCell ref="BF40:BF51"/>
    <mergeCell ref="BG40:BG51"/>
    <mergeCell ref="BH40:BH51"/>
    <mergeCell ref="AZ63:BC67"/>
    <mergeCell ref="CL267:CO267"/>
    <mergeCell ref="CG90:CJ97"/>
    <mergeCell ref="P57:S61"/>
    <mergeCell ref="T57:W61"/>
    <mergeCell ref="X57:AA61"/>
    <mergeCell ref="AB57:AE61"/>
    <mergeCell ref="AF57:AI61"/>
    <mergeCell ref="AJ57:AM61"/>
    <mergeCell ref="AN57:AN64"/>
    <mergeCell ref="AO57:AO64"/>
    <mergeCell ref="AP57:AP64"/>
    <mergeCell ref="AQ57:AQ64"/>
    <mergeCell ref="X107:Y114"/>
    <mergeCell ref="Z107:AA114"/>
    <mergeCell ref="AN107:AO114"/>
    <mergeCell ref="R136:R149"/>
    <mergeCell ref="X136:Y149"/>
    <mergeCell ref="AG136:AH149"/>
    <mergeCell ref="Z136:AA149"/>
    <mergeCell ref="AI136:AJ149"/>
    <mergeCell ref="BR302:BU302"/>
    <mergeCell ref="BV302:BY302"/>
    <mergeCell ref="BZ302:CC302"/>
    <mergeCell ref="CD302:CG302"/>
    <mergeCell ref="P153:S157"/>
    <mergeCell ref="P159:S163"/>
    <mergeCell ref="X153:AA157"/>
    <mergeCell ref="AB153:AE157"/>
    <mergeCell ref="AF153:AI157"/>
    <mergeCell ref="AJ153:AM157"/>
    <mergeCell ref="AN153:AQ157"/>
    <mergeCell ref="AR153:AU157"/>
    <mergeCell ref="AV153:AY157"/>
    <mergeCell ref="AZ153:BC157"/>
    <mergeCell ref="V153:W157"/>
    <mergeCell ref="T153:U157"/>
    <mergeCell ref="X159:Y163"/>
    <mergeCell ref="P136:P149"/>
    <mergeCell ref="AO136:AP149"/>
    <mergeCell ref="Q136:Q149"/>
    <mergeCell ref="V136:W149"/>
    <mergeCell ref="AE136:AF149"/>
    <mergeCell ref="AQ136:AR149"/>
    <mergeCell ref="BR267:BU267"/>
    <mergeCell ref="BV267:BY267"/>
    <mergeCell ref="BZ267:CC267"/>
    <mergeCell ref="CD267:CG267"/>
    <mergeCell ref="CH267:CK267"/>
    <mergeCell ref="P165:Q172"/>
    <mergeCell ref="R165:S172"/>
    <mergeCell ref="T165:W169"/>
    <mergeCell ref="X165:AA169"/>
    <mergeCell ref="AB165:AE169"/>
    <mergeCell ref="AF165:AI169"/>
    <mergeCell ref="AJ165:AM169"/>
    <mergeCell ref="AN165:AO172"/>
    <mergeCell ref="AP165:AQ172"/>
    <mergeCell ref="AR165:AS172"/>
    <mergeCell ref="BI136:BI151"/>
    <mergeCell ref="BL136:BM147"/>
    <mergeCell ref="BN136:BO147"/>
    <mergeCell ref="BQ136:BR147"/>
    <mergeCell ref="BS136:BT147"/>
    <mergeCell ref="CB90:CE97"/>
    <mergeCell ref="P96:S100"/>
    <mergeCell ref="AU90:AX94"/>
    <mergeCell ref="AP90:AP105"/>
    <mergeCell ref="AQ90:AQ105"/>
    <mergeCell ref="AR90:AR105"/>
    <mergeCell ref="AS90:AS105"/>
    <mergeCell ref="BM90:BM105"/>
    <mergeCell ref="BN90:BN105"/>
    <mergeCell ref="BO90:BO105"/>
    <mergeCell ref="BP90:BP105"/>
    <mergeCell ref="BW90:BW105"/>
    <mergeCell ref="BX90:BX105"/>
    <mergeCell ref="BY90:BY105"/>
    <mergeCell ref="BZ90:BZ105"/>
    <mergeCell ref="AY90:BB105"/>
    <mergeCell ref="BC90:BF105"/>
    <mergeCell ref="BH90:BH105"/>
    <mergeCell ref="BI90:BI105"/>
    <mergeCell ref="BJ90:BJ105"/>
    <mergeCell ref="BK90:BK105"/>
    <mergeCell ref="BR90:BR105"/>
    <mergeCell ref="BS90:BS105"/>
    <mergeCell ref="BT90:BT105"/>
    <mergeCell ref="AZ2:BC9"/>
    <mergeCell ref="AV2:AY9"/>
    <mergeCell ref="T2:W9"/>
    <mergeCell ref="AB2:AE9"/>
    <mergeCell ref="P8:S12"/>
    <mergeCell ref="X2:AA9"/>
    <mergeCell ref="AF2:AI9"/>
    <mergeCell ref="AN38:AQ42"/>
    <mergeCell ref="AV38:AY45"/>
    <mergeCell ref="P44:S48"/>
    <mergeCell ref="T44:W48"/>
    <mergeCell ref="X44:AA48"/>
    <mergeCell ref="AB44:AE48"/>
    <mergeCell ref="AF44:AI48"/>
    <mergeCell ref="AJ44:AM48"/>
    <mergeCell ref="AN44:AQ48"/>
    <mergeCell ref="P38:S42"/>
    <mergeCell ref="T38:W42"/>
    <mergeCell ref="X38:AA42"/>
    <mergeCell ref="AB38:AE42"/>
    <mergeCell ref="AF38:AI42"/>
    <mergeCell ref="AR44:AU48"/>
    <mergeCell ref="AJ38:AM42"/>
    <mergeCell ref="P2:S6"/>
    <mergeCell ref="P21:P34"/>
    <mergeCell ref="Q21:Q34"/>
    <mergeCell ref="R21:R34"/>
    <mergeCell ref="S21:S34"/>
    <mergeCell ref="T21:W25"/>
    <mergeCell ref="X21:AA25"/>
    <mergeCell ref="AF21:AG25"/>
    <mergeCell ref="AH21:AI25"/>
    <mergeCell ref="AB21:AB34"/>
    <mergeCell ref="AC21:AC34"/>
    <mergeCell ref="AD21:AD34"/>
    <mergeCell ref="AE21:AE34"/>
    <mergeCell ref="AF27:AG31"/>
    <mergeCell ref="AH27:AI31"/>
    <mergeCell ref="T27:W31"/>
    <mergeCell ref="X27:AA31"/>
    <mergeCell ref="AJ2:AM9"/>
    <mergeCell ref="AR2:AU9"/>
    <mergeCell ref="AN2:AQ9"/>
    <mergeCell ref="BG136:BG151"/>
    <mergeCell ref="BH136:BH151"/>
    <mergeCell ref="BD136:BD151"/>
    <mergeCell ref="BF136:BF151"/>
    <mergeCell ref="BF21:BF37"/>
    <mergeCell ref="BG21:BG37"/>
    <mergeCell ref="BH21:BH37"/>
    <mergeCell ref="AJ27:AK31"/>
    <mergeCell ref="AL27:AM31"/>
    <mergeCell ref="AN27:AO31"/>
    <mergeCell ref="AP27:AQ31"/>
    <mergeCell ref="AK90:AK105"/>
    <mergeCell ref="AL90:AL105"/>
    <mergeCell ref="AM90:AM105"/>
    <mergeCell ref="AN90:AN105"/>
    <mergeCell ref="AJ119:AM134"/>
    <mergeCell ref="AN119:AQ134"/>
    <mergeCell ref="AR119:AU134"/>
    <mergeCell ref="AV119:AY126"/>
    <mergeCell ref="AV136:AV151"/>
    <mergeCell ref="AW136:AW151"/>
    <mergeCell ref="X50:AA54"/>
    <mergeCell ref="AB50:AE54"/>
    <mergeCell ref="AF50:AI54"/>
    <mergeCell ref="AJ50:AM54"/>
    <mergeCell ref="AF90:AI105"/>
    <mergeCell ref="AF63:AI67"/>
    <mergeCell ref="T63:W67"/>
    <mergeCell ref="AT21:AT34"/>
    <mergeCell ref="AU21:AU34"/>
    <mergeCell ref="AR57:AU61"/>
    <mergeCell ref="BX21:BX37"/>
    <mergeCell ref="BI40:BI51"/>
    <mergeCell ref="BK40:BK51"/>
    <mergeCell ref="BL40:BL51"/>
    <mergeCell ref="BM40:BM51"/>
    <mergeCell ref="BN40:BN51"/>
    <mergeCell ref="BP40:BP51"/>
    <mergeCell ref="BQ40:BQ51"/>
    <mergeCell ref="BI21:BI37"/>
    <mergeCell ref="BK21:BK37"/>
    <mergeCell ref="BL21:BL37"/>
    <mergeCell ref="BM21:BM37"/>
    <mergeCell ref="BN21:BN37"/>
    <mergeCell ref="BP21:BP37"/>
    <mergeCell ref="BQ21:BQ37"/>
    <mergeCell ref="BR21:BR37"/>
    <mergeCell ref="BS21:BS37"/>
    <mergeCell ref="BW40:BW51"/>
    <mergeCell ref="BX40:BX51"/>
    <mergeCell ref="BR40:BR51"/>
    <mergeCell ref="BS40:BS51"/>
    <mergeCell ref="BU40:BU51"/>
    <mergeCell ref="BV40:BV51"/>
    <mergeCell ref="AP107:AQ114"/>
    <mergeCell ref="AN83:AQ87"/>
    <mergeCell ref="AF107:AG111"/>
    <mergeCell ref="AH107:AI111"/>
    <mergeCell ref="AF119:AI134"/>
    <mergeCell ref="AB119:AE134"/>
    <mergeCell ref="BU21:BU37"/>
    <mergeCell ref="BV21:BV37"/>
    <mergeCell ref="BW21:BW37"/>
    <mergeCell ref="AV21:AV34"/>
    <mergeCell ref="AW21:AW34"/>
    <mergeCell ref="AX21:AX34"/>
    <mergeCell ref="AY21:AY34"/>
    <mergeCell ref="AZ21:BC28"/>
    <mergeCell ref="AB90:AE94"/>
    <mergeCell ref="AB96:AE100"/>
    <mergeCell ref="AR21:AR34"/>
    <mergeCell ref="AS21:AS34"/>
    <mergeCell ref="AJ21:AK25"/>
    <mergeCell ref="AL21:AM25"/>
    <mergeCell ref="AN21:AQ25"/>
    <mergeCell ref="AF83:AI87"/>
    <mergeCell ref="BH107:BK114"/>
    <mergeCell ref="AV57:AY61"/>
    <mergeCell ref="L92:L96"/>
    <mergeCell ref="T119:W134"/>
    <mergeCell ref="X119:AA134"/>
    <mergeCell ref="L97:L101"/>
    <mergeCell ref="L87:L91"/>
    <mergeCell ref="K62:K66"/>
    <mergeCell ref="L62:L66"/>
    <mergeCell ref="AB63:AE67"/>
    <mergeCell ref="AJ63:AM67"/>
    <mergeCell ref="P90:S94"/>
    <mergeCell ref="P119:S134"/>
    <mergeCell ref="P63:S67"/>
    <mergeCell ref="X63:AA67"/>
    <mergeCell ref="P77:S81"/>
    <mergeCell ref="X77:AA81"/>
    <mergeCell ref="T90:W94"/>
    <mergeCell ref="X90:AA105"/>
    <mergeCell ref="J102:J106"/>
    <mergeCell ref="K102:K106"/>
    <mergeCell ref="L102:L106"/>
    <mergeCell ref="K107:K111"/>
    <mergeCell ref="L107:L111"/>
    <mergeCell ref="J107:J111"/>
    <mergeCell ref="K122:K126"/>
    <mergeCell ref="L122:L126"/>
    <mergeCell ref="L112:L116"/>
    <mergeCell ref="K112:K116"/>
    <mergeCell ref="J112:J116"/>
    <mergeCell ref="L117:L121"/>
    <mergeCell ref="J17:J21"/>
    <mergeCell ref="K17:K21"/>
    <mergeCell ref="I117:I121"/>
    <mergeCell ref="J117:J121"/>
    <mergeCell ref="K117:K121"/>
    <mergeCell ref="L17:L21"/>
    <mergeCell ref="J22:J26"/>
    <mergeCell ref="K22:K26"/>
    <mergeCell ref="L22:L26"/>
    <mergeCell ref="I72:I76"/>
    <mergeCell ref="J72:J76"/>
    <mergeCell ref="L72:L76"/>
    <mergeCell ref="K47:K51"/>
    <mergeCell ref="L47:L51"/>
    <mergeCell ref="J52:J56"/>
    <mergeCell ref="K52:K56"/>
    <mergeCell ref="L52:L56"/>
    <mergeCell ref="I57:I61"/>
    <mergeCell ref="K57:K61"/>
    <mergeCell ref="L57:L61"/>
    <mergeCell ref="K72:K76"/>
    <mergeCell ref="K32:K36"/>
    <mergeCell ref="L32:L36"/>
    <mergeCell ref="J37:J41"/>
    <mergeCell ref="H22:H26"/>
    <mergeCell ref="L27:L31"/>
    <mergeCell ref="H32:H36"/>
    <mergeCell ref="H37:H41"/>
    <mergeCell ref="H72:H76"/>
    <mergeCell ref="H52:H56"/>
    <mergeCell ref="H57:H61"/>
    <mergeCell ref="K77:K81"/>
    <mergeCell ref="I82:I86"/>
    <mergeCell ref="J82:J86"/>
    <mergeCell ref="K82:K86"/>
    <mergeCell ref="L37:L41"/>
    <mergeCell ref="K42:K46"/>
    <mergeCell ref="L42:L46"/>
    <mergeCell ref="K67:K71"/>
    <mergeCell ref="L67:L71"/>
    <mergeCell ref="I67:I71"/>
    <mergeCell ref="J67:J71"/>
    <mergeCell ref="I87:I91"/>
    <mergeCell ref="J87:J91"/>
    <mergeCell ref="K87:K91"/>
    <mergeCell ref="I97:I101"/>
    <mergeCell ref="J97:J101"/>
    <mergeCell ref="K97:K101"/>
    <mergeCell ref="I27:I31"/>
    <mergeCell ref="J27:J31"/>
    <mergeCell ref="K27:K31"/>
    <mergeCell ref="K37:K41"/>
    <mergeCell ref="K92:K96"/>
    <mergeCell ref="I102:I106"/>
    <mergeCell ref="H117:H121"/>
    <mergeCell ref="H122:H126"/>
    <mergeCell ref="I12:I16"/>
    <mergeCell ref="I22:I26"/>
    <mergeCell ref="I32:I36"/>
    <mergeCell ref="J32:J36"/>
    <mergeCell ref="I37:I41"/>
    <mergeCell ref="I42:I46"/>
    <mergeCell ref="J42:J46"/>
    <mergeCell ref="I47:I51"/>
    <mergeCell ref="J47:J51"/>
    <mergeCell ref="I62:I66"/>
    <mergeCell ref="J62:J66"/>
    <mergeCell ref="I77:I81"/>
    <mergeCell ref="J77:J81"/>
    <mergeCell ref="J92:J96"/>
    <mergeCell ref="I107:I111"/>
    <mergeCell ref="I122:I126"/>
    <mergeCell ref="J122:J126"/>
    <mergeCell ref="H27:H31"/>
    <mergeCell ref="H17:H21"/>
    <mergeCell ref="I17:I21"/>
    <mergeCell ref="I112:I11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J12:J16"/>
    <mergeCell ref="H42:H46"/>
    <mergeCell ref="H47:H51"/>
    <mergeCell ref="I52:I56"/>
    <mergeCell ref="J57:J61"/>
    <mergeCell ref="H62:H66"/>
    <mergeCell ref="H67:H71"/>
    <mergeCell ref="H77:H81"/>
    <mergeCell ref="H82:H86"/>
    <mergeCell ref="H87:H91"/>
    <mergeCell ref="I92:I96"/>
    <mergeCell ref="H97:H101"/>
    <mergeCell ref="H102:H106"/>
    <mergeCell ref="H107:H111"/>
    <mergeCell ref="H112:H116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BS57:BV73"/>
    <mergeCell ref="L77:L81"/>
    <mergeCell ref="L82:L86"/>
    <mergeCell ref="AB77:AE81"/>
    <mergeCell ref="AF77:AI81"/>
    <mergeCell ref="AJ77:AM81"/>
    <mergeCell ref="AN77:AQ81"/>
    <mergeCell ref="AR77:AU81"/>
    <mergeCell ref="P71:S75"/>
    <mergeCell ref="T71:W75"/>
    <mergeCell ref="X71:AA75"/>
    <mergeCell ref="AB71:AE75"/>
    <mergeCell ref="AF71:AI75"/>
    <mergeCell ref="AJ71:AM75"/>
    <mergeCell ref="AN71:AQ75"/>
    <mergeCell ref="AR71:AU75"/>
    <mergeCell ref="A12:A1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  <mergeCell ref="F2:F6"/>
    <mergeCell ref="F7:F11"/>
    <mergeCell ref="F12:F16"/>
    <mergeCell ref="A7:A11"/>
    <mergeCell ref="K12:K16"/>
    <mergeCell ref="L12:L16"/>
    <mergeCell ref="H12:H16"/>
    <mergeCell ref="F22:F26"/>
    <mergeCell ref="F27:F31"/>
    <mergeCell ref="F32:F36"/>
    <mergeCell ref="F37:F41"/>
    <mergeCell ref="D7:D11"/>
    <mergeCell ref="E7:E11"/>
    <mergeCell ref="B12:B16"/>
    <mergeCell ref="C12:C16"/>
    <mergeCell ref="D12:D16"/>
    <mergeCell ref="C7:C11"/>
    <mergeCell ref="B7:B11"/>
    <mergeCell ref="E17:E21"/>
    <mergeCell ref="D22:D26"/>
    <mergeCell ref="E22:E26"/>
    <mergeCell ref="E12:E16"/>
    <mergeCell ref="E37:E41"/>
    <mergeCell ref="D32:D36"/>
    <mergeCell ref="E32:E36"/>
    <mergeCell ref="D27:D31"/>
    <mergeCell ref="E27:E31"/>
    <mergeCell ref="D17:D21"/>
    <mergeCell ref="F17:F21"/>
    <mergeCell ref="B17:B21"/>
    <mergeCell ref="C17:C21"/>
    <mergeCell ref="E92:E96"/>
    <mergeCell ref="B112:B116"/>
    <mergeCell ref="C112:C116"/>
    <mergeCell ref="D112:D116"/>
    <mergeCell ref="E112:E116"/>
    <mergeCell ref="E97:E101"/>
    <mergeCell ref="A102:A106"/>
    <mergeCell ref="B102:B106"/>
    <mergeCell ref="C102:C106"/>
    <mergeCell ref="D102:D106"/>
    <mergeCell ref="A107:A111"/>
    <mergeCell ref="B107:B111"/>
    <mergeCell ref="C107:C111"/>
    <mergeCell ref="D107:D111"/>
    <mergeCell ref="E102:E106"/>
    <mergeCell ref="A97:A101"/>
    <mergeCell ref="B97:B101"/>
    <mergeCell ref="C97:C101"/>
    <mergeCell ref="D97:D101"/>
    <mergeCell ref="E107:E111"/>
    <mergeCell ref="A112:A116"/>
    <mergeCell ref="A92:A96"/>
    <mergeCell ref="B92:B96"/>
    <mergeCell ref="C92:C96"/>
    <mergeCell ref="D92:D96"/>
    <mergeCell ref="A72:A76"/>
    <mergeCell ref="A27:A31"/>
    <mergeCell ref="A32:A36"/>
    <mergeCell ref="A37:A41"/>
    <mergeCell ref="D37:D41"/>
    <mergeCell ref="A47:A51"/>
    <mergeCell ref="A52:A56"/>
    <mergeCell ref="A57:A61"/>
    <mergeCell ref="A62:A66"/>
    <mergeCell ref="A67:A71"/>
    <mergeCell ref="B47:B51"/>
    <mergeCell ref="C47:C51"/>
    <mergeCell ref="B67:B71"/>
    <mergeCell ref="C67:C71"/>
    <mergeCell ref="B57:B61"/>
    <mergeCell ref="C57:C61"/>
    <mergeCell ref="D47:D51"/>
    <mergeCell ref="D77:D81"/>
    <mergeCell ref="B22:B26"/>
    <mergeCell ref="C22:C26"/>
    <mergeCell ref="A17:A21"/>
    <mergeCell ref="A22:A26"/>
    <mergeCell ref="B32:B36"/>
    <mergeCell ref="C32:C36"/>
    <mergeCell ref="B27:B31"/>
    <mergeCell ref="C27:C31"/>
    <mergeCell ref="A42:A46"/>
    <mergeCell ref="C42:C46"/>
    <mergeCell ref="B42:B46"/>
    <mergeCell ref="B37:B41"/>
    <mergeCell ref="C37:C41"/>
    <mergeCell ref="E47:E51"/>
    <mergeCell ref="B52:B56"/>
    <mergeCell ref="C52:C56"/>
    <mergeCell ref="D52:D56"/>
    <mergeCell ref="E52:E56"/>
    <mergeCell ref="E42:E46"/>
    <mergeCell ref="E67:E71"/>
    <mergeCell ref="B72:B76"/>
    <mergeCell ref="C72:C76"/>
    <mergeCell ref="D72:D76"/>
    <mergeCell ref="E72:E76"/>
    <mergeCell ref="D57:D61"/>
    <mergeCell ref="E57:E61"/>
    <mergeCell ref="B62:B66"/>
    <mergeCell ref="C62:C66"/>
    <mergeCell ref="D62:D66"/>
    <mergeCell ref="E62:E66"/>
    <mergeCell ref="D67:D71"/>
    <mergeCell ref="D42:D46"/>
    <mergeCell ref="E77:E81"/>
    <mergeCell ref="A82:A86"/>
    <mergeCell ref="B82:B86"/>
    <mergeCell ref="C82:C86"/>
    <mergeCell ref="D82:D86"/>
    <mergeCell ref="E82:E86"/>
    <mergeCell ref="C87:C91"/>
    <mergeCell ref="D87:D91"/>
    <mergeCell ref="E87:E91"/>
    <mergeCell ref="A77:A81"/>
    <mergeCell ref="C77:C81"/>
    <mergeCell ref="B77:B81"/>
    <mergeCell ref="A87:A91"/>
    <mergeCell ref="B87:B91"/>
    <mergeCell ref="C127:C131"/>
    <mergeCell ref="D127:D131"/>
    <mergeCell ref="E127:E131"/>
    <mergeCell ref="A132:A136"/>
    <mergeCell ref="B132:D136"/>
    <mergeCell ref="A127:A131"/>
    <mergeCell ref="B127:B131"/>
    <mergeCell ref="A122:A126"/>
    <mergeCell ref="B117:B121"/>
    <mergeCell ref="C117:C121"/>
    <mergeCell ref="D117:D121"/>
    <mergeCell ref="B122:B126"/>
    <mergeCell ref="C122:C126"/>
    <mergeCell ref="E117:E121"/>
    <mergeCell ref="D122:D126"/>
    <mergeCell ref="E122:E126"/>
    <mergeCell ref="A117:A121"/>
  </mergeCells>
  <pageMargins left="0.23622047244094491" right="0.23622047244094491" top="0.74803149606299213" bottom="0.74803149606299213" header="0.31496062992125984" footer="0.31496062992125984"/>
  <pageSetup paperSize="9" scale="42" orientation="landscape" r:id="rId1"/>
  <headerFooter alignWithMargins="0"/>
  <rowBreaks count="3" manualBreakCount="3">
    <brk id="2" max="16383" man="1"/>
    <brk id="4" max="16383" man="1"/>
    <brk id="5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5B20-4B46-144D-8DF8-AC8F88F3451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A1:W43"/>
  <sheetViews>
    <sheetView zoomScale="90" zoomScaleNormal="90" workbookViewId="0">
      <selection activeCell="K17" sqref="K17"/>
    </sheetView>
  </sheetViews>
  <sheetFormatPr baseColWidth="10" defaultColWidth="11.5" defaultRowHeight="15" x14ac:dyDescent="0.2"/>
  <cols>
    <col min="1" max="1" width="23.5" style="80" customWidth="1"/>
    <col min="2" max="2" width="13.6640625" style="80" customWidth="1"/>
    <col min="3" max="3" width="9.5" style="80" customWidth="1"/>
    <col min="4" max="4" width="23.5" style="81" customWidth="1"/>
    <col min="5" max="5" width="9.5" style="80" customWidth="1"/>
    <col min="6" max="7" width="8.5" style="80" customWidth="1"/>
    <col min="8" max="8" width="19.33203125" style="121" customWidth="1"/>
    <col min="9" max="9" width="34.1640625" style="80" customWidth="1"/>
    <col min="10" max="16384" width="11.5" style="80"/>
  </cols>
  <sheetData>
    <row r="1" spans="1:23" x14ac:dyDescent="0.2">
      <c r="F1" s="82"/>
      <c r="G1" s="82"/>
      <c r="H1" s="517"/>
    </row>
    <row r="2" spans="1:23" x14ac:dyDescent="0.2">
      <c r="B2" s="316" t="s">
        <v>26</v>
      </c>
      <c r="C2" s="316"/>
      <c r="D2" s="170" t="s">
        <v>96</v>
      </c>
      <c r="E2" s="3" t="s">
        <v>40</v>
      </c>
      <c r="F2" s="2"/>
      <c r="G2" s="2"/>
      <c r="H2" s="517"/>
    </row>
    <row r="3" spans="1:23" x14ac:dyDescent="0.2">
      <c r="B3" s="5" t="s">
        <v>1</v>
      </c>
      <c r="C3" s="9">
        <v>5</v>
      </c>
      <c r="D3" s="171">
        <f>C3/1.25</f>
        <v>4</v>
      </c>
      <c r="E3" s="4"/>
      <c r="F3" s="4"/>
      <c r="G3" s="176" t="s">
        <v>70</v>
      </c>
      <c r="H3" s="518"/>
      <c r="Q3" s="88" t="s">
        <v>8</v>
      </c>
      <c r="R3" s="194" t="s">
        <v>38</v>
      </c>
      <c r="S3" s="92">
        <v>44995</v>
      </c>
      <c r="T3" s="91">
        <v>0.57291666666666663</v>
      </c>
      <c r="U3" s="90">
        <f>T3+"1:15"</f>
        <v>0.625</v>
      </c>
      <c r="V3" s="476" t="s">
        <v>47</v>
      </c>
      <c r="W3" s="87"/>
    </row>
    <row r="4" spans="1:23" x14ac:dyDescent="0.2">
      <c r="B4" s="6" t="s">
        <v>2</v>
      </c>
      <c r="C4" s="9">
        <v>6.25</v>
      </c>
      <c r="D4" s="171">
        <f>C4/1.25</f>
        <v>5</v>
      </c>
      <c r="E4" s="4"/>
      <c r="F4" s="4"/>
      <c r="G4" s="4"/>
      <c r="H4" s="517"/>
      <c r="Q4" s="88" t="s">
        <v>7</v>
      </c>
      <c r="R4" s="194" t="s">
        <v>38</v>
      </c>
      <c r="S4" s="92">
        <v>44995</v>
      </c>
      <c r="T4" s="91">
        <v>0.63541666666666663</v>
      </c>
      <c r="U4" s="90">
        <f>T4+"1:15"</f>
        <v>0.6875</v>
      </c>
      <c r="V4" s="476" t="s">
        <v>47</v>
      </c>
      <c r="W4" s="87"/>
    </row>
    <row r="5" spans="1:23" x14ac:dyDescent="0.2">
      <c r="B5" s="6" t="s">
        <v>3</v>
      </c>
      <c r="C5" s="9">
        <v>14</v>
      </c>
      <c r="D5" s="171">
        <f>C5/3.5</f>
        <v>4</v>
      </c>
      <c r="E5" s="4"/>
      <c r="F5" s="4"/>
      <c r="G5" s="4"/>
      <c r="H5" s="517"/>
      <c r="Q5" s="88" t="s">
        <v>11</v>
      </c>
      <c r="R5" s="194" t="s">
        <v>85</v>
      </c>
      <c r="S5" s="242">
        <v>45002</v>
      </c>
      <c r="T5" s="156">
        <v>0.34375</v>
      </c>
      <c r="U5" s="90">
        <f>T5+"1:15"</f>
        <v>0.39583333333333331</v>
      </c>
      <c r="V5" s="476" t="s">
        <v>47</v>
      </c>
      <c r="W5" s="87"/>
    </row>
    <row r="6" spans="1:23" x14ac:dyDescent="0.2">
      <c r="B6" s="6" t="s">
        <v>4</v>
      </c>
      <c r="C6" s="9"/>
      <c r="D6" s="171">
        <f>C6/2</f>
        <v>0</v>
      </c>
      <c r="E6" s="4"/>
      <c r="F6" s="4"/>
      <c r="G6" s="4"/>
      <c r="Q6" s="88" t="s">
        <v>11</v>
      </c>
      <c r="R6" s="194" t="s">
        <v>84</v>
      </c>
      <c r="S6" s="242">
        <v>45002</v>
      </c>
      <c r="T6" s="156">
        <v>0.40625</v>
      </c>
      <c r="U6" s="90">
        <f>T6+"1:15"</f>
        <v>0.45833333333333331</v>
      </c>
      <c r="V6" s="476" t="s">
        <v>47</v>
      </c>
      <c r="W6" s="87"/>
    </row>
    <row r="7" spans="1:23" x14ac:dyDescent="0.2">
      <c r="B7" s="6" t="s">
        <v>25</v>
      </c>
      <c r="C7" s="9">
        <v>2</v>
      </c>
      <c r="D7" s="171">
        <f>C7/2</f>
        <v>1</v>
      </c>
      <c r="E7" s="4"/>
      <c r="F7" s="4"/>
      <c r="G7" s="4"/>
      <c r="Q7" s="88" t="s">
        <v>18</v>
      </c>
      <c r="R7" s="194" t="s">
        <v>142</v>
      </c>
      <c r="S7" s="92">
        <v>45002</v>
      </c>
      <c r="T7" s="90">
        <v>0.57291666666666663</v>
      </c>
      <c r="U7" s="90">
        <f>T7+"3:30"</f>
        <v>0.71875</v>
      </c>
      <c r="V7" s="476" t="s">
        <v>47</v>
      </c>
      <c r="W7" s="87" t="s">
        <v>46</v>
      </c>
    </row>
    <row r="8" spans="1:23" ht="42" customHeight="1" thickBot="1" x14ac:dyDescent="0.25">
      <c r="A8" s="909" t="s">
        <v>126</v>
      </c>
      <c r="B8" s="909"/>
      <c r="C8" s="203">
        <f>(C3*1.5+'Evaluations S6'!$N$7*C4+'Evaluations S6'!$N$8*C5)/24</f>
        <v>3.4270833333333335</v>
      </c>
      <c r="D8" s="3"/>
      <c r="E8" s="4"/>
      <c r="F8" s="4"/>
      <c r="G8" s="4"/>
      <c r="Q8" s="88" t="s">
        <v>18</v>
      </c>
      <c r="R8" s="194" t="s">
        <v>141</v>
      </c>
      <c r="S8" s="92">
        <v>45005</v>
      </c>
      <c r="T8" s="91">
        <v>0.57291666666666663</v>
      </c>
      <c r="U8" s="90">
        <f>T8+"3:30"</f>
        <v>0.71875</v>
      </c>
      <c r="V8" s="476" t="s">
        <v>47</v>
      </c>
      <c r="W8" s="87" t="s">
        <v>46</v>
      </c>
    </row>
    <row r="9" spans="1:23" ht="33" thickBot="1" x14ac:dyDescent="0.25">
      <c r="B9" s="96" t="s">
        <v>79</v>
      </c>
      <c r="C9" s="97" t="s">
        <v>45</v>
      </c>
      <c r="D9" s="98" t="s">
        <v>21</v>
      </c>
      <c r="E9" s="99" t="s">
        <v>22</v>
      </c>
      <c r="F9" s="99" t="s">
        <v>23</v>
      </c>
      <c r="G9" s="97" t="s">
        <v>42</v>
      </c>
      <c r="H9" s="519" t="s">
        <v>43</v>
      </c>
      <c r="K9" s="392"/>
      <c r="L9" s="392"/>
      <c r="M9" s="392"/>
      <c r="N9" s="392"/>
      <c r="O9" s="392"/>
      <c r="Q9" s="88" t="s">
        <v>18</v>
      </c>
      <c r="R9" s="194" t="s">
        <v>143</v>
      </c>
      <c r="S9" s="92">
        <v>45006</v>
      </c>
      <c r="T9" s="90">
        <v>0.35416666666666669</v>
      </c>
      <c r="U9" s="90">
        <f>T9+"3:30"</f>
        <v>0.5</v>
      </c>
      <c r="V9" s="476" t="s">
        <v>47</v>
      </c>
      <c r="W9" s="87" t="s">
        <v>46</v>
      </c>
    </row>
    <row r="10" spans="1:23" ht="16" x14ac:dyDescent="0.2">
      <c r="A10" s="316" t="s">
        <v>26</v>
      </c>
      <c r="B10" s="563" t="s">
        <v>17</v>
      </c>
      <c r="C10" s="564" t="s">
        <v>141</v>
      </c>
      <c r="D10" s="565">
        <v>45327</v>
      </c>
      <c r="E10" s="566">
        <v>0.57291666666666663</v>
      </c>
      <c r="F10" s="567">
        <f>E10+"3:30"</f>
        <v>0.71875</v>
      </c>
      <c r="G10" s="568" t="s">
        <v>47</v>
      </c>
      <c r="H10" s="569" t="s">
        <v>46</v>
      </c>
      <c r="I10" s="392" t="s">
        <v>513</v>
      </c>
      <c r="K10" s="392"/>
      <c r="L10" s="392"/>
      <c r="M10" s="392"/>
      <c r="N10" s="392"/>
      <c r="O10" s="392"/>
      <c r="Q10" s="88" t="s">
        <v>18</v>
      </c>
      <c r="R10" s="194" t="s">
        <v>144</v>
      </c>
      <c r="S10" s="92">
        <v>45013</v>
      </c>
      <c r="T10" s="90">
        <v>0.35416666666666669</v>
      </c>
      <c r="U10" s="90">
        <f>T10+"3:30"</f>
        <v>0.5</v>
      </c>
      <c r="V10" s="476" t="s">
        <v>47</v>
      </c>
      <c r="W10" s="87" t="s">
        <v>46</v>
      </c>
    </row>
    <row r="11" spans="1:23" ht="16" x14ac:dyDescent="0.2">
      <c r="A11" s="316" t="s">
        <v>26</v>
      </c>
      <c r="B11" s="560" t="s">
        <v>17</v>
      </c>
      <c r="C11" s="564" t="s">
        <v>144</v>
      </c>
      <c r="D11" s="559">
        <v>45328</v>
      </c>
      <c r="E11" s="570">
        <v>0.35416666666666669</v>
      </c>
      <c r="F11" s="562">
        <f>E11+"3:30"</f>
        <v>0.5</v>
      </c>
      <c r="G11" s="571" t="s">
        <v>47</v>
      </c>
      <c r="H11" s="572" t="s">
        <v>46</v>
      </c>
      <c r="I11" s="392" t="s">
        <v>513</v>
      </c>
      <c r="K11" s="392"/>
      <c r="L11" s="392"/>
      <c r="N11" s="392"/>
      <c r="O11" s="392"/>
      <c r="Q11" s="88" t="s">
        <v>12</v>
      </c>
      <c r="R11" s="194" t="s">
        <v>85</v>
      </c>
      <c r="S11" s="92">
        <v>45019</v>
      </c>
      <c r="T11" s="91">
        <v>0.57291666666666663</v>
      </c>
      <c r="U11" s="90">
        <f t="shared" ref="U11:U19" si="0">T11+"1:15"</f>
        <v>0.625</v>
      </c>
      <c r="V11" s="476" t="s">
        <v>47</v>
      </c>
      <c r="W11" s="87"/>
    </row>
    <row r="12" spans="1:23" ht="32" x14ac:dyDescent="0.2">
      <c r="A12" s="316" t="s">
        <v>26</v>
      </c>
      <c r="B12" s="806" t="s">
        <v>17</v>
      </c>
      <c r="C12" s="807" t="s">
        <v>143</v>
      </c>
      <c r="D12" s="808">
        <v>45329</v>
      </c>
      <c r="E12" s="809">
        <v>0.35416666666666669</v>
      </c>
      <c r="F12" s="810">
        <f>E12+"3:30"</f>
        <v>0.5</v>
      </c>
      <c r="G12" s="811" t="s">
        <v>47</v>
      </c>
      <c r="H12" s="812" t="s">
        <v>46</v>
      </c>
      <c r="I12" s="392" t="s">
        <v>513</v>
      </c>
      <c r="J12" s="814" t="s">
        <v>648</v>
      </c>
      <c r="K12" s="815"/>
      <c r="L12" s="815" t="s">
        <v>649</v>
      </c>
      <c r="N12" s="392"/>
      <c r="O12" s="516"/>
      <c r="Q12" s="88" t="s">
        <v>13</v>
      </c>
      <c r="R12" s="194" t="s">
        <v>85</v>
      </c>
      <c r="S12" s="92">
        <v>45019</v>
      </c>
      <c r="T12" s="91">
        <v>0.63541666666666663</v>
      </c>
      <c r="U12" s="90">
        <f t="shared" si="0"/>
        <v>0.6875</v>
      </c>
      <c r="V12" s="476" t="s">
        <v>47</v>
      </c>
      <c r="W12" s="87"/>
    </row>
    <row r="13" spans="1:23" ht="32" x14ac:dyDescent="0.2">
      <c r="A13" s="316" t="s">
        <v>26</v>
      </c>
      <c r="B13" s="806" t="s">
        <v>17</v>
      </c>
      <c r="C13" s="813" t="s">
        <v>142</v>
      </c>
      <c r="D13" s="808">
        <v>45331</v>
      </c>
      <c r="E13" s="809">
        <v>0.35416666666666669</v>
      </c>
      <c r="F13" s="810">
        <f>E13+"3:30"</f>
        <v>0.5</v>
      </c>
      <c r="G13" s="811" t="s">
        <v>47</v>
      </c>
      <c r="H13" s="812" t="s">
        <v>46</v>
      </c>
      <c r="I13" s="392" t="s">
        <v>513</v>
      </c>
      <c r="J13" s="814" t="s">
        <v>648</v>
      </c>
      <c r="K13" s="815"/>
      <c r="L13" s="815" t="s">
        <v>650</v>
      </c>
      <c r="N13" s="392"/>
      <c r="O13" s="516"/>
      <c r="Q13" s="88" t="s">
        <v>12</v>
      </c>
      <c r="R13" s="194" t="s">
        <v>84</v>
      </c>
      <c r="S13" s="92">
        <v>45021</v>
      </c>
      <c r="T13" s="91">
        <v>0.34375</v>
      </c>
      <c r="U13" s="90">
        <f t="shared" si="0"/>
        <v>0.39583333333333331</v>
      </c>
      <c r="V13" s="476" t="s">
        <v>47</v>
      </c>
      <c r="W13" s="87"/>
    </row>
    <row r="14" spans="1:23" ht="16" x14ac:dyDescent="0.2">
      <c r="A14" s="316" t="s">
        <v>26</v>
      </c>
      <c r="B14" s="817" t="s">
        <v>5</v>
      </c>
      <c r="C14" s="818" t="s">
        <v>38</v>
      </c>
      <c r="D14" s="759">
        <v>45334</v>
      </c>
      <c r="E14" s="792">
        <v>0.40625</v>
      </c>
      <c r="F14" s="792">
        <f t="shared" ref="F14:F21" si="1">E14+"1:15"</f>
        <v>0.45833333333333331</v>
      </c>
      <c r="G14" s="816" t="s">
        <v>47</v>
      </c>
      <c r="H14" s="819"/>
      <c r="I14" s="392" t="s">
        <v>515</v>
      </c>
      <c r="K14" s="392"/>
      <c r="L14" s="392"/>
      <c r="N14" s="392"/>
      <c r="O14" s="392"/>
      <c r="Q14" s="88" t="s">
        <v>13</v>
      </c>
      <c r="R14" s="194" t="s">
        <v>84</v>
      </c>
      <c r="S14" s="92">
        <v>45021</v>
      </c>
      <c r="T14" s="91">
        <v>0.40625</v>
      </c>
      <c r="U14" s="90">
        <f t="shared" si="0"/>
        <v>0.45833333333333331</v>
      </c>
      <c r="V14" s="476" t="s">
        <v>47</v>
      </c>
      <c r="W14" s="87"/>
    </row>
    <row r="15" spans="1:23" ht="16" x14ac:dyDescent="0.2">
      <c r="A15" s="316" t="s">
        <v>26</v>
      </c>
      <c r="B15" s="560" t="s">
        <v>6</v>
      </c>
      <c r="C15" s="561" t="s">
        <v>38</v>
      </c>
      <c r="D15" s="559">
        <v>45338</v>
      </c>
      <c r="E15" s="573">
        <v>0.57291666666666663</v>
      </c>
      <c r="F15" s="562">
        <f t="shared" si="1"/>
        <v>0.625</v>
      </c>
      <c r="G15" s="571" t="s">
        <v>47</v>
      </c>
      <c r="H15" s="572"/>
      <c r="I15" s="392" t="s">
        <v>517</v>
      </c>
      <c r="K15" s="392"/>
      <c r="L15" s="392"/>
      <c r="M15" s="392"/>
      <c r="N15" s="392"/>
      <c r="O15" s="392"/>
      <c r="Q15" s="88" t="s">
        <v>14</v>
      </c>
      <c r="R15" s="194" t="s">
        <v>85</v>
      </c>
      <c r="S15" s="92">
        <v>45027</v>
      </c>
      <c r="T15" s="91">
        <v>0.40625</v>
      </c>
      <c r="U15" s="90">
        <f t="shared" si="0"/>
        <v>0.45833333333333331</v>
      </c>
      <c r="V15" s="476" t="s">
        <v>47</v>
      </c>
      <c r="W15" s="87"/>
    </row>
    <row r="16" spans="1:23" x14ac:dyDescent="0.2">
      <c r="A16" s="316" t="s">
        <v>26</v>
      </c>
      <c r="B16" s="560" t="s">
        <v>11</v>
      </c>
      <c r="C16" s="561" t="s">
        <v>84</v>
      </c>
      <c r="D16" s="559">
        <v>45356</v>
      </c>
      <c r="E16" s="570">
        <v>0.34375</v>
      </c>
      <c r="F16" s="562">
        <f t="shared" si="1"/>
        <v>0.39583333333333331</v>
      </c>
      <c r="G16" s="571" t="s">
        <v>47</v>
      </c>
      <c r="H16" s="572" t="s">
        <v>531</v>
      </c>
      <c r="I16" s="80" t="s">
        <v>166</v>
      </c>
      <c r="K16" s="392"/>
      <c r="L16" s="392"/>
      <c r="M16" s="392"/>
      <c r="N16" s="392"/>
      <c r="O16" s="516"/>
      <c r="Q16" s="88" t="s">
        <v>14</v>
      </c>
      <c r="R16" s="194" t="s">
        <v>84</v>
      </c>
      <c r="S16" s="92">
        <v>45027</v>
      </c>
      <c r="T16" s="91">
        <v>0.46875</v>
      </c>
      <c r="U16" s="90">
        <f t="shared" si="0"/>
        <v>0.52083333333333337</v>
      </c>
      <c r="V16" s="476" t="s">
        <v>47</v>
      </c>
      <c r="W16" s="87"/>
    </row>
    <row r="17" spans="1:23" x14ac:dyDescent="0.2">
      <c r="A17" s="316" t="s">
        <v>26</v>
      </c>
      <c r="B17" s="560" t="s">
        <v>11</v>
      </c>
      <c r="C17" s="561" t="s">
        <v>85</v>
      </c>
      <c r="D17" s="559">
        <v>45356</v>
      </c>
      <c r="E17" s="570">
        <v>0.57291666666666663</v>
      </c>
      <c r="F17" s="562">
        <f t="shared" si="1"/>
        <v>0.625</v>
      </c>
      <c r="G17" s="571" t="s">
        <v>47</v>
      </c>
      <c r="H17" s="572" t="s">
        <v>531</v>
      </c>
      <c r="I17" s="80" t="s">
        <v>166</v>
      </c>
      <c r="K17" s="392"/>
      <c r="L17" s="392"/>
      <c r="M17" s="392"/>
      <c r="N17" s="392"/>
      <c r="O17" s="392"/>
      <c r="Q17" s="88" t="s">
        <v>9</v>
      </c>
      <c r="R17" s="194" t="s">
        <v>38</v>
      </c>
      <c r="S17" s="92">
        <v>45030</v>
      </c>
      <c r="T17" s="91">
        <v>0.34375</v>
      </c>
      <c r="U17" s="90">
        <f t="shared" si="0"/>
        <v>0.39583333333333331</v>
      </c>
      <c r="V17" s="476" t="s">
        <v>47</v>
      </c>
      <c r="W17" s="87"/>
    </row>
    <row r="18" spans="1:23" x14ac:dyDescent="0.2">
      <c r="A18" s="316" t="s">
        <v>26</v>
      </c>
      <c r="B18" s="560" t="s">
        <v>12</v>
      </c>
      <c r="C18" s="561" t="s">
        <v>84</v>
      </c>
      <c r="D18" s="559">
        <v>45356</v>
      </c>
      <c r="E18" s="573">
        <v>0.40625</v>
      </c>
      <c r="F18" s="562">
        <f t="shared" si="1"/>
        <v>0.45833333333333331</v>
      </c>
      <c r="G18" s="571" t="s">
        <v>47</v>
      </c>
      <c r="H18" s="572" t="s">
        <v>531</v>
      </c>
      <c r="I18" s="80" t="s">
        <v>166</v>
      </c>
      <c r="K18" s="392"/>
      <c r="L18" s="392"/>
      <c r="M18" s="392"/>
      <c r="N18" s="392"/>
      <c r="O18" s="392"/>
      <c r="Q18" s="88" t="s">
        <v>15</v>
      </c>
      <c r="R18" s="194" t="s">
        <v>85</v>
      </c>
      <c r="S18" s="92" t="s">
        <v>511</v>
      </c>
      <c r="T18" s="91"/>
      <c r="U18" s="90">
        <f t="shared" si="0"/>
        <v>5.2083333333333336E-2</v>
      </c>
      <c r="V18" s="476" t="s">
        <v>47</v>
      </c>
      <c r="W18" s="87"/>
    </row>
    <row r="19" spans="1:23" x14ac:dyDescent="0.2">
      <c r="A19" s="316" t="s">
        <v>26</v>
      </c>
      <c r="B19" s="560" t="s">
        <v>12</v>
      </c>
      <c r="C19" s="561" t="s">
        <v>85</v>
      </c>
      <c r="D19" s="559">
        <v>45356</v>
      </c>
      <c r="E19" s="573">
        <v>0.63541666666666663</v>
      </c>
      <c r="F19" s="562">
        <f t="shared" si="1"/>
        <v>0.6875</v>
      </c>
      <c r="G19" s="571" t="s">
        <v>47</v>
      </c>
      <c r="H19" s="572" t="s">
        <v>531</v>
      </c>
      <c r="I19" s="80" t="s">
        <v>166</v>
      </c>
      <c r="K19" s="392"/>
      <c r="L19" s="392"/>
      <c r="M19" s="392"/>
      <c r="N19" s="392"/>
      <c r="O19" s="392"/>
      <c r="Q19" s="88" t="s">
        <v>15</v>
      </c>
      <c r="R19" s="194" t="s">
        <v>84</v>
      </c>
      <c r="S19" s="92" t="s">
        <v>511</v>
      </c>
      <c r="T19" s="91"/>
      <c r="U19" s="90">
        <f t="shared" si="0"/>
        <v>5.2083333333333336E-2</v>
      </c>
      <c r="V19" s="476" t="s">
        <v>47</v>
      </c>
      <c r="W19" s="87"/>
    </row>
    <row r="20" spans="1:23" ht="25.5" customHeight="1" x14ac:dyDescent="0.2">
      <c r="A20" s="316" t="s">
        <v>26</v>
      </c>
      <c r="B20" s="560" t="s">
        <v>13</v>
      </c>
      <c r="C20" s="561" t="s">
        <v>84</v>
      </c>
      <c r="D20" s="559">
        <v>45356</v>
      </c>
      <c r="E20" s="573">
        <v>0.46875</v>
      </c>
      <c r="F20" s="562">
        <f t="shared" si="1"/>
        <v>0.52083333333333337</v>
      </c>
      <c r="G20" s="571" t="s">
        <v>47</v>
      </c>
      <c r="H20" s="572" t="s">
        <v>521</v>
      </c>
      <c r="I20" s="392" t="s">
        <v>520</v>
      </c>
      <c r="K20" s="392" t="s">
        <v>519</v>
      </c>
      <c r="L20" s="392"/>
      <c r="N20" s="392" t="s">
        <v>521</v>
      </c>
      <c r="O20" s="392" t="s">
        <v>522</v>
      </c>
      <c r="Q20" s="88" t="s">
        <v>19</v>
      </c>
      <c r="R20" s="194" t="s">
        <v>141</v>
      </c>
      <c r="S20" s="92" t="s">
        <v>511</v>
      </c>
      <c r="T20" s="156"/>
      <c r="U20" s="90">
        <f t="shared" ref="U20:U27" si="2">T20+"3:30"</f>
        <v>0.14583333333333334</v>
      </c>
      <c r="V20" s="476" t="s">
        <v>47</v>
      </c>
      <c r="W20" s="87" t="s">
        <v>46</v>
      </c>
    </row>
    <row r="21" spans="1:23" ht="16" x14ac:dyDescent="0.2">
      <c r="A21" s="316" t="s">
        <v>26</v>
      </c>
      <c r="B21" s="560" t="s">
        <v>13</v>
      </c>
      <c r="C21" s="561" t="s">
        <v>85</v>
      </c>
      <c r="D21" s="559">
        <v>45356</v>
      </c>
      <c r="E21" s="573">
        <v>0.69791666666666663</v>
      </c>
      <c r="F21" s="562">
        <f t="shared" si="1"/>
        <v>0.75</v>
      </c>
      <c r="G21" s="571" t="s">
        <v>47</v>
      </c>
      <c r="H21" s="572" t="s">
        <v>521</v>
      </c>
      <c r="I21" s="392" t="s">
        <v>520</v>
      </c>
      <c r="K21" s="392"/>
      <c r="L21" s="392"/>
      <c r="M21" s="392"/>
      <c r="N21" s="392"/>
      <c r="O21" s="392"/>
      <c r="Q21" s="88" t="s">
        <v>19</v>
      </c>
      <c r="R21" s="194" t="s">
        <v>142</v>
      </c>
      <c r="S21" s="92" t="s">
        <v>511</v>
      </c>
      <c r="T21" s="91"/>
      <c r="U21" s="90">
        <f t="shared" si="2"/>
        <v>0.14583333333333334</v>
      </c>
      <c r="V21" s="476" t="s">
        <v>47</v>
      </c>
      <c r="W21" s="87" t="s">
        <v>46</v>
      </c>
    </row>
    <row r="22" spans="1:23" ht="32" x14ac:dyDescent="0.2">
      <c r="A22" s="316" t="s">
        <v>26</v>
      </c>
      <c r="B22" s="560" t="s">
        <v>18</v>
      </c>
      <c r="C22" s="561" t="s">
        <v>141</v>
      </c>
      <c r="D22" s="559">
        <v>45359</v>
      </c>
      <c r="E22" s="573">
        <v>0.35416666666666669</v>
      </c>
      <c r="F22" s="562">
        <f>E22+"3:30"</f>
        <v>0.5</v>
      </c>
      <c r="G22" s="571" t="s">
        <v>47</v>
      </c>
      <c r="H22" s="572" t="s">
        <v>46</v>
      </c>
      <c r="I22" s="392" t="s">
        <v>529</v>
      </c>
      <c r="K22" s="392" t="s">
        <v>20</v>
      </c>
      <c r="L22" s="392" t="s">
        <v>496</v>
      </c>
      <c r="N22" s="392"/>
      <c r="O22" s="392" t="s">
        <v>514</v>
      </c>
      <c r="Q22" s="88" t="s">
        <v>19</v>
      </c>
      <c r="R22" s="194" t="s">
        <v>143</v>
      </c>
      <c r="S22" s="92" t="s">
        <v>511</v>
      </c>
      <c r="T22" s="90"/>
      <c r="U22" s="90">
        <f t="shared" si="2"/>
        <v>0.14583333333333334</v>
      </c>
      <c r="V22" s="476" t="s">
        <v>47</v>
      </c>
      <c r="W22" s="87" t="s">
        <v>73</v>
      </c>
    </row>
    <row r="23" spans="1:23" ht="32" x14ac:dyDescent="0.2">
      <c r="A23" s="316" t="s">
        <v>26</v>
      </c>
      <c r="B23" s="560" t="s">
        <v>18</v>
      </c>
      <c r="C23" s="561" t="s">
        <v>144</v>
      </c>
      <c r="D23" s="559">
        <v>45362</v>
      </c>
      <c r="E23" s="562">
        <v>0.57291666666666663</v>
      </c>
      <c r="F23" s="562">
        <f>E23+"3:30"</f>
        <v>0.71875</v>
      </c>
      <c r="G23" s="571" t="s">
        <v>47</v>
      </c>
      <c r="H23" s="572" t="s">
        <v>46</v>
      </c>
      <c r="I23" s="392" t="s">
        <v>529</v>
      </c>
      <c r="K23" s="392"/>
      <c r="L23" s="392"/>
      <c r="M23" s="392"/>
      <c r="N23" s="392"/>
      <c r="O23" s="392"/>
      <c r="Q23" s="88" t="s">
        <v>19</v>
      </c>
      <c r="R23" s="194" t="s">
        <v>144</v>
      </c>
      <c r="S23" s="92" t="s">
        <v>511</v>
      </c>
      <c r="T23" s="90"/>
      <c r="U23" s="90">
        <f t="shared" si="2"/>
        <v>0.14583333333333334</v>
      </c>
      <c r="V23" s="476" t="s">
        <v>47</v>
      </c>
      <c r="W23" s="87" t="s">
        <v>46</v>
      </c>
    </row>
    <row r="24" spans="1:23" ht="20.25" customHeight="1" x14ac:dyDescent="0.2">
      <c r="A24" s="316" t="s">
        <v>26</v>
      </c>
      <c r="B24" s="560" t="s">
        <v>18</v>
      </c>
      <c r="C24" s="561" t="s">
        <v>143</v>
      </c>
      <c r="D24" s="559">
        <v>45363</v>
      </c>
      <c r="E24" s="562">
        <v>0.57291666666666663</v>
      </c>
      <c r="F24" s="562">
        <f>E24+"3:30"</f>
        <v>0.71875</v>
      </c>
      <c r="G24" s="571" t="s">
        <v>47</v>
      </c>
      <c r="H24" s="572" t="s">
        <v>46</v>
      </c>
      <c r="I24" s="392" t="s">
        <v>529</v>
      </c>
      <c r="K24" s="392" t="s">
        <v>8</v>
      </c>
      <c r="L24" s="392"/>
      <c r="N24" s="392" t="s">
        <v>525</v>
      </c>
      <c r="O24" s="516" t="s">
        <v>516</v>
      </c>
      <c r="Q24" s="88" t="s">
        <v>20</v>
      </c>
      <c r="R24" s="194" t="s">
        <v>141</v>
      </c>
      <c r="S24" s="92" t="s">
        <v>511</v>
      </c>
      <c r="T24" s="91"/>
      <c r="U24" s="90">
        <f t="shared" si="2"/>
        <v>0.14583333333333334</v>
      </c>
      <c r="V24" s="476" t="s">
        <v>47</v>
      </c>
      <c r="W24" s="87" t="s">
        <v>46</v>
      </c>
    </row>
    <row r="25" spans="1:23" ht="32" x14ac:dyDescent="0.2">
      <c r="A25" s="316" t="s">
        <v>26</v>
      </c>
      <c r="B25" s="817" t="s">
        <v>18</v>
      </c>
      <c r="C25" s="818" t="s">
        <v>142</v>
      </c>
      <c r="D25" s="759">
        <v>45364</v>
      </c>
      <c r="E25" s="792">
        <v>0.57291666666666663</v>
      </c>
      <c r="F25" s="792">
        <f>E25+"3:30"</f>
        <v>0.71875</v>
      </c>
      <c r="G25" s="816" t="s">
        <v>47</v>
      </c>
      <c r="H25" s="819" t="s">
        <v>46</v>
      </c>
      <c r="I25" s="392" t="s">
        <v>529</v>
      </c>
      <c r="K25"/>
      <c r="L25"/>
      <c r="M25"/>
      <c r="N25"/>
      <c r="O25"/>
      <c r="Q25" s="88" t="s">
        <v>20</v>
      </c>
      <c r="R25" s="194" t="s">
        <v>143</v>
      </c>
      <c r="S25" s="92" t="s">
        <v>511</v>
      </c>
      <c r="T25" s="90"/>
      <c r="U25" s="90">
        <f t="shared" si="2"/>
        <v>0.14583333333333334</v>
      </c>
      <c r="V25" s="476" t="s">
        <v>47</v>
      </c>
      <c r="W25" s="87" t="s">
        <v>46</v>
      </c>
    </row>
    <row r="26" spans="1:23" ht="16" x14ac:dyDescent="0.2">
      <c r="A26" s="316" t="s">
        <v>26</v>
      </c>
      <c r="B26" s="560" t="s">
        <v>7</v>
      </c>
      <c r="C26" s="561" t="s">
        <v>38</v>
      </c>
      <c r="D26" s="559">
        <v>45376</v>
      </c>
      <c r="E26" s="573">
        <v>0.57291666666666663</v>
      </c>
      <c r="F26" s="562">
        <f>E26+"1:15"</f>
        <v>0.625</v>
      </c>
      <c r="G26" s="571" t="s">
        <v>47</v>
      </c>
      <c r="H26" s="572"/>
      <c r="I26" s="392" t="s">
        <v>518</v>
      </c>
      <c r="K26" t="s">
        <v>526</v>
      </c>
      <c r="L26"/>
      <c r="M26"/>
      <c r="N26"/>
      <c r="O26"/>
      <c r="Q26" s="88" t="s">
        <v>20</v>
      </c>
      <c r="R26" s="194" t="s">
        <v>142</v>
      </c>
      <c r="S26" s="92" t="s">
        <v>511</v>
      </c>
      <c r="T26" s="331"/>
      <c r="U26" s="241">
        <f t="shared" si="2"/>
        <v>0.14583333333333334</v>
      </c>
      <c r="V26" s="484" t="s">
        <v>47</v>
      </c>
      <c r="W26" s="95" t="s">
        <v>73</v>
      </c>
    </row>
    <row r="27" spans="1:23" ht="16" x14ac:dyDescent="0.2">
      <c r="A27" s="316" t="s">
        <v>26</v>
      </c>
      <c r="B27" s="560" t="s">
        <v>14</v>
      </c>
      <c r="C27" s="561" t="s">
        <v>84</v>
      </c>
      <c r="D27" s="559">
        <v>45376</v>
      </c>
      <c r="E27" s="573">
        <v>0.63541666666666663</v>
      </c>
      <c r="F27" s="562">
        <f>E27+"1:15"</f>
        <v>0.6875</v>
      </c>
      <c r="G27" s="571" t="s">
        <v>47</v>
      </c>
      <c r="H27" s="572" t="s">
        <v>521</v>
      </c>
      <c r="I27" s="392" t="s">
        <v>520</v>
      </c>
      <c r="K27" t="s">
        <v>527</v>
      </c>
      <c r="L27"/>
      <c r="M27"/>
      <c r="N27"/>
      <c r="O27"/>
      <c r="Q27" s="88" t="s">
        <v>20</v>
      </c>
      <c r="R27" s="194" t="s">
        <v>144</v>
      </c>
      <c r="S27" s="92" t="s">
        <v>511</v>
      </c>
      <c r="T27" s="90"/>
      <c r="U27" s="90">
        <f t="shared" si="2"/>
        <v>0.14583333333333334</v>
      </c>
      <c r="V27" s="476" t="s">
        <v>47</v>
      </c>
      <c r="W27" s="87" t="s">
        <v>73</v>
      </c>
    </row>
    <row r="28" spans="1:23" ht="16" x14ac:dyDescent="0.2">
      <c r="A28" s="316" t="s">
        <v>26</v>
      </c>
      <c r="B28" s="560" t="s">
        <v>15</v>
      </c>
      <c r="C28" s="561" t="s">
        <v>84</v>
      </c>
      <c r="D28" s="559">
        <v>45376</v>
      </c>
      <c r="E28" s="573">
        <v>0.69791666666666663</v>
      </c>
      <c r="F28" s="562">
        <f>E28+"1:15"</f>
        <v>0.75</v>
      </c>
      <c r="G28" s="571" t="s">
        <v>47</v>
      </c>
      <c r="H28" s="572" t="s">
        <v>521</v>
      </c>
      <c r="I28" s="392" t="s">
        <v>520</v>
      </c>
      <c r="K28"/>
      <c r="L28"/>
      <c r="M28"/>
      <c r="N28"/>
      <c r="O28"/>
      <c r="Q28" s="88" t="s">
        <v>25</v>
      </c>
      <c r="R28" s="194" t="s">
        <v>38</v>
      </c>
      <c r="S28" s="92" t="s">
        <v>511</v>
      </c>
      <c r="T28" s="331"/>
      <c r="U28" s="241">
        <f>T28+"2:00"</f>
        <v>8.3333333333333329E-2</v>
      </c>
      <c r="V28" s="484" t="s">
        <v>47</v>
      </c>
      <c r="W28" s="95"/>
    </row>
    <row r="29" spans="1:23" ht="16" x14ac:dyDescent="0.2">
      <c r="A29" s="316" t="s">
        <v>26</v>
      </c>
      <c r="B29" s="560" t="s">
        <v>14</v>
      </c>
      <c r="C29" s="561" t="s">
        <v>85</v>
      </c>
      <c r="D29" s="559">
        <v>45377</v>
      </c>
      <c r="E29" s="570">
        <v>0.63541666666666663</v>
      </c>
      <c r="F29" s="562">
        <f>E29+"1:15"</f>
        <v>0.6875</v>
      </c>
      <c r="G29" s="571" t="s">
        <v>47</v>
      </c>
      <c r="H29" s="572" t="s">
        <v>521</v>
      </c>
      <c r="I29" s="392" t="s">
        <v>520</v>
      </c>
      <c r="K29" t="s">
        <v>528</v>
      </c>
      <c r="L29"/>
      <c r="M29"/>
      <c r="N29"/>
      <c r="O29"/>
    </row>
    <row r="30" spans="1:23" ht="16" x14ac:dyDescent="0.2">
      <c r="A30" s="316" t="s">
        <v>26</v>
      </c>
      <c r="B30" s="560" t="s">
        <v>15</v>
      </c>
      <c r="C30" s="561" t="s">
        <v>85</v>
      </c>
      <c r="D30" s="559">
        <v>45377</v>
      </c>
      <c r="E30" s="573">
        <v>0.69791666666666663</v>
      </c>
      <c r="F30" s="562">
        <f>E30+"1:15"</f>
        <v>0.75</v>
      </c>
      <c r="G30" s="571" t="s">
        <v>47</v>
      </c>
      <c r="H30" s="572" t="s">
        <v>521</v>
      </c>
      <c r="I30" s="392" t="s">
        <v>520</v>
      </c>
    </row>
    <row r="31" spans="1:23" x14ac:dyDescent="0.2">
      <c r="A31" s="316" t="s">
        <v>26</v>
      </c>
      <c r="B31" s="560" t="s">
        <v>19</v>
      </c>
      <c r="C31" s="561" t="s">
        <v>141</v>
      </c>
      <c r="D31" s="559">
        <v>45378</v>
      </c>
      <c r="E31" s="573">
        <v>0.35416666666666669</v>
      </c>
      <c r="F31" s="562">
        <f>E31+"3:30"</f>
        <v>0.5</v>
      </c>
      <c r="G31" s="571" t="s">
        <v>47</v>
      </c>
      <c r="H31" s="572" t="s">
        <v>532</v>
      </c>
    </row>
    <row r="32" spans="1:23" x14ac:dyDescent="0.2">
      <c r="A32" s="316" t="s">
        <v>26</v>
      </c>
      <c r="B32" s="560" t="s">
        <v>19</v>
      </c>
      <c r="C32" s="561" t="s">
        <v>144</v>
      </c>
      <c r="D32" s="559">
        <v>45384</v>
      </c>
      <c r="E32" s="562">
        <v>0.57291666666666663</v>
      </c>
      <c r="F32" s="562">
        <f>E32+"3:30"</f>
        <v>0.71875</v>
      </c>
      <c r="G32" s="571" t="s">
        <v>47</v>
      </c>
      <c r="H32" s="572" t="s">
        <v>532</v>
      </c>
    </row>
    <row r="33" spans="1:9" x14ac:dyDescent="0.2">
      <c r="A33" s="316" t="s">
        <v>26</v>
      </c>
      <c r="B33" s="560" t="s">
        <v>19</v>
      </c>
      <c r="C33" s="561" t="s">
        <v>143</v>
      </c>
      <c r="D33" s="559">
        <v>45385</v>
      </c>
      <c r="E33" s="562">
        <v>0.35416666666666669</v>
      </c>
      <c r="F33" s="562">
        <f>E33+"3:30"</f>
        <v>0.5</v>
      </c>
      <c r="G33" s="571" t="s">
        <v>47</v>
      </c>
      <c r="H33" s="572" t="s">
        <v>532</v>
      </c>
    </row>
    <row r="34" spans="1:9" x14ac:dyDescent="0.2">
      <c r="A34" s="316" t="s">
        <v>26</v>
      </c>
      <c r="B34" s="560" t="s">
        <v>19</v>
      </c>
      <c r="C34" s="561" t="s">
        <v>142</v>
      </c>
      <c r="D34" s="559">
        <v>45387</v>
      </c>
      <c r="E34" s="562">
        <v>0.35416666666666669</v>
      </c>
      <c r="F34" s="562">
        <f>E34+"3:30"</f>
        <v>0.5</v>
      </c>
      <c r="G34" s="571" t="s">
        <v>47</v>
      </c>
      <c r="H34" s="572" t="s">
        <v>532</v>
      </c>
    </row>
    <row r="35" spans="1:9" ht="16" x14ac:dyDescent="0.2">
      <c r="A35" s="316" t="s">
        <v>26</v>
      </c>
      <c r="B35" s="560" t="s">
        <v>8</v>
      </c>
      <c r="C35" s="561" t="s">
        <v>38</v>
      </c>
      <c r="D35" s="559">
        <v>45390</v>
      </c>
      <c r="E35" s="573">
        <v>0.34375</v>
      </c>
      <c r="F35" s="562">
        <f>E35+"1:15"</f>
        <v>0.39583333333333331</v>
      </c>
      <c r="G35" s="571" t="s">
        <v>47</v>
      </c>
      <c r="H35" s="574"/>
      <c r="I35" s="392" t="s">
        <v>524</v>
      </c>
    </row>
    <row r="36" spans="1:9" ht="16" x14ac:dyDescent="0.2">
      <c r="A36" s="316" t="s">
        <v>26</v>
      </c>
      <c r="B36" s="560" t="s">
        <v>20</v>
      </c>
      <c r="C36" s="561" t="s">
        <v>144</v>
      </c>
      <c r="D36" s="559">
        <v>45391</v>
      </c>
      <c r="E36" s="562">
        <v>0.57291666666666663</v>
      </c>
      <c r="F36" s="562">
        <f>E36+"3:30"</f>
        <v>0.71875</v>
      </c>
      <c r="G36" s="571" t="s">
        <v>47</v>
      </c>
      <c r="H36" s="572" t="s">
        <v>530</v>
      </c>
      <c r="I36" s="392" t="s">
        <v>523</v>
      </c>
    </row>
    <row r="37" spans="1:9" ht="16" x14ac:dyDescent="0.2">
      <c r="A37" s="316" t="s">
        <v>26</v>
      </c>
      <c r="B37" s="560" t="s">
        <v>20</v>
      </c>
      <c r="C37" s="561" t="s">
        <v>142</v>
      </c>
      <c r="D37" s="559">
        <v>45394</v>
      </c>
      <c r="E37" s="562">
        <v>0.35416666666666669</v>
      </c>
      <c r="F37" s="562">
        <f>E37+"3:30"</f>
        <v>0.5</v>
      </c>
      <c r="G37" s="571" t="s">
        <v>47</v>
      </c>
      <c r="H37" s="572" t="s">
        <v>530</v>
      </c>
      <c r="I37" s="392" t="s">
        <v>523</v>
      </c>
    </row>
    <row r="38" spans="1:9" ht="16" x14ac:dyDescent="0.2">
      <c r="A38" s="316" t="s">
        <v>26</v>
      </c>
      <c r="B38" s="560" t="s">
        <v>20</v>
      </c>
      <c r="C38" s="561" t="s">
        <v>141</v>
      </c>
      <c r="D38" s="559">
        <v>45397</v>
      </c>
      <c r="E38" s="562">
        <v>0.35416666666666669</v>
      </c>
      <c r="F38" s="562">
        <f>E38+"3:30"</f>
        <v>0.5</v>
      </c>
      <c r="G38" s="571" t="s">
        <v>47</v>
      </c>
      <c r="H38" s="572" t="s">
        <v>530</v>
      </c>
      <c r="I38" s="392" t="s">
        <v>523</v>
      </c>
    </row>
    <row r="39" spans="1:9" ht="16" x14ac:dyDescent="0.2">
      <c r="A39" s="316" t="s">
        <v>26</v>
      </c>
      <c r="B39" s="560" t="s">
        <v>20</v>
      </c>
      <c r="C39" s="561" t="s">
        <v>143</v>
      </c>
      <c r="D39" s="559">
        <v>45418</v>
      </c>
      <c r="E39" s="573">
        <v>0.57291666666666663</v>
      </c>
      <c r="F39" s="562">
        <f>E39+"3:30"</f>
        <v>0.71875</v>
      </c>
      <c r="G39" s="571" t="s">
        <v>47</v>
      </c>
      <c r="H39" s="572" t="s">
        <v>530</v>
      </c>
      <c r="I39" s="392" t="s">
        <v>523</v>
      </c>
    </row>
    <row r="40" spans="1:9" x14ac:dyDescent="0.2">
      <c r="A40" s="316" t="s">
        <v>26</v>
      </c>
      <c r="B40" s="560" t="s">
        <v>25</v>
      </c>
      <c r="C40" s="561" t="s">
        <v>38</v>
      </c>
      <c r="D40" s="559">
        <v>45428</v>
      </c>
      <c r="E40" s="566">
        <v>0.57291666666666663</v>
      </c>
      <c r="F40" s="567">
        <f>E40+"2:00"</f>
        <v>0.65625</v>
      </c>
      <c r="G40" s="568" t="s">
        <v>47</v>
      </c>
      <c r="H40" s="569"/>
    </row>
    <row r="42" spans="1:9" x14ac:dyDescent="0.2">
      <c r="B42" s="472" t="s">
        <v>488</v>
      </c>
    </row>
    <row r="43" spans="1:9" x14ac:dyDescent="0.2">
      <c r="B43" s="473" t="s">
        <v>493</v>
      </c>
    </row>
  </sheetData>
  <autoFilter ref="A9:I40" xr:uid="{00000000-0001-0000-0200-000000000000}">
    <sortState xmlns:xlrd2="http://schemas.microsoft.com/office/spreadsheetml/2017/richdata2" ref="A10:I40">
      <sortCondition ref="D9:D40"/>
    </sortState>
  </autoFilter>
  <sortState xmlns:xlrd2="http://schemas.microsoft.com/office/spreadsheetml/2017/richdata2" ref="A10:I40">
    <sortCondition ref="D10:D40"/>
    <sortCondition ref="E10:E40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0DA"/>
  </sheetPr>
  <dimension ref="A1:I128"/>
  <sheetViews>
    <sheetView topLeftCell="A7" zoomScale="80" zoomScaleNormal="80" workbookViewId="0">
      <selection activeCell="L15" sqref="L14:L15"/>
    </sheetView>
  </sheetViews>
  <sheetFormatPr baseColWidth="10" defaultColWidth="11.5" defaultRowHeight="15" x14ac:dyDescent="0.2"/>
  <cols>
    <col min="1" max="1" width="25" style="80" customWidth="1"/>
    <col min="2" max="2" width="11.5" style="80" customWidth="1"/>
    <col min="3" max="3" width="12.6640625" style="80" customWidth="1"/>
    <col min="4" max="4" width="23.5" style="105" customWidth="1"/>
    <col min="5" max="5" width="12.6640625" style="106" customWidth="1"/>
    <col min="6" max="6" width="10.1640625" style="106" customWidth="1"/>
    <col min="7" max="7" width="13.83203125" style="84" customWidth="1"/>
    <col min="8" max="8" width="11.83203125" style="80" customWidth="1"/>
    <col min="9" max="9" width="10.5" style="80" customWidth="1"/>
    <col min="10" max="16384" width="11.5" style="80"/>
  </cols>
  <sheetData>
    <row r="1" spans="1:9" x14ac:dyDescent="0.2">
      <c r="D1" s="100"/>
      <c r="E1" s="101"/>
      <c r="F1" s="176" t="s">
        <v>70</v>
      </c>
      <c r="G1" s="177">
        <v>43846</v>
      </c>
    </row>
    <row r="2" spans="1:9" x14ac:dyDescent="0.2">
      <c r="B2" s="18" t="s">
        <v>35</v>
      </c>
      <c r="C2" s="19"/>
      <c r="D2" s="170" t="s">
        <v>96</v>
      </c>
      <c r="E2" s="102"/>
      <c r="F2" s="102"/>
      <c r="G2" s="33"/>
    </row>
    <row r="3" spans="1:9" x14ac:dyDescent="0.2">
      <c r="B3" s="5" t="s">
        <v>1</v>
      </c>
      <c r="C3" s="9">
        <v>11.25</v>
      </c>
      <c r="D3" s="171">
        <f>C3/1.25</f>
        <v>9</v>
      </c>
      <c r="E3" s="104"/>
      <c r="F3" s="104"/>
      <c r="G3" s="35"/>
    </row>
    <row r="4" spans="1:9" x14ac:dyDescent="0.2">
      <c r="B4" s="6" t="s">
        <v>2</v>
      </c>
      <c r="C4" s="9">
        <v>13.75</v>
      </c>
      <c r="D4" s="171">
        <f>C4/1.25</f>
        <v>11</v>
      </c>
      <c r="E4" s="104"/>
      <c r="F4" s="104"/>
      <c r="G4" s="35"/>
    </row>
    <row r="5" spans="1:9" x14ac:dyDescent="0.2">
      <c r="B5" s="6" t="s">
        <v>3</v>
      </c>
      <c r="C5" s="9"/>
      <c r="D5" s="171">
        <f>C5/3.5</f>
        <v>0</v>
      </c>
      <c r="E5" s="104"/>
      <c r="F5" s="104"/>
      <c r="G5" s="35"/>
    </row>
    <row r="6" spans="1:9" x14ac:dyDescent="0.2">
      <c r="B6" s="6" t="s">
        <v>4</v>
      </c>
      <c r="C6" s="9"/>
      <c r="D6" s="171">
        <f>C6/2</f>
        <v>0</v>
      </c>
      <c r="E6" s="104"/>
      <c r="F6" s="104"/>
      <c r="G6" s="35"/>
    </row>
    <row r="7" spans="1:9" x14ac:dyDescent="0.2">
      <c r="B7" s="6" t="s">
        <v>25</v>
      </c>
      <c r="C7" s="9">
        <v>2</v>
      </c>
      <c r="D7" s="171">
        <f>C7/2</f>
        <v>1</v>
      </c>
      <c r="E7" s="104"/>
      <c r="F7" s="104"/>
      <c r="G7" s="35"/>
    </row>
    <row r="8" spans="1:9" ht="35.25" customHeight="1" thickBot="1" x14ac:dyDescent="0.25">
      <c r="A8" s="909" t="s">
        <v>126</v>
      </c>
      <c r="B8" s="909"/>
      <c r="C8" s="203">
        <f>(C3*1.5+'Evaluations S6'!$N$7*C4+'Evaluations S6'!$N$8*C5)/24</f>
        <v>2.421875</v>
      </c>
      <c r="D8" s="103"/>
      <c r="E8" s="104"/>
      <c r="F8" s="104"/>
      <c r="G8" s="35"/>
    </row>
    <row r="9" spans="1:9" s="727" customFormat="1" ht="30" customHeight="1" thickBot="1" x14ac:dyDescent="0.25">
      <c r="A9" s="727" t="s">
        <v>590</v>
      </c>
      <c r="B9" s="728" t="s">
        <v>79</v>
      </c>
      <c r="C9" s="729" t="s">
        <v>45</v>
      </c>
      <c r="D9" s="730" t="s">
        <v>21</v>
      </c>
      <c r="E9" s="731" t="s">
        <v>22</v>
      </c>
      <c r="F9" s="731" t="s">
        <v>23</v>
      </c>
      <c r="G9" s="732" t="s">
        <v>81</v>
      </c>
      <c r="H9" s="733" t="s">
        <v>43</v>
      </c>
      <c r="I9" s="727" t="s">
        <v>602</v>
      </c>
    </row>
    <row r="10" spans="1:9" ht="15" customHeight="1" x14ac:dyDescent="0.2">
      <c r="A10" s="19" t="s">
        <v>35</v>
      </c>
      <c r="B10" s="829" t="s">
        <v>5</v>
      </c>
      <c r="C10" s="830" t="s">
        <v>38</v>
      </c>
      <c r="D10" s="831">
        <v>45377</v>
      </c>
      <c r="E10" s="832">
        <v>0.46875</v>
      </c>
      <c r="F10" s="832">
        <f t="shared" ref="F10:F23" si="0">E10+"1:15"</f>
        <v>0.52083333333333337</v>
      </c>
      <c r="G10" s="823"/>
      <c r="H10" s="824"/>
      <c r="I10" s="851" t="s">
        <v>652</v>
      </c>
    </row>
    <row r="11" spans="1:9" ht="15" customHeight="1" thickBot="1" x14ac:dyDescent="0.25">
      <c r="A11" s="19" t="s">
        <v>35</v>
      </c>
      <c r="B11" s="833" t="s">
        <v>6</v>
      </c>
      <c r="C11" s="834" t="s">
        <v>38</v>
      </c>
      <c r="D11" s="835">
        <v>45377</v>
      </c>
      <c r="E11" s="836">
        <v>0.57291666666666663</v>
      </c>
      <c r="F11" s="836">
        <f t="shared" si="0"/>
        <v>0.625</v>
      </c>
      <c r="G11" s="826"/>
      <c r="H11" s="828"/>
      <c r="I11" s="851" t="s">
        <v>652</v>
      </c>
    </row>
    <row r="12" spans="1:9" ht="15" customHeight="1" x14ac:dyDescent="0.2">
      <c r="A12" s="19" t="s">
        <v>35</v>
      </c>
      <c r="B12" s="825" t="s">
        <v>11</v>
      </c>
      <c r="C12" s="826" t="s">
        <v>611</v>
      </c>
      <c r="D12" s="835">
        <v>45378</v>
      </c>
      <c r="E12" s="849">
        <v>0.34375</v>
      </c>
      <c r="F12" s="827">
        <f t="shared" si="0"/>
        <v>0.39583333333333331</v>
      </c>
      <c r="G12" s="823"/>
      <c r="H12" s="828"/>
      <c r="I12" s="851" t="s">
        <v>652</v>
      </c>
    </row>
    <row r="13" spans="1:9" ht="15" customHeight="1" thickBot="1" x14ac:dyDescent="0.25">
      <c r="A13" s="19" t="s">
        <v>35</v>
      </c>
      <c r="B13" s="825" t="s">
        <v>12</v>
      </c>
      <c r="C13" s="826" t="s">
        <v>611</v>
      </c>
      <c r="D13" s="835">
        <v>45378</v>
      </c>
      <c r="E13" s="849">
        <v>0.40625</v>
      </c>
      <c r="F13" s="827">
        <f t="shared" si="0"/>
        <v>0.45833333333333331</v>
      </c>
      <c r="G13" s="826"/>
      <c r="H13" s="828"/>
      <c r="I13" s="851" t="s">
        <v>652</v>
      </c>
    </row>
    <row r="14" spans="1:9" ht="15" customHeight="1" x14ac:dyDescent="0.2">
      <c r="A14" s="19" t="s">
        <v>35</v>
      </c>
      <c r="B14" s="825" t="s">
        <v>11</v>
      </c>
      <c r="C14" s="826" t="s">
        <v>612</v>
      </c>
      <c r="D14" s="850">
        <v>45391</v>
      </c>
      <c r="E14" s="849">
        <v>0.40625</v>
      </c>
      <c r="F14" s="827">
        <f t="shared" si="0"/>
        <v>0.45833333333333331</v>
      </c>
      <c r="G14" s="823"/>
      <c r="H14" s="828"/>
      <c r="I14" s="851" t="s">
        <v>652</v>
      </c>
    </row>
    <row r="15" spans="1:9" ht="15" customHeight="1" thickBot="1" x14ac:dyDescent="0.25">
      <c r="A15" s="19" t="s">
        <v>35</v>
      </c>
      <c r="B15" s="825" t="s">
        <v>12</v>
      </c>
      <c r="C15" s="826" t="s">
        <v>612</v>
      </c>
      <c r="D15" s="850">
        <v>45392</v>
      </c>
      <c r="E15" s="849">
        <v>0.40625</v>
      </c>
      <c r="F15" s="827">
        <f t="shared" si="0"/>
        <v>0.45833333333333331</v>
      </c>
      <c r="G15" s="826"/>
      <c r="H15" s="828"/>
      <c r="I15" s="851" t="s">
        <v>652</v>
      </c>
    </row>
    <row r="16" spans="1:9" ht="15" customHeight="1" x14ac:dyDescent="0.2">
      <c r="A16" s="19" t="s">
        <v>35</v>
      </c>
      <c r="B16" s="825" t="s">
        <v>7</v>
      </c>
      <c r="C16" s="826" t="s">
        <v>38</v>
      </c>
      <c r="D16" s="835">
        <v>45401</v>
      </c>
      <c r="E16" s="836">
        <v>0.46875</v>
      </c>
      <c r="F16" s="827">
        <f t="shared" si="0"/>
        <v>0.52083333333333337</v>
      </c>
      <c r="G16" s="823"/>
      <c r="H16" s="828"/>
      <c r="I16" s="851" t="s">
        <v>652</v>
      </c>
    </row>
    <row r="17" spans="1:9" ht="15" customHeight="1" thickBot="1" x14ac:dyDescent="0.25">
      <c r="A17" s="19" t="s">
        <v>35</v>
      </c>
      <c r="B17" s="825" t="s">
        <v>13</v>
      </c>
      <c r="C17" s="826" t="s">
        <v>612</v>
      </c>
      <c r="D17" s="835">
        <v>45398</v>
      </c>
      <c r="E17" s="849">
        <v>0.34375</v>
      </c>
      <c r="F17" s="827">
        <f t="shared" si="0"/>
        <v>0.39583333333333331</v>
      </c>
      <c r="G17" s="826"/>
      <c r="H17" s="828"/>
      <c r="I17" s="851" t="s">
        <v>652</v>
      </c>
    </row>
    <row r="18" spans="1:9" ht="15" customHeight="1" x14ac:dyDescent="0.2">
      <c r="A18" s="19" t="s">
        <v>35</v>
      </c>
      <c r="B18" s="825" t="s">
        <v>13</v>
      </c>
      <c r="C18" s="826" t="s">
        <v>613</v>
      </c>
      <c r="D18" s="835">
        <v>45398</v>
      </c>
      <c r="E18" s="849">
        <v>0.40625</v>
      </c>
      <c r="F18" s="827">
        <f t="shared" si="0"/>
        <v>0.45833333333333331</v>
      </c>
      <c r="G18" s="823"/>
      <c r="H18" s="828"/>
      <c r="I18" s="851" t="s">
        <v>652</v>
      </c>
    </row>
    <row r="19" spans="1:9" ht="15" customHeight="1" x14ac:dyDescent="0.2">
      <c r="A19" s="19" t="s">
        <v>35</v>
      </c>
      <c r="B19" s="825" t="s">
        <v>8</v>
      </c>
      <c r="C19" s="826" t="s">
        <v>38</v>
      </c>
      <c r="D19" s="835">
        <v>45419</v>
      </c>
      <c r="E19" s="836">
        <v>0.34375</v>
      </c>
      <c r="F19" s="827">
        <f t="shared" si="0"/>
        <v>0.39583333333333331</v>
      </c>
      <c r="G19" s="826"/>
      <c r="H19" s="828"/>
      <c r="I19" s="851" t="s">
        <v>652</v>
      </c>
    </row>
    <row r="20" spans="1:9" ht="15" customHeight="1" x14ac:dyDescent="0.2">
      <c r="A20" s="19" t="s">
        <v>35</v>
      </c>
      <c r="B20" s="825" t="s">
        <v>14</v>
      </c>
      <c r="C20" s="826" t="s">
        <v>613</v>
      </c>
      <c r="D20" s="835">
        <v>45418</v>
      </c>
      <c r="E20" s="836">
        <v>0.34375</v>
      </c>
      <c r="F20" s="827">
        <f t="shared" si="0"/>
        <v>0.39583333333333331</v>
      </c>
      <c r="G20" s="826"/>
      <c r="H20" s="828"/>
      <c r="I20" s="851" t="s">
        <v>652</v>
      </c>
    </row>
    <row r="21" spans="1:9" ht="15" customHeight="1" x14ac:dyDescent="0.2">
      <c r="A21" s="19" t="s">
        <v>35</v>
      </c>
      <c r="B21" s="825" t="s">
        <v>614</v>
      </c>
      <c r="C21" s="826" t="s">
        <v>612</v>
      </c>
      <c r="D21" s="835">
        <v>45418</v>
      </c>
      <c r="E21" s="852">
        <v>0.40625</v>
      </c>
      <c r="F21" s="827">
        <f t="shared" si="0"/>
        <v>0.45833333333333331</v>
      </c>
      <c r="G21" s="826"/>
      <c r="H21" s="828"/>
      <c r="I21" s="851" t="s">
        <v>652</v>
      </c>
    </row>
    <row r="22" spans="1:9" ht="15" customHeight="1" x14ac:dyDescent="0.2">
      <c r="A22" s="19" t="s">
        <v>35</v>
      </c>
      <c r="B22" s="825" t="s">
        <v>13</v>
      </c>
      <c r="C22" s="826" t="s">
        <v>615</v>
      </c>
      <c r="D22" s="835">
        <v>45419</v>
      </c>
      <c r="E22" s="852">
        <v>0.40625</v>
      </c>
      <c r="F22" s="827">
        <f t="shared" si="0"/>
        <v>0.45833333333333331</v>
      </c>
      <c r="G22" s="826"/>
      <c r="H22" s="828"/>
      <c r="I22" s="851" t="s">
        <v>652</v>
      </c>
    </row>
    <row r="23" spans="1:9" ht="15" customHeight="1" x14ac:dyDescent="0.2">
      <c r="A23" s="19" t="s">
        <v>35</v>
      </c>
      <c r="B23" s="825" t="s">
        <v>14</v>
      </c>
      <c r="C23" s="826" t="s">
        <v>615</v>
      </c>
      <c r="D23" s="835">
        <v>45419</v>
      </c>
      <c r="E23" s="852">
        <v>0.46875</v>
      </c>
      <c r="F23" s="827">
        <f t="shared" si="0"/>
        <v>0.52083333333333337</v>
      </c>
      <c r="G23" s="826"/>
      <c r="H23" s="828"/>
      <c r="I23" s="851" t="s">
        <v>652</v>
      </c>
    </row>
    <row r="24" spans="1:9" ht="15" customHeight="1" x14ac:dyDescent="0.2">
      <c r="A24" s="19" t="s">
        <v>35</v>
      </c>
      <c r="B24" s="825" t="s">
        <v>15</v>
      </c>
      <c r="C24" s="826" t="s">
        <v>612</v>
      </c>
      <c r="D24" s="835">
        <v>45419</v>
      </c>
      <c r="E24" s="852">
        <v>0.40625</v>
      </c>
      <c r="F24" s="827">
        <f t="shared" ref="F24:F25" si="1">E24+"1:15"</f>
        <v>0.45833333333333331</v>
      </c>
      <c r="G24" s="826"/>
      <c r="H24" s="828"/>
      <c r="I24" s="851" t="s">
        <v>652</v>
      </c>
    </row>
    <row r="25" spans="1:9" ht="15" customHeight="1" x14ac:dyDescent="0.2">
      <c r="A25" s="19" t="s">
        <v>35</v>
      </c>
      <c r="B25" s="825" t="s">
        <v>16</v>
      </c>
      <c r="C25" s="826" t="s">
        <v>612</v>
      </c>
      <c r="D25" s="835">
        <v>45419</v>
      </c>
      <c r="E25" s="852">
        <v>0.46875</v>
      </c>
      <c r="F25" s="827">
        <f t="shared" si="1"/>
        <v>0.52083333333333337</v>
      </c>
      <c r="G25" s="826"/>
      <c r="H25" s="828"/>
      <c r="I25" s="851" t="s">
        <v>652</v>
      </c>
    </row>
    <row r="26" spans="1:9" ht="15" customHeight="1" x14ac:dyDescent="0.2">
      <c r="A26" s="19" t="s">
        <v>35</v>
      </c>
      <c r="B26" s="825" t="s">
        <v>15</v>
      </c>
      <c r="C26" s="826" t="s">
        <v>613</v>
      </c>
      <c r="D26" s="835">
        <v>45419</v>
      </c>
      <c r="E26" s="852">
        <v>0.40625</v>
      </c>
      <c r="F26" s="827">
        <f t="shared" ref="F26:F33" si="2">E26+"1:15"</f>
        <v>0.45833333333333331</v>
      </c>
      <c r="G26" s="826"/>
      <c r="H26" s="828"/>
      <c r="I26" s="851" t="s">
        <v>652</v>
      </c>
    </row>
    <row r="27" spans="1:9" ht="15" customHeight="1" x14ac:dyDescent="0.2">
      <c r="A27" s="19" t="s">
        <v>35</v>
      </c>
      <c r="B27" s="825" t="s">
        <v>16</v>
      </c>
      <c r="C27" s="826" t="s">
        <v>613</v>
      </c>
      <c r="D27" s="835">
        <v>45419</v>
      </c>
      <c r="E27" s="852">
        <v>0.46875</v>
      </c>
      <c r="F27" s="827">
        <f t="shared" si="2"/>
        <v>0.52083333333333337</v>
      </c>
      <c r="G27" s="826"/>
      <c r="H27" s="828"/>
      <c r="I27" s="851" t="s">
        <v>652</v>
      </c>
    </row>
    <row r="28" spans="1:9" ht="15" customHeight="1" x14ac:dyDescent="0.2">
      <c r="A28" s="19" t="s">
        <v>35</v>
      </c>
      <c r="B28" s="825" t="s">
        <v>15</v>
      </c>
      <c r="C28" s="826" t="s">
        <v>615</v>
      </c>
      <c r="D28" s="835">
        <v>45425</v>
      </c>
      <c r="E28" s="852">
        <v>0.46875</v>
      </c>
      <c r="F28" s="827">
        <f t="shared" si="2"/>
        <v>0.52083333333333337</v>
      </c>
      <c r="G28" s="826"/>
      <c r="H28" s="828"/>
      <c r="I28" s="851" t="s">
        <v>652</v>
      </c>
    </row>
    <row r="29" spans="1:9" ht="15" customHeight="1" x14ac:dyDescent="0.2">
      <c r="A29" s="19" t="s">
        <v>35</v>
      </c>
      <c r="B29" s="825" t="s">
        <v>9</v>
      </c>
      <c r="C29" s="826" t="s">
        <v>38</v>
      </c>
      <c r="D29" s="835">
        <v>45429</v>
      </c>
      <c r="E29" s="852">
        <v>0.34375</v>
      </c>
      <c r="F29" s="827">
        <f t="shared" si="2"/>
        <v>0.39583333333333331</v>
      </c>
      <c r="G29" s="826"/>
      <c r="H29" s="828"/>
      <c r="I29" s="851" t="s">
        <v>652</v>
      </c>
    </row>
    <row r="30" spans="1:9" ht="15" customHeight="1" x14ac:dyDescent="0.2">
      <c r="A30" s="19" t="s">
        <v>35</v>
      </c>
      <c r="B30" s="825" t="s">
        <v>10</v>
      </c>
      <c r="C30" s="826" t="s">
        <v>38</v>
      </c>
      <c r="D30" s="835">
        <v>45429</v>
      </c>
      <c r="E30" s="852">
        <v>0.40625</v>
      </c>
      <c r="F30" s="827">
        <f t="shared" si="2"/>
        <v>0.45833333333333331</v>
      </c>
      <c r="G30" s="826"/>
      <c r="H30" s="828"/>
      <c r="I30" s="851" t="s">
        <v>652</v>
      </c>
    </row>
    <row r="31" spans="1:9" ht="15" customHeight="1" x14ac:dyDescent="0.2">
      <c r="A31" s="19" t="s">
        <v>35</v>
      </c>
      <c r="B31" s="825" t="s">
        <v>16</v>
      </c>
      <c r="C31" s="826" t="s">
        <v>615</v>
      </c>
      <c r="D31" s="835">
        <v>45429</v>
      </c>
      <c r="E31" s="852">
        <v>0.46875</v>
      </c>
      <c r="F31" s="827">
        <f t="shared" si="2"/>
        <v>0.52083333333333337</v>
      </c>
      <c r="G31" s="826"/>
      <c r="H31" s="828"/>
      <c r="I31" s="851" t="s">
        <v>652</v>
      </c>
    </row>
    <row r="32" spans="1:9" ht="15" customHeight="1" x14ac:dyDescent="0.2">
      <c r="A32" s="19" t="s">
        <v>35</v>
      </c>
      <c r="B32" s="825" t="s">
        <v>33</v>
      </c>
      <c r="C32" s="826" t="s">
        <v>612</v>
      </c>
      <c r="D32" s="835">
        <v>45436</v>
      </c>
      <c r="E32" s="852">
        <v>0.34375</v>
      </c>
      <c r="F32" s="827">
        <f t="shared" si="2"/>
        <v>0.39583333333333331</v>
      </c>
      <c r="G32" s="826"/>
      <c r="H32" s="828"/>
      <c r="I32" s="851" t="s">
        <v>652</v>
      </c>
    </row>
    <row r="33" spans="1:9" ht="15" customHeight="1" x14ac:dyDescent="0.2">
      <c r="A33" s="19" t="s">
        <v>35</v>
      </c>
      <c r="B33" s="825" t="s">
        <v>34</v>
      </c>
      <c r="C33" s="826" t="s">
        <v>612</v>
      </c>
      <c r="D33" s="835">
        <v>45436</v>
      </c>
      <c r="E33" s="852">
        <v>0.40625</v>
      </c>
      <c r="F33" s="827">
        <f t="shared" si="2"/>
        <v>0.45833333333333331</v>
      </c>
      <c r="G33" s="826"/>
      <c r="H33" s="828"/>
      <c r="I33" s="851" t="s">
        <v>652</v>
      </c>
    </row>
    <row r="34" spans="1:9" ht="15" customHeight="1" x14ac:dyDescent="0.2">
      <c r="A34" s="19" t="s">
        <v>35</v>
      </c>
      <c r="B34" s="825" t="s">
        <v>33</v>
      </c>
      <c r="C34" s="826" t="s">
        <v>615</v>
      </c>
      <c r="D34" s="835">
        <v>45436</v>
      </c>
      <c r="E34" s="852">
        <v>0.34375</v>
      </c>
      <c r="F34" s="827">
        <f t="shared" ref="F34:F43" si="3">E34+"1:15"</f>
        <v>0.39583333333333331</v>
      </c>
      <c r="G34" s="826"/>
      <c r="H34" s="828"/>
      <c r="I34" s="851" t="s">
        <v>652</v>
      </c>
    </row>
    <row r="35" spans="1:9" ht="15" customHeight="1" x14ac:dyDescent="0.2">
      <c r="A35" s="19" t="s">
        <v>35</v>
      </c>
      <c r="B35" s="825" t="s">
        <v>34</v>
      </c>
      <c r="C35" s="826" t="s">
        <v>615</v>
      </c>
      <c r="D35" s="835">
        <v>45436</v>
      </c>
      <c r="E35" s="852">
        <v>0.40625</v>
      </c>
      <c r="F35" s="827">
        <f t="shared" si="3"/>
        <v>0.45833333333333331</v>
      </c>
      <c r="G35" s="826"/>
      <c r="H35" s="828"/>
      <c r="I35" s="851" t="s">
        <v>652</v>
      </c>
    </row>
    <row r="36" spans="1:9" ht="15" customHeight="1" x14ac:dyDescent="0.2">
      <c r="A36" s="19" t="s">
        <v>35</v>
      </c>
      <c r="B36" s="825" t="s">
        <v>33</v>
      </c>
      <c r="C36" s="826" t="s">
        <v>613</v>
      </c>
      <c r="D36" s="835">
        <v>45436</v>
      </c>
      <c r="E36" s="852">
        <v>0.34375</v>
      </c>
      <c r="F36" s="827">
        <f t="shared" si="3"/>
        <v>0.39583333333333331</v>
      </c>
      <c r="G36" s="826"/>
      <c r="H36" s="828"/>
      <c r="I36" s="851" t="s">
        <v>652</v>
      </c>
    </row>
    <row r="37" spans="1:9" ht="15" customHeight="1" x14ac:dyDescent="0.2">
      <c r="A37" s="19" t="s">
        <v>35</v>
      </c>
      <c r="B37" s="825" t="s">
        <v>34</v>
      </c>
      <c r="C37" s="826" t="s">
        <v>613</v>
      </c>
      <c r="D37" s="835">
        <v>45436</v>
      </c>
      <c r="E37" s="852">
        <v>0.40625</v>
      </c>
      <c r="F37" s="827">
        <f t="shared" si="3"/>
        <v>0.45833333333333331</v>
      </c>
      <c r="G37" s="826"/>
      <c r="H37" s="828"/>
      <c r="I37" s="851" t="s">
        <v>652</v>
      </c>
    </row>
    <row r="38" spans="1:9" ht="15" customHeight="1" x14ac:dyDescent="0.2">
      <c r="A38" s="19" t="s">
        <v>35</v>
      </c>
      <c r="B38" s="825" t="s">
        <v>27</v>
      </c>
      <c r="C38" s="826" t="s">
        <v>38</v>
      </c>
      <c r="D38" s="835">
        <v>45439</v>
      </c>
      <c r="E38" s="852">
        <v>0.63541666666666663</v>
      </c>
      <c r="F38" s="827">
        <f t="shared" si="3"/>
        <v>0.6875</v>
      </c>
      <c r="G38" s="826"/>
      <c r="H38" s="828"/>
      <c r="I38" s="851" t="s">
        <v>652</v>
      </c>
    </row>
    <row r="39" spans="1:9" ht="15" customHeight="1" x14ac:dyDescent="0.2">
      <c r="A39" s="19" t="s">
        <v>35</v>
      </c>
      <c r="B39" s="825" t="s">
        <v>28</v>
      </c>
      <c r="C39" s="826" t="s">
        <v>38</v>
      </c>
      <c r="D39" s="835">
        <v>45439</v>
      </c>
      <c r="E39" s="852">
        <v>0.69791666666666663</v>
      </c>
      <c r="F39" s="827">
        <f t="shared" si="3"/>
        <v>0.75</v>
      </c>
      <c r="G39" s="826"/>
      <c r="H39" s="828"/>
      <c r="I39" s="851" t="s">
        <v>652</v>
      </c>
    </row>
    <row r="40" spans="1:9" ht="15" customHeight="1" x14ac:dyDescent="0.2">
      <c r="A40" s="19" t="s">
        <v>35</v>
      </c>
      <c r="B40" s="825" t="s">
        <v>50</v>
      </c>
      <c r="C40" s="826" t="s">
        <v>38</v>
      </c>
      <c r="D40" s="835">
        <v>45447</v>
      </c>
      <c r="E40" s="852">
        <v>0.57291666666666663</v>
      </c>
      <c r="F40" s="827">
        <f t="shared" si="3"/>
        <v>0.625</v>
      </c>
      <c r="G40" s="826"/>
      <c r="H40" s="828"/>
      <c r="I40" s="851" t="s">
        <v>652</v>
      </c>
    </row>
    <row r="41" spans="1:9" ht="15" customHeight="1" x14ac:dyDescent="0.2">
      <c r="A41" s="19" t="s">
        <v>35</v>
      </c>
      <c r="B41" s="825" t="s">
        <v>53</v>
      </c>
      <c r="C41" s="826" t="s">
        <v>612</v>
      </c>
      <c r="D41" s="835">
        <v>45455</v>
      </c>
      <c r="E41" s="852">
        <v>0.34375</v>
      </c>
      <c r="F41" s="827">
        <f t="shared" si="3"/>
        <v>0.39583333333333331</v>
      </c>
      <c r="G41" s="826"/>
      <c r="H41" s="828"/>
      <c r="I41" s="851" t="s">
        <v>652</v>
      </c>
    </row>
    <row r="42" spans="1:9" ht="15" customHeight="1" x14ac:dyDescent="0.2">
      <c r="A42" s="19" t="s">
        <v>35</v>
      </c>
      <c r="B42" s="825" t="s">
        <v>54</v>
      </c>
      <c r="C42" s="826" t="s">
        <v>612</v>
      </c>
      <c r="D42" s="835">
        <v>45455</v>
      </c>
      <c r="E42" s="852">
        <v>0.40625</v>
      </c>
      <c r="F42" s="827">
        <f t="shared" si="3"/>
        <v>0.45833333333333331</v>
      </c>
      <c r="G42" s="826"/>
      <c r="H42" s="828"/>
      <c r="I42" s="851" t="s">
        <v>652</v>
      </c>
    </row>
    <row r="43" spans="1:9" ht="15" customHeight="1" x14ac:dyDescent="0.2">
      <c r="A43" s="19" t="s">
        <v>35</v>
      </c>
      <c r="B43" s="825" t="s">
        <v>486</v>
      </c>
      <c r="C43" s="826" t="s">
        <v>612</v>
      </c>
      <c r="D43" s="835">
        <v>45455</v>
      </c>
      <c r="E43" s="852">
        <v>0.46875</v>
      </c>
      <c r="F43" s="827">
        <f t="shared" si="3"/>
        <v>0.52083333333333337</v>
      </c>
      <c r="G43" s="826"/>
      <c r="H43" s="828"/>
      <c r="I43" s="851" t="s">
        <v>652</v>
      </c>
    </row>
    <row r="44" spans="1:9" ht="15" customHeight="1" x14ac:dyDescent="0.2">
      <c r="A44" s="19" t="s">
        <v>35</v>
      </c>
      <c r="B44" s="825" t="s">
        <v>53</v>
      </c>
      <c r="C44" s="826" t="s">
        <v>615</v>
      </c>
      <c r="D44" s="835">
        <v>45455</v>
      </c>
      <c r="E44" s="852">
        <v>0.34375</v>
      </c>
      <c r="F44" s="827">
        <f t="shared" ref="F44:F49" si="4">E44+"1:15"</f>
        <v>0.39583333333333331</v>
      </c>
      <c r="G44" s="826"/>
      <c r="H44" s="828"/>
      <c r="I44" s="851" t="s">
        <v>652</v>
      </c>
    </row>
    <row r="45" spans="1:9" ht="15" customHeight="1" x14ac:dyDescent="0.2">
      <c r="A45" s="19" t="s">
        <v>35</v>
      </c>
      <c r="B45" s="825" t="s">
        <v>54</v>
      </c>
      <c r="C45" s="826" t="s">
        <v>615</v>
      </c>
      <c r="D45" s="835">
        <v>45455</v>
      </c>
      <c r="E45" s="852">
        <v>0.40625</v>
      </c>
      <c r="F45" s="827">
        <f t="shared" si="4"/>
        <v>0.45833333333333331</v>
      </c>
      <c r="G45" s="826"/>
      <c r="H45" s="828"/>
      <c r="I45" s="851" t="s">
        <v>652</v>
      </c>
    </row>
    <row r="46" spans="1:9" ht="15" customHeight="1" x14ac:dyDescent="0.2">
      <c r="A46" s="19" t="s">
        <v>35</v>
      </c>
      <c r="B46" s="825" t="s">
        <v>486</v>
      </c>
      <c r="C46" s="826" t="s">
        <v>615</v>
      </c>
      <c r="D46" s="835">
        <v>45455</v>
      </c>
      <c r="E46" s="852">
        <v>0.46875</v>
      </c>
      <c r="F46" s="827">
        <f t="shared" si="4"/>
        <v>0.52083333333333337</v>
      </c>
      <c r="G46" s="826"/>
      <c r="H46" s="828"/>
      <c r="I46" s="851" t="s">
        <v>652</v>
      </c>
    </row>
    <row r="47" spans="1:9" ht="15" customHeight="1" x14ac:dyDescent="0.2">
      <c r="A47" s="19" t="s">
        <v>35</v>
      </c>
      <c r="B47" s="825" t="s">
        <v>53</v>
      </c>
      <c r="C47" s="826" t="s">
        <v>613</v>
      </c>
      <c r="D47" s="835">
        <v>45455</v>
      </c>
      <c r="E47" s="852">
        <v>0.34375</v>
      </c>
      <c r="F47" s="827">
        <f t="shared" si="4"/>
        <v>0.39583333333333331</v>
      </c>
      <c r="G47" s="826"/>
      <c r="H47" s="828"/>
      <c r="I47" s="851" t="s">
        <v>652</v>
      </c>
    </row>
    <row r="48" spans="1:9" ht="15" customHeight="1" x14ac:dyDescent="0.2">
      <c r="A48" s="19" t="s">
        <v>35</v>
      </c>
      <c r="B48" s="825" t="s">
        <v>54</v>
      </c>
      <c r="C48" s="826" t="s">
        <v>613</v>
      </c>
      <c r="D48" s="835">
        <v>45455</v>
      </c>
      <c r="E48" s="852">
        <v>0.40625</v>
      </c>
      <c r="F48" s="827">
        <f t="shared" si="4"/>
        <v>0.45833333333333331</v>
      </c>
      <c r="G48" s="826"/>
      <c r="H48" s="828"/>
      <c r="I48" s="851" t="s">
        <v>652</v>
      </c>
    </row>
    <row r="49" spans="1:9" ht="15" customHeight="1" x14ac:dyDescent="0.2">
      <c r="A49" s="19" t="s">
        <v>35</v>
      </c>
      <c r="B49" s="825" t="s">
        <v>486</v>
      </c>
      <c r="C49" s="826" t="s">
        <v>613</v>
      </c>
      <c r="D49" s="835">
        <v>45455</v>
      </c>
      <c r="E49" s="852">
        <v>0.46875</v>
      </c>
      <c r="F49" s="827">
        <f t="shared" si="4"/>
        <v>0.52083333333333337</v>
      </c>
      <c r="G49" s="826"/>
      <c r="H49" s="828"/>
      <c r="I49" s="851" t="s">
        <v>652</v>
      </c>
    </row>
    <row r="50" spans="1:9" ht="15" customHeight="1" x14ac:dyDescent="0.2">
      <c r="A50" s="19" t="s">
        <v>35</v>
      </c>
      <c r="B50" s="825" t="s">
        <v>616</v>
      </c>
      <c r="C50" s="826" t="s">
        <v>38</v>
      </c>
      <c r="D50" s="835">
        <v>45463</v>
      </c>
      <c r="E50" s="852">
        <v>0.60416666666666663</v>
      </c>
      <c r="F50" s="827">
        <f>E50+"2:00"</f>
        <v>0.6875</v>
      </c>
      <c r="G50" s="826"/>
      <c r="H50" s="828"/>
      <c r="I50" s="851" t="s">
        <v>652</v>
      </c>
    </row>
    <row r="128" ht="15" customHeight="1" x14ac:dyDescent="0.2"/>
  </sheetData>
  <sortState xmlns:xlrd2="http://schemas.microsoft.com/office/spreadsheetml/2017/richdata2" ref="B10:H50">
    <sortCondition ref="D10:D50"/>
    <sortCondition ref="E10:E50"/>
  </sortState>
  <mergeCells count="1">
    <mergeCell ref="A8:B8"/>
  </mergeCells>
  <phoneticPr fontId="64" type="noConversion"/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9900"/>
  </sheetPr>
  <dimension ref="A1:I17"/>
  <sheetViews>
    <sheetView workbookViewId="0">
      <selection activeCell="C14" sqref="C14"/>
    </sheetView>
  </sheetViews>
  <sheetFormatPr baseColWidth="10" defaultRowHeight="15" x14ac:dyDescent="0.2"/>
  <cols>
    <col min="1" max="1" width="19.5" customWidth="1"/>
    <col min="2" max="2" width="9.5" customWidth="1"/>
    <col min="3" max="3" width="8.83203125" customWidth="1"/>
    <col min="4" max="4" width="25.5" customWidth="1"/>
    <col min="5" max="5" width="8.6640625" customWidth="1"/>
    <col min="6" max="6" width="12.33203125" customWidth="1"/>
    <col min="7" max="7" width="12.83203125" style="34" customWidth="1"/>
  </cols>
  <sheetData>
    <row r="1" spans="1:9" x14ac:dyDescent="0.2">
      <c r="C1" s="11"/>
      <c r="D1" s="10"/>
      <c r="E1" s="10"/>
      <c r="F1" s="10"/>
    </row>
    <row r="2" spans="1:9" x14ac:dyDescent="0.2">
      <c r="B2" s="20" t="s">
        <v>36</v>
      </c>
      <c r="C2" s="21"/>
      <c r="D2" s="170" t="s">
        <v>96</v>
      </c>
      <c r="E2" s="2"/>
      <c r="F2" s="2"/>
    </row>
    <row r="3" spans="1:9" x14ac:dyDescent="0.2">
      <c r="B3" s="5" t="s">
        <v>1</v>
      </c>
      <c r="C3" s="9"/>
      <c r="D3" s="171">
        <f>C3/1.25</f>
        <v>0</v>
      </c>
      <c r="E3" s="4"/>
      <c r="F3" s="4"/>
    </row>
    <row r="4" spans="1:9" x14ac:dyDescent="0.2">
      <c r="B4" s="6" t="s">
        <v>2</v>
      </c>
      <c r="C4" s="9"/>
      <c r="D4" s="171">
        <f>C4/1.25</f>
        <v>0</v>
      </c>
      <c r="E4" s="176" t="s">
        <v>70</v>
      </c>
      <c r="F4" s="177"/>
    </row>
    <row r="5" spans="1:9" x14ac:dyDescent="0.2">
      <c r="B5" s="6" t="s">
        <v>3</v>
      </c>
      <c r="C5" s="9">
        <v>16</v>
      </c>
      <c r="D5" s="171">
        <f>C5/8</f>
        <v>2</v>
      </c>
      <c r="E5" s="4"/>
      <c r="F5" s="4"/>
    </row>
    <row r="6" spans="1:9" x14ac:dyDescent="0.2">
      <c r="B6" s="6" t="s">
        <v>4</v>
      </c>
      <c r="C6" s="9"/>
      <c r="D6" s="171">
        <f>C6/2</f>
        <v>0</v>
      </c>
      <c r="E6" s="4"/>
      <c r="F6" s="4"/>
    </row>
    <row r="7" spans="1:9" x14ac:dyDescent="0.2">
      <c r="B7" s="6" t="s">
        <v>25</v>
      </c>
      <c r="C7" s="9"/>
      <c r="D7" s="171">
        <f>C7/2</f>
        <v>0</v>
      </c>
      <c r="E7" s="4"/>
      <c r="F7" s="4"/>
    </row>
    <row r="8" spans="1:9" ht="32.25" customHeight="1" thickBot="1" x14ac:dyDescent="0.25">
      <c r="A8" s="909" t="s">
        <v>126</v>
      </c>
      <c r="B8" s="909"/>
      <c r="C8" s="203">
        <f>(C3*1.5+'Evaluations S6'!$N$7*C4+'Evaluations S6'!$N$8*C5)/24</f>
        <v>2.6666666666666665</v>
      </c>
      <c r="D8" s="4"/>
      <c r="E8" s="4"/>
      <c r="F8" s="4"/>
    </row>
    <row r="9" spans="1:9" s="108" customFormat="1" ht="31" thickBot="1" x14ac:dyDescent="0.25">
      <c r="B9" s="140" t="s">
        <v>80</v>
      </c>
      <c r="C9" s="141" t="s">
        <v>45</v>
      </c>
      <c r="D9" s="142" t="s">
        <v>21</v>
      </c>
      <c r="E9" s="143" t="s">
        <v>22</v>
      </c>
      <c r="F9" s="143" t="s">
        <v>23</v>
      </c>
      <c r="G9" s="157" t="s">
        <v>42</v>
      </c>
      <c r="H9" s="144" t="s">
        <v>82</v>
      </c>
    </row>
    <row r="10" spans="1:9" ht="16" thickBot="1" x14ac:dyDescent="0.25">
      <c r="A10" s="20" t="s">
        <v>36</v>
      </c>
      <c r="B10" s="485" t="s">
        <v>17</v>
      </c>
      <c r="C10" s="244" t="s">
        <v>144</v>
      </c>
      <c r="D10" s="145">
        <v>45096</v>
      </c>
      <c r="E10" s="146">
        <v>0.35416666666666669</v>
      </c>
      <c r="F10" s="146">
        <v>0.72916666666666663</v>
      </c>
      <c r="G10" s="147" t="s">
        <v>48</v>
      </c>
      <c r="H10" s="148" t="s">
        <v>49</v>
      </c>
      <c r="I10" t="s">
        <v>497</v>
      </c>
    </row>
    <row r="11" spans="1:9" ht="16" thickBot="1" x14ac:dyDescent="0.25">
      <c r="A11" s="20" t="s">
        <v>36</v>
      </c>
      <c r="B11" s="486" t="s">
        <v>17</v>
      </c>
      <c r="C11" s="194" t="s">
        <v>142</v>
      </c>
      <c r="D11" s="149">
        <v>45097</v>
      </c>
      <c r="E11" s="146">
        <v>0.35416666666666669</v>
      </c>
      <c r="F11" s="146">
        <v>0.72916666666666663</v>
      </c>
      <c r="G11" s="150" t="s">
        <v>48</v>
      </c>
      <c r="H11" s="151" t="s">
        <v>49</v>
      </c>
      <c r="I11" t="s">
        <v>497</v>
      </c>
    </row>
    <row r="12" spans="1:9" ht="16" thickBot="1" x14ac:dyDescent="0.25">
      <c r="A12" s="20" t="s">
        <v>36</v>
      </c>
      <c r="B12" s="486" t="s">
        <v>17</v>
      </c>
      <c r="C12" s="194" t="s">
        <v>141</v>
      </c>
      <c r="D12" s="149">
        <v>45103</v>
      </c>
      <c r="E12" s="146">
        <v>0.35416666666666669</v>
      </c>
      <c r="F12" s="146">
        <v>0.72916666666666663</v>
      </c>
      <c r="G12" s="150" t="s">
        <v>48</v>
      </c>
      <c r="H12" s="151" t="s">
        <v>49</v>
      </c>
      <c r="I12" t="s">
        <v>497</v>
      </c>
    </row>
    <row r="13" spans="1:9" ht="16" thickBot="1" x14ac:dyDescent="0.25">
      <c r="A13" s="20" t="s">
        <v>36</v>
      </c>
      <c r="B13" s="486" t="s">
        <v>17</v>
      </c>
      <c r="C13" s="474" t="s">
        <v>143</v>
      </c>
      <c r="D13" s="149">
        <v>45104</v>
      </c>
      <c r="E13" s="146">
        <v>0.35416666666666669</v>
      </c>
      <c r="F13" s="146">
        <v>0.72916666666666663</v>
      </c>
      <c r="G13" s="150" t="s">
        <v>48</v>
      </c>
      <c r="H13" s="151" t="s">
        <v>49</v>
      </c>
      <c r="I13" t="s">
        <v>497</v>
      </c>
    </row>
    <row r="14" spans="1:9" ht="16" thickBot="1" x14ac:dyDescent="0.25">
      <c r="A14" s="20" t="s">
        <v>36</v>
      </c>
      <c r="B14" s="486" t="s">
        <v>18</v>
      </c>
      <c r="C14" s="244" t="s">
        <v>144</v>
      </c>
      <c r="D14" s="149" t="s">
        <v>538</v>
      </c>
      <c r="E14" s="146">
        <v>0.35416666666666669</v>
      </c>
      <c r="F14" s="146">
        <v>0.72916666666666663</v>
      </c>
      <c r="G14" s="150"/>
      <c r="H14" s="151"/>
    </row>
    <row r="15" spans="1:9" ht="16" thickBot="1" x14ac:dyDescent="0.25">
      <c r="A15" s="20" t="s">
        <v>36</v>
      </c>
      <c r="B15" s="487" t="s">
        <v>18</v>
      </c>
      <c r="C15" s="194" t="s">
        <v>143</v>
      </c>
      <c r="D15" s="149" t="s">
        <v>538</v>
      </c>
      <c r="E15" s="146">
        <v>0.35416666666666669</v>
      </c>
      <c r="F15" s="146">
        <v>0.72916666666666663</v>
      </c>
      <c r="G15" s="152"/>
      <c r="H15" s="153"/>
    </row>
    <row r="16" spans="1:9" x14ac:dyDescent="0.2">
      <c r="A16" s="20" t="s">
        <v>36</v>
      </c>
      <c r="B16" s="486" t="s">
        <v>18</v>
      </c>
      <c r="C16" s="194" t="s">
        <v>141</v>
      </c>
      <c r="D16" s="149" t="s">
        <v>538</v>
      </c>
    </row>
    <row r="17" spans="1:4" ht="16" thickBot="1" x14ac:dyDescent="0.25">
      <c r="A17" s="20" t="s">
        <v>36</v>
      </c>
      <c r="B17" s="487" t="s">
        <v>18</v>
      </c>
      <c r="C17" s="474" t="s">
        <v>142</v>
      </c>
      <c r="D17" s="149" t="s">
        <v>538</v>
      </c>
    </row>
  </sheetData>
  <sortState xmlns:xlrd2="http://schemas.microsoft.com/office/spreadsheetml/2017/richdata2" ref="B10:I17">
    <sortCondition ref="D10:D17"/>
    <sortCondition ref="E10:E17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2CB1AE"/>
    <pageSetUpPr fitToPage="1"/>
  </sheetPr>
  <dimension ref="A1:H32"/>
  <sheetViews>
    <sheetView topLeftCell="A17" zoomScale="218" zoomScaleNormal="100" workbookViewId="0">
      <selection activeCell="D26" sqref="D26"/>
    </sheetView>
  </sheetViews>
  <sheetFormatPr baseColWidth="10" defaultColWidth="9.1640625" defaultRowHeight="13" x14ac:dyDescent="0.15"/>
  <cols>
    <col min="1" max="1" width="26.1640625" style="209" customWidth="1"/>
    <col min="2" max="2" width="14.5" style="209" customWidth="1"/>
    <col min="3" max="3" width="10.5" style="209" customWidth="1"/>
    <col min="4" max="4" width="29.83203125" style="209" customWidth="1"/>
    <col min="5" max="5" width="14.5" style="209" customWidth="1"/>
    <col min="6" max="6" width="13.5" style="209" customWidth="1"/>
    <col min="7" max="7" width="30.6640625" style="211" customWidth="1"/>
    <col min="8" max="8" width="26.1640625" style="210" customWidth="1"/>
    <col min="9" max="16384" width="9.1640625" style="209"/>
  </cols>
  <sheetData>
    <row r="1" spans="1:8" ht="15" x14ac:dyDescent="0.2">
      <c r="B1" s="398" t="s">
        <v>140</v>
      </c>
      <c r="C1" s="399"/>
      <c r="D1" s="235"/>
      <c r="E1" s="234" t="s">
        <v>118</v>
      </c>
      <c r="F1" s="233"/>
    </row>
    <row r="2" spans="1:8" ht="15" x14ac:dyDescent="0.2">
      <c r="D2" s="170" t="s">
        <v>96</v>
      </c>
      <c r="E2" s="225"/>
      <c r="F2" s="232"/>
      <c r="G2" s="231"/>
      <c r="H2" s="225"/>
    </row>
    <row r="3" spans="1:8" x14ac:dyDescent="0.15">
      <c r="B3" s="230" t="s">
        <v>1</v>
      </c>
      <c r="C3" s="228">
        <v>0</v>
      </c>
      <c r="D3" s="171">
        <f>C3/1.25</f>
        <v>0</v>
      </c>
      <c r="E3" s="223"/>
      <c r="F3" s="223"/>
    </row>
    <row r="4" spans="1:8" x14ac:dyDescent="0.15">
      <c r="B4" s="229" t="s">
        <v>2</v>
      </c>
      <c r="C4" s="228">
        <v>0</v>
      </c>
      <c r="D4" s="171">
        <f>C4/1.25</f>
        <v>0</v>
      </c>
      <c r="E4" s="223"/>
      <c r="F4" s="223"/>
    </row>
    <row r="5" spans="1:8" x14ac:dyDescent="0.15">
      <c r="A5" s="403" t="s">
        <v>417</v>
      </c>
      <c r="B5" s="229" t="s">
        <v>3</v>
      </c>
      <c r="C5" s="228">
        <v>12</v>
      </c>
      <c r="D5" s="171">
        <f>C5/3</f>
        <v>4</v>
      </c>
      <c r="E5" s="223"/>
      <c r="F5" s="223"/>
    </row>
    <row r="6" spans="1:8" x14ac:dyDescent="0.15">
      <c r="B6" s="229" t="s">
        <v>4</v>
      </c>
      <c r="C6" s="228"/>
      <c r="D6" s="171">
        <f>C6/2</f>
        <v>0</v>
      </c>
      <c r="E6" s="223"/>
      <c r="F6" s="223"/>
    </row>
    <row r="7" spans="1:8" x14ac:dyDescent="0.15">
      <c r="B7" s="229" t="s">
        <v>25</v>
      </c>
      <c r="C7" s="228">
        <v>2</v>
      </c>
      <c r="D7" s="171">
        <f>C7/2</f>
        <v>1</v>
      </c>
      <c r="E7" s="223"/>
      <c r="F7" s="223"/>
    </row>
    <row r="8" spans="1:8" ht="33.75" customHeight="1" x14ac:dyDescent="0.15">
      <c r="A8" s="909" t="s">
        <v>126</v>
      </c>
      <c r="B8" s="909"/>
      <c r="C8" s="203">
        <f>(C3*1.5+'Evaluations S6'!$N$7*C4+'Evaluations S6'!$N$8*C5)/24</f>
        <v>2</v>
      </c>
      <c r="D8" s="224"/>
      <c r="E8" s="223"/>
      <c r="F8" s="223"/>
    </row>
    <row r="9" spans="1:8" ht="14" thickBot="1" x14ac:dyDescent="0.2">
      <c r="B9" s="225"/>
      <c r="D9" s="224"/>
      <c r="E9" s="223"/>
      <c r="F9" s="223"/>
    </row>
    <row r="10" spans="1:8" ht="16" thickBot="1" x14ac:dyDescent="0.25">
      <c r="A10" s="222"/>
      <c r="B10" s="221" t="s">
        <v>131</v>
      </c>
      <c r="C10" s="220" t="s">
        <v>75</v>
      </c>
      <c r="D10" s="219" t="s">
        <v>21</v>
      </c>
      <c r="E10" s="218" t="s">
        <v>22</v>
      </c>
      <c r="F10" s="218" t="s">
        <v>23</v>
      </c>
      <c r="G10" s="217" t="s">
        <v>42</v>
      </c>
      <c r="H10" s="216" t="s">
        <v>136</v>
      </c>
    </row>
    <row r="11" spans="1:8" ht="15" x14ac:dyDescent="0.2">
      <c r="A11" s="397" t="s">
        <v>140</v>
      </c>
      <c r="B11" s="576" t="s">
        <v>17</v>
      </c>
      <c r="C11" s="577" t="s">
        <v>144</v>
      </c>
      <c r="D11" s="578">
        <v>45327</v>
      </c>
      <c r="E11" s="579">
        <v>0.57291666666666663</v>
      </c>
      <c r="F11" s="580">
        <f t="shared" ref="F11:F26" si="0">E11+"3:00"</f>
        <v>0.69791666666666663</v>
      </c>
      <c r="G11" s="581" t="s">
        <v>599</v>
      </c>
      <c r="H11" s="582" t="s">
        <v>533</v>
      </c>
    </row>
    <row r="12" spans="1:8" ht="15" x14ac:dyDescent="0.2">
      <c r="A12" s="397" t="s">
        <v>140</v>
      </c>
      <c r="B12" s="576" t="s">
        <v>17</v>
      </c>
      <c r="C12" s="577" t="s">
        <v>143</v>
      </c>
      <c r="D12" s="578">
        <v>45331</v>
      </c>
      <c r="E12" s="583">
        <v>0.375</v>
      </c>
      <c r="F12" s="580">
        <f t="shared" si="0"/>
        <v>0.5</v>
      </c>
      <c r="G12" s="581" t="s">
        <v>599</v>
      </c>
      <c r="H12" s="582" t="s">
        <v>534</v>
      </c>
    </row>
    <row r="13" spans="1:8" ht="15" x14ac:dyDescent="0.2">
      <c r="A13" s="397" t="s">
        <v>140</v>
      </c>
      <c r="B13" s="584" t="s">
        <v>17</v>
      </c>
      <c r="C13" s="585" t="s">
        <v>142</v>
      </c>
      <c r="D13" s="578">
        <v>45329</v>
      </c>
      <c r="E13" s="586">
        <v>0.375</v>
      </c>
      <c r="F13" s="580">
        <f t="shared" si="0"/>
        <v>0.5</v>
      </c>
      <c r="G13" s="581" t="s">
        <v>599</v>
      </c>
      <c r="H13" s="582" t="s">
        <v>534</v>
      </c>
    </row>
    <row r="14" spans="1:8" ht="15" x14ac:dyDescent="0.2">
      <c r="A14" s="397" t="s">
        <v>140</v>
      </c>
      <c r="B14" s="576" t="s">
        <v>17</v>
      </c>
      <c r="C14" s="577" t="s">
        <v>141</v>
      </c>
      <c r="D14" s="578">
        <v>45328</v>
      </c>
      <c r="E14" s="587">
        <v>0.375</v>
      </c>
      <c r="F14" s="580">
        <f t="shared" si="0"/>
        <v>0.5</v>
      </c>
      <c r="G14" s="581" t="s">
        <v>599</v>
      </c>
      <c r="H14" s="582" t="s">
        <v>534</v>
      </c>
    </row>
    <row r="15" spans="1:8" ht="15" x14ac:dyDescent="0.2">
      <c r="A15" s="397" t="s">
        <v>140</v>
      </c>
      <c r="B15" s="576" t="s">
        <v>18</v>
      </c>
      <c r="C15" s="577" t="s">
        <v>143</v>
      </c>
      <c r="D15" s="578">
        <v>45362</v>
      </c>
      <c r="E15" s="586">
        <v>0.57291666666666663</v>
      </c>
      <c r="F15" s="580">
        <f t="shared" si="0"/>
        <v>0.69791666666666663</v>
      </c>
      <c r="G15" s="581" t="s">
        <v>599</v>
      </c>
      <c r="H15" s="582" t="s">
        <v>534</v>
      </c>
    </row>
    <row r="16" spans="1:8" ht="15" x14ac:dyDescent="0.2">
      <c r="A16" s="397" t="s">
        <v>140</v>
      </c>
      <c r="B16" s="576" t="s">
        <v>18</v>
      </c>
      <c r="C16" s="577" t="s">
        <v>141</v>
      </c>
      <c r="D16" s="578">
        <v>45356</v>
      </c>
      <c r="E16" s="583">
        <v>0.57291666666666663</v>
      </c>
      <c r="F16" s="580">
        <f t="shared" si="0"/>
        <v>0.69791666666666663</v>
      </c>
      <c r="G16" s="581" t="s">
        <v>599</v>
      </c>
      <c r="H16" s="582" t="s">
        <v>534</v>
      </c>
    </row>
    <row r="17" spans="1:8" ht="15" x14ac:dyDescent="0.2">
      <c r="A17" s="397" t="s">
        <v>140</v>
      </c>
      <c r="B17" s="576" t="s">
        <v>18</v>
      </c>
      <c r="C17" s="577" t="s">
        <v>144</v>
      </c>
      <c r="D17" s="578">
        <v>45359</v>
      </c>
      <c r="E17" s="580">
        <v>0.375</v>
      </c>
      <c r="F17" s="580">
        <f t="shared" si="0"/>
        <v>0.5</v>
      </c>
      <c r="G17" s="581" t="s">
        <v>599</v>
      </c>
      <c r="H17" s="582" t="s">
        <v>534</v>
      </c>
    </row>
    <row r="18" spans="1:8" ht="15" x14ac:dyDescent="0.2">
      <c r="A18" s="397" t="s">
        <v>140</v>
      </c>
      <c r="B18" s="576" t="s">
        <v>18</v>
      </c>
      <c r="C18" s="577" t="s">
        <v>142</v>
      </c>
      <c r="D18" s="578">
        <v>45356</v>
      </c>
      <c r="E18" s="588">
        <v>0.375</v>
      </c>
      <c r="F18" s="580">
        <f t="shared" si="0"/>
        <v>0.5</v>
      </c>
      <c r="G18" s="581" t="s">
        <v>599</v>
      </c>
      <c r="H18" s="582" t="s">
        <v>534</v>
      </c>
    </row>
    <row r="19" spans="1:8" ht="15" x14ac:dyDescent="0.2">
      <c r="A19" s="397" t="s">
        <v>140</v>
      </c>
      <c r="B19" s="576" t="s">
        <v>19</v>
      </c>
      <c r="C19" s="577" t="s">
        <v>144</v>
      </c>
      <c r="D19" s="578">
        <v>45369</v>
      </c>
      <c r="E19" s="580">
        <v>0.57291666666666663</v>
      </c>
      <c r="F19" s="580">
        <f t="shared" si="0"/>
        <v>0.69791666666666663</v>
      </c>
      <c r="G19" s="581" t="s">
        <v>599</v>
      </c>
      <c r="H19" s="582" t="s">
        <v>534</v>
      </c>
    </row>
    <row r="20" spans="1:8" ht="15" x14ac:dyDescent="0.2">
      <c r="A20" s="397" t="s">
        <v>140</v>
      </c>
      <c r="B20" s="576" t="s">
        <v>19</v>
      </c>
      <c r="C20" s="577" t="s">
        <v>143</v>
      </c>
      <c r="D20" s="578">
        <v>45371</v>
      </c>
      <c r="E20" s="580">
        <v>0.375</v>
      </c>
      <c r="F20" s="580">
        <f t="shared" si="0"/>
        <v>0.5</v>
      </c>
      <c r="G20" s="581" t="s">
        <v>599</v>
      </c>
      <c r="H20" s="582" t="s">
        <v>534</v>
      </c>
    </row>
    <row r="21" spans="1:8" ht="15" x14ac:dyDescent="0.2">
      <c r="A21" s="397" t="s">
        <v>140</v>
      </c>
      <c r="B21" s="576" t="s">
        <v>19</v>
      </c>
      <c r="C21" s="577" t="s">
        <v>141</v>
      </c>
      <c r="D21" s="578">
        <v>45370</v>
      </c>
      <c r="E21" s="580">
        <v>0.375</v>
      </c>
      <c r="F21" s="580">
        <f t="shared" si="0"/>
        <v>0.5</v>
      </c>
      <c r="G21" s="581" t="s">
        <v>599</v>
      </c>
      <c r="H21" s="582" t="s">
        <v>534</v>
      </c>
    </row>
    <row r="22" spans="1:8" ht="15" x14ac:dyDescent="0.2">
      <c r="A22" s="397" t="s">
        <v>140</v>
      </c>
      <c r="B22" s="576" t="s">
        <v>19</v>
      </c>
      <c r="C22" s="577" t="s">
        <v>142</v>
      </c>
      <c r="D22" s="578">
        <v>45373</v>
      </c>
      <c r="E22" s="589">
        <v>0.375</v>
      </c>
      <c r="F22" s="580">
        <f t="shared" si="0"/>
        <v>0.5</v>
      </c>
      <c r="G22" s="581" t="s">
        <v>599</v>
      </c>
      <c r="H22" s="582" t="s">
        <v>534</v>
      </c>
    </row>
    <row r="23" spans="1:8" ht="15" x14ac:dyDescent="0.2">
      <c r="A23" s="397" t="s">
        <v>140</v>
      </c>
      <c r="B23" s="576" t="s">
        <v>20</v>
      </c>
      <c r="C23" s="577" t="s">
        <v>143</v>
      </c>
      <c r="D23" s="578">
        <v>45397</v>
      </c>
      <c r="E23" s="589">
        <v>0.375</v>
      </c>
      <c r="F23" s="580">
        <f t="shared" si="0"/>
        <v>0.5</v>
      </c>
      <c r="G23" s="581" t="s">
        <v>599</v>
      </c>
      <c r="H23" s="582" t="s">
        <v>534</v>
      </c>
    </row>
    <row r="24" spans="1:8" ht="15" x14ac:dyDescent="0.2">
      <c r="A24" s="397" t="s">
        <v>140</v>
      </c>
      <c r="B24" s="576" t="s">
        <v>20</v>
      </c>
      <c r="C24" s="577" t="s">
        <v>141</v>
      </c>
      <c r="D24" s="578">
        <v>45385</v>
      </c>
      <c r="E24" s="583">
        <v>0.375</v>
      </c>
      <c r="F24" s="580">
        <f t="shared" si="0"/>
        <v>0.5</v>
      </c>
      <c r="G24" s="581" t="s">
        <v>599</v>
      </c>
      <c r="H24" s="582" t="s">
        <v>534</v>
      </c>
    </row>
    <row r="25" spans="1:8" ht="15" x14ac:dyDescent="0.2">
      <c r="A25" s="397" t="s">
        <v>140</v>
      </c>
      <c r="B25" s="576" t="s">
        <v>20</v>
      </c>
      <c r="C25" s="577" t="s">
        <v>144</v>
      </c>
      <c r="D25" s="578">
        <v>45387</v>
      </c>
      <c r="E25" s="588">
        <v>0.375</v>
      </c>
      <c r="F25" s="580">
        <f t="shared" si="0"/>
        <v>0.5</v>
      </c>
      <c r="G25" s="581" t="s">
        <v>599</v>
      </c>
      <c r="H25" s="582" t="s">
        <v>534</v>
      </c>
    </row>
    <row r="26" spans="1:8" ht="15" x14ac:dyDescent="0.2">
      <c r="A26" s="397" t="s">
        <v>140</v>
      </c>
      <c r="B26" s="576" t="s">
        <v>20</v>
      </c>
      <c r="C26" s="577" t="s">
        <v>142</v>
      </c>
      <c r="D26" s="578">
        <v>45391</v>
      </c>
      <c r="E26" s="580">
        <v>0.57291666666666663</v>
      </c>
      <c r="F26" s="580">
        <f t="shared" si="0"/>
        <v>0.69791666666666663</v>
      </c>
      <c r="G26" s="581" t="s">
        <v>599</v>
      </c>
      <c r="H26" s="582" t="s">
        <v>534</v>
      </c>
    </row>
    <row r="27" spans="1:8" ht="15" x14ac:dyDescent="0.2">
      <c r="A27" s="397" t="s">
        <v>140</v>
      </c>
      <c r="B27" s="215" t="s">
        <v>139</v>
      </c>
      <c r="C27" s="213"/>
      <c r="D27" s="214" t="s">
        <v>122</v>
      </c>
      <c r="E27" s="213"/>
      <c r="F27" s="213"/>
      <c r="H27" s="212"/>
    </row>
    <row r="29" spans="1:8" ht="15" x14ac:dyDescent="0.2">
      <c r="B29" s="472" t="s">
        <v>488</v>
      </c>
      <c r="E29"/>
    </row>
    <row r="30" spans="1:8" ht="15" x14ac:dyDescent="0.2">
      <c r="B30" s="473" t="s">
        <v>493</v>
      </c>
      <c r="E30"/>
    </row>
    <row r="31" spans="1:8" ht="15" x14ac:dyDescent="0.2">
      <c r="E31"/>
    </row>
    <row r="32" spans="1:8" ht="15" x14ac:dyDescent="0.2">
      <c r="E32" s="213"/>
    </row>
  </sheetData>
  <sortState xmlns:xlrd2="http://schemas.microsoft.com/office/spreadsheetml/2017/richdata2" ref="B11:H26">
    <sortCondition ref="D11:D26"/>
    <sortCondition ref="E11:E26"/>
  </sortState>
  <mergeCells count="1">
    <mergeCell ref="A8:B8"/>
  </mergeCells>
  <pageMargins left="0.23622047244094491" right="0.23622047244094491" top="0.74803149606299213" bottom="0.74803149606299213" header="0.31496062992125984" footer="0.31496062992125984"/>
  <pageSetup paperSize="9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4D79B"/>
  </sheetPr>
  <dimension ref="A1:M45"/>
  <sheetViews>
    <sheetView topLeftCell="A4" zoomScale="176" zoomScaleNormal="80" workbookViewId="0">
      <selection activeCell="D11" sqref="D11"/>
    </sheetView>
  </sheetViews>
  <sheetFormatPr baseColWidth="10" defaultRowHeight="15" x14ac:dyDescent="0.2"/>
  <cols>
    <col min="1" max="1" width="25.33203125" customWidth="1"/>
    <col min="2" max="2" width="13.5" customWidth="1"/>
    <col min="3" max="3" width="9.5" customWidth="1"/>
    <col min="4" max="4" width="25.5" customWidth="1"/>
    <col min="5" max="5" width="12.33203125" customWidth="1"/>
    <col min="6" max="6" width="10.33203125" customWidth="1"/>
    <col min="7" max="7" width="18.83203125" style="74" customWidth="1"/>
    <col min="8" max="8" width="14.5" style="32" customWidth="1"/>
    <col min="9" max="9" width="11.5" style="32"/>
  </cols>
  <sheetData>
    <row r="1" spans="1:13" x14ac:dyDescent="0.2">
      <c r="B1" s="181" t="s">
        <v>117</v>
      </c>
      <c r="C1" s="182"/>
      <c r="D1" s="11"/>
      <c r="E1" s="183" t="s">
        <v>118</v>
      </c>
      <c r="F1" s="160"/>
    </row>
    <row r="2" spans="1:13" x14ac:dyDescent="0.2">
      <c r="C2" s="184"/>
      <c r="D2" s="170" t="s">
        <v>96</v>
      </c>
      <c r="E2" s="185"/>
      <c r="F2" s="186"/>
      <c r="G2" s="187"/>
      <c r="H2" s="33"/>
      <c r="I2" s="33"/>
      <c r="J2" s="2"/>
      <c r="K2" s="2"/>
      <c r="L2" s="2"/>
      <c r="M2" s="2"/>
    </row>
    <row r="3" spans="1:13" x14ac:dyDescent="0.2">
      <c r="B3" s="5" t="s">
        <v>1</v>
      </c>
      <c r="C3" s="9">
        <v>12.5</v>
      </c>
      <c r="D3" s="171">
        <f>C3/1.25</f>
        <v>10</v>
      </c>
      <c r="E3" s="4"/>
      <c r="F3" s="4"/>
    </row>
    <row r="4" spans="1:13" x14ac:dyDescent="0.2">
      <c r="B4" s="6" t="s">
        <v>2</v>
      </c>
      <c r="C4" s="9">
        <v>10</v>
      </c>
      <c r="D4" s="171">
        <f>C4/1.25</f>
        <v>8</v>
      </c>
      <c r="E4" s="4"/>
      <c r="F4" s="4"/>
    </row>
    <row r="5" spans="1:13" x14ac:dyDescent="0.2">
      <c r="B5" s="6" t="s">
        <v>3</v>
      </c>
      <c r="C5" s="9">
        <v>2</v>
      </c>
      <c r="D5" s="171">
        <f>C5/2</f>
        <v>1</v>
      </c>
      <c r="E5" s="4"/>
      <c r="F5" s="4"/>
    </row>
    <row r="6" spans="1:13" x14ac:dyDescent="0.2">
      <c r="B6" s="6" t="s">
        <v>4</v>
      </c>
      <c r="C6" s="9"/>
      <c r="D6" s="171">
        <f>C6/2</f>
        <v>0</v>
      </c>
      <c r="E6" s="4"/>
      <c r="F6" s="4"/>
    </row>
    <row r="7" spans="1:13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13" ht="39.75" customHeight="1" thickBot="1" x14ac:dyDescent="0.25">
      <c r="A8" s="909" t="s">
        <v>126</v>
      </c>
      <c r="B8" s="909"/>
      <c r="C8" s="203">
        <f>(C3*1.5+'Evaluations S6'!$N$7*C4+'Evaluations S6'!$N$8*C5)/24</f>
        <v>2.3645833333333335</v>
      </c>
      <c r="D8" s="3"/>
      <c r="E8" s="4"/>
      <c r="F8" s="4"/>
      <c r="I8"/>
    </row>
    <row r="9" spans="1:13" ht="16" thickBot="1" x14ac:dyDescent="0.25">
      <c r="A9" t="s">
        <v>590</v>
      </c>
      <c r="B9" s="41" t="s">
        <v>119</v>
      </c>
      <c r="C9" s="196" t="s">
        <v>75</v>
      </c>
      <c r="D9" s="42" t="s">
        <v>21</v>
      </c>
      <c r="E9" s="43" t="s">
        <v>22</v>
      </c>
      <c r="F9" s="43" t="s">
        <v>23</v>
      </c>
      <c r="G9" s="197" t="s">
        <v>42</v>
      </c>
      <c r="H9" s="746" t="s">
        <v>43</v>
      </c>
      <c r="I9" s="536"/>
      <c r="L9" t="s">
        <v>636</v>
      </c>
      <c r="M9" t="s">
        <v>637</v>
      </c>
    </row>
    <row r="10" spans="1:13" x14ac:dyDescent="0.2">
      <c r="A10" s="195" t="s">
        <v>117</v>
      </c>
      <c r="B10" s="590" t="s">
        <v>5</v>
      </c>
      <c r="C10" s="591" t="s">
        <v>38</v>
      </c>
      <c r="D10" s="592">
        <v>45331</v>
      </c>
      <c r="E10" s="593">
        <v>0.57291666666666663</v>
      </c>
      <c r="F10" s="593">
        <f t="shared" ref="F10:F19" si="0">E10+"1:15"</f>
        <v>0.625</v>
      </c>
      <c r="G10" s="594" t="s">
        <v>48</v>
      </c>
      <c r="H10" s="747"/>
      <c r="I10"/>
      <c r="L10" t="s">
        <v>638</v>
      </c>
    </row>
    <row r="11" spans="1:13" x14ac:dyDescent="0.2">
      <c r="A11" s="195" t="s">
        <v>117</v>
      </c>
      <c r="B11" s="560" t="s">
        <v>51</v>
      </c>
      <c r="C11" s="561" t="s">
        <v>38</v>
      </c>
      <c r="D11" s="559">
        <v>45363</v>
      </c>
      <c r="E11" s="573">
        <v>0.34375</v>
      </c>
      <c r="F11" s="562">
        <f t="shared" si="0"/>
        <v>0.39583333333333331</v>
      </c>
      <c r="G11" s="595" t="s">
        <v>48</v>
      </c>
      <c r="H11" s="748"/>
      <c r="I11" s="80"/>
      <c r="K11" s="188"/>
      <c r="L11" t="s">
        <v>639</v>
      </c>
    </row>
    <row r="12" spans="1:13" x14ac:dyDescent="0.2">
      <c r="A12" s="195" t="s">
        <v>117</v>
      </c>
      <c r="B12" s="560" t="s">
        <v>6</v>
      </c>
      <c r="C12" s="561" t="s">
        <v>38</v>
      </c>
      <c r="D12" s="559">
        <v>45334</v>
      </c>
      <c r="E12" s="573">
        <v>0.34375</v>
      </c>
      <c r="F12" s="562">
        <f t="shared" si="0"/>
        <v>0.39583333333333331</v>
      </c>
      <c r="G12" s="595" t="s">
        <v>48</v>
      </c>
      <c r="H12" s="748"/>
      <c r="I12" s="80"/>
      <c r="K12" s="189"/>
    </row>
    <row r="13" spans="1:13" x14ac:dyDescent="0.2">
      <c r="A13" s="195" t="s">
        <v>117</v>
      </c>
      <c r="B13" s="560" t="s">
        <v>7</v>
      </c>
      <c r="C13" s="561" t="s">
        <v>38</v>
      </c>
      <c r="D13" s="559">
        <v>45334</v>
      </c>
      <c r="E13" s="573">
        <v>0.46875</v>
      </c>
      <c r="F13" s="562">
        <f t="shared" si="0"/>
        <v>0.52083333333333337</v>
      </c>
      <c r="G13" s="595" t="s">
        <v>48</v>
      </c>
      <c r="H13" s="748"/>
      <c r="I13" s="80"/>
      <c r="K13" s="189"/>
    </row>
    <row r="14" spans="1:13" x14ac:dyDescent="0.2">
      <c r="A14" s="195" t="s">
        <v>117</v>
      </c>
      <c r="B14" s="560" t="s">
        <v>8</v>
      </c>
      <c r="C14" s="561" t="s">
        <v>38</v>
      </c>
      <c r="D14" s="559">
        <v>45338</v>
      </c>
      <c r="E14" s="573">
        <v>0.63541666666666663</v>
      </c>
      <c r="F14" s="562">
        <f t="shared" si="0"/>
        <v>0.6875</v>
      </c>
      <c r="G14" s="595" t="s">
        <v>48</v>
      </c>
      <c r="H14" s="748"/>
      <c r="I14" s="80"/>
      <c r="K14" s="189"/>
      <c r="L14" t="s">
        <v>641</v>
      </c>
      <c r="M14" t="s">
        <v>640</v>
      </c>
    </row>
    <row r="15" spans="1:13" x14ac:dyDescent="0.2">
      <c r="A15" s="195" t="s">
        <v>117</v>
      </c>
      <c r="B15" s="560" t="s">
        <v>9</v>
      </c>
      <c r="C15" s="561" t="s">
        <v>38</v>
      </c>
      <c r="D15" s="559">
        <v>45341</v>
      </c>
      <c r="E15" s="573">
        <v>0.34375</v>
      </c>
      <c r="F15" s="562">
        <f t="shared" si="0"/>
        <v>0.39583333333333331</v>
      </c>
      <c r="G15" s="595" t="s">
        <v>48</v>
      </c>
      <c r="H15" s="748"/>
      <c r="I15"/>
      <c r="K15" s="132"/>
    </row>
    <row r="16" spans="1:13" x14ac:dyDescent="0.2">
      <c r="A16" s="195" t="s">
        <v>117</v>
      </c>
      <c r="B16" s="560" t="s">
        <v>10</v>
      </c>
      <c r="C16" s="561" t="s">
        <v>38</v>
      </c>
      <c r="D16" s="559">
        <v>45342</v>
      </c>
      <c r="E16" s="573">
        <v>0.63541666666666663</v>
      </c>
      <c r="F16" s="562">
        <f t="shared" si="0"/>
        <v>0.6875</v>
      </c>
      <c r="G16" s="595" t="s">
        <v>48</v>
      </c>
      <c r="H16" s="748"/>
      <c r="I16" s="82"/>
    </row>
    <row r="17" spans="1:11" x14ac:dyDescent="0.2">
      <c r="A17" s="195" t="s">
        <v>117</v>
      </c>
      <c r="B17" s="560" t="s">
        <v>27</v>
      </c>
      <c r="C17" s="561" t="s">
        <v>38</v>
      </c>
      <c r="D17" s="559">
        <v>45345</v>
      </c>
      <c r="E17" s="573">
        <v>0.34375</v>
      </c>
      <c r="F17" s="562">
        <f t="shared" si="0"/>
        <v>0.39583333333333331</v>
      </c>
      <c r="G17" s="595" t="s">
        <v>48</v>
      </c>
      <c r="H17" s="748"/>
      <c r="I17"/>
    </row>
    <row r="18" spans="1:11" x14ac:dyDescent="0.2">
      <c r="A18" s="195" t="s">
        <v>117</v>
      </c>
      <c r="B18" s="560" t="s">
        <v>28</v>
      </c>
      <c r="C18" s="561" t="s">
        <v>38</v>
      </c>
      <c r="D18" s="559">
        <v>45355</v>
      </c>
      <c r="E18" s="573">
        <v>0.34375</v>
      </c>
      <c r="F18" s="562">
        <f t="shared" si="0"/>
        <v>0.39583333333333331</v>
      </c>
      <c r="G18" s="595" t="s">
        <v>48</v>
      </c>
      <c r="H18" s="748"/>
      <c r="I18"/>
    </row>
    <row r="19" spans="1:11" ht="15" customHeight="1" x14ac:dyDescent="0.2">
      <c r="A19" s="195" t="s">
        <v>117</v>
      </c>
      <c r="B19" s="560" t="s">
        <v>50</v>
      </c>
      <c r="C19" s="561" t="s">
        <v>38</v>
      </c>
      <c r="D19" s="559">
        <v>45355</v>
      </c>
      <c r="E19" s="573">
        <v>0.40625</v>
      </c>
      <c r="F19" s="562">
        <f t="shared" si="0"/>
        <v>0.45833333333333331</v>
      </c>
      <c r="G19" s="595" t="s">
        <v>48</v>
      </c>
      <c r="H19" s="748"/>
      <c r="I19" s="192"/>
      <c r="K19" s="192"/>
    </row>
    <row r="20" spans="1:11" x14ac:dyDescent="0.2">
      <c r="A20" s="195" t="s">
        <v>117</v>
      </c>
      <c r="B20" s="560" t="s">
        <v>39</v>
      </c>
      <c r="C20" s="561" t="s">
        <v>38</v>
      </c>
      <c r="D20" s="559">
        <v>45390</v>
      </c>
      <c r="E20" s="573">
        <v>0.57291666666666663</v>
      </c>
      <c r="F20" s="562">
        <f>E20+"2:20"</f>
        <v>0.67013888888888884</v>
      </c>
      <c r="G20" s="595"/>
      <c r="H20" s="748"/>
      <c r="I20" s="192"/>
      <c r="K20" s="192"/>
    </row>
    <row r="21" spans="1:11" x14ac:dyDescent="0.2">
      <c r="A21" s="195" t="s">
        <v>117</v>
      </c>
      <c r="B21" s="560" t="s">
        <v>11</v>
      </c>
      <c r="C21" s="561" t="s">
        <v>612</v>
      </c>
      <c r="D21" s="559">
        <v>45341</v>
      </c>
      <c r="E21" s="573">
        <v>0.40625</v>
      </c>
      <c r="F21" s="562">
        <f t="shared" ref="F21:F32" si="1">E21+"1:15"</f>
        <v>0.45833333333333331</v>
      </c>
      <c r="G21" s="595" t="s">
        <v>643</v>
      </c>
      <c r="H21" s="748"/>
      <c r="I21"/>
    </row>
    <row r="22" spans="1:11" x14ac:dyDescent="0.2">
      <c r="A22" s="195" t="s">
        <v>117</v>
      </c>
      <c r="B22" s="560" t="s">
        <v>11</v>
      </c>
      <c r="C22" s="561" t="s">
        <v>642</v>
      </c>
      <c r="D22" s="559">
        <v>45341</v>
      </c>
      <c r="E22" s="573">
        <v>0.40625</v>
      </c>
      <c r="F22" s="562">
        <f t="shared" si="1"/>
        <v>0.45833333333333331</v>
      </c>
      <c r="G22" s="595" t="s">
        <v>643</v>
      </c>
      <c r="H22" s="748"/>
      <c r="I22" s="82"/>
    </row>
    <row r="23" spans="1:11" x14ac:dyDescent="0.2">
      <c r="A23" s="195" t="s">
        <v>117</v>
      </c>
      <c r="B23" s="560" t="s">
        <v>11</v>
      </c>
      <c r="C23" s="561" t="s">
        <v>613</v>
      </c>
      <c r="D23" s="559">
        <v>45341</v>
      </c>
      <c r="E23" s="573">
        <v>0.40625</v>
      </c>
      <c r="F23" s="562">
        <f t="shared" si="1"/>
        <v>0.45833333333333331</v>
      </c>
      <c r="G23" s="595" t="s">
        <v>643</v>
      </c>
      <c r="H23" s="748"/>
      <c r="I23"/>
    </row>
    <row r="24" spans="1:11" x14ac:dyDescent="0.2">
      <c r="A24" s="195" t="s">
        <v>117</v>
      </c>
      <c r="B24" s="560" t="s">
        <v>12</v>
      </c>
      <c r="C24" s="561" t="s">
        <v>642</v>
      </c>
      <c r="D24" s="559">
        <v>45342</v>
      </c>
      <c r="E24" s="573">
        <v>0.69791666666666663</v>
      </c>
      <c r="F24" s="562">
        <f t="shared" si="1"/>
        <v>0.75</v>
      </c>
      <c r="G24" s="595" t="s">
        <v>643</v>
      </c>
      <c r="H24" s="749"/>
      <c r="I24" s="82"/>
    </row>
    <row r="25" spans="1:11" x14ac:dyDescent="0.2">
      <c r="A25" s="195" t="s">
        <v>117</v>
      </c>
      <c r="B25" s="560" t="s">
        <v>12</v>
      </c>
      <c r="C25" s="561" t="s">
        <v>613</v>
      </c>
      <c r="D25" s="559">
        <v>45342</v>
      </c>
      <c r="E25" s="573">
        <v>0.69791666666666663</v>
      </c>
      <c r="F25" s="562">
        <f t="shared" si="1"/>
        <v>0.75</v>
      </c>
      <c r="G25" s="595" t="s">
        <v>643</v>
      </c>
      <c r="H25" s="748"/>
      <c r="I25" s="80"/>
    </row>
    <row r="26" spans="1:11" x14ac:dyDescent="0.2">
      <c r="A26" s="195" t="s">
        <v>117</v>
      </c>
      <c r="B26" s="560" t="s">
        <v>12</v>
      </c>
      <c r="C26" s="561" t="s">
        <v>612</v>
      </c>
      <c r="D26" s="559">
        <v>45342</v>
      </c>
      <c r="E26" s="573">
        <v>0.69791666666666663</v>
      </c>
      <c r="F26" s="562">
        <f t="shared" si="1"/>
        <v>0.75</v>
      </c>
      <c r="G26" s="595" t="s">
        <v>643</v>
      </c>
      <c r="H26" s="749"/>
      <c r="I26"/>
      <c r="K26" s="132"/>
    </row>
    <row r="27" spans="1:11" x14ac:dyDescent="0.2">
      <c r="A27" s="195" t="s">
        <v>117</v>
      </c>
      <c r="B27" s="560" t="s">
        <v>13</v>
      </c>
      <c r="C27" s="561" t="s">
        <v>612</v>
      </c>
      <c r="D27" s="559">
        <v>45345</v>
      </c>
      <c r="E27" s="573">
        <v>0.40625</v>
      </c>
      <c r="F27" s="562">
        <f t="shared" si="1"/>
        <v>0.45833333333333331</v>
      </c>
      <c r="G27" s="595" t="s">
        <v>643</v>
      </c>
      <c r="H27" s="748"/>
      <c r="I27" s="80"/>
      <c r="K27" s="189"/>
    </row>
    <row r="28" spans="1:11" x14ac:dyDescent="0.2">
      <c r="A28" s="195" t="s">
        <v>117</v>
      </c>
      <c r="B28" s="560" t="s">
        <v>13</v>
      </c>
      <c r="C28" s="561" t="s">
        <v>642</v>
      </c>
      <c r="D28" s="559">
        <v>45345</v>
      </c>
      <c r="E28" s="573">
        <v>0.40625</v>
      </c>
      <c r="F28" s="562">
        <f t="shared" si="1"/>
        <v>0.45833333333333331</v>
      </c>
      <c r="G28" s="595" t="s">
        <v>643</v>
      </c>
      <c r="H28" s="748"/>
      <c r="I28" s="80"/>
      <c r="K28" s="132"/>
    </row>
    <row r="29" spans="1:11" x14ac:dyDescent="0.2">
      <c r="A29" s="195" t="s">
        <v>117</v>
      </c>
      <c r="B29" s="560" t="s">
        <v>13</v>
      </c>
      <c r="C29" s="561" t="s">
        <v>613</v>
      </c>
      <c r="D29" s="559">
        <v>45345</v>
      </c>
      <c r="E29" s="573">
        <v>0.40625</v>
      </c>
      <c r="F29" s="562">
        <f t="shared" si="1"/>
        <v>0.45833333333333331</v>
      </c>
      <c r="G29" s="595" t="s">
        <v>643</v>
      </c>
      <c r="H29" s="748"/>
      <c r="I29" s="82"/>
      <c r="K29" s="189"/>
    </row>
    <row r="30" spans="1:11" x14ac:dyDescent="0.2">
      <c r="A30" s="195" t="s">
        <v>117</v>
      </c>
      <c r="B30" s="560" t="s">
        <v>14</v>
      </c>
      <c r="C30" s="561" t="s">
        <v>612</v>
      </c>
      <c r="D30" s="559">
        <v>45355</v>
      </c>
      <c r="E30" s="573">
        <v>0.46875</v>
      </c>
      <c r="F30" s="562">
        <f t="shared" si="1"/>
        <v>0.52083333333333337</v>
      </c>
      <c r="G30" s="595" t="s">
        <v>643</v>
      </c>
      <c r="H30" s="748"/>
      <c r="I30"/>
    </row>
    <row r="31" spans="1:11" x14ac:dyDescent="0.2">
      <c r="A31" s="195" t="s">
        <v>117</v>
      </c>
      <c r="B31" s="560" t="s">
        <v>14</v>
      </c>
      <c r="C31" s="561" t="s">
        <v>642</v>
      </c>
      <c r="D31" s="559">
        <v>45355</v>
      </c>
      <c r="E31" s="573">
        <v>0.46875</v>
      </c>
      <c r="F31" s="562">
        <f t="shared" si="1"/>
        <v>0.52083333333333337</v>
      </c>
      <c r="G31" s="595" t="s">
        <v>643</v>
      </c>
      <c r="H31" s="748"/>
      <c r="I31"/>
    </row>
    <row r="32" spans="1:11" x14ac:dyDescent="0.2">
      <c r="A32" s="195" t="s">
        <v>117</v>
      </c>
      <c r="B32" s="560" t="s">
        <v>14</v>
      </c>
      <c r="C32" s="561" t="s">
        <v>613</v>
      </c>
      <c r="D32" s="559">
        <v>45355</v>
      </c>
      <c r="E32" s="573">
        <v>0.46875</v>
      </c>
      <c r="F32" s="562">
        <f t="shared" si="1"/>
        <v>0.52083333333333337</v>
      </c>
      <c r="G32" s="595" t="s">
        <v>643</v>
      </c>
      <c r="H32" s="750"/>
      <c r="I32"/>
    </row>
    <row r="33" spans="1:9" x14ac:dyDescent="0.2">
      <c r="A33" s="195" t="s">
        <v>117</v>
      </c>
      <c r="B33" s="560" t="s">
        <v>15</v>
      </c>
      <c r="C33" s="561" t="s">
        <v>141</v>
      </c>
      <c r="D33" s="559">
        <v>45355</v>
      </c>
      <c r="E33" s="573">
        <v>0.64583333333333337</v>
      </c>
      <c r="F33" s="562">
        <f>E33+"2:00"</f>
        <v>0.72916666666666674</v>
      </c>
      <c r="G33" s="595" t="s">
        <v>48</v>
      </c>
      <c r="H33" s="748"/>
      <c r="I33" s="82"/>
    </row>
    <row r="34" spans="1:9" x14ac:dyDescent="0.2">
      <c r="A34" s="195" t="s">
        <v>117</v>
      </c>
      <c r="B34" s="560" t="s">
        <v>15</v>
      </c>
      <c r="C34" s="561" t="s">
        <v>144</v>
      </c>
      <c r="D34" s="559">
        <v>45356</v>
      </c>
      <c r="E34" s="573">
        <v>0.57291666666666663</v>
      </c>
      <c r="F34" s="562">
        <f>E34+"2:00"</f>
        <v>0.65625</v>
      </c>
      <c r="G34" s="595" t="s">
        <v>48</v>
      </c>
      <c r="H34" s="748"/>
      <c r="I34"/>
    </row>
    <row r="35" spans="1:9" x14ac:dyDescent="0.2">
      <c r="A35" s="195" t="s">
        <v>117</v>
      </c>
      <c r="B35" s="596" t="s">
        <v>15</v>
      </c>
      <c r="C35" s="597" t="s">
        <v>143</v>
      </c>
      <c r="D35" s="598">
        <v>45357</v>
      </c>
      <c r="E35" s="599">
        <v>0.34375</v>
      </c>
      <c r="F35" s="600">
        <f>E35+"2:00"</f>
        <v>0.42708333333333331</v>
      </c>
      <c r="G35" s="595" t="s">
        <v>48</v>
      </c>
      <c r="H35" s="751"/>
      <c r="I35"/>
    </row>
    <row r="36" spans="1:9" x14ac:dyDescent="0.2">
      <c r="A36" s="195" t="s">
        <v>117</v>
      </c>
      <c r="B36" s="560" t="s">
        <v>15</v>
      </c>
      <c r="C36" s="561" t="s">
        <v>142</v>
      </c>
      <c r="D36" s="559">
        <v>45359</v>
      </c>
      <c r="E36" s="573">
        <v>0.34375</v>
      </c>
      <c r="F36" s="562">
        <f>E36+"2:00"</f>
        <v>0.42708333333333331</v>
      </c>
      <c r="G36" s="595" t="s">
        <v>48</v>
      </c>
      <c r="H36" s="748"/>
      <c r="I36"/>
    </row>
    <row r="37" spans="1:9" x14ac:dyDescent="0.2">
      <c r="A37" s="195" t="s">
        <v>117</v>
      </c>
      <c r="B37" s="560" t="s">
        <v>16</v>
      </c>
      <c r="C37" s="561" t="s">
        <v>612</v>
      </c>
      <c r="D37" s="559">
        <v>45363</v>
      </c>
      <c r="E37" s="573">
        <v>0.40625</v>
      </c>
      <c r="F37" s="562">
        <f t="shared" ref="F37:F45" si="2">E37+"1:15"</f>
        <v>0.45833333333333331</v>
      </c>
      <c r="G37" s="595" t="s">
        <v>643</v>
      </c>
      <c r="H37" s="748"/>
      <c r="I37"/>
    </row>
    <row r="38" spans="1:9" x14ac:dyDescent="0.2">
      <c r="A38" s="195" t="s">
        <v>117</v>
      </c>
      <c r="B38" s="560" t="s">
        <v>16</v>
      </c>
      <c r="C38" s="561" t="s">
        <v>642</v>
      </c>
      <c r="D38" s="559">
        <v>45363</v>
      </c>
      <c r="E38" s="573">
        <v>0.40625</v>
      </c>
      <c r="F38" s="562">
        <f t="shared" si="2"/>
        <v>0.45833333333333331</v>
      </c>
      <c r="G38" s="595" t="s">
        <v>643</v>
      </c>
      <c r="H38" s="748"/>
      <c r="I38"/>
    </row>
    <row r="39" spans="1:9" x14ac:dyDescent="0.2">
      <c r="A39" s="195" t="s">
        <v>117</v>
      </c>
      <c r="B39" s="560" t="s">
        <v>16</v>
      </c>
      <c r="C39" s="561" t="s">
        <v>613</v>
      </c>
      <c r="D39" s="559">
        <v>45363</v>
      </c>
      <c r="E39" s="573">
        <v>0.40625</v>
      </c>
      <c r="F39" s="562">
        <f t="shared" si="2"/>
        <v>0.45833333333333331</v>
      </c>
      <c r="G39" s="595" t="s">
        <v>643</v>
      </c>
      <c r="H39" s="748"/>
      <c r="I39"/>
    </row>
    <row r="40" spans="1:9" x14ac:dyDescent="0.2">
      <c r="A40" s="195" t="s">
        <v>117</v>
      </c>
      <c r="B40" s="560" t="s">
        <v>33</v>
      </c>
      <c r="C40" s="561" t="s">
        <v>612</v>
      </c>
      <c r="D40" s="559">
        <v>45369</v>
      </c>
      <c r="E40" s="573">
        <v>0.34375</v>
      </c>
      <c r="F40" s="562">
        <f t="shared" si="2"/>
        <v>0.39583333333333331</v>
      </c>
      <c r="G40" s="595" t="s">
        <v>643</v>
      </c>
      <c r="H40" s="748"/>
      <c r="I40"/>
    </row>
    <row r="41" spans="1:9" x14ac:dyDescent="0.2">
      <c r="A41" s="195" t="s">
        <v>117</v>
      </c>
      <c r="B41" s="560" t="s">
        <v>33</v>
      </c>
      <c r="C41" s="561" t="s">
        <v>642</v>
      </c>
      <c r="D41" s="559">
        <v>45369</v>
      </c>
      <c r="E41" s="573">
        <v>0.34375</v>
      </c>
      <c r="F41" s="562">
        <f t="shared" si="2"/>
        <v>0.39583333333333331</v>
      </c>
      <c r="G41" s="595" t="s">
        <v>643</v>
      </c>
      <c r="H41" s="748"/>
      <c r="I41"/>
    </row>
    <row r="42" spans="1:9" x14ac:dyDescent="0.2">
      <c r="A42" s="195" t="s">
        <v>117</v>
      </c>
      <c r="B42" s="560" t="s">
        <v>33</v>
      </c>
      <c r="C42" s="561" t="s">
        <v>613</v>
      </c>
      <c r="D42" s="559">
        <v>45369</v>
      </c>
      <c r="E42" s="573">
        <v>0.34375</v>
      </c>
      <c r="F42" s="562">
        <f t="shared" si="2"/>
        <v>0.39583333333333331</v>
      </c>
      <c r="G42" s="595" t="s">
        <v>643</v>
      </c>
      <c r="H42" s="748"/>
      <c r="I42"/>
    </row>
    <row r="43" spans="1:9" x14ac:dyDescent="0.2">
      <c r="A43" s="195" t="s">
        <v>117</v>
      </c>
      <c r="B43" s="560" t="s">
        <v>34</v>
      </c>
      <c r="C43" s="561" t="s">
        <v>612</v>
      </c>
      <c r="D43" s="559">
        <v>45369</v>
      </c>
      <c r="E43" s="573">
        <v>0.40625</v>
      </c>
      <c r="F43" s="562">
        <f t="shared" si="2"/>
        <v>0.45833333333333331</v>
      </c>
      <c r="G43" s="595" t="s">
        <v>643</v>
      </c>
      <c r="H43" s="748"/>
      <c r="I43"/>
    </row>
    <row r="44" spans="1:9" x14ac:dyDescent="0.2">
      <c r="A44" s="195" t="s">
        <v>117</v>
      </c>
      <c r="B44" s="560" t="s">
        <v>34</v>
      </c>
      <c r="C44" s="561" t="s">
        <v>642</v>
      </c>
      <c r="D44" s="559">
        <v>45369</v>
      </c>
      <c r="E44" s="573">
        <v>0.40625</v>
      </c>
      <c r="F44" s="562">
        <f t="shared" si="2"/>
        <v>0.45833333333333331</v>
      </c>
      <c r="G44" s="595" t="s">
        <v>643</v>
      </c>
      <c r="H44" s="748"/>
      <c r="I44"/>
    </row>
    <row r="45" spans="1:9" x14ac:dyDescent="0.2">
      <c r="A45" s="195" t="s">
        <v>117</v>
      </c>
      <c r="B45" s="560" t="s">
        <v>34</v>
      </c>
      <c r="C45" s="561" t="s">
        <v>613</v>
      </c>
      <c r="D45" s="559">
        <v>45369</v>
      </c>
      <c r="E45" s="573">
        <v>0.40625</v>
      </c>
      <c r="F45" s="562">
        <f t="shared" si="2"/>
        <v>0.45833333333333331</v>
      </c>
      <c r="G45" s="595" t="s">
        <v>643</v>
      </c>
      <c r="H45" s="748"/>
      <c r="I45"/>
    </row>
  </sheetData>
  <sortState xmlns:xlrd2="http://schemas.microsoft.com/office/spreadsheetml/2017/richdata2" ref="B10:I45">
    <sortCondition ref="D10:D45"/>
    <sortCondition ref="E10:E45"/>
  </sortState>
  <mergeCells count="1">
    <mergeCell ref="A8:B8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DE9D9"/>
    <pageSetUpPr fitToPage="1"/>
  </sheetPr>
  <dimension ref="A1:O35"/>
  <sheetViews>
    <sheetView topLeftCell="A10" zoomScale="150" zoomScaleNormal="150" workbookViewId="0">
      <selection activeCell="L19" sqref="L19"/>
    </sheetView>
  </sheetViews>
  <sheetFormatPr baseColWidth="10" defaultRowHeight="15" x14ac:dyDescent="0.2"/>
  <cols>
    <col min="1" max="1" width="17.6640625" customWidth="1"/>
    <col min="2" max="2" width="9.6640625" customWidth="1"/>
    <col min="3" max="3" width="9.5" customWidth="1"/>
    <col min="4" max="4" width="23.5" customWidth="1"/>
    <col min="5" max="5" width="13.1640625" customWidth="1"/>
    <col min="6" max="6" width="10.5" customWidth="1"/>
    <col min="7" max="7" width="15" customWidth="1"/>
    <col min="8" max="8" width="20.6640625" customWidth="1"/>
  </cols>
  <sheetData>
    <row r="1" spans="1:15" x14ac:dyDescent="0.2">
      <c r="B1" t="s">
        <v>31</v>
      </c>
      <c r="D1" s="11"/>
      <c r="E1" s="10"/>
      <c r="F1" s="10"/>
      <c r="G1" s="10"/>
    </row>
    <row r="2" spans="1:15" x14ac:dyDescent="0.2">
      <c r="B2" s="16" t="s">
        <v>32</v>
      </c>
      <c r="C2" s="17"/>
      <c r="D2" s="170" t="s">
        <v>96</v>
      </c>
      <c r="E2" s="2"/>
      <c r="F2" s="2"/>
      <c r="G2" s="2"/>
    </row>
    <row r="3" spans="1:15" x14ac:dyDescent="0.2">
      <c r="B3" s="5" t="s">
        <v>1</v>
      </c>
      <c r="C3" s="9">
        <v>13.75</v>
      </c>
      <c r="D3" s="171">
        <f>C3/1.25</f>
        <v>11</v>
      </c>
      <c r="E3" s="4"/>
      <c r="F3" s="4"/>
      <c r="G3" s="4"/>
    </row>
    <row r="4" spans="1:15" x14ac:dyDescent="0.2">
      <c r="B4" s="6" t="s">
        <v>2</v>
      </c>
      <c r="C4" s="9">
        <v>8.75</v>
      </c>
      <c r="D4" s="171">
        <f>C4/1.25</f>
        <v>7</v>
      </c>
      <c r="E4" s="4"/>
      <c r="F4" s="4"/>
      <c r="G4" s="4"/>
    </row>
    <row r="5" spans="1:15" x14ac:dyDescent="0.2">
      <c r="B5" s="6" t="s">
        <v>3</v>
      </c>
      <c r="C5" s="9"/>
      <c r="D5" s="171">
        <f>C5/4</f>
        <v>0</v>
      </c>
      <c r="E5" s="4"/>
      <c r="F5" s="4"/>
      <c r="G5" s="4"/>
    </row>
    <row r="6" spans="1:15" x14ac:dyDescent="0.2">
      <c r="B6" s="6" t="s">
        <v>4</v>
      </c>
      <c r="C6" s="9"/>
      <c r="D6" s="171">
        <f>C6/2</f>
        <v>0</v>
      </c>
      <c r="E6" s="4"/>
      <c r="F6" s="4"/>
      <c r="G6" s="4"/>
    </row>
    <row r="7" spans="1:15" x14ac:dyDescent="0.2">
      <c r="B7" s="6" t="s">
        <v>25</v>
      </c>
      <c r="C7" s="9">
        <v>3</v>
      </c>
      <c r="D7" s="171">
        <f>C7/3</f>
        <v>1</v>
      </c>
      <c r="E7" s="4"/>
      <c r="F7" s="4"/>
      <c r="G7" s="4"/>
    </row>
    <row r="8" spans="1:15" ht="43.5" customHeight="1" x14ac:dyDescent="0.2">
      <c r="A8" s="909" t="s">
        <v>126</v>
      </c>
      <c r="B8" s="909"/>
      <c r="C8" s="203">
        <f>(C3*1.5+'Evaluations S6'!$N$7*C4+'Evaluations S6'!$N$8*C5)/24</f>
        <v>1.953125</v>
      </c>
      <c r="D8" s="171"/>
      <c r="E8" s="4"/>
      <c r="F8" s="4"/>
      <c r="G8" s="4"/>
    </row>
    <row r="9" spans="1:15" ht="16" thickBot="1" x14ac:dyDescent="0.25">
      <c r="B9" s="7"/>
      <c r="C9" s="8"/>
      <c r="D9" s="3"/>
      <c r="E9" s="4"/>
      <c r="F9" s="4"/>
      <c r="G9" s="4"/>
      <c r="I9" s="80"/>
      <c r="J9" s="910"/>
      <c r="K9" s="910"/>
      <c r="M9" s="80"/>
      <c r="N9" s="910"/>
      <c r="O9" s="910"/>
    </row>
    <row r="10" spans="1:15" s="114" customFormat="1" ht="16" x14ac:dyDescent="0.2">
      <c r="A10" s="114" t="s">
        <v>590</v>
      </c>
      <c r="B10" s="111" t="s">
        <v>79</v>
      </c>
      <c r="C10" s="112" t="s">
        <v>45</v>
      </c>
      <c r="D10" s="113" t="s">
        <v>21</v>
      </c>
      <c r="E10" s="762" t="s">
        <v>22</v>
      </c>
      <c r="F10" s="762" t="s">
        <v>23</v>
      </c>
      <c r="G10" s="763" t="s">
        <v>42</v>
      </c>
      <c r="H10" s="763" t="s">
        <v>127</v>
      </c>
      <c r="I10" s="107" t="s">
        <v>602</v>
      </c>
      <c r="J10" s="180"/>
      <c r="K10" s="180"/>
      <c r="M10" s="107"/>
      <c r="N10" s="180"/>
      <c r="O10" s="180"/>
    </row>
    <row r="11" spans="1:15" ht="16" thickBot="1" x14ac:dyDescent="0.25">
      <c r="A11" s="17" t="s">
        <v>32</v>
      </c>
      <c r="B11" s="560" t="s">
        <v>5</v>
      </c>
      <c r="C11" s="561" t="s">
        <v>38</v>
      </c>
      <c r="D11" s="559">
        <v>45327</v>
      </c>
      <c r="E11" s="90">
        <v>0.55208333333333337</v>
      </c>
      <c r="F11" s="90">
        <f t="shared" ref="F11:F26" si="0">E11+"1:15"</f>
        <v>0.60416666666666674</v>
      </c>
      <c r="G11" s="764" t="s">
        <v>591</v>
      </c>
      <c r="H11" s="765"/>
      <c r="I11" s="80"/>
      <c r="J11" s="183"/>
      <c r="K11" s="183"/>
      <c r="M11" s="80"/>
      <c r="N11" s="183"/>
      <c r="O11" s="183"/>
    </row>
    <row r="12" spans="1:15" x14ac:dyDescent="0.2">
      <c r="A12" s="17" t="s">
        <v>32</v>
      </c>
      <c r="B12" s="560" t="s">
        <v>6</v>
      </c>
      <c r="C12" s="561" t="s">
        <v>38</v>
      </c>
      <c r="D12" s="559">
        <v>45335</v>
      </c>
      <c r="E12" s="91">
        <v>0.46875</v>
      </c>
      <c r="F12" s="90">
        <f t="shared" si="0"/>
        <v>0.52083333333333337</v>
      </c>
      <c r="G12" s="764" t="s">
        <v>591</v>
      </c>
      <c r="H12" s="766"/>
      <c r="I12" s="80"/>
      <c r="J12" s="183"/>
      <c r="K12" s="183"/>
      <c r="M12" s="80"/>
      <c r="N12" s="183"/>
      <c r="O12" s="183"/>
    </row>
    <row r="13" spans="1:15" ht="16" thickBot="1" x14ac:dyDescent="0.25">
      <c r="A13" s="17" t="s">
        <v>32</v>
      </c>
      <c r="B13" s="560" t="s">
        <v>7</v>
      </c>
      <c r="C13" s="561" t="s">
        <v>38</v>
      </c>
      <c r="D13" s="559">
        <v>45336</v>
      </c>
      <c r="E13" s="91">
        <v>0.34375</v>
      </c>
      <c r="F13" s="90">
        <f t="shared" si="0"/>
        <v>0.39583333333333331</v>
      </c>
      <c r="G13" s="764" t="s">
        <v>591</v>
      </c>
      <c r="H13" s="765"/>
      <c r="I13" s="80"/>
      <c r="J13" s="183"/>
      <c r="K13" s="80"/>
      <c r="M13" s="80"/>
      <c r="N13" s="183"/>
      <c r="O13" s="183"/>
    </row>
    <row r="14" spans="1:15" x14ac:dyDescent="0.2">
      <c r="A14" s="17" t="s">
        <v>32</v>
      </c>
      <c r="B14" s="560" t="s">
        <v>11</v>
      </c>
      <c r="C14" s="561" t="s">
        <v>38</v>
      </c>
      <c r="D14" s="559">
        <v>45336</v>
      </c>
      <c r="E14" s="91">
        <v>0.39583333333333331</v>
      </c>
      <c r="F14" s="90">
        <f t="shared" si="0"/>
        <v>0.44791666666666663</v>
      </c>
      <c r="G14" s="764" t="s">
        <v>592</v>
      </c>
      <c r="H14" s="766"/>
      <c r="I14" s="80"/>
      <c r="J14" s="183"/>
      <c r="K14" s="183"/>
      <c r="M14" s="80"/>
      <c r="N14" s="183"/>
      <c r="O14" s="183"/>
    </row>
    <row r="15" spans="1:15" ht="16" thickBot="1" x14ac:dyDescent="0.25">
      <c r="A15" s="17" t="s">
        <v>32</v>
      </c>
      <c r="B15" s="560" t="s">
        <v>12</v>
      </c>
      <c r="C15" s="561" t="s">
        <v>38</v>
      </c>
      <c r="D15" s="559">
        <v>45336</v>
      </c>
      <c r="E15" s="90">
        <v>0.46875</v>
      </c>
      <c r="F15" s="90">
        <f t="shared" si="0"/>
        <v>0.52083333333333337</v>
      </c>
      <c r="G15" s="764" t="s">
        <v>592</v>
      </c>
      <c r="H15" s="765"/>
      <c r="I15" s="80"/>
      <c r="J15" s="183"/>
      <c r="K15" s="183"/>
      <c r="M15" s="80"/>
      <c r="N15" s="183"/>
      <c r="O15" s="183"/>
    </row>
    <row r="16" spans="1:15" x14ac:dyDescent="0.2">
      <c r="A16" s="17" t="s">
        <v>32</v>
      </c>
      <c r="B16" s="560" t="s">
        <v>8</v>
      </c>
      <c r="C16" s="561" t="s">
        <v>38</v>
      </c>
      <c r="D16" s="559">
        <v>45338</v>
      </c>
      <c r="E16" s="90">
        <v>0.69791666666666663</v>
      </c>
      <c r="F16" s="90">
        <f t="shared" si="0"/>
        <v>0.75</v>
      </c>
      <c r="G16" s="764" t="s">
        <v>591</v>
      </c>
      <c r="H16" s="766"/>
      <c r="I16" s="80"/>
      <c r="J16" s="183"/>
      <c r="K16" s="183"/>
      <c r="M16" s="80"/>
      <c r="N16" s="183"/>
      <c r="O16" s="183"/>
    </row>
    <row r="17" spans="1:15" ht="16" thickBot="1" x14ac:dyDescent="0.25">
      <c r="A17" s="17" t="s">
        <v>32</v>
      </c>
      <c r="B17" s="560" t="s">
        <v>13</v>
      </c>
      <c r="C17" s="561" t="s">
        <v>38</v>
      </c>
      <c r="D17" s="559">
        <v>45341</v>
      </c>
      <c r="E17" s="91">
        <v>0.46875</v>
      </c>
      <c r="F17" s="90">
        <f t="shared" si="0"/>
        <v>0.52083333333333337</v>
      </c>
      <c r="G17" s="764" t="s">
        <v>592</v>
      </c>
      <c r="H17" s="765"/>
      <c r="I17" s="80"/>
      <c r="J17" s="183"/>
      <c r="K17" s="183"/>
      <c r="M17" s="80"/>
      <c r="N17" s="183"/>
      <c r="O17" s="183"/>
    </row>
    <row r="18" spans="1:15" x14ac:dyDescent="0.2">
      <c r="A18" s="17" t="s">
        <v>32</v>
      </c>
      <c r="B18" s="560" t="s">
        <v>9</v>
      </c>
      <c r="C18" s="561" t="s">
        <v>38</v>
      </c>
      <c r="D18" s="559">
        <v>45342</v>
      </c>
      <c r="E18" s="91">
        <v>0.34375</v>
      </c>
      <c r="F18" s="90">
        <f t="shared" si="0"/>
        <v>0.39583333333333331</v>
      </c>
      <c r="G18" s="764" t="s">
        <v>591</v>
      </c>
      <c r="H18" s="766"/>
      <c r="I18" s="80"/>
      <c r="J18" s="183"/>
      <c r="K18" s="183"/>
      <c r="M18" s="80"/>
      <c r="N18" s="183"/>
      <c r="O18" s="183"/>
    </row>
    <row r="19" spans="1:15" ht="16" thickBot="1" x14ac:dyDescent="0.25">
      <c r="A19" s="17" t="s">
        <v>32</v>
      </c>
      <c r="B19" s="560" t="s">
        <v>14</v>
      </c>
      <c r="C19" s="561" t="s">
        <v>38</v>
      </c>
      <c r="D19" s="559">
        <v>45342</v>
      </c>
      <c r="E19" s="90">
        <v>0.40625</v>
      </c>
      <c r="F19" s="90">
        <f t="shared" si="0"/>
        <v>0.45833333333333331</v>
      </c>
      <c r="G19" s="764" t="s">
        <v>593</v>
      </c>
      <c r="H19" s="765"/>
      <c r="I19" s="80"/>
      <c r="J19" s="183"/>
      <c r="K19" s="183"/>
      <c r="M19" s="80"/>
      <c r="N19" s="183"/>
      <c r="O19" s="183"/>
    </row>
    <row r="20" spans="1:15" x14ac:dyDescent="0.2">
      <c r="A20" s="17" t="s">
        <v>32</v>
      </c>
      <c r="B20" s="560" t="s">
        <v>10</v>
      </c>
      <c r="C20" s="561" t="s">
        <v>38</v>
      </c>
      <c r="D20" s="559">
        <v>45343</v>
      </c>
      <c r="E20" s="90">
        <v>0.46875</v>
      </c>
      <c r="F20" s="90">
        <f t="shared" si="0"/>
        <v>0.52083333333333337</v>
      </c>
      <c r="G20" s="764" t="s">
        <v>591</v>
      </c>
      <c r="H20" s="766"/>
      <c r="I20" s="80"/>
      <c r="J20" s="183"/>
      <c r="K20" s="183"/>
      <c r="M20" s="80"/>
      <c r="N20" s="183"/>
      <c r="O20" s="183"/>
    </row>
    <row r="21" spans="1:15" ht="16" thickBot="1" x14ac:dyDescent="0.25">
      <c r="A21" s="17" t="s">
        <v>32</v>
      </c>
      <c r="B21" s="560" t="s">
        <v>15</v>
      </c>
      <c r="C21" s="561" t="s">
        <v>38</v>
      </c>
      <c r="D21" s="559">
        <v>45345</v>
      </c>
      <c r="E21" s="91">
        <v>0.46875</v>
      </c>
      <c r="F21" s="90">
        <f t="shared" si="0"/>
        <v>0.52083333333333337</v>
      </c>
      <c r="G21" s="764" t="s">
        <v>592</v>
      </c>
      <c r="H21" s="765"/>
      <c r="I21" s="80"/>
      <c r="J21" s="183"/>
      <c r="K21" s="183"/>
      <c r="M21" s="80"/>
      <c r="N21" s="183"/>
      <c r="O21" s="183"/>
    </row>
    <row r="22" spans="1:15" x14ac:dyDescent="0.2">
      <c r="A22" s="17" t="s">
        <v>32</v>
      </c>
      <c r="B22" s="560" t="s">
        <v>27</v>
      </c>
      <c r="C22" s="561" t="s">
        <v>38</v>
      </c>
      <c r="D22" s="559">
        <v>45366</v>
      </c>
      <c r="E22" s="90">
        <v>0.57291666666666663</v>
      </c>
      <c r="F22" s="90">
        <f t="shared" si="0"/>
        <v>0.625</v>
      </c>
      <c r="G22" s="764" t="s">
        <v>591</v>
      </c>
      <c r="H22" s="766"/>
      <c r="I22" s="80"/>
      <c r="J22" s="183"/>
      <c r="K22" s="183"/>
      <c r="M22" s="80"/>
      <c r="N22" s="183"/>
      <c r="O22" s="183"/>
    </row>
    <row r="23" spans="1:15" ht="16" thickBot="1" x14ac:dyDescent="0.25">
      <c r="A23" s="17" t="s">
        <v>32</v>
      </c>
      <c r="B23" s="560" t="s">
        <v>16</v>
      </c>
      <c r="C23" s="561" t="s">
        <v>38</v>
      </c>
      <c r="D23" s="559">
        <v>45366</v>
      </c>
      <c r="E23" s="91">
        <v>0.63541666666666663</v>
      </c>
      <c r="F23" s="90">
        <f t="shared" si="0"/>
        <v>0.6875</v>
      </c>
      <c r="G23" s="764" t="s">
        <v>593</v>
      </c>
      <c r="H23" s="765"/>
      <c r="I23" s="80"/>
      <c r="J23" s="183"/>
      <c r="K23" s="183"/>
      <c r="M23" s="80"/>
      <c r="N23" s="183"/>
      <c r="O23" s="183"/>
    </row>
    <row r="24" spans="1:15" x14ac:dyDescent="0.2">
      <c r="A24" s="17" t="s">
        <v>32</v>
      </c>
      <c r="B24" s="560" t="s">
        <v>53</v>
      </c>
      <c r="C24" s="561" t="s">
        <v>38</v>
      </c>
      <c r="D24" s="559">
        <v>45376</v>
      </c>
      <c r="E24" s="90">
        <v>0.46875</v>
      </c>
      <c r="F24" s="90">
        <f t="shared" si="0"/>
        <v>0.52083333333333337</v>
      </c>
      <c r="G24" s="764" t="s">
        <v>592</v>
      </c>
      <c r="H24" s="766"/>
      <c r="I24" s="80"/>
      <c r="J24" s="183"/>
      <c r="K24" s="183"/>
      <c r="M24" s="80"/>
      <c r="N24" s="183"/>
      <c r="O24" s="183"/>
    </row>
    <row r="25" spans="1:15" ht="16" thickBot="1" x14ac:dyDescent="0.25">
      <c r="A25" s="17" t="s">
        <v>32</v>
      </c>
      <c r="B25" s="560" t="s">
        <v>34</v>
      </c>
      <c r="C25" s="561" t="s">
        <v>38</v>
      </c>
      <c r="D25" s="559">
        <v>45376</v>
      </c>
      <c r="E25" s="90">
        <v>0.40625</v>
      </c>
      <c r="F25" s="90">
        <f t="shared" si="0"/>
        <v>0.45833333333333331</v>
      </c>
      <c r="G25" s="764" t="s">
        <v>592</v>
      </c>
      <c r="H25" s="765"/>
      <c r="I25" s="80"/>
      <c r="J25" s="183"/>
      <c r="K25" s="183"/>
      <c r="M25" s="80"/>
      <c r="N25" s="183"/>
      <c r="O25" s="183"/>
    </row>
    <row r="26" spans="1:15" ht="16" thickBot="1" x14ac:dyDescent="0.25">
      <c r="A26" s="17" t="s">
        <v>32</v>
      </c>
      <c r="B26" s="602" t="s">
        <v>33</v>
      </c>
      <c r="C26" s="603" t="s">
        <v>38</v>
      </c>
      <c r="D26" s="604">
        <v>45376</v>
      </c>
      <c r="E26" s="767">
        <v>0.34375</v>
      </c>
      <c r="F26" s="768">
        <f t="shared" si="0"/>
        <v>0.39583333333333331</v>
      </c>
      <c r="G26" s="764" t="s">
        <v>592</v>
      </c>
      <c r="H26" s="766"/>
      <c r="I26" s="80"/>
      <c r="J26" s="183"/>
      <c r="K26" s="183"/>
      <c r="M26" s="80"/>
      <c r="N26" s="183"/>
      <c r="O26" s="183"/>
    </row>
    <row r="27" spans="1:15" ht="16" thickBot="1" x14ac:dyDescent="0.25">
      <c r="A27" s="17" t="s">
        <v>32</v>
      </c>
      <c r="B27" s="560" t="s">
        <v>25</v>
      </c>
      <c r="C27" s="561" t="s">
        <v>38</v>
      </c>
      <c r="D27" s="759">
        <v>45379</v>
      </c>
      <c r="E27" s="90">
        <v>0.57291666666666663</v>
      </c>
      <c r="F27" s="90">
        <f>E27+"3:00"</f>
        <v>0.69791666666666663</v>
      </c>
      <c r="G27" s="764" t="s">
        <v>591</v>
      </c>
      <c r="H27" s="766" t="s">
        <v>644</v>
      </c>
      <c r="I27" s="80"/>
      <c r="J27" s="183"/>
      <c r="K27" s="183"/>
      <c r="M27" s="80"/>
      <c r="N27" s="183"/>
      <c r="O27" s="183"/>
    </row>
    <row r="28" spans="1:15" x14ac:dyDescent="0.2">
      <c r="A28" s="752"/>
      <c r="B28" s="753"/>
      <c r="C28" s="754"/>
      <c r="D28" s="760">
        <v>45386</v>
      </c>
      <c r="E28" s="755"/>
      <c r="F28" s="756"/>
      <c r="G28" s="757"/>
      <c r="H28" s="758" t="s">
        <v>645</v>
      </c>
      <c r="I28" s="80" t="s">
        <v>646</v>
      </c>
      <c r="J28" s="80"/>
      <c r="K28" s="80"/>
      <c r="M28" s="80"/>
      <c r="N28" s="80"/>
      <c r="O28" s="80"/>
    </row>
    <row r="29" spans="1:15" x14ac:dyDescent="0.2">
      <c r="I29" s="80"/>
      <c r="J29" s="199"/>
      <c r="K29" s="199"/>
      <c r="M29" s="80"/>
      <c r="N29" s="199"/>
      <c r="O29" s="199"/>
    </row>
    <row r="30" spans="1:15" x14ac:dyDescent="0.2">
      <c r="I30" s="80"/>
      <c r="J30" s="80"/>
      <c r="K30" s="80"/>
      <c r="M30" s="80"/>
      <c r="N30" s="199"/>
      <c r="O30" s="80"/>
    </row>
    <row r="31" spans="1:15" ht="19" x14ac:dyDescent="0.25">
      <c r="I31" s="761"/>
      <c r="J31" s="201"/>
      <c r="K31" s="80"/>
      <c r="M31" s="80"/>
      <c r="N31" s="199"/>
      <c r="O31" s="80"/>
    </row>
    <row r="32" spans="1:15" x14ac:dyDescent="0.2">
      <c r="M32" s="80"/>
      <c r="N32" s="199"/>
    </row>
    <row r="33" spans="13:14" x14ac:dyDescent="0.2">
      <c r="M33" s="80"/>
      <c r="N33" s="199"/>
    </row>
    <row r="34" spans="13:14" x14ac:dyDescent="0.2">
      <c r="M34" s="80"/>
      <c r="N34" s="199"/>
    </row>
    <row r="35" spans="13:14" x14ac:dyDescent="0.2">
      <c r="M35" s="80"/>
      <c r="N35" s="199"/>
    </row>
  </sheetData>
  <sortState xmlns:xlrd2="http://schemas.microsoft.com/office/spreadsheetml/2017/richdata2" ref="B11:H27">
    <sortCondition ref="D11:D27"/>
    <sortCondition ref="E11:E27"/>
  </sortState>
  <mergeCells count="3">
    <mergeCell ref="A8:B8"/>
    <mergeCell ref="J9:K9"/>
    <mergeCell ref="N9:O9"/>
  </mergeCells>
  <pageMargins left="0.62992125984251968" right="0.23622047244094491" top="0.35433070866141736" bottom="0.35433070866141736" header="0" footer="0"/>
  <pageSetup paperSize="9" scale="7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I115"/>
  <sheetViews>
    <sheetView tabSelected="1" zoomScale="115" zoomScaleNormal="115" workbookViewId="0">
      <selection activeCell="B28" sqref="B28"/>
    </sheetView>
  </sheetViews>
  <sheetFormatPr baseColWidth="10" defaultColWidth="11.5" defaultRowHeight="15" x14ac:dyDescent="0.2"/>
  <cols>
    <col min="1" max="1" width="19.33203125" style="80" customWidth="1"/>
    <col min="2" max="2" width="13.5" style="80" customWidth="1"/>
    <col min="3" max="3" width="9.5" style="80" customWidth="1"/>
    <col min="4" max="4" width="26.33203125" style="80" customWidth="1"/>
    <col min="5" max="5" width="13.33203125" style="80" customWidth="1"/>
    <col min="6" max="6" width="12.33203125" style="80" customWidth="1"/>
    <col min="7" max="7" width="40.5" style="80" customWidth="1"/>
    <col min="8" max="8" width="37.5" style="80" customWidth="1"/>
    <col min="9" max="16384" width="11.5" style="80"/>
  </cols>
  <sheetData>
    <row r="1" spans="1:8" x14ac:dyDescent="0.2">
      <c r="D1" s="81"/>
      <c r="E1" s="82" t="s">
        <v>69</v>
      </c>
      <c r="F1" s="89"/>
      <c r="G1" s="89"/>
    </row>
    <row r="2" spans="1:8" x14ac:dyDescent="0.2">
      <c r="B2" s="22" t="s">
        <v>37</v>
      </c>
      <c r="C2" s="23"/>
      <c r="D2" s="170" t="s">
        <v>96</v>
      </c>
      <c r="E2" s="2"/>
      <c r="F2" s="2"/>
      <c r="G2" s="2"/>
    </row>
    <row r="3" spans="1:8" x14ac:dyDescent="0.2">
      <c r="B3" s="5" t="s">
        <v>1</v>
      </c>
      <c r="C3" s="9">
        <v>8.75</v>
      </c>
      <c r="D3" s="171">
        <f>C3/1.25</f>
        <v>7</v>
      </c>
      <c r="E3" s="4"/>
      <c r="F3" s="4"/>
      <c r="G3" s="4"/>
    </row>
    <row r="4" spans="1:8" x14ac:dyDescent="0.2">
      <c r="B4" s="6" t="s">
        <v>2</v>
      </c>
      <c r="C4" s="9">
        <v>16</v>
      </c>
      <c r="D4" s="171">
        <f>C4/4</f>
        <v>4</v>
      </c>
      <c r="E4" s="4"/>
      <c r="F4" s="4"/>
      <c r="G4" s="4"/>
    </row>
    <row r="5" spans="1:8" x14ac:dyDescent="0.2">
      <c r="B5" s="6" t="s">
        <v>3</v>
      </c>
      <c r="C5" s="9">
        <v>24</v>
      </c>
      <c r="D5" s="171">
        <f>C5/4</f>
        <v>6</v>
      </c>
      <c r="E5" s="4"/>
      <c r="F5" s="4"/>
      <c r="G5" s="4"/>
    </row>
    <row r="6" spans="1:8" x14ac:dyDescent="0.2">
      <c r="B6" s="6" t="s">
        <v>4</v>
      </c>
      <c r="C6" s="9"/>
      <c r="D6" s="171">
        <f>C6/2</f>
        <v>0</v>
      </c>
      <c r="E6" s="4"/>
      <c r="F6" s="4"/>
      <c r="G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  <c r="G7" s="4"/>
    </row>
    <row r="8" spans="1:8" ht="44.25" customHeight="1" x14ac:dyDescent="0.2">
      <c r="A8" s="909" t="s">
        <v>126</v>
      </c>
      <c r="B8" s="909"/>
      <c r="C8" s="203">
        <f>(C3*1.5+'Evaluations S6'!$N$7*C4+'Evaluations S6'!$N$8*C5)/24</f>
        <v>6.546875</v>
      </c>
      <c r="D8" s="171"/>
      <c r="E8" s="4"/>
      <c r="F8" s="4"/>
      <c r="G8" s="4"/>
    </row>
    <row r="9" spans="1:8" ht="20.25" customHeight="1" thickBot="1" x14ac:dyDescent="0.25">
      <c r="B9" s="7"/>
      <c r="C9" s="8"/>
      <c r="D9" s="3"/>
      <c r="E9" s="4"/>
      <c r="F9" s="4"/>
      <c r="G9" s="4"/>
    </row>
    <row r="10" spans="1:8" s="109" customFormat="1" ht="16" thickBot="1" x14ac:dyDescent="0.25">
      <c r="A10" s="722" t="s">
        <v>590</v>
      </c>
      <c r="B10" s="723" t="s">
        <v>79</v>
      </c>
      <c r="C10" s="724" t="s">
        <v>45</v>
      </c>
      <c r="D10" s="715" t="s">
        <v>21</v>
      </c>
      <c r="E10" s="716" t="s">
        <v>22</v>
      </c>
      <c r="F10" s="716" t="s">
        <v>23</v>
      </c>
      <c r="G10" s="725" t="s">
        <v>42</v>
      </c>
      <c r="H10" s="726" t="s">
        <v>132</v>
      </c>
    </row>
    <row r="11" spans="1:8" ht="16" thickBot="1" x14ac:dyDescent="0.25">
      <c r="A11" s="23" t="s">
        <v>37</v>
      </c>
      <c r="B11" s="590" t="s">
        <v>5</v>
      </c>
      <c r="C11" s="591" t="s">
        <v>38</v>
      </c>
      <c r="D11" s="592">
        <v>45338</v>
      </c>
      <c r="E11" s="593">
        <v>0.34375</v>
      </c>
      <c r="F11" s="593">
        <f t="shared" ref="F11:F19" si="0">E11+"1:15"</f>
        <v>0.39583333333333331</v>
      </c>
      <c r="G11" s="593" t="s">
        <v>608</v>
      </c>
      <c r="H11" s="676" t="s">
        <v>72</v>
      </c>
    </row>
    <row r="12" spans="1:8" x14ac:dyDescent="0.2">
      <c r="A12" s="23" t="s">
        <v>37</v>
      </c>
      <c r="B12" s="560" t="s">
        <v>6</v>
      </c>
      <c r="C12" s="561" t="s">
        <v>38</v>
      </c>
      <c r="D12" s="559">
        <v>45362</v>
      </c>
      <c r="E12" s="573">
        <v>0.46875</v>
      </c>
      <c r="F12" s="562">
        <f t="shared" si="0"/>
        <v>0.52083333333333337</v>
      </c>
      <c r="G12" s="593" t="s">
        <v>608</v>
      </c>
      <c r="H12" s="677" t="s">
        <v>72</v>
      </c>
    </row>
    <row r="13" spans="1:8" x14ac:dyDescent="0.2">
      <c r="A13" s="23" t="s">
        <v>37</v>
      </c>
      <c r="B13" s="560" t="s">
        <v>7</v>
      </c>
      <c r="C13" s="561" t="s">
        <v>38</v>
      </c>
      <c r="D13" s="559">
        <v>45369</v>
      </c>
      <c r="E13" s="562">
        <v>0.45833333333333331</v>
      </c>
      <c r="F13" s="562">
        <f t="shared" si="0"/>
        <v>0.51041666666666663</v>
      </c>
      <c r="G13" s="562" t="s">
        <v>83</v>
      </c>
      <c r="H13" s="677" t="s">
        <v>72</v>
      </c>
    </row>
    <row r="14" spans="1:8" x14ac:dyDescent="0.2">
      <c r="A14" s="23" t="s">
        <v>37</v>
      </c>
      <c r="B14" s="560" t="s">
        <v>8</v>
      </c>
      <c r="C14" s="561" t="s">
        <v>38</v>
      </c>
      <c r="D14" s="559">
        <v>45377</v>
      </c>
      <c r="E14" s="573">
        <v>0.34375</v>
      </c>
      <c r="F14" s="562">
        <f t="shared" si="0"/>
        <v>0.39583333333333331</v>
      </c>
      <c r="G14" s="562" t="s">
        <v>83</v>
      </c>
      <c r="H14" s="677" t="s">
        <v>72</v>
      </c>
    </row>
    <row r="15" spans="1:8" x14ac:dyDescent="0.2">
      <c r="A15" s="23" t="s">
        <v>37</v>
      </c>
      <c r="B15" s="560" t="s">
        <v>9</v>
      </c>
      <c r="C15" s="561" t="s">
        <v>38</v>
      </c>
      <c r="D15" s="559">
        <v>45377</v>
      </c>
      <c r="E15" s="573">
        <v>0.40625</v>
      </c>
      <c r="F15" s="562">
        <f t="shared" si="0"/>
        <v>0.45833333333333331</v>
      </c>
      <c r="G15" s="562" t="s">
        <v>83</v>
      </c>
      <c r="H15" s="677" t="s">
        <v>72</v>
      </c>
    </row>
    <row r="16" spans="1:8" x14ac:dyDescent="0.2">
      <c r="A16" s="23" t="s">
        <v>37</v>
      </c>
      <c r="B16" s="560" t="s">
        <v>10</v>
      </c>
      <c r="C16" s="561" t="s">
        <v>38</v>
      </c>
      <c r="D16" s="559">
        <v>45390</v>
      </c>
      <c r="E16" s="573">
        <v>0.40625</v>
      </c>
      <c r="F16" s="562">
        <f t="shared" si="0"/>
        <v>0.45833333333333331</v>
      </c>
      <c r="G16" s="562" t="s">
        <v>83</v>
      </c>
      <c r="H16" s="677" t="s">
        <v>72</v>
      </c>
    </row>
    <row r="17" spans="1:8" x14ac:dyDescent="0.2">
      <c r="A17" s="23" t="s">
        <v>37</v>
      </c>
      <c r="B17" s="560" t="s">
        <v>27</v>
      </c>
      <c r="C17" s="561" t="s">
        <v>38</v>
      </c>
      <c r="D17" s="559">
        <v>45390</v>
      </c>
      <c r="E17" s="573">
        <v>0.46875</v>
      </c>
      <c r="F17" s="562">
        <f t="shared" si="0"/>
        <v>0.52083333333333337</v>
      </c>
      <c r="G17" s="562" t="s">
        <v>608</v>
      </c>
      <c r="H17" s="677" t="s">
        <v>72</v>
      </c>
    </row>
    <row r="18" spans="1:8" x14ac:dyDescent="0.2">
      <c r="A18" s="23" t="s">
        <v>37</v>
      </c>
      <c r="B18" s="560" t="s">
        <v>11</v>
      </c>
      <c r="C18" s="561" t="s">
        <v>38</v>
      </c>
      <c r="D18" s="559">
        <v>45390</v>
      </c>
      <c r="E18" s="573">
        <v>0.69791666666666663</v>
      </c>
      <c r="F18" s="562">
        <f t="shared" si="0"/>
        <v>0.75</v>
      </c>
      <c r="G18" s="562" t="s">
        <v>610</v>
      </c>
      <c r="H18" s="677" t="s">
        <v>490</v>
      </c>
    </row>
    <row r="19" spans="1:8" x14ac:dyDescent="0.2">
      <c r="A19" s="23" t="s">
        <v>37</v>
      </c>
      <c r="B19" s="560" t="s">
        <v>12</v>
      </c>
      <c r="C19" s="561" t="s">
        <v>38</v>
      </c>
      <c r="D19" s="559">
        <v>45401</v>
      </c>
      <c r="E19" s="573">
        <v>0.57291666666666663</v>
      </c>
      <c r="F19" s="562">
        <f t="shared" si="0"/>
        <v>0.625</v>
      </c>
      <c r="G19" s="562" t="s">
        <v>610</v>
      </c>
      <c r="H19" s="677" t="s">
        <v>490</v>
      </c>
    </row>
    <row r="20" spans="1:8" x14ac:dyDescent="0.2">
      <c r="A20" s="23" t="s">
        <v>37</v>
      </c>
      <c r="B20" s="560" t="s">
        <v>17</v>
      </c>
      <c r="C20" s="1174" t="s">
        <v>143</v>
      </c>
      <c r="D20" s="559">
        <v>45425</v>
      </c>
      <c r="E20" s="573">
        <v>0.57291666666666663</v>
      </c>
      <c r="F20" s="562">
        <f t="shared" ref="F20:F53" si="1">E20+"4:00"</f>
        <v>0.73958333333333326</v>
      </c>
      <c r="G20" s="562" t="s">
        <v>608</v>
      </c>
      <c r="H20" s="677" t="s">
        <v>609</v>
      </c>
    </row>
    <row r="21" spans="1:8" x14ac:dyDescent="0.2">
      <c r="A21" s="23" t="s">
        <v>37</v>
      </c>
      <c r="B21" s="560" t="s">
        <v>17</v>
      </c>
      <c r="C21" s="577" t="s">
        <v>142</v>
      </c>
      <c r="D21" s="559">
        <v>45425</v>
      </c>
      <c r="E21" s="573">
        <v>0.57291666666666663</v>
      </c>
      <c r="F21" s="562">
        <f t="shared" si="1"/>
        <v>0.73958333333333326</v>
      </c>
      <c r="G21" s="562" t="s">
        <v>83</v>
      </c>
      <c r="H21" s="677" t="s">
        <v>609</v>
      </c>
    </row>
    <row r="22" spans="1:8" x14ac:dyDescent="0.2">
      <c r="A22" s="23" t="s">
        <v>37</v>
      </c>
      <c r="B22" s="560" t="s">
        <v>17</v>
      </c>
      <c r="C22" s="1174" t="s">
        <v>141</v>
      </c>
      <c r="D22" s="559">
        <v>45433</v>
      </c>
      <c r="E22" s="562">
        <v>0.57291666666666663</v>
      </c>
      <c r="F22" s="562">
        <f t="shared" si="1"/>
        <v>0.73958333333333326</v>
      </c>
      <c r="G22" s="562" t="s">
        <v>608</v>
      </c>
      <c r="H22" s="677" t="s">
        <v>609</v>
      </c>
    </row>
    <row r="23" spans="1:8" x14ac:dyDescent="0.2">
      <c r="A23" s="23" t="s">
        <v>37</v>
      </c>
      <c r="B23" s="560" t="s">
        <v>17</v>
      </c>
      <c r="C23" s="577" t="s">
        <v>144</v>
      </c>
      <c r="D23" s="559">
        <v>45433</v>
      </c>
      <c r="E23" s="573">
        <v>0.57291666666666663</v>
      </c>
      <c r="F23" s="562">
        <f t="shared" si="1"/>
        <v>0.73958333333333326</v>
      </c>
      <c r="G23" s="562" t="s">
        <v>83</v>
      </c>
      <c r="H23" s="677" t="s">
        <v>609</v>
      </c>
    </row>
    <row r="24" spans="1:8" x14ac:dyDescent="0.2">
      <c r="A24" s="23" t="s">
        <v>37</v>
      </c>
      <c r="B24" s="560" t="s">
        <v>18</v>
      </c>
      <c r="C24" s="1174" t="s">
        <v>141</v>
      </c>
      <c r="D24" s="559">
        <v>45440</v>
      </c>
      <c r="E24" s="573">
        <v>0.57291666666666663</v>
      </c>
      <c r="F24" s="562">
        <f t="shared" si="1"/>
        <v>0.73958333333333326</v>
      </c>
      <c r="G24" s="562" t="s">
        <v>608</v>
      </c>
      <c r="H24" s="677" t="s">
        <v>609</v>
      </c>
    </row>
    <row r="25" spans="1:8" x14ac:dyDescent="0.2">
      <c r="A25" s="23" t="s">
        <v>37</v>
      </c>
      <c r="B25" s="560" t="s">
        <v>18</v>
      </c>
      <c r="C25" s="577" t="s">
        <v>144</v>
      </c>
      <c r="D25" s="559">
        <v>45440</v>
      </c>
      <c r="E25" s="573">
        <v>0.57291666666666663</v>
      </c>
      <c r="F25" s="562">
        <f t="shared" si="1"/>
        <v>0.73958333333333326</v>
      </c>
      <c r="G25" s="562" t="s">
        <v>83</v>
      </c>
      <c r="H25" s="677" t="s">
        <v>609</v>
      </c>
    </row>
    <row r="26" spans="1:8" x14ac:dyDescent="0.2">
      <c r="A26" s="23" t="s">
        <v>37</v>
      </c>
      <c r="B26" s="560" t="s">
        <v>18</v>
      </c>
      <c r="C26" s="577" t="s">
        <v>143</v>
      </c>
      <c r="D26" s="559">
        <v>45440</v>
      </c>
      <c r="E26" s="562">
        <v>0.34375</v>
      </c>
      <c r="F26" s="562">
        <f t="shared" si="1"/>
        <v>0.51041666666666663</v>
      </c>
      <c r="G26" s="562" t="s">
        <v>608</v>
      </c>
      <c r="H26" s="677" t="s">
        <v>609</v>
      </c>
    </row>
    <row r="27" spans="1:8" x14ac:dyDescent="0.2">
      <c r="A27" s="23" t="s">
        <v>37</v>
      </c>
      <c r="B27" s="560" t="s">
        <v>18</v>
      </c>
      <c r="C27" s="577" t="s">
        <v>142</v>
      </c>
      <c r="D27" s="559">
        <v>45440</v>
      </c>
      <c r="E27" s="573">
        <v>0.34375</v>
      </c>
      <c r="F27" s="562">
        <f t="shared" si="1"/>
        <v>0.51041666666666663</v>
      </c>
      <c r="G27" s="562" t="s">
        <v>83</v>
      </c>
      <c r="H27" s="677" t="s">
        <v>609</v>
      </c>
    </row>
    <row r="28" spans="1:8" x14ac:dyDescent="0.2">
      <c r="A28" s="23" t="s">
        <v>37</v>
      </c>
      <c r="B28" s="560" t="s">
        <v>19</v>
      </c>
      <c r="C28" s="577" t="s">
        <v>143</v>
      </c>
      <c r="D28" s="559">
        <v>45441</v>
      </c>
      <c r="E28" s="562">
        <v>0.36458333333333331</v>
      </c>
      <c r="F28" s="562">
        <f t="shared" si="1"/>
        <v>0.53125</v>
      </c>
      <c r="G28" s="562" t="s">
        <v>608</v>
      </c>
      <c r="H28" s="677" t="s">
        <v>609</v>
      </c>
    </row>
    <row r="29" spans="1:8" x14ac:dyDescent="0.2">
      <c r="A29" s="23" t="s">
        <v>37</v>
      </c>
      <c r="B29" s="560" t="s">
        <v>19</v>
      </c>
      <c r="C29" s="577" t="s">
        <v>142</v>
      </c>
      <c r="D29" s="559">
        <v>45441</v>
      </c>
      <c r="E29" s="562">
        <v>0.36458333333333331</v>
      </c>
      <c r="F29" s="562">
        <f t="shared" si="1"/>
        <v>0.53125</v>
      </c>
      <c r="G29" s="562" t="s">
        <v>83</v>
      </c>
      <c r="H29" s="677" t="s">
        <v>609</v>
      </c>
    </row>
    <row r="30" spans="1:8" x14ac:dyDescent="0.2">
      <c r="A30" s="23" t="s">
        <v>37</v>
      </c>
      <c r="B30" s="560" t="s">
        <v>19</v>
      </c>
      <c r="C30" s="577" t="s">
        <v>141</v>
      </c>
      <c r="D30" s="559">
        <v>45443</v>
      </c>
      <c r="E30" s="562">
        <v>0.57291666666666663</v>
      </c>
      <c r="F30" s="562">
        <f t="shared" si="1"/>
        <v>0.73958333333333326</v>
      </c>
      <c r="G30" s="562" t="s">
        <v>608</v>
      </c>
      <c r="H30" s="677" t="s">
        <v>609</v>
      </c>
    </row>
    <row r="31" spans="1:8" x14ac:dyDescent="0.2">
      <c r="A31" s="23" t="s">
        <v>37</v>
      </c>
      <c r="B31" s="560" t="s">
        <v>19</v>
      </c>
      <c r="C31" s="577" t="s">
        <v>144</v>
      </c>
      <c r="D31" s="559">
        <v>45443</v>
      </c>
      <c r="E31" s="562">
        <v>0.57291666666666663</v>
      </c>
      <c r="F31" s="562">
        <f t="shared" si="1"/>
        <v>0.73958333333333326</v>
      </c>
      <c r="G31" s="562" t="s">
        <v>83</v>
      </c>
      <c r="H31" s="677" t="s">
        <v>609</v>
      </c>
    </row>
    <row r="32" spans="1:8" x14ac:dyDescent="0.2">
      <c r="A32" s="23" t="s">
        <v>37</v>
      </c>
      <c r="B32" s="560" t="s">
        <v>20</v>
      </c>
      <c r="C32" s="577" t="s">
        <v>143</v>
      </c>
      <c r="D32" s="559">
        <v>45443</v>
      </c>
      <c r="E32" s="573">
        <v>0.34375</v>
      </c>
      <c r="F32" s="562">
        <f t="shared" si="1"/>
        <v>0.51041666666666663</v>
      </c>
      <c r="G32" s="562" t="s">
        <v>608</v>
      </c>
      <c r="H32" s="677" t="s">
        <v>609</v>
      </c>
    </row>
    <row r="33" spans="1:8" x14ac:dyDescent="0.2">
      <c r="A33" s="23" t="s">
        <v>37</v>
      </c>
      <c r="B33" s="560" t="s">
        <v>20</v>
      </c>
      <c r="C33" s="577" t="s">
        <v>142</v>
      </c>
      <c r="D33" s="559">
        <v>45443</v>
      </c>
      <c r="E33" s="573">
        <v>0.34375</v>
      </c>
      <c r="F33" s="562">
        <f t="shared" si="1"/>
        <v>0.51041666666666663</v>
      </c>
      <c r="G33" s="562" t="s">
        <v>83</v>
      </c>
      <c r="H33" s="677" t="s">
        <v>609</v>
      </c>
    </row>
    <row r="34" spans="1:8" x14ac:dyDescent="0.2">
      <c r="A34" s="23" t="s">
        <v>37</v>
      </c>
      <c r="B34" s="560" t="s">
        <v>24</v>
      </c>
      <c r="C34" s="577" t="s">
        <v>143</v>
      </c>
      <c r="D34" s="559">
        <v>45446</v>
      </c>
      <c r="E34" s="573">
        <v>0.57291666666666663</v>
      </c>
      <c r="F34" s="562">
        <f t="shared" si="1"/>
        <v>0.73958333333333326</v>
      </c>
      <c r="G34" s="562" t="s">
        <v>83</v>
      </c>
      <c r="H34" s="677" t="s">
        <v>492</v>
      </c>
    </row>
    <row r="35" spans="1:8" x14ac:dyDescent="0.2">
      <c r="A35" s="23" t="s">
        <v>37</v>
      </c>
      <c r="B35" s="905" t="s">
        <v>24</v>
      </c>
      <c r="C35" s="901" t="s">
        <v>142</v>
      </c>
      <c r="D35" s="699">
        <v>45453</v>
      </c>
      <c r="E35" s="902">
        <v>0.57291666666666663</v>
      </c>
      <c r="F35" s="678">
        <f t="shared" si="1"/>
        <v>0.73958333333333326</v>
      </c>
      <c r="G35" s="678" t="s">
        <v>83</v>
      </c>
      <c r="H35" s="903" t="s">
        <v>668</v>
      </c>
    </row>
    <row r="36" spans="1:8" x14ac:dyDescent="0.2">
      <c r="A36" s="23" t="s">
        <v>37</v>
      </c>
      <c r="B36" s="560" t="s">
        <v>20</v>
      </c>
      <c r="C36" s="577" t="s">
        <v>141</v>
      </c>
      <c r="D36" s="559">
        <v>45448</v>
      </c>
      <c r="E36" s="573">
        <v>0.34375</v>
      </c>
      <c r="F36" s="562">
        <f t="shared" si="1"/>
        <v>0.51041666666666663</v>
      </c>
      <c r="G36" s="562" t="s">
        <v>608</v>
      </c>
      <c r="H36" s="677" t="s">
        <v>609</v>
      </c>
    </row>
    <row r="37" spans="1:8" x14ac:dyDescent="0.2">
      <c r="A37" s="23" t="s">
        <v>37</v>
      </c>
      <c r="B37" s="560" t="s">
        <v>20</v>
      </c>
      <c r="C37" s="577" t="s">
        <v>144</v>
      </c>
      <c r="D37" s="559">
        <v>45448</v>
      </c>
      <c r="E37" s="573">
        <v>0.34375</v>
      </c>
      <c r="F37" s="562">
        <f t="shared" si="1"/>
        <v>0.51041666666666663</v>
      </c>
      <c r="G37" s="562" t="s">
        <v>83</v>
      </c>
      <c r="H37" s="677" t="s">
        <v>609</v>
      </c>
    </row>
    <row r="38" spans="1:8" x14ac:dyDescent="0.2">
      <c r="A38" s="23" t="s">
        <v>37</v>
      </c>
      <c r="B38" s="560" t="s">
        <v>24</v>
      </c>
      <c r="C38" s="577" t="s">
        <v>141</v>
      </c>
      <c r="D38" s="559">
        <v>45450</v>
      </c>
      <c r="E38" s="573">
        <v>0.34375</v>
      </c>
      <c r="F38" s="562">
        <f t="shared" si="1"/>
        <v>0.51041666666666663</v>
      </c>
      <c r="G38" s="562" t="s">
        <v>83</v>
      </c>
      <c r="H38" s="677" t="s">
        <v>492</v>
      </c>
    </row>
    <row r="39" spans="1:8" x14ac:dyDescent="0.2">
      <c r="A39" s="23" t="s">
        <v>37</v>
      </c>
      <c r="B39" s="560" t="s">
        <v>24</v>
      </c>
      <c r="C39" s="577" t="s">
        <v>144</v>
      </c>
      <c r="D39" s="559">
        <v>45450</v>
      </c>
      <c r="E39" s="573">
        <v>0.34375</v>
      </c>
      <c r="F39" s="562">
        <f t="shared" si="1"/>
        <v>0.51041666666666663</v>
      </c>
      <c r="G39" s="562" t="s">
        <v>608</v>
      </c>
      <c r="H39" s="677" t="s">
        <v>492</v>
      </c>
    </row>
    <row r="40" spans="1:8" x14ac:dyDescent="0.2">
      <c r="A40" s="23" t="s">
        <v>37</v>
      </c>
      <c r="B40" s="560" t="s">
        <v>41</v>
      </c>
      <c r="C40" s="577" t="s">
        <v>141</v>
      </c>
      <c r="D40" s="559">
        <v>45454</v>
      </c>
      <c r="E40" s="573">
        <v>0.34375</v>
      </c>
      <c r="F40" s="562">
        <f t="shared" si="1"/>
        <v>0.51041666666666663</v>
      </c>
      <c r="G40" s="561" t="s">
        <v>608</v>
      </c>
      <c r="H40" s="677" t="s">
        <v>492</v>
      </c>
    </row>
    <row r="41" spans="1:8" x14ac:dyDescent="0.2">
      <c r="A41" s="23" t="s">
        <v>37</v>
      </c>
      <c r="B41" s="560" t="s">
        <v>41</v>
      </c>
      <c r="C41" s="577" t="s">
        <v>144</v>
      </c>
      <c r="D41" s="559">
        <v>45454</v>
      </c>
      <c r="E41" s="573">
        <v>0.34375</v>
      </c>
      <c r="F41" s="562">
        <f t="shared" si="1"/>
        <v>0.51041666666666663</v>
      </c>
      <c r="G41" s="561" t="s">
        <v>83</v>
      </c>
      <c r="H41" s="677" t="s">
        <v>492</v>
      </c>
    </row>
    <row r="42" spans="1:8" x14ac:dyDescent="0.2">
      <c r="A42" s="23" t="s">
        <v>37</v>
      </c>
      <c r="B42" s="905" t="s">
        <v>605</v>
      </c>
      <c r="C42" s="901" t="s">
        <v>143</v>
      </c>
      <c r="D42" s="699">
        <v>45461</v>
      </c>
      <c r="E42" s="902">
        <v>0.57291666666666663</v>
      </c>
      <c r="F42" s="678">
        <f t="shared" si="1"/>
        <v>0.73958333333333326</v>
      </c>
      <c r="G42" s="904" t="s">
        <v>608</v>
      </c>
      <c r="H42" s="903" t="s">
        <v>669</v>
      </c>
    </row>
    <row r="43" spans="1:8" x14ac:dyDescent="0.2">
      <c r="A43" s="23" t="s">
        <v>37</v>
      </c>
      <c r="B43" s="905" t="s">
        <v>606</v>
      </c>
      <c r="C43" s="901" t="s">
        <v>142</v>
      </c>
      <c r="D43" s="699">
        <v>45467</v>
      </c>
      <c r="E43" s="902">
        <v>0.34375</v>
      </c>
      <c r="F43" s="678">
        <f t="shared" si="1"/>
        <v>0.51041666666666663</v>
      </c>
      <c r="G43" s="904" t="s">
        <v>608</v>
      </c>
      <c r="H43" s="903" t="s">
        <v>669</v>
      </c>
    </row>
    <row r="44" spans="1:8" x14ac:dyDescent="0.2">
      <c r="A44" s="23" t="s">
        <v>37</v>
      </c>
      <c r="B44" s="905" t="s">
        <v>607</v>
      </c>
      <c r="C44" s="901" t="s">
        <v>141</v>
      </c>
      <c r="D44" s="699">
        <v>45467</v>
      </c>
      <c r="E44" s="902">
        <v>0.34375</v>
      </c>
      <c r="F44" s="678">
        <f t="shared" si="1"/>
        <v>0.51041666666666663</v>
      </c>
      <c r="G44" s="678" t="s">
        <v>83</v>
      </c>
      <c r="H44" s="903" t="s">
        <v>669</v>
      </c>
    </row>
    <row r="45" spans="1:8" x14ac:dyDescent="0.2">
      <c r="A45" s="23" t="s">
        <v>37</v>
      </c>
      <c r="B45" s="905" t="s">
        <v>607</v>
      </c>
      <c r="C45" s="901" t="s">
        <v>144</v>
      </c>
      <c r="D45" s="699">
        <v>45468</v>
      </c>
      <c r="E45" s="902">
        <v>0.34375</v>
      </c>
      <c r="F45" s="678">
        <f t="shared" si="1"/>
        <v>0.51041666666666663</v>
      </c>
      <c r="G45" s="678" t="s">
        <v>83</v>
      </c>
      <c r="H45" s="903" t="s">
        <v>669</v>
      </c>
    </row>
    <row r="46" spans="1:8" x14ac:dyDescent="0.2">
      <c r="A46" s="23" t="s">
        <v>37</v>
      </c>
      <c r="B46" s="560" t="s">
        <v>41</v>
      </c>
      <c r="C46" s="577" t="s">
        <v>143</v>
      </c>
      <c r="D46" s="559">
        <v>45454</v>
      </c>
      <c r="E46" s="573">
        <v>0.57291666666666663</v>
      </c>
      <c r="F46" s="562">
        <f t="shared" si="1"/>
        <v>0.73958333333333326</v>
      </c>
      <c r="G46" s="562" t="s">
        <v>608</v>
      </c>
      <c r="H46" s="677" t="s">
        <v>492</v>
      </c>
    </row>
    <row r="47" spans="1:8" x14ac:dyDescent="0.2">
      <c r="A47" s="23" t="s">
        <v>37</v>
      </c>
      <c r="B47" s="560" t="s">
        <v>41</v>
      </c>
      <c r="C47" s="577" t="s">
        <v>142</v>
      </c>
      <c r="D47" s="559">
        <v>45454</v>
      </c>
      <c r="E47" s="573">
        <v>0.57291666666666663</v>
      </c>
      <c r="F47" s="562">
        <f t="shared" si="1"/>
        <v>0.73958333333333326</v>
      </c>
      <c r="G47" s="562" t="s">
        <v>83</v>
      </c>
      <c r="H47" s="677" t="s">
        <v>492</v>
      </c>
    </row>
    <row r="48" spans="1:8" x14ac:dyDescent="0.2">
      <c r="A48" s="23" t="s">
        <v>37</v>
      </c>
      <c r="B48" s="560" t="s">
        <v>605</v>
      </c>
      <c r="C48" s="577" t="s">
        <v>141</v>
      </c>
      <c r="D48" s="559">
        <v>45460</v>
      </c>
      <c r="E48" s="573">
        <v>0.34375</v>
      </c>
      <c r="F48" s="562">
        <f t="shared" si="1"/>
        <v>0.51041666666666663</v>
      </c>
      <c r="G48" s="561" t="s">
        <v>608</v>
      </c>
      <c r="H48" s="677" t="s">
        <v>492</v>
      </c>
    </row>
    <row r="49" spans="1:8" x14ac:dyDescent="0.2">
      <c r="A49" s="23" t="s">
        <v>37</v>
      </c>
      <c r="B49" s="560" t="s">
        <v>605</v>
      </c>
      <c r="C49" s="577" t="s">
        <v>144</v>
      </c>
      <c r="D49" s="559">
        <v>45460</v>
      </c>
      <c r="E49" s="573">
        <v>0.34375</v>
      </c>
      <c r="F49" s="562">
        <f t="shared" si="1"/>
        <v>0.51041666666666663</v>
      </c>
      <c r="G49" s="561" t="s">
        <v>83</v>
      </c>
      <c r="H49" s="677" t="s">
        <v>492</v>
      </c>
    </row>
    <row r="50" spans="1:8" x14ac:dyDescent="0.2">
      <c r="A50" s="23" t="s">
        <v>37</v>
      </c>
      <c r="B50" s="560" t="s">
        <v>606</v>
      </c>
      <c r="C50" s="577" t="s">
        <v>141</v>
      </c>
      <c r="D50" s="559">
        <v>45460</v>
      </c>
      <c r="E50" s="573">
        <v>0.57291666666666663</v>
      </c>
      <c r="F50" s="562">
        <f t="shared" si="1"/>
        <v>0.73958333333333326</v>
      </c>
      <c r="G50" s="561" t="s">
        <v>608</v>
      </c>
      <c r="H50" s="677" t="s">
        <v>492</v>
      </c>
    </row>
    <row r="51" spans="1:8" x14ac:dyDescent="0.2">
      <c r="A51" s="23" t="s">
        <v>37</v>
      </c>
      <c r="B51" s="560" t="s">
        <v>606</v>
      </c>
      <c r="C51" s="577" t="s">
        <v>144</v>
      </c>
      <c r="D51" s="559">
        <v>45460</v>
      </c>
      <c r="E51" s="573">
        <v>0.57291666666666663</v>
      </c>
      <c r="F51" s="562">
        <f t="shared" si="1"/>
        <v>0.73958333333333326</v>
      </c>
      <c r="G51" s="561" t="s">
        <v>83</v>
      </c>
      <c r="H51" s="677" t="s">
        <v>492</v>
      </c>
    </row>
    <row r="52" spans="1:8" x14ac:dyDescent="0.2">
      <c r="A52" s="23" t="s">
        <v>37</v>
      </c>
      <c r="B52" s="560" t="s">
        <v>606</v>
      </c>
      <c r="C52" s="577" t="s">
        <v>143</v>
      </c>
      <c r="D52" s="559">
        <v>45462</v>
      </c>
      <c r="E52" s="573">
        <v>0.34375</v>
      </c>
      <c r="F52" s="562">
        <f t="shared" si="1"/>
        <v>0.51041666666666663</v>
      </c>
      <c r="G52" s="561" t="s">
        <v>608</v>
      </c>
      <c r="H52" s="677" t="s">
        <v>492</v>
      </c>
    </row>
    <row r="53" spans="1:8" x14ac:dyDescent="0.2">
      <c r="A53" s="23" t="s">
        <v>37</v>
      </c>
      <c r="B53" s="560" t="s">
        <v>605</v>
      </c>
      <c r="C53" s="577" t="s">
        <v>142</v>
      </c>
      <c r="D53" s="559">
        <v>45462</v>
      </c>
      <c r="E53" s="573">
        <v>0.34375</v>
      </c>
      <c r="F53" s="562">
        <f t="shared" si="1"/>
        <v>0.51041666666666663</v>
      </c>
      <c r="G53" s="561" t="s">
        <v>83</v>
      </c>
      <c r="H53" s="677" t="s">
        <v>492</v>
      </c>
    </row>
    <row r="54" spans="1:8" x14ac:dyDescent="0.2">
      <c r="A54" s="23" t="s">
        <v>37</v>
      </c>
      <c r="B54" s="560" t="s">
        <v>95</v>
      </c>
      <c r="C54" s="561" t="s">
        <v>38</v>
      </c>
      <c r="D54" s="559">
        <v>45470</v>
      </c>
      <c r="E54" s="573">
        <v>0.4375</v>
      </c>
      <c r="F54" s="562">
        <f>E54+"2:00"</f>
        <v>0.52083333333333337</v>
      </c>
      <c r="G54" s="562" t="s">
        <v>610</v>
      </c>
      <c r="H54" s="677" t="s">
        <v>72</v>
      </c>
    </row>
    <row r="55" spans="1:8" x14ac:dyDescent="0.2">
      <c r="A55" s="23" t="s">
        <v>37</v>
      </c>
      <c r="B55" s="560" t="s">
        <v>607</v>
      </c>
      <c r="C55" s="577" t="s">
        <v>143</v>
      </c>
      <c r="D55" s="559">
        <v>45467</v>
      </c>
      <c r="E55" s="573">
        <v>0.57291666666666663</v>
      </c>
      <c r="F55" s="562">
        <f>E55+"4:00"</f>
        <v>0.73958333333333326</v>
      </c>
      <c r="G55" s="562" t="s">
        <v>83</v>
      </c>
      <c r="H55" s="677" t="s">
        <v>492</v>
      </c>
    </row>
    <row r="56" spans="1:8" x14ac:dyDescent="0.2">
      <c r="A56" s="23" t="s">
        <v>37</v>
      </c>
      <c r="B56" s="560" t="s">
        <v>607</v>
      </c>
      <c r="C56" s="577" t="s">
        <v>142</v>
      </c>
      <c r="D56" s="559">
        <v>45467</v>
      </c>
      <c r="E56" s="573">
        <v>0.57291666666666663</v>
      </c>
      <c r="F56" s="562">
        <f>E56+"4:00"</f>
        <v>0.73958333333333326</v>
      </c>
      <c r="G56" s="562" t="s">
        <v>608</v>
      </c>
      <c r="H56" s="677" t="s">
        <v>492</v>
      </c>
    </row>
    <row r="57" spans="1:8" ht="16" thickBot="1" x14ac:dyDescent="0.25">
      <c r="A57" s="23" t="s">
        <v>37</v>
      </c>
      <c r="B57" s="602" t="s">
        <v>25</v>
      </c>
      <c r="C57" s="603" t="s">
        <v>38</v>
      </c>
      <c r="D57" s="604">
        <v>45469</v>
      </c>
      <c r="E57" s="605">
        <v>0.34375</v>
      </c>
      <c r="F57" s="606">
        <f>E57+"2:00"</f>
        <v>0.42708333333333331</v>
      </c>
      <c r="G57" s="562" t="s">
        <v>610</v>
      </c>
      <c r="H57" s="677" t="s">
        <v>603</v>
      </c>
    </row>
    <row r="58" spans="1:8" ht="16" thickBot="1" x14ac:dyDescent="0.25">
      <c r="A58" s="23" t="s">
        <v>37</v>
      </c>
      <c r="B58" s="669" t="s">
        <v>25</v>
      </c>
      <c r="C58" s="719" t="s">
        <v>38</v>
      </c>
      <c r="D58" s="720">
        <v>45469</v>
      </c>
      <c r="E58" s="670">
        <v>0.4375</v>
      </c>
      <c r="F58" s="606">
        <f>E58+"2:00"</f>
        <v>0.52083333333333337</v>
      </c>
      <c r="G58" s="562" t="s">
        <v>610</v>
      </c>
      <c r="H58" s="677" t="s">
        <v>603</v>
      </c>
    </row>
    <row r="60" spans="1:8" x14ac:dyDescent="0.2">
      <c r="B60" s="471" t="s">
        <v>487</v>
      </c>
    </row>
    <row r="61" spans="1:8" x14ac:dyDescent="0.2">
      <c r="B61" s="473" t="s">
        <v>493</v>
      </c>
    </row>
    <row r="64" spans="1:8" x14ac:dyDescent="0.2">
      <c r="A64" s="80" t="s">
        <v>623</v>
      </c>
    </row>
    <row r="66" spans="1:9" ht="16" thickBot="1" x14ac:dyDescent="0.25"/>
    <row r="67" spans="1:9" ht="16" thickBot="1" x14ac:dyDescent="0.25">
      <c r="A67" s="722" t="s">
        <v>590</v>
      </c>
      <c r="B67" s="723" t="s">
        <v>79</v>
      </c>
      <c r="C67" s="724" t="s">
        <v>45</v>
      </c>
      <c r="D67" s="715" t="s">
        <v>21</v>
      </c>
      <c r="E67" s="716" t="s">
        <v>22</v>
      </c>
      <c r="F67" s="716" t="s">
        <v>23</v>
      </c>
      <c r="G67" s="725" t="s">
        <v>42</v>
      </c>
      <c r="H67" s="726" t="s">
        <v>132</v>
      </c>
      <c r="I67"/>
    </row>
    <row r="68" spans="1:9" ht="16" thickBot="1" x14ac:dyDescent="0.25">
      <c r="A68" s="23" t="s">
        <v>37</v>
      </c>
      <c r="B68" s="590" t="s">
        <v>5</v>
      </c>
      <c r="C68" s="591" t="s">
        <v>38</v>
      </c>
      <c r="D68" s="592">
        <v>45338</v>
      </c>
      <c r="E68" s="593">
        <v>0.34375</v>
      </c>
      <c r="F68" s="593">
        <f t="shared" ref="F68:F76" si="2">E68+"1:15"</f>
        <v>0.39583333333333331</v>
      </c>
      <c r="G68" s="593" t="s">
        <v>608</v>
      </c>
      <c r="H68" s="676" t="s">
        <v>72</v>
      </c>
      <c r="I68"/>
    </row>
    <row r="69" spans="1:9" x14ac:dyDescent="0.2">
      <c r="A69" s="23" t="s">
        <v>37</v>
      </c>
      <c r="B69" s="560" t="s">
        <v>6</v>
      </c>
      <c r="C69" s="561" t="s">
        <v>38</v>
      </c>
      <c r="D69" s="559">
        <v>45362</v>
      </c>
      <c r="E69" s="573">
        <v>0.46875</v>
      </c>
      <c r="F69" s="562">
        <f t="shared" si="2"/>
        <v>0.52083333333333337</v>
      </c>
      <c r="G69" s="593" t="s">
        <v>608</v>
      </c>
      <c r="H69" s="677" t="s">
        <v>72</v>
      </c>
      <c r="I69"/>
    </row>
    <row r="70" spans="1:9" x14ac:dyDescent="0.2">
      <c r="A70" s="23" t="s">
        <v>37</v>
      </c>
      <c r="B70" s="560" t="s">
        <v>7</v>
      </c>
      <c r="C70" s="561" t="s">
        <v>38</v>
      </c>
      <c r="D70" s="559">
        <v>45369</v>
      </c>
      <c r="E70" s="562">
        <v>0.45833333333333331</v>
      </c>
      <c r="F70" s="562">
        <f t="shared" si="2"/>
        <v>0.51041666666666663</v>
      </c>
      <c r="G70" s="562" t="s">
        <v>83</v>
      </c>
      <c r="H70" s="677" t="s">
        <v>72</v>
      </c>
      <c r="I70"/>
    </row>
    <row r="71" spans="1:9" x14ac:dyDescent="0.2">
      <c r="A71" s="23" t="s">
        <v>37</v>
      </c>
      <c r="B71" s="560" t="s">
        <v>8</v>
      </c>
      <c r="C71" s="561" t="s">
        <v>38</v>
      </c>
      <c r="D71" s="559">
        <v>45377</v>
      </c>
      <c r="E71" s="573">
        <v>0.34375</v>
      </c>
      <c r="F71" s="562">
        <f t="shared" si="2"/>
        <v>0.39583333333333331</v>
      </c>
      <c r="G71" s="562" t="s">
        <v>83</v>
      </c>
      <c r="H71" s="677" t="s">
        <v>72</v>
      </c>
      <c r="I71"/>
    </row>
    <row r="72" spans="1:9" x14ac:dyDescent="0.2">
      <c r="A72" s="23" t="s">
        <v>37</v>
      </c>
      <c r="B72" s="560" t="s">
        <v>9</v>
      </c>
      <c r="C72" s="561" t="s">
        <v>38</v>
      </c>
      <c r="D72" s="559">
        <v>45377</v>
      </c>
      <c r="E72" s="573">
        <v>0.40625</v>
      </c>
      <c r="F72" s="562">
        <f t="shared" si="2"/>
        <v>0.45833333333333331</v>
      </c>
      <c r="G72" s="562" t="s">
        <v>83</v>
      </c>
      <c r="H72" s="677" t="s">
        <v>72</v>
      </c>
      <c r="I72"/>
    </row>
    <row r="73" spans="1:9" x14ac:dyDescent="0.2">
      <c r="A73" s="23" t="s">
        <v>37</v>
      </c>
      <c r="B73" s="560" t="s">
        <v>10</v>
      </c>
      <c r="C73" s="561" t="s">
        <v>38</v>
      </c>
      <c r="D73" s="559">
        <v>45390</v>
      </c>
      <c r="E73" s="573">
        <v>0.40625</v>
      </c>
      <c r="F73" s="562">
        <f t="shared" si="2"/>
        <v>0.45833333333333331</v>
      </c>
      <c r="G73" s="562" t="s">
        <v>83</v>
      </c>
      <c r="H73" s="677" t="s">
        <v>72</v>
      </c>
      <c r="I73"/>
    </row>
    <row r="74" spans="1:9" x14ac:dyDescent="0.2">
      <c r="A74" s="23" t="s">
        <v>37</v>
      </c>
      <c r="B74" s="560" t="s">
        <v>27</v>
      </c>
      <c r="C74" s="561" t="s">
        <v>38</v>
      </c>
      <c r="D74" s="559">
        <v>45390</v>
      </c>
      <c r="E74" s="573">
        <v>0.46875</v>
      </c>
      <c r="F74" s="562">
        <f t="shared" si="2"/>
        <v>0.52083333333333337</v>
      </c>
      <c r="G74" s="562" t="s">
        <v>608</v>
      </c>
      <c r="H74" s="677" t="s">
        <v>72</v>
      </c>
      <c r="I74"/>
    </row>
    <row r="75" spans="1:9" x14ac:dyDescent="0.2">
      <c r="A75" s="23" t="s">
        <v>37</v>
      </c>
      <c r="B75" s="560" t="s">
        <v>11</v>
      </c>
      <c r="C75" s="561" t="s">
        <v>38</v>
      </c>
      <c r="D75" s="559">
        <v>45390</v>
      </c>
      <c r="E75" s="573">
        <v>0.69791666666666663</v>
      </c>
      <c r="F75" s="562">
        <f t="shared" si="2"/>
        <v>0.75</v>
      </c>
      <c r="G75" s="562" t="s">
        <v>617</v>
      </c>
      <c r="H75" s="677" t="s">
        <v>618</v>
      </c>
      <c r="I75"/>
    </row>
    <row r="76" spans="1:9" x14ac:dyDescent="0.2">
      <c r="A76" s="23" t="s">
        <v>37</v>
      </c>
      <c r="B76" s="560" t="s">
        <v>12</v>
      </c>
      <c r="C76" s="561" t="s">
        <v>38</v>
      </c>
      <c r="D76" s="559">
        <v>45401</v>
      </c>
      <c r="E76" s="573">
        <v>0.57291666666666663</v>
      </c>
      <c r="F76" s="562">
        <f t="shared" si="2"/>
        <v>0.625</v>
      </c>
      <c r="G76" s="562" t="s">
        <v>617</v>
      </c>
      <c r="H76" s="677" t="s">
        <v>618</v>
      </c>
      <c r="I76"/>
    </row>
    <row r="77" spans="1:9" x14ac:dyDescent="0.2">
      <c r="A77" s="23" t="s">
        <v>37</v>
      </c>
      <c r="B77" s="560" t="s">
        <v>17</v>
      </c>
      <c r="C77" s="577" t="s">
        <v>143</v>
      </c>
      <c r="D77" s="559">
        <v>45425</v>
      </c>
      <c r="E77" s="573">
        <v>0.57291666666666663</v>
      </c>
      <c r="F77" s="562">
        <f t="shared" ref="F77:F110" si="3">E77+"4:00"</f>
        <v>0.73958333333333326</v>
      </c>
      <c r="G77" s="562" t="s">
        <v>608</v>
      </c>
      <c r="H77" s="677" t="s">
        <v>609</v>
      </c>
      <c r="I77"/>
    </row>
    <row r="78" spans="1:9" x14ac:dyDescent="0.2">
      <c r="A78" s="23" t="s">
        <v>37</v>
      </c>
      <c r="B78" s="560" t="s">
        <v>17</v>
      </c>
      <c r="C78" s="577" t="s">
        <v>142</v>
      </c>
      <c r="D78" s="559">
        <v>45425</v>
      </c>
      <c r="E78" s="573">
        <v>0.57291666666666663</v>
      </c>
      <c r="F78" s="562">
        <f t="shared" si="3"/>
        <v>0.73958333333333326</v>
      </c>
      <c r="G78" s="562" t="s">
        <v>83</v>
      </c>
      <c r="H78" s="677" t="s">
        <v>609</v>
      </c>
      <c r="I78"/>
    </row>
    <row r="79" spans="1:9" x14ac:dyDescent="0.2">
      <c r="A79" s="23" t="s">
        <v>37</v>
      </c>
      <c r="B79" s="560" t="s">
        <v>17</v>
      </c>
      <c r="C79" s="577" t="s">
        <v>141</v>
      </c>
      <c r="D79" s="559">
        <v>45433</v>
      </c>
      <c r="E79" s="562">
        <v>0.57291666666666663</v>
      </c>
      <c r="F79" s="562">
        <f t="shared" si="3"/>
        <v>0.73958333333333326</v>
      </c>
      <c r="G79" s="562" t="s">
        <v>608</v>
      </c>
      <c r="H79" s="677" t="s">
        <v>609</v>
      </c>
      <c r="I79" s="911" t="s">
        <v>619</v>
      </c>
    </row>
    <row r="80" spans="1:9" x14ac:dyDescent="0.2">
      <c r="A80" s="23" t="s">
        <v>37</v>
      </c>
      <c r="B80" s="560" t="s">
        <v>17</v>
      </c>
      <c r="C80" s="577" t="s">
        <v>144</v>
      </c>
      <c r="D80" s="559">
        <v>45433</v>
      </c>
      <c r="E80" s="573">
        <v>0.57291666666666663</v>
      </c>
      <c r="F80" s="562">
        <f t="shared" si="3"/>
        <v>0.73958333333333326</v>
      </c>
      <c r="G80" s="562" t="s">
        <v>83</v>
      </c>
      <c r="H80" s="677" t="s">
        <v>609</v>
      </c>
      <c r="I80" s="911"/>
    </row>
    <row r="81" spans="1:9" x14ac:dyDescent="0.2">
      <c r="A81" s="23" t="s">
        <v>37</v>
      </c>
      <c r="B81" s="560" t="s">
        <v>18</v>
      </c>
      <c r="C81" s="577" t="s">
        <v>141</v>
      </c>
      <c r="D81" s="559">
        <v>45440</v>
      </c>
      <c r="E81" s="573">
        <v>0.57291666666666663</v>
      </c>
      <c r="F81" s="562">
        <f t="shared" si="3"/>
        <v>0.73958333333333326</v>
      </c>
      <c r="G81" s="562" t="s">
        <v>83</v>
      </c>
      <c r="H81" s="677" t="s">
        <v>609</v>
      </c>
      <c r="I81"/>
    </row>
    <row r="82" spans="1:9" x14ac:dyDescent="0.2">
      <c r="A82" s="23" t="s">
        <v>37</v>
      </c>
      <c r="B82" s="560" t="s">
        <v>18</v>
      </c>
      <c r="C82" s="577" t="s">
        <v>144</v>
      </c>
      <c r="D82" s="559">
        <v>45440</v>
      </c>
      <c r="E82" s="573">
        <v>0.57291666666666663</v>
      </c>
      <c r="F82" s="562">
        <f t="shared" si="3"/>
        <v>0.73958333333333326</v>
      </c>
      <c r="G82" s="562" t="s">
        <v>608</v>
      </c>
      <c r="H82" s="677" t="s">
        <v>609</v>
      </c>
      <c r="I82"/>
    </row>
    <row r="83" spans="1:9" x14ac:dyDescent="0.2">
      <c r="A83" s="23" t="s">
        <v>37</v>
      </c>
      <c r="B83" s="560" t="s">
        <v>18</v>
      </c>
      <c r="C83" s="577" t="s">
        <v>143</v>
      </c>
      <c r="D83" s="559">
        <v>45440</v>
      </c>
      <c r="E83" s="562">
        <v>0.34375</v>
      </c>
      <c r="F83" s="562">
        <f t="shared" si="3"/>
        <v>0.51041666666666663</v>
      </c>
      <c r="G83" s="562" t="s">
        <v>83</v>
      </c>
      <c r="H83" s="677" t="s">
        <v>609</v>
      </c>
      <c r="I83"/>
    </row>
    <row r="84" spans="1:9" x14ac:dyDescent="0.2">
      <c r="A84" s="23" t="s">
        <v>37</v>
      </c>
      <c r="B84" s="560" t="s">
        <v>18</v>
      </c>
      <c r="C84" s="577" t="s">
        <v>142</v>
      </c>
      <c r="D84" s="559">
        <v>45440</v>
      </c>
      <c r="E84" s="573">
        <v>0.34375</v>
      </c>
      <c r="F84" s="562">
        <f t="shared" si="3"/>
        <v>0.51041666666666663</v>
      </c>
      <c r="G84" s="562" t="s">
        <v>608</v>
      </c>
      <c r="H84" s="677" t="s">
        <v>609</v>
      </c>
      <c r="I84"/>
    </row>
    <row r="85" spans="1:9" x14ac:dyDescent="0.2">
      <c r="A85" s="23" t="s">
        <v>37</v>
      </c>
      <c r="B85" s="560" t="s">
        <v>19</v>
      </c>
      <c r="C85" s="577" t="s">
        <v>143</v>
      </c>
      <c r="D85" s="559">
        <v>45441</v>
      </c>
      <c r="E85" s="562">
        <v>0.34375</v>
      </c>
      <c r="F85" s="562">
        <f t="shared" si="3"/>
        <v>0.51041666666666663</v>
      </c>
      <c r="G85" s="562" t="s">
        <v>608</v>
      </c>
      <c r="H85" s="677" t="s">
        <v>491</v>
      </c>
      <c r="I85"/>
    </row>
    <row r="86" spans="1:9" x14ac:dyDescent="0.2">
      <c r="A86" s="23" t="s">
        <v>37</v>
      </c>
      <c r="B86" s="560" t="s">
        <v>19</v>
      </c>
      <c r="C86" s="577" t="s">
        <v>142</v>
      </c>
      <c r="D86" s="559">
        <v>45441</v>
      </c>
      <c r="E86" s="562">
        <v>0.34375</v>
      </c>
      <c r="F86" s="562">
        <f t="shared" si="3"/>
        <v>0.51041666666666663</v>
      </c>
      <c r="G86" s="562" t="s">
        <v>83</v>
      </c>
      <c r="H86" s="677" t="s">
        <v>491</v>
      </c>
      <c r="I86"/>
    </row>
    <row r="87" spans="1:9" x14ac:dyDescent="0.2">
      <c r="A87" s="23" t="s">
        <v>37</v>
      </c>
      <c r="B87" s="560" t="s">
        <v>19</v>
      </c>
      <c r="C87" s="577" t="s">
        <v>141</v>
      </c>
      <c r="D87" s="559">
        <v>45443</v>
      </c>
      <c r="E87" s="562">
        <v>0.57291666666666663</v>
      </c>
      <c r="F87" s="562">
        <f t="shared" si="3"/>
        <v>0.73958333333333326</v>
      </c>
      <c r="G87" s="562" t="s">
        <v>608</v>
      </c>
      <c r="H87" s="677" t="s">
        <v>491</v>
      </c>
      <c r="I87"/>
    </row>
    <row r="88" spans="1:9" x14ac:dyDescent="0.2">
      <c r="A88" s="23" t="s">
        <v>37</v>
      </c>
      <c r="B88" s="560" t="s">
        <v>19</v>
      </c>
      <c r="C88" s="577" t="s">
        <v>144</v>
      </c>
      <c r="D88" s="559">
        <v>45443</v>
      </c>
      <c r="E88" s="562">
        <v>0.57291666666666663</v>
      </c>
      <c r="F88" s="562">
        <f t="shared" si="3"/>
        <v>0.73958333333333326</v>
      </c>
      <c r="G88" s="562" t="s">
        <v>83</v>
      </c>
      <c r="H88" s="677" t="s">
        <v>491</v>
      </c>
      <c r="I88"/>
    </row>
    <row r="89" spans="1:9" x14ac:dyDescent="0.2">
      <c r="A89" s="23" t="s">
        <v>37</v>
      </c>
      <c r="B89" s="560" t="s">
        <v>20</v>
      </c>
      <c r="C89" s="577" t="s">
        <v>143</v>
      </c>
      <c r="D89" s="559">
        <v>45443</v>
      </c>
      <c r="E89" s="573">
        <v>0.34375</v>
      </c>
      <c r="F89" s="562">
        <f t="shared" si="3"/>
        <v>0.51041666666666663</v>
      </c>
      <c r="G89" s="562" t="s">
        <v>83</v>
      </c>
      <c r="H89" s="677" t="s">
        <v>491</v>
      </c>
      <c r="I89"/>
    </row>
    <row r="90" spans="1:9" x14ac:dyDescent="0.2">
      <c r="A90" s="23" t="s">
        <v>37</v>
      </c>
      <c r="B90" s="560" t="s">
        <v>20</v>
      </c>
      <c r="C90" s="577" t="s">
        <v>142</v>
      </c>
      <c r="D90" s="559">
        <v>45443</v>
      </c>
      <c r="E90" s="573">
        <v>0.34375</v>
      </c>
      <c r="F90" s="562">
        <f t="shared" si="3"/>
        <v>0.51041666666666663</v>
      </c>
      <c r="G90" s="562" t="s">
        <v>608</v>
      </c>
      <c r="H90" s="677" t="s">
        <v>491</v>
      </c>
      <c r="I90"/>
    </row>
    <row r="91" spans="1:9" x14ac:dyDescent="0.2">
      <c r="A91" s="23" t="s">
        <v>37</v>
      </c>
      <c r="B91" s="560" t="s">
        <v>24</v>
      </c>
      <c r="C91" s="577" t="s">
        <v>143</v>
      </c>
      <c r="D91" s="559">
        <v>45446</v>
      </c>
      <c r="E91" s="573">
        <v>0.57291666666666663</v>
      </c>
      <c r="F91" s="562">
        <f t="shared" si="3"/>
        <v>0.73958333333333326</v>
      </c>
      <c r="G91" s="562" t="s">
        <v>83</v>
      </c>
      <c r="H91" s="677" t="s">
        <v>492</v>
      </c>
      <c r="I91"/>
    </row>
    <row r="92" spans="1:9" x14ac:dyDescent="0.2">
      <c r="A92" s="23" t="s">
        <v>37</v>
      </c>
      <c r="B92" s="560" t="s">
        <v>24</v>
      </c>
      <c r="C92" s="577" t="s">
        <v>142</v>
      </c>
      <c r="D92" s="559">
        <v>45446</v>
      </c>
      <c r="E92" s="573">
        <v>0.57291666666666663</v>
      </c>
      <c r="F92" s="562">
        <f t="shared" si="3"/>
        <v>0.73958333333333326</v>
      </c>
      <c r="G92" s="562" t="s">
        <v>608</v>
      </c>
      <c r="H92" s="677" t="s">
        <v>492</v>
      </c>
      <c r="I92"/>
    </row>
    <row r="93" spans="1:9" x14ac:dyDescent="0.2">
      <c r="A93" s="23" t="s">
        <v>37</v>
      </c>
      <c r="B93" s="560" t="s">
        <v>20</v>
      </c>
      <c r="C93" s="577" t="s">
        <v>141</v>
      </c>
      <c r="D93" s="559">
        <v>45448</v>
      </c>
      <c r="E93" s="573">
        <v>0.34375</v>
      </c>
      <c r="F93" s="562">
        <f t="shared" si="3"/>
        <v>0.51041666666666663</v>
      </c>
      <c r="G93" s="562" t="s">
        <v>83</v>
      </c>
      <c r="H93" s="677" t="s">
        <v>491</v>
      </c>
      <c r="I93"/>
    </row>
    <row r="94" spans="1:9" x14ac:dyDescent="0.2">
      <c r="A94" s="23" t="s">
        <v>37</v>
      </c>
      <c r="B94" s="560" t="s">
        <v>20</v>
      </c>
      <c r="C94" s="577" t="s">
        <v>144</v>
      </c>
      <c r="D94" s="559">
        <v>45448</v>
      </c>
      <c r="E94" s="573">
        <v>0.34375</v>
      </c>
      <c r="F94" s="562">
        <f t="shared" si="3"/>
        <v>0.51041666666666663</v>
      </c>
      <c r="G94" s="562" t="s">
        <v>608</v>
      </c>
      <c r="H94" s="677" t="s">
        <v>491</v>
      </c>
      <c r="I94"/>
    </row>
    <row r="95" spans="1:9" x14ac:dyDescent="0.2">
      <c r="A95" s="23" t="s">
        <v>37</v>
      </c>
      <c r="B95" s="560" t="s">
        <v>24</v>
      </c>
      <c r="C95" s="577" t="s">
        <v>141</v>
      </c>
      <c r="D95" s="559">
        <v>45450</v>
      </c>
      <c r="E95" s="573">
        <v>0.34375</v>
      </c>
      <c r="F95" s="562">
        <f t="shared" si="3"/>
        <v>0.51041666666666663</v>
      </c>
      <c r="G95" s="562" t="s">
        <v>83</v>
      </c>
      <c r="H95" s="677" t="s">
        <v>492</v>
      </c>
      <c r="I95"/>
    </row>
    <row r="96" spans="1:9" x14ac:dyDescent="0.2">
      <c r="A96" s="23" t="s">
        <v>37</v>
      </c>
      <c r="B96" s="560" t="s">
        <v>24</v>
      </c>
      <c r="C96" s="577" t="s">
        <v>144</v>
      </c>
      <c r="D96" s="559">
        <v>45450</v>
      </c>
      <c r="E96" s="573">
        <v>0.34375</v>
      </c>
      <c r="F96" s="562">
        <f t="shared" si="3"/>
        <v>0.51041666666666663</v>
      </c>
      <c r="G96" s="562" t="s">
        <v>608</v>
      </c>
      <c r="H96" s="677" t="s">
        <v>492</v>
      </c>
      <c r="I96"/>
    </row>
    <row r="97" spans="1:9" x14ac:dyDescent="0.2">
      <c r="A97" s="23" t="s">
        <v>37</v>
      </c>
      <c r="B97" s="560" t="s">
        <v>41</v>
      </c>
      <c r="C97" s="577" t="s">
        <v>141</v>
      </c>
      <c r="D97" s="559">
        <v>45454</v>
      </c>
      <c r="E97" s="573">
        <v>0.34375</v>
      </c>
      <c r="F97" s="562">
        <f t="shared" si="3"/>
        <v>0.51041666666666663</v>
      </c>
      <c r="G97" s="562" t="s">
        <v>83</v>
      </c>
      <c r="H97" s="677" t="s">
        <v>492</v>
      </c>
      <c r="I97"/>
    </row>
    <row r="98" spans="1:9" x14ac:dyDescent="0.2">
      <c r="A98" s="23" t="s">
        <v>37</v>
      </c>
      <c r="B98" s="560" t="s">
        <v>41</v>
      </c>
      <c r="C98" s="577" t="s">
        <v>144</v>
      </c>
      <c r="D98" s="559">
        <v>45454</v>
      </c>
      <c r="E98" s="573">
        <v>0.34375</v>
      </c>
      <c r="F98" s="562">
        <f t="shared" si="3"/>
        <v>0.51041666666666663</v>
      </c>
      <c r="G98" s="562" t="s">
        <v>608</v>
      </c>
      <c r="H98" s="677" t="s">
        <v>492</v>
      </c>
      <c r="I98"/>
    </row>
    <row r="99" spans="1:9" x14ac:dyDescent="0.2">
      <c r="A99" s="23" t="s">
        <v>37</v>
      </c>
      <c r="B99" s="560" t="s">
        <v>41</v>
      </c>
      <c r="C99" s="577" t="s">
        <v>143</v>
      </c>
      <c r="D99" s="559">
        <v>45454</v>
      </c>
      <c r="E99" s="573">
        <v>0.34375</v>
      </c>
      <c r="F99" s="562">
        <f t="shared" si="3"/>
        <v>0.51041666666666663</v>
      </c>
      <c r="G99" s="562" t="s">
        <v>83</v>
      </c>
      <c r="H99" s="677" t="s">
        <v>492</v>
      </c>
      <c r="I99"/>
    </row>
    <row r="100" spans="1:9" x14ac:dyDescent="0.2">
      <c r="A100" s="23" t="s">
        <v>37</v>
      </c>
      <c r="B100" s="560" t="s">
        <v>41</v>
      </c>
      <c r="C100" s="577" t="s">
        <v>142</v>
      </c>
      <c r="D100" s="559">
        <v>45454</v>
      </c>
      <c r="E100" s="573">
        <v>0.34375</v>
      </c>
      <c r="F100" s="562">
        <f t="shared" si="3"/>
        <v>0.51041666666666663</v>
      </c>
      <c r="G100" s="562" t="s">
        <v>608</v>
      </c>
      <c r="H100" s="677" t="s">
        <v>492</v>
      </c>
      <c r="I100"/>
    </row>
    <row r="101" spans="1:9" x14ac:dyDescent="0.2">
      <c r="A101" s="23" t="s">
        <v>37</v>
      </c>
      <c r="B101" s="560" t="s">
        <v>605</v>
      </c>
      <c r="C101" s="577" t="s">
        <v>141</v>
      </c>
      <c r="D101" s="559">
        <v>45454</v>
      </c>
      <c r="E101" s="573">
        <v>0.57291666666666663</v>
      </c>
      <c r="F101" s="562">
        <f t="shared" si="3"/>
        <v>0.73958333333333326</v>
      </c>
      <c r="G101" s="562" t="s">
        <v>83</v>
      </c>
      <c r="H101" s="677" t="s">
        <v>492</v>
      </c>
      <c r="I101" s="912" t="s">
        <v>620</v>
      </c>
    </row>
    <row r="102" spans="1:9" x14ac:dyDescent="0.2">
      <c r="A102" s="23" t="s">
        <v>37</v>
      </c>
      <c r="B102" s="560" t="s">
        <v>605</v>
      </c>
      <c r="C102" s="577" t="s">
        <v>144</v>
      </c>
      <c r="D102" s="559">
        <v>45454</v>
      </c>
      <c r="E102" s="573">
        <v>0.57291666666666663</v>
      </c>
      <c r="F102" s="562">
        <f t="shared" si="3"/>
        <v>0.73958333333333326</v>
      </c>
      <c r="G102" s="562" t="s">
        <v>608</v>
      </c>
      <c r="H102" s="677" t="s">
        <v>492</v>
      </c>
      <c r="I102" s="912"/>
    </row>
    <row r="103" spans="1:9" x14ac:dyDescent="0.2">
      <c r="A103" s="23" t="s">
        <v>37</v>
      </c>
      <c r="B103" s="560" t="s">
        <v>605</v>
      </c>
      <c r="C103" s="577" t="s">
        <v>143</v>
      </c>
      <c r="D103" s="559">
        <v>45454</v>
      </c>
      <c r="E103" s="573">
        <v>0.57291666666666663</v>
      </c>
      <c r="F103" s="562">
        <f t="shared" si="3"/>
        <v>0.73958333333333326</v>
      </c>
      <c r="G103" s="562" t="s">
        <v>83</v>
      </c>
      <c r="H103" s="677" t="s">
        <v>492</v>
      </c>
      <c r="I103" s="912"/>
    </row>
    <row r="104" spans="1:9" x14ac:dyDescent="0.2">
      <c r="A104" s="23" t="s">
        <v>37</v>
      </c>
      <c r="B104" s="560" t="s">
        <v>605</v>
      </c>
      <c r="C104" s="577" t="s">
        <v>142</v>
      </c>
      <c r="D104" s="559">
        <v>45454</v>
      </c>
      <c r="E104" s="573">
        <v>0.57291666666666663</v>
      </c>
      <c r="F104" s="562">
        <f t="shared" si="3"/>
        <v>0.73958333333333326</v>
      </c>
      <c r="G104" s="562" t="s">
        <v>608</v>
      </c>
      <c r="H104" s="677" t="s">
        <v>492</v>
      </c>
      <c r="I104" s="912"/>
    </row>
    <row r="105" spans="1:9" x14ac:dyDescent="0.2">
      <c r="A105" s="23" t="s">
        <v>37</v>
      </c>
      <c r="B105" s="560" t="s">
        <v>606</v>
      </c>
      <c r="C105" s="577" t="s">
        <v>141</v>
      </c>
      <c r="D105" s="559">
        <v>45460</v>
      </c>
      <c r="E105" s="573">
        <v>0.34375</v>
      </c>
      <c r="F105" s="562">
        <f t="shared" si="3"/>
        <v>0.51041666666666663</v>
      </c>
      <c r="G105" s="562" t="s">
        <v>83</v>
      </c>
      <c r="H105" s="677" t="s">
        <v>492</v>
      </c>
      <c r="I105"/>
    </row>
    <row r="106" spans="1:9" x14ac:dyDescent="0.2">
      <c r="A106" s="23" t="s">
        <v>37</v>
      </c>
      <c r="B106" s="560" t="s">
        <v>606</v>
      </c>
      <c r="C106" s="577" t="s">
        <v>144</v>
      </c>
      <c r="D106" s="559">
        <v>45460</v>
      </c>
      <c r="E106" s="573">
        <v>0.34375</v>
      </c>
      <c r="F106" s="562">
        <f t="shared" si="3"/>
        <v>0.51041666666666663</v>
      </c>
      <c r="G106" s="562" t="s">
        <v>608</v>
      </c>
      <c r="H106" s="677" t="s">
        <v>492</v>
      </c>
      <c r="I106"/>
    </row>
    <row r="107" spans="1:9" x14ac:dyDescent="0.2">
      <c r="A107" s="23" t="s">
        <v>37</v>
      </c>
      <c r="B107" s="560" t="s">
        <v>607</v>
      </c>
      <c r="C107" s="577" t="s">
        <v>141</v>
      </c>
      <c r="D107" s="559">
        <v>45460</v>
      </c>
      <c r="E107" s="573">
        <v>0.57291666666666663</v>
      </c>
      <c r="F107" s="562">
        <f t="shared" si="3"/>
        <v>0.73958333333333326</v>
      </c>
      <c r="G107" s="562" t="s">
        <v>83</v>
      </c>
      <c r="H107" s="677" t="s">
        <v>492</v>
      </c>
      <c r="I107"/>
    </row>
    <row r="108" spans="1:9" x14ac:dyDescent="0.2">
      <c r="A108" s="23" t="s">
        <v>37</v>
      </c>
      <c r="B108" s="560" t="s">
        <v>607</v>
      </c>
      <c r="C108" s="577" t="s">
        <v>144</v>
      </c>
      <c r="D108" s="559">
        <v>45460</v>
      </c>
      <c r="E108" s="573">
        <v>0.57291666666666663</v>
      </c>
      <c r="F108" s="562">
        <f t="shared" si="3"/>
        <v>0.73958333333333326</v>
      </c>
      <c r="G108" s="562" t="s">
        <v>608</v>
      </c>
      <c r="H108" s="677" t="s">
        <v>492</v>
      </c>
      <c r="I108"/>
    </row>
    <row r="109" spans="1:9" x14ac:dyDescent="0.2">
      <c r="A109" s="23" t="s">
        <v>37</v>
      </c>
      <c r="B109" s="560" t="s">
        <v>606</v>
      </c>
      <c r="C109" s="577" t="s">
        <v>143</v>
      </c>
      <c r="D109" s="559">
        <v>45462</v>
      </c>
      <c r="E109" s="573">
        <v>0.34375</v>
      </c>
      <c r="F109" s="562">
        <f t="shared" si="3"/>
        <v>0.51041666666666663</v>
      </c>
      <c r="G109" s="562" t="s">
        <v>83</v>
      </c>
      <c r="H109" s="677" t="s">
        <v>492</v>
      </c>
      <c r="I109"/>
    </row>
    <row r="110" spans="1:9" x14ac:dyDescent="0.2">
      <c r="A110" s="23" t="s">
        <v>37</v>
      </c>
      <c r="B110" s="560" t="s">
        <v>606</v>
      </c>
      <c r="C110" s="577" t="s">
        <v>142</v>
      </c>
      <c r="D110" s="559">
        <v>45462</v>
      </c>
      <c r="E110" s="573">
        <v>0.34375</v>
      </c>
      <c r="F110" s="562">
        <f t="shared" si="3"/>
        <v>0.51041666666666663</v>
      </c>
      <c r="G110" s="562" t="s">
        <v>608</v>
      </c>
      <c r="H110" s="677" t="s">
        <v>492</v>
      </c>
      <c r="I110"/>
    </row>
    <row r="111" spans="1:9" x14ac:dyDescent="0.2">
      <c r="A111" s="23" t="s">
        <v>37</v>
      </c>
      <c r="B111" s="560" t="s">
        <v>569</v>
      </c>
      <c r="C111" s="561" t="s">
        <v>38</v>
      </c>
      <c r="D111" s="559">
        <v>45463</v>
      </c>
      <c r="E111" s="573">
        <v>0.4375</v>
      </c>
      <c r="F111" s="562">
        <f>E111+"2:00"</f>
        <v>0.52083333333333337</v>
      </c>
      <c r="G111" s="562" t="s">
        <v>621</v>
      </c>
      <c r="H111" s="677" t="s">
        <v>72</v>
      </c>
      <c r="I111" s="734" t="s">
        <v>622</v>
      </c>
    </row>
    <row r="112" spans="1:9" x14ac:dyDescent="0.2">
      <c r="A112" s="23" t="s">
        <v>37</v>
      </c>
      <c r="B112" s="560" t="s">
        <v>607</v>
      </c>
      <c r="C112" s="577" t="s">
        <v>143</v>
      </c>
      <c r="D112" s="559">
        <v>45467</v>
      </c>
      <c r="E112" s="573">
        <v>0.57291666666666663</v>
      </c>
      <c r="F112" s="562">
        <f>E112+"4:00"</f>
        <v>0.73958333333333326</v>
      </c>
      <c r="G112" s="562" t="s">
        <v>83</v>
      </c>
      <c r="H112" s="677" t="s">
        <v>492</v>
      </c>
      <c r="I112"/>
    </row>
    <row r="113" spans="1:9" x14ac:dyDescent="0.2">
      <c r="A113" s="23" t="s">
        <v>37</v>
      </c>
      <c r="B113" s="560" t="s">
        <v>607</v>
      </c>
      <c r="C113" s="577" t="s">
        <v>142</v>
      </c>
      <c r="D113" s="559">
        <v>45467</v>
      </c>
      <c r="E113" s="573">
        <v>0.57291666666666663</v>
      </c>
      <c r="F113" s="562">
        <f>E113+"4:00"</f>
        <v>0.73958333333333326</v>
      </c>
      <c r="G113" s="562" t="s">
        <v>608</v>
      </c>
      <c r="H113" s="677" t="s">
        <v>492</v>
      </c>
      <c r="I113"/>
    </row>
    <row r="114" spans="1:9" ht="16" thickBot="1" x14ac:dyDescent="0.25">
      <c r="A114" s="23" t="s">
        <v>37</v>
      </c>
      <c r="B114" s="602" t="s">
        <v>25</v>
      </c>
      <c r="C114" s="603" t="s">
        <v>38</v>
      </c>
      <c r="D114" s="604">
        <v>45469</v>
      </c>
      <c r="E114" s="605">
        <v>0.34375</v>
      </c>
      <c r="F114" s="606">
        <f>E114+"2:00"</f>
        <v>0.42708333333333331</v>
      </c>
      <c r="G114" s="562" t="s">
        <v>621</v>
      </c>
      <c r="H114" s="677" t="s">
        <v>603</v>
      </c>
      <c r="I114"/>
    </row>
    <row r="115" spans="1:9" ht="16" thickBot="1" x14ac:dyDescent="0.25">
      <c r="A115" s="23" t="s">
        <v>37</v>
      </c>
      <c r="B115" s="669" t="s">
        <v>25</v>
      </c>
      <c r="C115" s="719" t="s">
        <v>38</v>
      </c>
      <c r="D115" s="720">
        <v>45469</v>
      </c>
      <c r="E115" s="670">
        <v>0.4375</v>
      </c>
      <c r="F115" s="606">
        <f>E115+"2:00"</f>
        <v>0.52083333333333337</v>
      </c>
      <c r="G115" s="562" t="s">
        <v>621</v>
      </c>
      <c r="H115" s="677" t="s">
        <v>603</v>
      </c>
      <c r="I115"/>
    </row>
  </sheetData>
  <sortState xmlns:xlrd2="http://schemas.microsoft.com/office/spreadsheetml/2017/richdata2" ref="B11:H57">
    <sortCondition ref="D11:D57"/>
    <sortCondition ref="E11:E57"/>
  </sortState>
  <mergeCells count="3">
    <mergeCell ref="A8:B8"/>
    <mergeCell ref="I79:I80"/>
    <mergeCell ref="I101:I104"/>
  </mergeCells>
  <phoneticPr fontId="64" type="noConversion"/>
  <pageMargins left="0.62992125984251968" right="0.23622047244094491" top="0.35433070866141736" bottom="0.35433070866141736" header="0" footer="0"/>
  <pageSetup paperSize="9" scale="83" fitToWidth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Evaluations S6</vt:lpstr>
      <vt:lpstr>MMI3</vt:lpstr>
      <vt:lpstr>MMI2</vt:lpstr>
      <vt:lpstr>GME3</vt:lpstr>
      <vt:lpstr>GP3</vt:lpstr>
      <vt:lpstr>GME4</vt:lpstr>
      <vt:lpstr>GP2</vt:lpstr>
      <vt:lpstr>CI2</vt:lpstr>
      <vt:lpstr>CI3</vt:lpstr>
      <vt:lpstr>GE1</vt:lpstr>
      <vt:lpstr>GE2</vt:lpstr>
      <vt:lpstr>Isys 2</vt:lpstr>
      <vt:lpstr>IS5</vt:lpstr>
      <vt:lpstr>GE3</vt:lpstr>
      <vt:lpstr>PCST2</vt:lpstr>
      <vt:lpstr>MP3-4</vt:lpstr>
      <vt:lpstr>MP3-5</vt:lpstr>
      <vt:lpstr>MP3-5 (CG)</vt:lpstr>
      <vt:lpstr>PI</vt:lpstr>
      <vt:lpstr>langues</vt:lpstr>
      <vt:lpstr>Global</vt:lpstr>
      <vt:lpstr>Feuil1</vt:lpstr>
      <vt:lpstr>Changements</vt:lpstr>
      <vt:lpstr>1AI - S6 "tétris"</vt:lpstr>
      <vt:lpstr>Feuil3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 Falk</dc:creator>
  <cp:lastModifiedBy>Fabio Cruz Sanchez</cp:lastModifiedBy>
  <cp:lastPrinted>2024-02-29T13:22:44Z</cp:lastPrinted>
  <dcterms:created xsi:type="dcterms:W3CDTF">2016-12-02T13:17:07Z</dcterms:created>
  <dcterms:modified xsi:type="dcterms:W3CDTF">2024-05-27T19:40:46Z</dcterms:modified>
</cp:coreProperties>
</file>