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abbondanza/Documents/PhD/GenLang_hand_preference_meta_analysis/"/>
    </mc:Choice>
  </mc:AlternateContent>
  <xr:revisionPtr revIDLastSave="0" documentId="13_ncr:1_{7249BAB3-7521-2240-8685-4E5C7603105C}" xr6:coauthVersionLast="47" xr6:coauthVersionMax="47" xr10:uidLastSave="{00000000-0000-0000-0000-000000000000}"/>
  <bookViews>
    <workbookView xWindow="0" yWindow="760" windowWidth="30240" windowHeight="18880" firstSheet="1" activeTab="2" xr2:uid="{A6332151-AACC-E14E-B3DF-3D4980E70093}"/>
  </bookViews>
  <sheets>
    <sheet name="MA_DLD_MF_cases_new" sheetId="33" r:id="rId1"/>
    <sheet name="MA_DLD_MF_cases_new_TEDS_new" sheetId="36" r:id="rId2"/>
    <sheet name="MA_DLD_MF_cases_new_TED_MAN_new" sheetId="38" r:id="rId3"/>
    <sheet name="MA_RD_MF_cases_new" sheetId="34" r:id="rId4"/>
    <sheet name="MA_RD_MF_cases_new_TEDS_new" sheetId="37" r:id="rId5"/>
    <sheet name="MA_RD_MF_cases_new_TED_MAN_new" sheetId="39" r:id="rId6"/>
    <sheet name="All_data" sheetId="31" r:id="rId7"/>
    <sheet name="MA_DLD_MF_case_new_same_control" sheetId="3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8" l="1"/>
  <c r="F14" i="38"/>
  <c r="I14" i="38" s="1"/>
  <c r="E14" i="38"/>
  <c r="D14" i="38"/>
  <c r="H14" i="38" s="1"/>
  <c r="I13" i="38"/>
  <c r="H13" i="38"/>
  <c r="I12" i="38"/>
  <c r="H12" i="38"/>
  <c r="I11" i="38"/>
  <c r="H11" i="38"/>
  <c r="I10" i="38"/>
  <c r="H10" i="38"/>
  <c r="G9" i="38"/>
  <c r="F9" i="38"/>
  <c r="I9" i="38" s="1"/>
  <c r="E9" i="38"/>
  <c r="D9" i="38"/>
  <c r="H9" i="38" s="1"/>
  <c r="I8" i="38"/>
  <c r="H8" i="38"/>
  <c r="I7" i="38"/>
  <c r="H7" i="38"/>
  <c r="H6" i="38"/>
  <c r="G6" i="38"/>
  <c r="F6" i="38"/>
  <c r="I6" i="38" s="1"/>
  <c r="I5" i="38"/>
  <c r="H5" i="38"/>
  <c r="I4" i="38"/>
  <c r="H4" i="38"/>
  <c r="H3" i="38"/>
  <c r="I3" i="38"/>
  <c r="I2" i="38"/>
  <c r="H2" i="38"/>
  <c r="I14" i="39"/>
  <c r="H14" i="39"/>
  <c r="I13" i="39"/>
  <c r="H13" i="39"/>
  <c r="I12" i="39"/>
  <c r="H12" i="39"/>
  <c r="I11" i="39"/>
  <c r="H11" i="39"/>
  <c r="H10" i="39"/>
  <c r="G10" i="39"/>
  <c r="F10" i="39"/>
  <c r="I10" i="39" s="1"/>
  <c r="I9" i="39"/>
  <c r="H9" i="39"/>
  <c r="I8" i="39"/>
  <c r="H8" i="39"/>
  <c r="I7" i="39"/>
  <c r="H7" i="39"/>
  <c r="I6" i="39"/>
  <c r="H6" i="39"/>
  <c r="H5" i="39"/>
  <c r="I5" i="39"/>
  <c r="I4" i="39"/>
  <c r="H4" i="39"/>
  <c r="G3" i="39"/>
  <c r="F3" i="39"/>
  <c r="I3" i="39" s="1"/>
  <c r="E3" i="39"/>
  <c r="D3" i="39"/>
  <c r="H3" i="39" s="1"/>
  <c r="I2" i="39"/>
  <c r="H2" i="39"/>
  <c r="G2" i="39"/>
  <c r="F2" i="39"/>
  <c r="E2" i="39"/>
  <c r="D2" i="39"/>
  <c r="G9" i="36"/>
  <c r="F9" i="36"/>
  <c r="I9" i="36" s="1"/>
  <c r="I14" i="37"/>
  <c r="H14" i="37"/>
  <c r="I13" i="37"/>
  <c r="H13" i="37"/>
  <c r="I12" i="37"/>
  <c r="H12" i="37"/>
  <c r="I11" i="37"/>
  <c r="H11" i="37"/>
  <c r="H10" i="37"/>
  <c r="G10" i="37"/>
  <c r="F10" i="37"/>
  <c r="I10" i="37" s="1"/>
  <c r="I9" i="37"/>
  <c r="H9" i="37"/>
  <c r="I8" i="37"/>
  <c r="H8" i="37"/>
  <c r="I7" i="37"/>
  <c r="H7" i="37"/>
  <c r="I6" i="37"/>
  <c r="H6" i="37"/>
  <c r="H5" i="37"/>
  <c r="G5" i="37"/>
  <c r="F5" i="37"/>
  <c r="I5" i="37" s="1"/>
  <c r="I4" i="37"/>
  <c r="H4" i="37"/>
  <c r="I3" i="37"/>
  <c r="G3" i="37"/>
  <c r="F3" i="37"/>
  <c r="E3" i="37"/>
  <c r="D3" i="37"/>
  <c r="H3" i="37" s="1"/>
  <c r="I2" i="37"/>
  <c r="G2" i="37"/>
  <c r="F2" i="37"/>
  <c r="E2" i="37"/>
  <c r="D2" i="37"/>
  <c r="H2" i="37" s="1"/>
  <c r="H11" i="36"/>
  <c r="G14" i="36"/>
  <c r="F14" i="36"/>
  <c r="I14" i="36" s="1"/>
  <c r="E14" i="36"/>
  <c r="D14" i="36"/>
  <c r="H14" i="36" s="1"/>
  <c r="I13" i="36"/>
  <c r="H13" i="36"/>
  <c r="I12" i="36"/>
  <c r="H12" i="36"/>
  <c r="I11" i="36"/>
  <c r="I10" i="36"/>
  <c r="H10" i="36"/>
  <c r="H9" i="36"/>
  <c r="E9" i="36"/>
  <c r="D9" i="36"/>
  <c r="I8" i="36"/>
  <c r="H8" i="36"/>
  <c r="I7" i="36"/>
  <c r="H7" i="36"/>
  <c r="H6" i="36"/>
  <c r="G6" i="36"/>
  <c r="I6" i="36" s="1"/>
  <c r="F6" i="36"/>
  <c r="I5" i="36"/>
  <c r="H5" i="36"/>
  <c r="I4" i="36"/>
  <c r="H4" i="36"/>
  <c r="H3" i="36"/>
  <c r="G3" i="36"/>
  <c r="F3" i="36"/>
  <c r="I3" i="36" s="1"/>
  <c r="I2" i="36"/>
  <c r="H2" i="36"/>
  <c r="H3" i="33"/>
  <c r="I3" i="33"/>
  <c r="H4" i="33"/>
  <c r="I4" i="33"/>
  <c r="H5" i="33"/>
  <c r="I5" i="33"/>
  <c r="H6" i="33"/>
  <c r="I6" i="33"/>
  <c r="H7" i="33"/>
  <c r="I7" i="33"/>
  <c r="H8" i="33"/>
  <c r="I8" i="33"/>
  <c r="H9" i="33"/>
  <c r="I9" i="33"/>
  <c r="H10" i="33"/>
  <c r="I10" i="33"/>
  <c r="H11" i="33"/>
  <c r="I11" i="33"/>
  <c r="H12" i="33"/>
  <c r="I12" i="33"/>
  <c r="H13" i="33"/>
  <c r="I13" i="33"/>
  <c r="H14" i="33"/>
  <c r="I14" i="33"/>
  <c r="E9" i="33"/>
  <c r="I14" i="35"/>
  <c r="I3" i="35"/>
  <c r="G6" i="35"/>
  <c r="F9" i="35"/>
  <c r="G14" i="35"/>
  <c r="F14" i="35"/>
  <c r="E14" i="35"/>
  <c r="D14" i="35"/>
  <c r="H14" i="35" s="1"/>
  <c r="I13" i="35"/>
  <c r="H13" i="35"/>
  <c r="I12" i="35"/>
  <c r="H12" i="35"/>
  <c r="I11" i="35"/>
  <c r="H11" i="35"/>
  <c r="I10" i="35"/>
  <c r="H10" i="35"/>
  <c r="G9" i="35"/>
  <c r="E9" i="35"/>
  <c r="D9" i="35"/>
  <c r="H9" i="35" s="1"/>
  <c r="I8" i="35"/>
  <c r="H8" i="35"/>
  <c r="I7" i="35"/>
  <c r="H7" i="35"/>
  <c r="H6" i="35"/>
  <c r="F6" i="35"/>
  <c r="I5" i="35"/>
  <c r="H5" i="35"/>
  <c r="I4" i="35"/>
  <c r="H4" i="35"/>
  <c r="H3" i="35"/>
  <c r="G3" i="35"/>
  <c r="F3" i="35"/>
  <c r="I2" i="35"/>
  <c r="H2" i="35"/>
  <c r="F9" i="33"/>
  <c r="G9" i="33"/>
  <c r="F14" i="33"/>
  <c r="G14" i="33"/>
  <c r="F3" i="33"/>
  <c r="G3" i="33"/>
  <c r="F6" i="33"/>
  <c r="G6" i="33"/>
  <c r="J24" i="31"/>
  <c r="I14" i="34"/>
  <c r="H14" i="34"/>
  <c r="I13" i="34"/>
  <c r="H13" i="34"/>
  <c r="I12" i="34"/>
  <c r="H12" i="34"/>
  <c r="I11" i="34"/>
  <c r="H11" i="34"/>
  <c r="H10" i="34"/>
  <c r="I9" i="34"/>
  <c r="H9" i="34"/>
  <c r="I8" i="34"/>
  <c r="H8" i="34"/>
  <c r="I7" i="34"/>
  <c r="H7" i="34"/>
  <c r="I6" i="34"/>
  <c r="H6" i="34"/>
  <c r="H5" i="34"/>
  <c r="I4" i="34"/>
  <c r="H4" i="34"/>
  <c r="H3" i="34"/>
  <c r="H2" i="34"/>
  <c r="H2" i="33"/>
  <c r="I2" i="33"/>
  <c r="I2" i="31"/>
  <c r="I3" i="31"/>
  <c r="I4" i="31"/>
  <c r="I5" i="31"/>
  <c r="I6" i="31"/>
  <c r="I7" i="31"/>
  <c r="I8" i="31"/>
  <c r="I9" i="31"/>
  <c r="I10" i="31"/>
  <c r="I11" i="31"/>
  <c r="I12" i="31"/>
  <c r="I13" i="31"/>
  <c r="I14" i="31"/>
  <c r="J2" i="31"/>
  <c r="G10" i="34"/>
  <c r="F10" i="34"/>
  <c r="G5" i="34"/>
  <c r="F5" i="34"/>
  <c r="E3" i="34"/>
  <c r="D3" i="34"/>
  <c r="E2" i="34"/>
  <c r="D2" i="34"/>
  <c r="E14" i="33"/>
  <c r="D14" i="33"/>
  <c r="G3" i="34"/>
  <c r="F3" i="34"/>
  <c r="G2" i="34"/>
  <c r="F2" i="34"/>
  <c r="D9" i="33"/>
  <c r="J7" i="31"/>
  <c r="J6" i="31"/>
  <c r="J29" i="31"/>
  <c r="I29" i="31"/>
  <c r="J28" i="31"/>
  <c r="I28" i="31"/>
  <c r="J27" i="31"/>
  <c r="I27" i="31"/>
  <c r="J26" i="31"/>
  <c r="I26" i="31"/>
  <c r="J25" i="31"/>
  <c r="I25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J13" i="31"/>
  <c r="J12" i="31"/>
  <c r="J11" i="31"/>
  <c r="J10" i="31"/>
  <c r="J9" i="31"/>
  <c r="J8" i="31"/>
  <c r="J5" i="31"/>
  <c r="J4" i="31"/>
  <c r="J3" i="31"/>
  <c r="I6" i="35" l="1"/>
  <c r="I5" i="34"/>
  <c r="I9" i="35"/>
  <c r="I2" i="34"/>
  <c r="I3" i="34"/>
  <c r="I10" i="34"/>
</calcChain>
</file>

<file path=xl/sharedStrings.xml><?xml version="1.0" encoding="utf-8"?>
<sst xmlns="http://schemas.openxmlformats.org/spreadsheetml/2006/main" count="458" uniqueCount="31">
  <si>
    <t>Manchester</t>
  </si>
  <si>
    <t>UKDYS</t>
  </si>
  <si>
    <t>Epidemiological</t>
  </si>
  <si>
    <t>Clinical</t>
  </si>
  <si>
    <t>ALSPAC cohort</t>
  </si>
  <si>
    <t>Reading</t>
  </si>
  <si>
    <t>Male</t>
  </si>
  <si>
    <t>Female</t>
  </si>
  <si>
    <t>Language</t>
  </si>
  <si>
    <t>Raine Study</t>
  </si>
  <si>
    <t>TEDS cohort</t>
  </si>
  <si>
    <t>York cohort</t>
  </si>
  <si>
    <t>IOWA cohort</t>
  </si>
  <si>
    <t>Toronto cohort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</si>
  <si>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</si>
  <si>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</si>
  <si>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</si>
  <si>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</si>
  <si>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</si>
  <si>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</si>
  <si>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</si>
  <si>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</si>
  <si>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NTR cohort</t>
  </si>
  <si>
    <t>Multicenter Study Marburg/Würzburg cohort</t>
  </si>
  <si>
    <t>%Cases</t>
  </si>
  <si>
    <t>%Controls</t>
  </si>
  <si>
    <t>Manchester Language Study</t>
  </si>
  <si>
    <t>UKDYS cohort</t>
  </si>
  <si>
    <t>NRH_cases</t>
  </si>
  <si>
    <t>NRH_controls</t>
  </si>
  <si>
    <t>Comorbid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</si>
</sst>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1CE8-1007-B941-8D24-DCB1ACEB9CF8}">
  <dimension ref="A1:J15"/>
  <sheetViews>
    <sheetView zoomScale="172" workbookViewId="0">
      <selection activeCell="F9" sqref="F9:G9"/>
    </sheetView>
  </sheetViews>
  <sheetFormatPr baseColWidth="10" defaultRowHeight="16" x14ac:dyDescent="0.2"/>
  <cols>
    <col min="4" max="4" width="22" bestFit="1" customWidth="1"/>
  </cols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10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" si="0">D2/(D2+E2)</f>
        <v>0.21052631578947367</v>
      </c>
      <c r="I2" s="2">
        <f t="shared" ref="I2" si="1">F2/(F2+G2)</f>
        <v>0.16483516483516483</v>
      </c>
      <c r="J2" s="2"/>
    </row>
    <row r="3" spans="1:10" ht="17" thickBot="1" x14ac:dyDescent="0.25">
      <c r="A3" s="18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ref="H3:H14" si="2">D3/(D3+E3)</f>
        <v>0.23076923076923078</v>
      </c>
      <c r="I3" s="2">
        <f t="shared" ref="I3:I14" si="3">F3/(F3+G3)</f>
        <v>0.13107511045655376</v>
      </c>
      <c r="J3" s="2"/>
    </row>
    <row r="4" spans="1:10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2"/>
        <v>6.9343065693430656E-2</v>
      </c>
      <c r="I4" s="2" t="e">
        <f t="shared" si="3"/>
        <v>#DIV/0!</v>
      </c>
      <c r="J4" s="2"/>
    </row>
    <row r="5" spans="1:10" ht="17" thickBot="1" x14ac:dyDescent="0.25">
      <c r="A5" s="9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2"/>
        <v>0.11914893617021277</v>
      </c>
      <c r="I5" s="2">
        <f t="shared" si="3"/>
        <v>0.12280701754385964</v>
      </c>
      <c r="J5" s="2"/>
    </row>
    <row r="6" spans="1:10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2"/>
        <v>0.13245033112582782</v>
      </c>
      <c r="I6" s="2">
        <f t="shared" si="3"/>
        <v>0.12810457516339868</v>
      </c>
      <c r="J6" s="2"/>
    </row>
    <row r="7" spans="1:10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2"/>
        <v>0.24242424242424243</v>
      </c>
      <c r="I7" s="2">
        <f t="shared" si="3"/>
        <v>0.16483516483516483</v>
      </c>
      <c r="J7" s="2"/>
    </row>
    <row r="8" spans="1:10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2"/>
        <v>0.10784313725490197</v>
      </c>
      <c r="I8" s="2">
        <f t="shared" si="3"/>
        <v>8.408408408408409E-2</v>
      </c>
      <c r="J8" s="2"/>
    </row>
    <row r="9" spans="1:10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2"/>
        <v>0.11203319502074689</v>
      </c>
      <c r="I9" s="2">
        <f t="shared" si="3"/>
        <v>0.13008130081300814</v>
      </c>
      <c r="J9" s="2"/>
    </row>
    <row r="10" spans="1:10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2"/>
        <v>0.13375796178343949</v>
      </c>
      <c r="I10" s="2">
        <f t="shared" si="3"/>
        <v>0.11187214611872145</v>
      </c>
      <c r="J10" s="2"/>
    </row>
    <row r="11" spans="1:10" ht="17" thickBot="1" x14ac:dyDescent="0.25">
      <c r="A11" s="4" t="s">
        <v>10</v>
      </c>
      <c r="B11" s="7" t="s">
        <v>2</v>
      </c>
      <c r="C11" s="7" t="s">
        <v>8</v>
      </c>
      <c r="D11" s="8">
        <v>33</v>
      </c>
      <c r="E11" s="8">
        <v>190</v>
      </c>
      <c r="F11" s="8">
        <v>122</v>
      </c>
      <c r="G11" s="8">
        <v>815</v>
      </c>
      <c r="H11" s="2">
        <f t="shared" si="2"/>
        <v>0.14798206278026907</v>
      </c>
      <c r="I11" s="2">
        <f t="shared" si="3"/>
        <v>0.13020277481323372</v>
      </c>
      <c r="J11" s="2"/>
    </row>
    <row r="12" spans="1:10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2"/>
        <v>0.13247863247863248</v>
      </c>
      <c r="I12" s="2">
        <f t="shared" si="3"/>
        <v>0.12952380952380951</v>
      </c>
      <c r="J12" s="2"/>
    </row>
    <row r="13" spans="1:10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122</v>
      </c>
      <c r="G13" s="8">
        <v>815</v>
      </c>
      <c r="H13" s="2">
        <f t="shared" si="2"/>
        <v>0.14948453608247422</v>
      </c>
      <c r="I13" s="2">
        <f t="shared" si="3"/>
        <v>0.13020277481323372</v>
      </c>
      <c r="J13" s="2"/>
    </row>
    <row r="14" spans="1:10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2"/>
        <v>0.15151515151515152</v>
      </c>
      <c r="I14" s="2">
        <f t="shared" si="3"/>
        <v>0.13008130081300814</v>
      </c>
      <c r="J14" s="2"/>
    </row>
    <row r="15" spans="1:10" x14ac:dyDescent="0.2">
      <c r="H15" s="2"/>
    </row>
  </sheetData>
  <sortState xmlns:xlrd2="http://schemas.microsoft.com/office/spreadsheetml/2017/richdata2" ref="A2:I14">
    <sortCondition ref="B2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2CA7-8869-6941-82CF-07CA9DE1F877}">
  <dimension ref="A1:I14"/>
  <sheetViews>
    <sheetView zoomScale="150" workbookViewId="0">
      <selection activeCell="G4" sqref="G4"/>
    </sheetView>
  </sheetViews>
  <sheetFormatPr baseColWidth="10" defaultRowHeight="16" x14ac:dyDescent="0.2"/>
  <cols>
    <col min="1" max="1" width="32.1640625" bestFit="1" customWidth="1"/>
  </cols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:H14" si="0">D2/(D2+E2)</f>
        <v>0.21052631578947367</v>
      </c>
      <c r="I2" s="2">
        <f t="shared" ref="I2:I14" si="1">F2/(F2+G2)</f>
        <v>0.16483516483516483</v>
      </c>
    </row>
    <row r="3" spans="1:9" ht="17" thickBot="1" x14ac:dyDescent="0.25">
      <c r="A3" s="18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si="0"/>
        <v>0.23076923076923078</v>
      </c>
      <c r="I3" s="2">
        <f t="shared" si="1"/>
        <v>0.13107511045655376</v>
      </c>
    </row>
    <row r="4" spans="1:9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0"/>
        <v>6.9343065693430656E-2</v>
      </c>
      <c r="I4" s="2" t="e">
        <f t="shared" si="1"/>
        <v>#DIV/0!</v>
      </c>
    </row>
    <row r="5" spans="1:9" ht="17" thickBot="1" x14ac:dyDescent="0.25">
      <c r="A5" s="9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0"/>
        <v>0.11914893617021277</v>
      </c>
      <c r="I5" s="2">
        <f t="shared" si="1"/>
        <v>0.12280701754385964</v>
      </c>
    </row>
    <row r="6" spans="1:9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0"/>
        <v>0.13245033112582782</v>
      </c>
      <c r="I6" s="2">
        <f t="shared" si="1"/>
        <v>0.12810457516339868</v>
      </c>
    </row>
    <row r="7" spans="1:9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0"/>
        <v>0.24242424242424243</v>
      </c>
      <c r="I7" s="2">
        <f t="shared" si="1"/>
        <v>0.16483516483516483</v>
      </c>
    </row>
    <row r="8" spans="1:9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0"/>
        <v>0.10784313725490197</v>
      </c>
      <c r="I8" s="2">
        <f t="shared" si="1"/>
        <v>8.408408408408409E-2</v>
      </c>
    </row>
    <row r="9" spans="1:9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0"/>
        <v>0.11203319502074689</v>
      </c>
      <c r="I9" s="2">
        <f t="shared" si="1"/>
        <v>0.13008130081300814</v>
      </c>
    </row>
    <row r="10" spans="1:9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0"/>
        <v>0.13375796178343949</v>
      </c>
      <c r="I10" s="2">
        <f t="shared" si="1"/>
        <v>0.11187214611872145</v>
      </c>
    </row>
    <row r="11" spans="1:9" ht="17" thickBot="1" x14ac:dyDescent="0.25">
      <c r="A11" s="4" t="s">
        <v>10</v>
      </c>
      <c r="B11" s="7" t="s">
        <v>2</v>
      </c>
      <c r="C11" s="7" t="s">
        <v>8</v>
      </c>
      <c r="D11" s="8">
        <v>34</v>
      </c>
      <c r="E11" s="8">
        <v>187</v>
      </c>
      <c r="F11" s="8">
        <v>143</v>
      </c>
      <c r="G11" s="8">
        <v>1031</v>
      </c>
      <c r="H11" s="2">
        <f t="shared" si="0"/>
        <v>0.15384615384615385</v>
      </c>
      <c r="I11" s="2">
        <f t="shared" si="1"/>
        <v>0.12180579216354344</v>
      </c>
    </row>
    <row r="12" spans="1:9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0"/>
        <v>0.13247863247863248</v>
      </c>
      <c r="I12" s="2">
        <f t="shared" si="1"/>
        <v>0.12952380952380951</v>
      </c>
    </row>
    <row r="13" spans="1:9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143</v>
      </c>
      <c r="G13" s="8">
        <v>1031</v>
      </c>
      <c r="H13" s="2">
        <f t="shared" si="0"/>
        <v>0.14948453608247422</v>
      </c>
      <c r="I13" s="2">
        <f t="shared" si="1"/>
        <v>0.12180579216354344</v>
      </c>
    </row>
    <row r="14" spans="1:9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0"/>
        <v>0.15151515151515152</v>
      </c>
      <c r="I14" s="2">
        <f t="shared" si="1"/>
        <v>0.13008130081300814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82B-6C34-3C4F-850A-E8F38536755F}">
  <dimension ref="A1:I14"/>
  <sheetViews>
    <sheetView tabSelected="1" zoomScale="165" workbookViewId="0">
      <selection activeCell="D16" sqref="D16"/>
    </sheetView>
  </sheetViews>
  <sheetFormatPr baseColWidth="10" defaultRowHeight="16" x14ac:dyDescent="0.2"/>
  <sheetData>
    <row r="1" spans="1:9" ht="17" thickBot="1" x14ac:dyDescent="0.25">
      <c r="A1" s="19" t="s">
        <v>14</v>
      </c>
      <c r="B1" s="19" t="s">
        <v>15</v>
      </c>
      <c r="C1" s="19" t="s">
        <v>16</v>
      </c>
      <c r="D1" s="20" t="s">
        <v>18</v>
      </c>
      <c r="E1" s="21" t="s">
        <v>19</v>
      </c>
      <c r="F1" s="21" t="s">
        <v>20</v>
      </c>
      <c r="G1" s="21" t="s">
        <v>21</v>
      </c>
      <c r="H1" s="22" t="s">
        <v>28</v>
      </c>
      <c r="I1" s="22" t="s">
        <v>29</v>
      </c>
    </row>
    <row r="2" spans="1:9" ht="17" thickBot="1" x14ac:dyDescent="0.25">
      <c r="A2" s="19" t="s">
        <v>11</v>
      </c>
      <c r="B2" s="23" t="s">
        <v>3</v>
      </c>
      <c r="C2" s="23" t="s">
        <v>8</v>
      </c>
      <c r="D2" s="24">
        <v>8</v>
      </c>
      <c r="E2" s="24">
        <v>30</v>
      </c>
      <c r="F2" s="24">
        <v>15</v>
      </c>
      <c r="G2" s="24">
        <v>76</v>
      </c>
      <c r="H2" s="2">
        <f t="shared" ref="H2:H14" si="0">D2/(D2+E2)</f>
        <v>0.21052631578947367</v>
      </c>
      <c r="I2" s="2">
        <f t="shared" ref="I2:I14" si="1">F2/(F2+G2)</f>
        <v>0.16483516483516483</v>
      </c>
    </row>
    <row r="3" spans="1:9" ht="17" thickBot="1" x14ac:dyDescent="0.25">
      <c r="A3" s="25" t="s">
        <v>26</v>
      </c>
      <c r="B3" s="23" t="s">
        <v>3</v>
      </c>
      <c r="C3" s="23" t="s">
        <v>8</v>
      </c>
      <c r="D3" s="24">
        <v>34</v>
      </c>
      <c r="E3" s="24">
        <v>133</v>
      </c>
      <c r="F3" s="8">
        <v>93</v>
      </c>
      <c r="G3" s="8">
        <v>586</v>
      </c>
      <c r="H3" s="2">
        <f t="shared" si="0"/>
        <v>0.20359281437125748</v>
      </c>
      <c r="I3" s="2">
        <f t="shared" si="1"/>
        <v>0.13696612665684832</v>
      </c>
    </row>
    <row r="4" spans="1:9" ht="17" thickBot="1" x14ac:dyDescent="0.25">
      <c r="A4" s="19" t="s">
        <v>23</v>
      </c>
      <c r="B4" s="23" t="s">
        <v>3</v>
      </c>
      <c r="C4" s="23" t="s">
        <v>5</v>
      </c>
      <c r="D4" s="8">
        <v>22</v>
      </c>
      <c r="E4" s="24">
        <v>255</v>
      </c>
      <c r="F4" s="24"/>
      <c r="G4" s="24"/>
      <c r="H4" s="2">
        <f t="shared" si="0"/>
        <v>7.9422382671480149E-2</v>
      </c>
      <c r="I4" s="2" t="e">
        <f t="shared" si="1"/>
        <v>#DIV/0!</v>
      </c>
    </row>
    <row r="5" spans="1:9" ht="17" thickBot="1" x14ac:dyDescent="0.25">
      <c r="A5" s="22" t="s">
        <v>13</v>
      </c>
      <c r="B5" s="23" t="s">
        <v>3</v>
      </c>
      <c r="C5" s="23" t="s">
        <v>5</v>
      </c>
      <c r="D5" s="24">
        <v>28</v>
      </c>
      <c r="E5" s="24">
        <v>207</v>
      </c>
      <c r="F5" s="24">
        <v>7</v>
      </c>
      <c r="G5" s="24">
        <v>50</v>
      </c>
      <c r="H5" s="2">
        <f t="shared" si="0"/>
        <v>0.11914893617021277</v>
      </c>
      <c r="I5" s="2">
        <f t="shared" si="1"/>
        <v>0.12280701754385964</v>
      </c>
    </row>
    <row r="6" spans="1:9" ht="17" thickBot="1" x14ac:dyDescent="0.25">
      <c r="A6" s="19" t="s">
        <v>27</v>
      </c>
      <c r="B6" s="23" t="s">
        <v>3</v>
      </c>
      <c r="C6" s="23" t="s">
        <v>5</v>
      </c>
      <c r="D6" s="24">
        <v>40</v>
      </c>
      <c r="E6" s="24">
        <v>262</v>
      </c>
      <c r="F6" s="24">
        <f>SUM(All_data!G24:G25)</f>
        <v>98</v>
      </c>
      <c r="G6" s="24">
        <f>SUM(All_data!H24:H25)</f>
        <v>667</v>
      </c>
      <c r="H6" s="2">
        <f t="shared" si="0"/>
        <v>0.13245033112582782</v>
      </c>
      <c r="I6" s="2">
        <f t="shared" si="1"/>
        <v>0.12810457516339868</v>
      </c>
    </row>
    <row r="7" spans="1:9" ht="17" thickBot="1" x14ac:dyDescent="0.25">
      <c r="A7" s="19" t="s">
        <v>11</v>
      </c>
      <c r="B7" s="23" t="s">
        <v>3</v>
      </c>
      <c r="C7" s="23" t="s">
        <v>5</v>
      </c>
      <c r="D7" s="24">
        <v>8</v>
      </c>
      <c r="E7" s="24">
        <v>25</v>
      </c>
      <c r="F7" s="24">
        <v>15</v>
      </c>
      <c r="G7" s="24">
        <v>76</v>
      </c>
      <c r="H7" s="2">
        <f t="shared" si="0"/>
        <v>0.24242424242424243</v>
      </c>
      <c r="I7" s="2">
        <f t="shared" si="1"/>
        <v>0.16483516483516483</v>
      </c>
    </row>
    <row r="8" spans="1:9" ht="17" thickBot="1" x14ac:dyDescent="0.25">
      <c r="A8" s="19" t="s">
        <v>12</v>
      </c>
      <c r="B8" s="23" t="s">
        <v>2</v>
      </c>
      <c r="C8" s="23" t="s">
        <v>8</v>
      </c>
      <c r="D8" s="24">
        <v>22</v>
      </c>
      <c r="E8" s="24">
        <v>182</v>
      </c>
      <c r="F8" s="24">
        <v>56</v>
      </c>
      <c r="G8" s="24">
        <v>610</v>
      </c>
      <c r="H8" s="2">
        <f t="shared" si="0"/>
        <v>0.10784313725490197</v>
      </c>
      <c r="I8" s="2">
        <f t="shared" si="1"/>
        <v>8.408408408408409E-2</v>
      </c>
    </row>
    <row r="9" spans="1:9" ht="17" thickBot="1" x14ac:dyDescent="0.25">
      <c r="A9" s="19" t="s">
        <v>4</v>
      </c>
      <c r="B9" s="23" t="s">
        <v>2</v>
      </c>
      <c r="C9" s="23" t="s">
        <v>8</v>
      </c>
      <c r="D9" s="24">
        <f>SUM(All_data!E4:E7)</f>
        <v>27</v>
      </c>
      <c r="E9" s="24">
        <f>SUM(All_data!F4:F7)</f>
        <v>214</v>
      </c>
      <c r="F9" s="24">
        <f>SUM(All_data!G4:G5)</f>
        <v>112</v>
      </c>
      <c r="G9" s="24">
        <f>SUM(All_data!H4:H5)</f>
        <v>749</v>
      </c>
      <c r="H9" s="2">
        <f t="shared" si="0"/>
        <v>0.11203319502074689</v>
      </c>
      <c r="I9" s="2">
        <f t="shared" si="1"/>
        <v>0.13008130081300814</v>
      </c>
    </row>
    <row r="10" spans="1:9" ht="17" thickBot="1" x14ac:dyDescent="0.25">
      <c r="A10" s="19" t="s">
        <v>9</v>
      </c>
      <c r="B10" s="23" t="s">
        <v>2</v>
      </c>
      <c r="C10" s="23" t="s">
        <v>8</v>
      </c>
      <c r="D10" s="24">
        <v>21</v>
      </c>
      <c r="E10" s="24">
        <v>136</v>
      </c>
      <c r="F10" s="24">
        <v>49</v>
      </c>
      <c r="G10" s="24">
        <v>389</v>
      </c>
      <c r="H10" s="2">
        <f t="shared" si="0"/>
        <v>0.13375796178343949</v>
      </c>
      <c r="I10" s="2">
        <f t="shared" si="1"/>
        <v>0.11187214611872145</v>
      </c>
    </row>
    <row r="11" spans="1:9" ht="17" thickBot="1" x14ac:dyDescent="0.25">
      <c r="A11" s="19" t="s">
        <v>10</v>
      </c>
      <c r="B11" s="23" t="s">
        <v>2</v>
      </c>
      <c r="C11" s="23" t="s">
        <v>8</v>
      </c>
      <c r="D11" s="24">
        <v>34</v>
      </c>
      <c r="E11" s="24">
        <v>187</v>
      </c>
      <c r="F11" s="24">
        <v>143</v>
      </c>
      <c r="G11" s="24">
        <v>1031</v>
      </c>
      <c r="H11" s="2">
        <f t="shared" si="0"/>
        <v>0.15384615384615385</v>
      </c>
      <c r="I11" s="2">
        <f t="shared" si="1"/>
        <v>0.12180579216354344</v>
      </c>
    </row>
    <row r="12" spans="1:9" ht="17" thickBot="1" x14ac:dyDescent="0.25">
      <c r="A12" s="19" t="s">
        <v>22</v>
      </c>
      <c r="B12" s="23" t="s">
        <v>2</v>
      </c>
      <c r="C12" s="23" t="s">
        <v>5</v>
      </c>
      <c r="D12" s="24">
        <v>31</v>
      </c>
      <c r="E12" s="24">
        <v>203</v>
      </c>
      <c r="F12" s="24">
        <v>136</v>
      </c>
      <c r="G12" s="24">
        <v>914</v>
      </c>
      <c r="H12" s="2">
        <f t="shared" si="0"/>
        <v>0.13247863247863248</v>
      </c>
      <c r="I12" s="2">
        <f t="shared" si="1"/>
        <v>0.12952380952380951</v>
      </c>
    </row>
    <row r="13" spans="1:9" ht="17" thickBot="1" x14ac:dyDescent="0.25">
      <c r="A13" s="19" t="s">
        <v>10</v>
      </c>
      <c r="B13" s="23" t="s">
        <v>2</v>
      </c>
      <c r="C13" s="23" t="s">
        <v>5</v>
      </c>
      <c r="D13" s="24">
        <v>29</v>
      </c>
      <c r="E13" s="24">
        <v>165</v>
      </c>
      <c r="F13" s="24">
        <v>143</v>
      </c>
      <c r="G13" s="24">
        <v>1031</v>
      </c>
      <c r="H13" s="2">
        <f t="shared" si="0"/>
        <v>0.14948453608247422</v>
      </c>
      <c r="I13" s="2">
        <f t="shared" si="1"/>
        <v>0.12180579216354344</v>
      </c>
    </row>
    <row r="14" spans="1:9" ht="17" thickBot="1" x14ac:dyDescent="0.25">
      <c r="A14" s="19" t="s">
        <v>4</v>
      </c>
      <c r="B14" s="23" t="s">
        <v>2</v>
      </c>
      <c r="C14" s="23" t="s">
        <v>5</v>
      </c>
      <c r="D14" s="24">
        <f>All_data!E2+All_data!E3</f>
        <v>30</v>
      </c>
      <c r="E14" s="24">
        <f>All_data!F2+All_data!F3</f>
        <v>168</v>
      </c>
      <c r="F14" s="24">
        <f>SUM(All_data!G4:G5)</f>
        <v>112</v>
      </c>
      <c r="G14" s="24">
        <f>SUM(All_data!H4:H5)</f>
        <v>749</v>
      </c>
      <c r="H14" s="2">
        <f t="shared" si="0"/>
        <v>0.15151515151515152</v>
      </c>
      <c r="I14" s="2">
        <f t="shared" si="1"/>
        <v>0.13008130081300814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E3C-C323-724D-A57D-7A5B65D2333E}">
  <dimension ref="A1:I14"/>
  <sheetViews>
    <sheetView zoomScale="172" workbookViewId="0">
      <selection activeCell="G24" sqref="G24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4" t="s">
        <v>26</v>
      </c>
      <c r="B5" s="7" t="s">
        <v>3</v>
      </c>
      <c r="C5" s="7" t="s">
        <v>8</v>
      </c>
      <c r="D5" s="8">
        <v>45</v>
      </c>
      <c r="E5" s="8">
        <v>150</v>
      </c>
      <c r="F5" s="8">
        <f>SUM(All_data!G10:G11)</f>
        <v>89</v>
      </c>
      <c r="G5" s="8">
        <f>SUM(All_data!H10:H11)</f>
        <v>590</v>
      </c>
      <c r="H5" s="2">
        <f t="shared" si="0"/>
        <v>0.23076923076923078</v>
      </c>
      <c r="I5" s="2">
        <f t="shared" si="1"/>
        <v>0.13107511045655376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19</v>
      </c>
      <c r="E7" s="8">
        <v>133</v>
      </c>
      <c r="F7" s="8">
        <v>122</v>
      </c>
      <c r="G7" s="8">
        <v>815</v>
      </c>
      <c r="H7" s="2">
        <f t="shared" si="0"/>
        <v>0.125</v>
      </c>
      <c r="I7" s="2">
        <f t="shared" si="1"/>
        <v>0.13020277481323372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222</v>
      </c>
      <c r="F8" s="8">
        <v>122</v>
      </c>
      <c r="G8" s="8">
        <v>815</v>
      </c>
      <c r="H8" s="2">
        <f t="shared" si="0"/>
        <v>0.16226415094339622</v>
      </c>
      <c r="I8" s="2">
        <f t="shared" si="1"/>
        <v>0.13020277481323372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19</v>
      </c>
      <c r="E13" s="8">
        <v>255</v>
      </c>
      <c r="F13" s="8">
        <v>0</v>
      </c>
      <c r="G13" s="8">
        <v>0</v>
      </c>
      <c r="H13" s="2">
        <f t="shared" si="0"/>
        <v>6.9343065693430656E-2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8BF0-2A94-F241-8888-BE96A0DA741C}">
  <dimension ref="A1:I14"/>
  <sheetViews>
    <sheetView zoomScale="164" workbookViewId="0">
      <selection activeCell="H24" sqref="H24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4" t="s">
        <v>26</v>
      </c>
      <c r="B5" s="7" t="s">
        <v>3</v>
      </c>
      <c r="C5" s="7" t="s">
        <v>8</v>
      </c>
      <c r="D5" s="8">
        <v>45</v>
      </c>
      <c r="E5" s="8">
        <v>150</v>
      </c>
      <c r="F5" s="8">
        <f>SUM(All_data!G10:G11)</f>
        <v>89</v>
      </c>
      <c r="G5" s="8">
        <f>SUM(All_data!H10:H11)</f>
        <v>590</v>
      </c>
      <c r="H5" s="2">
        <f t="shared" si="0"/>
        <v>0.23076923076923078</v>
      </c>
      <c r="I5" s="2">
        <f t="shared" si="1"/>
        <v>0.13107511045655376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20</v>
      </c>
      <c r="E7" s="8">
        <v>132</v>
      </c>
      <c r="F7" s="8">
        <v>143</v>
      </c>
      <c r="G7" s="8">
        <v>1031</v>
      </c>
      <c r="H7" s="2">
        <f t="shared" si="0"/>
        <v>0.13157894736842105</v>
      </c>
      <c r="I7" s="2">
        <f t="shared" si="1"/>
        <v>0.12180579216354344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218</v>
      </c>
      <c r="F8" s="8">
        <v>143</v>
      </c>
      <c r="G8" s="8">
        <v>1031</v>
      </c>
      <c r="H8" s="2">
        <f t="shared" si="0"/>
        <v>0.16475095785440613</v>
      </c>
      <c r="I8" s="2">
        <f t="shared" si="1"/>
        <v>0.12180579216354344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19</v>
      </c>
      <c r="E13" s="8">
        <v>255</v>
      </c>
      <c r="F13" s="8">
        <v>0</v>
      </c>
      <c r="G13" s="8">
        <v>0</v>
      </c>
      <c r="H13" s="2">
        <f t="shared" si="0"/>
        <v>6.9343065693430656E-2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1CC6-817E-E34D-A34A-7D5B7E657970}">
  <dimension ref="A1:I14"/>
  <sheetViews>
    <sheetView zoomScale="168" workbookViewId="0">
      <selection activeCell="D13" sqref="D13"/>
    </sheetView>
  </sheetViews>
  <sheetFormatPr baseColWidth="10" defaultRowHeight="16" x14ac:dyDescent="0.2"/>
  <sheetData>
    <row r="1" spans="1:9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9" ht="17" thickBot="1" x14ac:dyDescent="0.25">
      <c r="A2" s="4" t="s">
        <v>4</v>
      </c>
      <c r="B2" s="7" t="s">
        <v>2</v>
      </c>
      <c r="C2" s="7" t="s">
        <v>8</v>
      </c>
      <c r="D2" s="8">
        <f>SUM(All_data!E4:E5)</f>
        <v>22</v>
      </c>
      <c r="E2" s="8">
        <f>SUM(All_data!F4:F5)</f>
        <v>169</v>
      </c>
      <c r="F2" s="8">
        <f>SUM(All_data!G4:G5)</f>
        <v>112</v>
      </c>
      <c r="G2" s="8">
        <f>SUM(All_data!H4:H5)</f>
        <v>749</v>
      </c>
      <c r="H2" s="2">
        <f>D2/(D2+E2)</f>
        <v>0.11518324607329843</v>
      </c>
      <c r="I2" s="2">
        <f>F2/(F2+G2)</f>
        <v>0.13008130081300814</v>
      </c>
    </row>
    <row r="3" spans="1:9" ht="17" thickBot="1" x14ac:dyDescent="0.25">
      <c r="A3" s="4" t="s">
        <v>4</v>
      </c>
      <c r="B3" s="7" t="s">
        <v>2</v>
      </c>
      <c r="C3" s="7" t="s">
        <v>5</v>
      </c>
      <c r="D3" s="8">
        <f>SUM(All_data!E2:E3,All_data!E6,All_data!E7)</f>
        <v>35</v>
      </c>
      <c r="E3" s="8">
        <f>SUM(All_data!F2:F3,All_data!F6,All_data!F7)</f>
        <v>213</v>
      </c>
      <c r="F3" s="8">
        <f>SUM(All_data!G4:G5)</f>
        <v>112</v>
      </c>
      <c r="G3" s="8">
        <f>SUM(All_data!H4:H5)</f>
        <v>749</v>
      </c>
      <c r="H3" s="2">
        <f t="shared" ref="H3:H14" si="0">D3/(D3+E3)</f>
        <v>0.14112903225806453</v>
      </c>
      <c r="I3" s="2">
        <f t="shared" ref="I3:I14" si="1">F3/(F3+G3)</f>
        <v>0.13008130081300814</v>
      </c>
    </row>
    <row r="4" spans="1:9" ht="17" thickBot="1" x14ac:dyDescent="0.25">
      <c r="A4" s="4" t="s">
        <v>12</v>
      </c>
      <c r="B4" s="7" t="s">
        <v>2</v>
      </c>
      <c r="C4" s="7" t="s">
        <v>8</v>
      </c>
      <c r="D4" s="8">
        <v>22</v>
      </c>
      <c r="E4" s="8">
        <v>182</v>
      </c>
      <c r="F4" s="8">
        <v>56</v>
      </c>
      <c r="G4" s="8">
        <v>610</v>
      </c>
      <c r="H4" s="2">
        <f t="shared" si="0"/>
        <v>0.10784313725490197</v>
      </c>
      <c r="I4" s="2">
        <f t="shared" si="1"/>
        <v>8.408408408408409E-2</v>
      </c>
    </row>
    <row r="5" spans="1:9" ht="17" thickBot="1" x14ac:dyDescent="0.25">
      <c r="A5" s="14" t="s">
        <v>26</v>
      </c>
      <c r="B5" s="7" t="s">
        <v>3</v>
      </c>
      <c r="C5" s="7" t="s">
        <v>8</v>
      </c>
      <c r="D5" s="24">
        <v>34</v>
      </c>
      <c r="E5" s="24">
        <v>133</v>
      </c>
      <c r="F5" s="8">
        <v>93</v>
      </c>
      <c r="G5" s="8">
        <v>586</v>
      </c>
      <c r="H5" s="2">
        <f t="shared" si="0"/>
        <v>0.20359281437125748</v>
      </c>
      <c r="I5" s="2">
        <f t="shared" si="1"/>
        <v>0.13696612665684832</v>
      </c>
    </row>
    <row r="6" spans="1:9" ht="17" thickBot="1" x14ac:dyDescent="0.25">
      <c r="A6" s="4" t="s">
        <v>9</v>
      </c>
      <c r="B6" s="7" t="s">
        <v>2</v>
      </c>
      <c r="C6" s="7" t="s">
        <v>8</v>
      </c>
      <c r="D6" s="8">
        <v>21</v>
      </c>
      <c r="E6" s="8">
        <v>136</v>
      </c>
      <c r="F6" s="8">
        <v>49</v>
      </c>
      <c r="G6" s="8">
        <v>389</v>
      </c>
      <c r="H6" s="2">
        <f t="shared" si="0"/>
        <v>0.13375796178343949</v>
      </c>
      <c r="I6" s="2">
        <f t="shared" si="1"/>
        <v>0.11187214611872145</v>
      </c>
    </row>
    <row r="7" spans="1:9" ht="17" thickBot="1" x14ac:dyDescent="0.25">
      <c r="A7" s="4" t="s">
        <v>10</v>
      </c>
      <c r="B7" s="7" t="s">
        <v>2</v>
      </c>
      <c r="C7" s="7" t="s">
        <v>8</v>
      </c>
      <c r="D7" s="8">
        <v>20</v>
      </c>
      <c r="E7" s="8">
        <v>132</v>
      </c>
      <c r="F7" s="8">
        <v>143</v>
      </c>
      <c r="G7" s="8">
        <v>1031</v>
      </c>
      <c r="H7" s="2">
        <f t="shared" si="0"/>
        <v>0.13157894736842105</v>
      </c>
      <c r="I7" s="2">
        <f t="shared" si="1"/>
        <v>0.12180579216354344</v>
      </c>
    </row>
    <row r="8" spans="1:9" ht="17" thickBot="1" x14ac:dyDescent="0.25">
      <c r="A8" s="4" t="s">
        <v>10</v>
      </c>
      <c r="B8" s="7" t="s">
        <v>2</v>
      </c>
      <c r="C8" s="7" t="s">
        <v>5</v>
      </c>
      <c r="D8" s="8">
        <v>43</v>
      </c>
      <c r="E8" s="8">
        <v>218</v>
      </c>
      <c r="F8" s="8">
        <v>143</v>
      </c>
      <c r="G8" s="8">
        <v>1031</v>
      </c>
      <c r="H8" s="2">
        <f t="shared" si="0"/>
        <v>0.16475095785440613</v>
      </c>
      <c r="I8" s="2">
        <f t="shared" si="1"/>
        <v>0.12180579216354344</v>
      </c>
    </row>
    <row r="9" spans="1:9" ht="17" thickBot="1" x14ac:dyDescent="0.25">
      <c r="A9" s="4" t="s">
        <v>13</v>
      </c>
      <c r="B9" s="7" t="s">
        <v>3</v>
      </c>
      <c r="C9" s="7" t="s">
        <v>5</v>
      </c>
      <c r="D9" s="8">
        <v>28</v>
      </c>
      <c r="E9" s="8">
        <v>207</v>
      </c>
      <c r="F9" s="8">
        <v>7</v>
      </c>
      <c r="G9" s="8">
        <v>50</v>
      </c>
      <c r="H9" s="2">
        <f t="shared" si="0"/>
        <v>0.11914893617021277</v>
      </c>
      <c r="I9" s="2">
        <f t="shared" si="1"/>
        <v>0.12280701754385964</v>
      </c>
    </row>
    <row r="10" spans="1:9" ht="17" thickBot="1" x14ac:dyDescent="0.25">
      <c r="A10" s="4" t="s">
        <v>27</v>
      </c>
      <c r="B10" s="7" t="s">
        <v>3</v>
      </c>
      <c r="C10" s="7" t="s">
        <v>5</v>
      </c>
      <c r="D10" s="8">
        <v>40</v>
      </c>
      <c r="E10" s="8">
        <v>262</v>
      </c>
      <c r="F10" s="8">
        <f>SUM(All_data!G24:G25)</f>
        <v>98</v>
      </c>
      <c r="G10" s="8">
        <f>SUM(All_data!H24:H25)</f>
        <v>667</v>
      </c>
      <c r="H10" s="2">
        <f t="shared" si="0"/>
        <v>0.13245033112582782</v>
      </c>
      <c r="I10" s="2">
        <f t="shared" si="1"/>
        <v>0.12810457516339868</v>
      </c>
    </row>
    <row r="11" spans="1:9" ht="17" thickBot="1" x14ac:dyDescent="0.25">
      <c r="A11" s="4" t="s">
        <v>11</v>
      </c>
      <c r="B11" s="7" t="s">
        <v>3</v>
      </c>
      <c r="C11" s="7" t="s">
        <v>8</v>
      </c>
      <c r="D11" s="8">
        <v>5</v>
      </c>
      <c r="E11" s="8">
        <v>14</v>
      </c>
      <c r="F11" s="8">
        <v>15</v>
      </c>
      <c r="G11" s="8">
        <v>76</v>
      </c>
      <c r="H11" s="2">
        <f t="shared" si="0"/>
        <v>0.26315789473684209</v>
      </c>
      <c r="I11" s="2">
        <f t="shared" si="1"/>
        <v>0.16483516483516483</v>
      </c>
    </row>
    <row r="12" spans="1:9" ht="17" thickBot="1" x14ac:dyDescent="0.25">
      <c r="A12" s="4" t="s">
        <v>11</v>
      </c>
      <c r="B12" s="7" t="s">
        <v>3</v>
      </c>
      <c r="C12" s="7" t="s">
        <v>5</v>
      </c>
      <c r="D12" s="8">
        <v>11</v>
      </c>
      <c r="E12" s="8">
        <v>41</v>
      </c>
      <c r="F12" s="8">
        <v>15</v>
      </c>
      <c r="G12" s="8">
        <v>76</v>
      </c>
      <c r="H12" s="2">
        <f t="shared" si="0"/>
        <v>0.21153846153846154</v>
      </c>
      <c r="I12" s="2">
        <f t="shared" si="1"/>
        <v>0.16483516483516483</v>
      </c>
    </row>
    <row r="13" spans="1:9" ht="17" thickBot="1" x14ac:dyDescent="0.25">
      <c r="A13" s="4" t="s">
        <v>23</v>
      </c>
      <c r="B13" s="7" t="s">
        <v>3</v>
      </c>
      <c r="C13" s="7" t="s">
        <v>5</v>
      </c>
      <c r="D13" s="8">
        <v>22</v>
      </c>
      <c r="E13" s="8">
        <v>255</v>
      </c>
      <c r="F13" s="8">
        <v>0</v>
      </c>
      <c r="G13" s="8">
        <v>0</v>
      </c>
      <c r="H13" s="2">
        <f t="shared" si="0"/>
        <v>7.9422382671480149E-2</v>
      </c>
      <c r="I13" s="2" t="e">
        <f t="shared" si="1"/>
        <v>#DIV/0!</v>
      </c>
    </row>
    <row r="14" spans="1:9" ht="17" thickBot="1" x14ac:dyDescent="0.25">
      <c r="A14" s="4" t="s">
        <v>22</v>
      </c>
      <c r="B14" s="7" t="s">
        <v>2</v>
      </c>
      <c r="C14" s="7" t="s">
        <v>5</v>
      </c>
      <c r="D14" s="8">
        <v>31</v>
      </c>
      <c r="E14" s="8">
        <v>203</v>
      </c>
      <c r="F14" s="8">
        <v>136</v>
      </c>
      <c r="G14" s="8">
        <v>914</v>
      </c>
      <c r="H14" s="2">
        <f t="shared" si="0"/>
        <v>0.13247863247863248</v>
      </c>
      <c r="I14" s="2">
        <f t="shared" si="1"/>
        <v>0.12952380952380951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9B62-46B7-C34A-818B-01E939BEC29F}">
  <dimension ref="A1:J29"/>
  <sheetViews>
    <sheetView topLeftCell="A2" zoomScale="181" workbookViewId="0">
      <selection activeCell="G25" sqref="G25"/>
    </sheetView>
  </sheetViews>
  <sheetFormatPr baseColWidth="10" defaultRowHeight="16" x14ac:dyDescent="0.2"/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4" t="s">
        <v>17</v>
      </c>
      <c r="E1" s="15" t="s">
        <v>18</v>
      </c>
      <c r="F1" s="17" t="s">
        <v>19</v>
      </c>
      <c r="G1" s="17" t="s">
        <v>20</v>
      </c>
      <c r="H1" s="17" t="s">
        <v>21</v>
      </c>
      <c r="I1" s="9" t="s">
        <v>24</v>
      </c>
      <c r="J1" s="9" t="s">
        <v>25</v>
      </c>
    </row>
    <row r="2" spans="1:10" ht="17" thickBot="1" x14ac:dyDescent="0.25">
      <c r="A2" s="5" t="s">
        <v>4</v>
      </c>
      <c r="B2" s="6" t="s">
        <v>2</v>
      </c>
      <c r="C2" s="6" t="s">
        <v>5</v>
      </c>
      <c r="D2" s="12" t="s">
        <v>6</v>
      </c>
      <c r="E2" s="12">
        <v>22</v>
      </c>
      <c r="F2" s="12">
        <v>101</v>
      </c>
      <c r="G2" s="12">
        <v>25</v>
      </c>
      <c r="H2" s="12">
        <v>149</v>
      </c>
      <c r="I2" s="10">
        <f>E2/(E2+F2)</f>
        <v>0.17886178861788618</v>
      </c>
      <c r="J2" s="10">
        <f t="shared" ref="J2:J29" si="0">G2/(G2+H2)</f>
        <v>0.14367816091954022</v>
      </c>
    </row>
    <row r="3" spans="1:10" ht="17" thickBot="1" x14ac:dyDescent="0.25">
      <c r="A3" s="5" t="s">
        <v>4</v>
      </c>
      <c r="B3" s="6" t="s">
        <v>2</v>
      </c>
      <c r="C3" s="6" t="s">
        <v>5</v>
      </c>
      <c r="D3" s="3" t="s">
        <v>7</v>
      </c>
      <c r="E3" s="3">
        <v>8</v>
      </c>
      <c r="F3" s="3">
        <v>67</v>
      </c>
      <c r="G3" s="3">
        <v>14</v>
      </c>
      <c r="H3" s="3">
        <v>100</v>
      </c>
      <c r="I3" s="10">
        <f t="shared" ref="I3:I29" si="1">E3/(E3+F3)</f>
        <v>0.10666666666666667</v>
      </c>
      <c r="J3" s="10">
        <f t="shared" si="0"/>
        <v>0.12280701754385964</v>
      </c>
    </row>
    <row r="4" spans="1:10" ht="17" thickBot="1" x14ac:dyDescent="0.25">
      <c r="A4" s="5" t="s">
        <v>4</v>
      </c>
      <c r="B4" s="6" t="s">
        <v>2</v>
      </c>
      <c r="C4" s="6" t="s">
        <v>8</v>
      </c>
      <c r="D4" s="3" t="s">
        <v>6</v>
      </c>
      <c r="E4" s="3">
        <v>11</v>
      </c>
      <c r="F4" s="3">
        <v>93</v>
      </c>
      <c r="G4" s="12">
        <v>69</v>
      </c>
      <c r="H4" s="12">
        <v>450</v>
      </c>
      <c r="I4" s="10">
        <f t="shared" si="1"/>
        <v>0.10576923076923077</v>
      </c>
      <c r="J4" s="10">
        <f t="shared" si="0"/>
        <v>0.13294797687861271</v>
      </c>
    </row>
    <row r="5" spans="1:10" ht="17" thickBot="1" x14ac:dyDescent="0.25">
      <c r="A5" s="5" t="s">
        <v>4</v>
      </c>
      <c r="B5" s="6" t="s">
        <v>2</v>
      </c>
      <c r="C5" s="6" t="s">
        <v>8</v>
      </c>
      <c r="D5" s="12" t="s">
        <v>7</v>
      </c>
      <c r="E5" s="12">
        <v>11</v>
      </c>
      <c r="F5" s="12">
        <v>76</v>
      </c>
      <c r="G5" s="3">
        <v>43</v>
      </c>
      <c r="H5" s="3">
        <v>299</v>
      </c>
      <c r="I5" s="10">
        <f t="shared" si="1"/>
        <v>0.12643678160919541</v>
      </c>
      <c r="J5" s="10">
        <f t="shared" si="0"/>
        <v>0.12573099415204678</v>
      </c>
    </row>
    <row r="6" spans="1:10" ht="17" thickBot="1" x14ac:dyDescent="0.25">
      <c r="A6" s="5" t="s">
        <v>4</v>
      </c>
      <c r="B6" s="6" t="s">
        <v>2</v>
      </c>
      <c r="C6" s="6" t="s">
        <v>30</v>
      </c>
      <c r="D6" s="12" t="s">
        <v>6</v>
      </c>
      <c r="E6" s="12">
        <v>4</v>
      </c>
      <c r="F6" s="12">
        <v>34</v>
      </c>
      <c r="G6" s="12"/>
      <c r="H6" s="12"/>
      <c r="I6" s="10">
        <f t="shared" si="1"/>
        <v>0.10526315789473684</v>
      </c>
      <c r="J6" s="10" t="e">
        <f t="shared" si="0"/>
        <v>#DIV/0!</v>
      </c>
    </row>
    <row r="7" spans="1:10" ht="17" thickBot="1" x14ac:dyDescent="0.25">
      <c r="A7" s="5" t="s">
        <v>4</v>
      </c>
      <c r="B7" s="6" t="s">
        <v>2</v>
      </c>
      <c r="C7" s="6" t="s">
        <v>30</v>
      </c>
      <c r="D7" s="12" t="s">
        <v>7</v>
      </c>
      <c r="E7" s="12">
        <v>1</v>
      </c>
      <c r="F7" s="12">
        <v>11</v>
      </c>
      <c r="G7" s="3"/>
      <c r="H7" s="3"/>
      <c r="I7" s="10">
        <f t="shared" si="1"/>
        <v>8.3333333333333329E-2</v>
      </c>
      <c r="J7" s="10" t="e">
        <f t="shared" si="0"/>
        <v>#DIV/0!</v>
      </c>
    </row>
    <row r="8" spans="1:10" ht="17" thickBot="1" x14ac:dyDescent="0.25">
      <c r="A8" s="4" t="s">
        <v>12</v>
      </c>
      <c r="B8" s="7" t="s">
        <v>2</v>
      </c>
      <c r="C8" s="7" t="s">
        <v>8</v>
      </c>
      <c r="D8" s="1" t="s">
        <v>6</v>
      </c>
      <c r="E8" s="1">
        <v>16</v>
      </c>
      <c r="F8" s="1">
        <v>105</v>
      </c>
      <c r="G8" s="1">
        <v>35</v>
      </c>
      <c r="H8" s="1">
        <v>360</v>
      </c>
      <c r="I8" s="10">
        <f t="shared" si="1"/>
        <v>0.13223140495867769</v>
      </c>
      <c r="J8" s="10">
        <f t="shared" si="0"/>
        <v>8.8607594936708861E-2</v>
      </c>
    </row>
    <row r="9" spans="1:10" ht="17" thickBot="1" x14ac:dyDescent="0.25">
      <c r="A9" s="4" t="s">
        <v>12</v>
      </c>
      <c r="B9" s="7" t="s">
        <v>2</v>
      </c>
      <c r="C9" s="7" t="s">
        <v>8</v>
      </c>
      <c r="D9" s="11" t="s">
        <v>7</v>
      </c>
      <c r="E9" s="11">
        <v>6</v>
      </c>
      <c r="F9" s="11">
        <v>77</v>
      </c>
      <c r="G9" s="11">
        <v>21</v>
      </c>
      <c r="H9" s="11">
        <v>250</v>
      </c>
      <c r="I9" s="10">
        <f t="shared" si="1"/>
        <v>7.2289156626506021E-2</v>
      </c>
      <c r="J9" s="10">
        <f t="shared" si="0"/>
        <v>7.7490774907749083E-2</v>
      </c>
    </row>
    <row r="10" spans="1:10" ht="17" thickBot="1" x14ac:dyDescent="0.25">
      <c r="A10" s="4" t="s">
        <v>0</v>
      </c>
      <c r="B10" s="7" t="s">
        <v>3</v>
      </c>
      <c r="C10" s="7" t="s">
        <v>8</v>
      </c>
      <c r="D10" s="11" t="s">
        <v>6</v>
      </c>
      <c r="E10" s="11">
        <v>37</v>
      </c>
      <c r="F10" s="11">
        <v>112</v>
      </c>
      <c r="G10" s="12">
        <v>69</v>
      </c>
      <c r="H10" s="12">
        <v>450</v>
      </c>
      <c r="I10" s="10">
        <f t="shared" si="1"/>
        <v>0.24832214765100671</v>
      </c>
      <c r="J10" s="10">
        <f t="shared" si="0"/>
        <v>0.13294797687861271</v>
      </c>
    </row>
    <row r="11" spans="1:10" ht="17" thickBot="1" x14ac:dyDescent="0.25">
      <c r="A11" s="4" t="s">
        <v>0</v>
      </c>
      <c r="B11" s="7" t="s">
        <v>3</v>
      </c>
      <c r="C11" s="7" t="s">
        <v>8</v>
      </c>
      <c r="D11" s="1" t="s">
        <v>7</v>
      </c>
      <c r="E11" s="1">
        <v>8</v>
      </c>
      <c r="F11" s="1">
        <v>38</v>
      </c>
      <c r="G11" s="3">
        <v>20</v>
      </c>
      <c r="H11" s="3">
        <v>140</v>
      </c>
      <c r="I11" s="10">
        <f t="shared" si="1"/>
        <v>0.17391304347826086</v>
      </c>
      <c r="J11" s="10">
        <f t="shared" si="0"/>
        <v>0.125</v>
      </c>
    </row>
    <row r="12" spans="1:10" ht="17" thickBot="1" x14ac:dyDescent="0.25">
      <c r="A12" s="4" t="s">
        <v>23</v>
      </c>
      <c r="B12" s="7" t="s">
        <v>3</v>
      </c>
      <c r="C12" s="7" t="s">
        <v>5</v>
      </c>
      <c r="D12" s="1" t="s">
        <v>6</v>
      </c>
      <c r="E12" s="16">
        <v>19</v>
      </c>
      <c r="F12" s="16">
        <v>189</v>
      </c>
      <c r="G12" s="16">
        <v>0</v>
      </c>
      <c r="H12" s="16">
        <v>0</v>
      </c>
      <c r="I12" s="10">
        <f t="shared" si="1"/>
        <v>9.1346153846153841E-2</v>
      </c>
      <c r="J12" s="10" t="e">
        <f t="shared" si="0"/>
        <v>#DIV/0!</v>
      </c>
    </row>
    <row r="13" spans="1:10" ht="17" thickBot="1" x14ac:dyDescent="0.25">
      <c r="A13" s="4" t="s">
        <v>23</v>
      </c>
      <c r="B13" s="7" t="s">
        <v>3</v>
      </c>
      <c r="C13" s="7" t="s">
        <v>5</v>
      </c>
      <c r="D13" s="11" t="s">
        <v>7</v>
      </c>
      <c r="E13" s="11">
        <v>0</v>
      </c>
      <c r="F13" s="11">
        <v>66</v>
      </c>
      <c r="G13" s="11">
        <v>0</v>
      </c>
      <c r="H13" s="11">
        <v>0</v>
      </c>
      <c r="I13" s="10">
        <f t="shared" si="1"/>
        <v>0</v>
      </c>
      <c r="J13" s="10" t="e">
        <f t="shared" si="0"/>
        <v>#DIV/0!</v>
      </c>
    </row>
    <row r="14" spans="1:10" ht="17" thickBot="1" x14ac:dyDescent="0.25">
      <c r="A14" s="4" t="s">
        <v>22</v>
      </c>
      <c r="B14" s="7" t="s">
        <v>2</v>
      </c>
      <c r="C14" s="7" t="s">
        <v>5</v>
      </c>
      <c r="D14" s="11" t="s">
        <v>6</v>
      </c>
      <c r="E14" s="11">
        <v>18</v>
      </c>
      <c r="F14" s="11">
        <v>97</v>
      </c>
      <c r="G14" s="11">
        <v>66</v>
      </c>
      <c r="H14" s="11">
        <v>450</v>
      </c>
      <c r="I14" s="10">
        <f t="shared" si="1"/>
        <v>0.15652173913043479</v>
      </c>
      <c r="J14" s="10">
        <f t="shared" si="0"/>
        <v>0.12790697674418605</v>
      </c>
    </row>
    <row r="15" spans="1:10" ht="17" thickBot="1" x14ac:dyDescent="0.25">
      <c r="A15" s="4" t="s">
        <v>22</v>
      </c>
      <c r="B15" s="7" t="s">
        <v>2</v>
      </c>
      <c r="C15" s="7" t="s">
        <v>5</v>
      </c>
      <c r="D15" s="1" t="s">
        <v>7</v>
      </c>
      <c r="E15" s="11">
        <v>13</v>
      </c>
      <c r="F15" s="11">
        <v>106</v>
      </c>
      <c r="G15" s="11">
        <v>70</v>
      </c>
      <c r="H15" s="11">
        <v>464</v>
      </c>
      <c r="I15" s="10">
        <f t="shared" si="1"/>
        <v>0.1092436974789916</v>
      </c>
      <c r="J15" s="10">
        <f t="shared" si="0"/>
        <v>0.13108614232209737</v>
      </c>
    </row>
    <row r="16" spans="1:10" ht="17" thickBot="1" x14ac:dyDescent="0.25">
      <c r="A16" s="4" t="s">
        <v>9</v>
      </c>
      <c r="B16" s="7" t="s">
        <v>2</v>
      </c>
      <c r="C16" s="7" t="s">
        <v>8</v>
      </c>
      <c r="D16" s="1" t="s">
        <v>6</v>
      </c>
      <c r="E16" s="16">
        <v>15</v>
      </c>
      <c r="F16" s="16">
        <v>87</v>
      </c>
      <c r="G16" s="11">
        <v>37</v>
      </c>
      <c r="H16" s="11">
        <v>248</v>
      </c>
      <c r="I16" s="10">
        <f t="shared" si="1"/>
        <v>0.14705882352941177</v>
      </c>
      <c r="J16" s="10">
        <f t="shared" si="0"/>
        <v>0.12982456140350876</v>
      </c>
    </row>
    <row r="17" spans="1:10" ht="17" thickBot="1" x14ac:dyDescent="0.25">
      <c r="A17" s="4" t="s">
        <v>9</v>
      </c>
      <c r="B17" s="7" t="s">
        <v>2</v>
      </c>
      <c r="C17" s="7" t="s">
        <v>8</v>
      </c>
      <c r="D17" s="11" t="s">
        <v>7</v>
      </c>
      <c r="E17" s="11">
        <v>6</v>
      </c>
      <c r="F17" s="11">
        <v>49</v>
      </c>
      <c r="G17" s="11">
        <v>12</v>
      </c>
      <c r="H17" s="11">
        <v>141</v>
      </c>
      <c r="I17" s="10">
        <f t="shared" si="1"/>
        <v>0.10909090909090909</v>
      </c>
      <c r="J17" s="10">
        <f t="shared" si="0"/>
        <v>7.8431372549019607E-2</v>
      </c>
    </row>
    <row r="18" spans="1:10" ht="17" thickBot="1" x14ac:dyDescent="0.25">
      <c r="A18" s="4" t="s">
        <v>10</v>
      </c>
      <c r="B18" s="7" t="s">
        <v>2</v>
      </c>
      <c r="C18" s="7" t="s">
        <v>5</v>
      </c>
      <c r="D18" s="1" t="s">
        <v>6</v>
      </c>
      <c r="E18" s="13">
        <v>6</v>
      </c>
      <c r="F18" s="13">
        <v>85</v>
      </c>
      <c r="G18" s="13">
        <v>51</v>
      </c>
      <c r="H18" s="13">
        <v>330</v>
      </c>
      <c r="I18" s="10">
        <f t="shared" si="1"/>
        <v>6.5934065934065936E-2</v>
      </c>
      <c r="J18" s="10">
        <f t="shared" si="0"/>
        <v>0.13385826771653545</v>
      </c>
    </row>
    <row r="19" spans="1:10" ht="17" thickBot="1" x14ac:dyDescent="0.25">
      <c r="A19" s="4" t="s">
        <v>10</v>
      </c>
      <c r="B19" s="7" t="s">
        <v>2</v>
      </c>
      <c r="C19" s="7" t="s">
        <v>5</v>
      </c>
      <c r="D19" s="11" t="s">
        <v>7</v>
      </c>
      <c r="E19">
        <v>23</v>
      </c>
      <c r="F19">
        <v>80</v>
      </c>
      <c r="G19">
        <v>71</v>
      </c>
      <c r="H19">
        <v>485</v>
      </c>
      <c r="I19" s="10">
        <f t="shared" si="1"/>
        <v>0.22330097087378642</v>
      </c>
      <c r="J19" s="10">
        <f t="shared" si="0"/>
        <v>0.12769784172661872</v>
      </c>
    </row>
    <row r="20" spans="1:10" ht="17" thickBot="1" x14ac:dyDescent="0.25">
      <c r="A20" s="4" t="s">
        <v>10</v>
      </c>
      <c r="B20" s="7" t="s">
        <v>2</v>
      </c>
      <c r="C20" s="7" t="s">
        <v>8</v>
      </c>
      <c r="D20" s="11" t="s">
        <v>6</v>
      </c>
      <c r="E20" s="11">
        <v>13</v>
      </c>
      <c r="F20" s="11">
        <v>73</v>
      </c>
      <c r="G20">
        <v>51</v>
      </c>
      <c r="H20">
        <v>330</v>
      </c>
      <c r="I20" s="10">
        <f t="shared" si="1"/>
        <v>0.15116279069767441</v>
      </c>
      <c r="J20" s="10">
        <f t="shared" si="0"/>
        <v>0.13385826771653545</v>
      </c>
    </row>
    <row r="21" spans="1:10" ht="17" thickBot="1" x14ac:dyDescent="0.25">
      <c r="A21" s="4" t="s">
        <v>10</v>
      </c>
      <c r="B21" s="7" t="s">
        <v>2</v>
      </c>
      <c r="C21" s="7" t="s">
        <v>8</v>
      </c>
      <c r="D21" s="1" t="s">
        <v>7</v>
      </c>
      <c r="E21" s="1">
        <v>20</v>
      </c>
      <c r="F21" s="1">
        <v>117</v>
      </c>
      <c r="G21" s="13">
        <v>71</v>
      </c>
      <c r="H21" s="13">
        <v>485</v>
      </c>
      <c r="I21" s="10">
        <f t="shared" si="1"/>
        <v>0.145985401459854</v>
      </c>
      <c r="J21" s="10">
        <f t="shared" si="0"/>
        <v>0.12769784172661872</v>
      </c>
    </row>
    <row r="22" spans="1:10" ht="17" thickBot="1" x14ac:dyDescent="0.25">
      <c r="A22" s="4" t="s">
        <v>13</v>
      </c>
      <c r="B22" s="7" t="s">
        <v>3</v>
      </c>
      <c r="C22" s="7" t="s">
        <v>5</v>
      </c>
      <c r="D22" s="1" t="s">
        <v>6</v>
      </c>
      <c r="E22" s="16">
        <v>16</v>
      </c>
      <c r="F22" s="16">
        <v>137</v>
      </c>
      <c r="G22" s="16">
        <v>4</v>
      </c>
      <c r="H22" s="16">
        <v>33</v>
      </c>
      <c r="I22" s="10">
        <f t="shared" si="1"/>
        <v>0.10457516339869281</v>
      </c>
      <c r="J22" s="10">
        <f t="shared" si="0"/>
        <v>0.10810810810810811</v>
      </c>
    </row>
    <row r="23" spans="1:10" ht="17" thickBot="1" x14ac:dyDescent="0.25">
      <c r="A23" s="4" t="s">
        <v>13</v>
      </c>
      <c r="B23" s="7" t="s">
        <v>3</v>
      </c>
      <c r="C23" s="7" t="s">
        <v>5</v>
      </c>
      <c r="D23" s="11" t="s">
        <v>7</v>
      </c>
      <c r="E23" s="11">
        <v>12</v>
      </c>
      <c r="F23" s="11">
        <v>70</v>
      </c>
      <c r="G23" s="11">
        <v>3</v>
      </c>
      <c r="H23" s="11">
        <v>17</v>
      </c>
      <c r="I23" s="10">
        <f t="shared" si="1"/>
        <v>0.14634146341463414</v>
      </c>
      <c r="J23" s="10">
        <f t="shared" si="0"/>
        <v>0.15</v>
      </c>
    </row>
    <row r="24" spans="1:10" ht="17" thickBot="1" x14ac:dyDescent="0.25">
      <c r="A24" s="4" t="s">
        <v>1</v>
      </c>
      <c r="B24" s="7" t="s">
        <v>3</v>
      </c>
      <c r="C24" s="7" t="s">
        <v>5</v>
      </c>
      <c r="D24" s="11" t="s">
        <v>6</v>
      </c>
      <c r="E24" s="11">
        <v>24</v>
      </c>
      <c r="F24" s="11">
        <v>181</v>
      </c>
      <c r="G24" s="8">
        <v>69</v>
      </c>
      <c r="H24" s="8">
        <v>450</v>
      </c>
      <c r="I24" s="10">
        <f t="shared" si="1"/>
        <v>0.11707317073170732</v>
      </c>
      <c r="J24" s="10">
        <f>G24/(G24+H24)</f>
        <v>0.13294797687861271</v>
      </c>
    </row>
    <row r="25" spans="1:10" ht="17" thickBot="1" x14ac:dyDescent="0.25">
      <c r="A25" s="4" t="s">
        <v>1</v>
      </c>
      <c r="B25" s="7" t="s">
        <v>3</v>
      </c>
      <c r="C25" s="7" t="s">
        <v>5</v>
      </c>
      <c r="D25" s="1" t="s">
        <v>7</v>
      </c>
      <c r="E25" s="1">
        <v>16</v>
      </c>
      <c r="F25" s="1">
        <v>81</v>
      </c>
      <c r="G25" s="8">
        <v>29</v>
      </c>
      <c r="H25" s="8">
        <v>217</v>
      </c>
      <c r="I25" s="10">
        <f t="shared" si="1"/>
        <v>0.16494845360824742</v>
      </c>
      <c r="J25" s="10">
        <f t="shared" si="0"/>
        <v>0.11788617886178862</v>
      </c>
    </row>
    <row r="26" spans="1:10" ht="17" thickBot="1" x14ac:dyDescent="0.25">
      <c r="A26" s="4" t="s">
        <v>11</v>
      </c>
      <c r="B26" s="7" t="s">
        <v>3</v>
      </c>
      <c r="C26" s="7" t="s">
        <v>5</v>
      </c>
      <c r="D26" s="1" t="s">
        <v>6</v>
      </c>
      <c r="E26" s="11">
        <v>8</v>
      </c>
      <c r="F26" s="11">
        <v>18</v>
      </c>
      <c r="G26" s="16">
        <v>11</v>
      </c>
      <c r="H26" s="16">
        <v>37</v>
      </c>
      <c r="I26" s="10">
        <f t="shared" si="1"/>
        <v>0.30769230769230771</v>
      </c>
      <c r="J26" s="10">
        <f t="shared" si="0"/>
        <v>0.22916666666666666</v>
      </c>
    </row>
    <row r="27" spans="1:10" ht="17" thickBot="1" x14ac:dyDescent="0.25">
      <c r="A27" s="4" t="s">
        <v>11</v>
      </c>
      <c r="B27" s="7" t="s">
        <v>3</v>
      </c>
      <c r="C27" s="7" t="s">
        <v>5</v>
      </c>
      <c r="D27" s="11" t="s">
        <v>7</v>
      </c>
      <c r="E27" s="11">
        <v>0</v>
      </c>
      <c r="F27" s="11">
        <v>7</v>
      </c>
      <c r="G27" s="11">
        <v>4</v>
      </c>
      <c r="H27" s="11">
        <v>39</v>
      </c>
      <c r="I27" s="10">
        <f t="shared" si="1"/>
        <v>0</v>
      </c>
      <c r="J27" s="10">
        <f t="shared" si="0"/>
        <v>9.3023255813953487E-2</v>
      </c>
    </row>
    <row r="28" spans="1:10" ht="17" thickBot="1" x14ac:dyDescent="0.25">
      <c r="A28" s="4" t="s">
        <v>11</v>
      </c>
      <c r="B28" s="7" t="s">
        <v>3</v>
      </c>
      <c r="C28" s="7" t="s">
        <v>8</v>
      </c>
      <c r="D28" s="11" t="s">
        <v>6</v>
      </c>
      <c r="E28" s="11">
        <v>8</v>
      </c>
      <c r="F28" s="11">
        <v>18</v>
      </c>
      <c r="G28" s="16">
        <v>11</v>
      </c>
      <c r="H28" s="16">
        <v>37</v>
      </c>
      <c r="I28" s="10">
        <f t="shared" si="1"/>
        <v>0.30769230769230771</v>
      </c>
      <c r="J28" s="10">
        <f t="shared" si="0"/>
        <v>0.22916666666666666</v>
      </c>
    </row>
    <row r="29" spans="1:10" ht="17" thickBot="1" x14ac:dyDescent="0.25">
      <c r="A29" s="4" t="s">
        <v>11</v>
      </c>
      <c r="B29" s="7" t="s">
        <v>3</v>
      </c>
      <c r="C29" s="7" t="s">
        <v>8</v>
      </c>
      <c r="D29" s="1" t="s">
        <v>7</v>
      </c>
      <c r="E29" s="11">
        <v>0</v>
      </c>
      <c r="F29" s="11">
        <v>12</v>
      </c>
      <c r="G29" s="11">
        <v>4</v>
      </c>
      <c r="H29" s="11">
        <v>39</v>
      </c>
      <c r="I29" s="10">
        <f t="shared" si="1"/>
        <v>0</v>
      </c>
      <c r="J29" s="10">
        <f t="shared" si="0"/>
        <v>9.3023255813953487E-2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8C4-C422-1F45-A3E8-85E23634DC4D}">
  <dimension ref="A1:J15"/>
  <sheetViews>
    <sheetView zoomScale="214" zoomScaleNormal="10" workbookViewId="0">
      <selection activeCell="C11" sqref="C11"/>
    </sheetView>
  </sheetViews>
  <sheetFormatPr baseColWidth="10" defaultRowHeight="16" x14ac:dyDescent="0.2"/>
  <sheetData>
    <row r="1" spans="1:10" ht="17" thickBot="1" x14ac:dyDescent="0.25">
      <c r="A1" s="4" t="s">
        <v>14</v>
      </c>
      <c r="B1" s="4" t="s">
        <v>15</v>
      </c>
      <c r="C1" s="4" t="s">
        <v>16</v>
      </c>
      <c r="D1" s="15" t="s">
        <v>18</v>
      </c>
      <c r="E1" s="17" t="s">
        <v>19</v>
      </c>
      <c r="F1" s="17" t="s">
        <v>20</v>
      </c>
      <c r="G1" s="17" t="s">
        <v>21</v>
      </c>
      <c r="H1" s="9" t="s">
        <v>28</v>
      </c>
      <c r="I1" s="9" t="s">
        <v>29</v>
      </c>
    </row>
    <row r="2" spans="1:10" ht="17" thickBot="1" x14ac:dyDescent="0.25">
      <c r="A2" s="4" t="s">
        <v>11</v>
      </c>
      <c r="B2" s="7" t="s">
        <v>3</v>
      </c>
      <c r="C2" s="7" t="s">
        <v>8</v>
      </c>
      <c r="D2" s="8">
        <v>8</v>
      </c>
      <c r="E2" s="8">
        <v>30</v>
      </c>
      <c r="F2" s="8">
        <v>15</v>
      </c>
      <c r="G2" s="8">
        <v>76</v>
      </c>
      <c r="H2" s="2">
        <f t="shared" ref="H2:H14" si="0">D2/(D2+E2)</f>
        <v>0.21052631578947367</v>
      </c>
      <c r="I2" s="2">
        <f t="shared" ref="I2:I13" si="1">F2/(F2+G2)</f>
        <v>0.16483516483516483</v>
      </c>
      <c r="J2" s="2"/>
    </row>
    <row r="3" spans="1:10" ht="17" thickBot="1" x14ac:dyDescent="0.25">
      <c r="A3" s="18" t="s">
        <v>26</v>
      </c>
      <c r="B3" s="7" t="s">
        <v>3</v>
      </c>
      <c r="C3" s="7" t="s">
        <v>8</v>
      </c>
      <c r="D3" s="8">
        <v>45</v>
      </c>
      <c r="E3" s="8">
        <v>150</v>
      </c>
      <c r="F3" s="8">
        <f>SUM(All_data!G10:G11)</f>
        <v>89</v>
      </c>
      <c r="G3" s="8">
        <f>SUM(All_data!H10:H11)</f>
        <v>590</v>
      </c>
      <c r="H3" s="2">
        <f t="shared" si="0"/>
        <v>0.23076923076923078</v>
      </c>
      <c r="I3" s="2">
        <f>F3/(F3+G3)</f>
        <v>0.13107511045655376</v>
      </c>
      <c r="J3" s="2"/>
    </row>
    <row r="4" spans="1:10" ht="17" thickBot="1" x14ac:dyDescent="0.25">
      <c r="A4" s="4" t="s">
        <v>23</v>
      </c>
      <c r="B4" s="7" t="s">
        <v>3</v>
      </c>
      <c r="C4" s="7" t="s">
        <v>5</v>
      </c>
      <c r="D4" s="8">
        <v>19</v>
      </c>
      <c r="E4" s="8">
        <v>255</v>
      </c>
      <c r="F4" s="8"/>
      <c r="G4" s="8"/>
      <c r="H4" s="2">
        <f t="shared" si="0"/>
        <v>6.9343065693430656E-2</v>
      </c>
      <c r="I4" s="2" t="e">
        <f t="shared" si="1"/>
        <v>#DIV/0!</v>
      </c>
      <c r="J4" s="2"/>
    </row>
    <row r="5" spans="1:10" ht="17" thickBot="1" x14ac:dyDescent="0.25">
      <c r="A5" s="9" t="s">
        <v>13</v>
      </c>
      <c r="B5" s="7" t="s">
        <v>3</v>
      </c>
      <c r="C5" s="7" t="s">
        <v>5</v>
      </c>
      <c r="D5" s="8">
        <v>28</v>
      </c>
      <c r="E5" s="8">
        <v>207</v>
      </c>
      <c r="F5" s="8">
        <v>7</v>
      </c>
      <c r="G5" s="8">
        <v>50</v>
      </c>
      <c r="H5" s="2">
        <f t="shared" si="0"/>
        <v>0.11914893617021277</v>
      </c>
      <c r="I5" s="2">
        <f t="shared" si="1"/>
        <v>0.12280701754385964</v>
      </c>
      <c r="J5" s="2"/>
    </row>
    <row r="6" spans="1:10" ht="17" thickBot="1" x14ac:dyDescent="0.25">
      <c r="A6" s="4" t="s">
        <v>27</v>
      </c>
      <c r="B6" s="7" t="s">
        <v>3</v>
      </c>
      <c r="C6" s="7" t="s">
        <v>5</v>
      </c>
      <c r="D6" s="8">
        <v>40</v>
      </c>
      <c r="E6" s="8">
        <v>262</v>
      </c>
      <c r="F6" s="8">
        <f>SUM(All_data!G24:G25)</f>
        <v>98</v>
      </c>
      <c r="G6" s="8">
        <f>SUM(All_data!H24:H25)</f>
        <v>667</v>
      </c>
      <c r="H6" s="2">
        <f t="shared" si="0"/>
        <v>0.13245033112582782</v>
      </c>
      <c r="I6" s="2">
        <f t="shared" si="1"/>
        <v>0.12810457516339868</v>
      </c>
      <c r="J6" s="2"/>
    </row>
    <row r="7" spans="1:10" ht="17" thickBot="1" x14ac:dyDescent="0.25">
      <c r="A7" s="4" t="s">
        <v>11</v>
      </c>
      <c r="B7" s="7" t="s">
        <v>3</v>
      </c>
      <c r="C7" s="7" t="s">
        <v>5</v>
      </c>
      <c r="D7" s="8">
        <v>8</v>
      </c>
      <c r="E7" s="8">
        <v>25</v>
      </c>
      <c r="F7" s="8">
        <v>15</v>
      </c>
      <c r="G7" s="8">
        <v>76</v>
      </c>
      <c r="H7" s="2">
        <f t="shared" si="0"/>
        <v>0.24242424242424243</v>
      </c>
      <c r="I7" s="2">
        <f t="shared" si="1"/>
        <v>0.16483516483516483</v>
      </c>
      <c r="J7" s="2"/>
    </row>
    <row r="8" spans="1:10" ht="17" thickBot="1" x14ac:dyDescent="0.25">
      <c r="A8" s="4" t="s">
        <v>12</v>
      </c>
      <c r="B8" s="7" t="s">
        <v>2</v>
      </c>
      <c r="C8" s="7" t="s">
        <v>8</v>
      </c>
      <c r="D8" s="8">
        <v>22</v>
      </c>
      <c r="E8" s="8">
        <v>182</v>
      </c>
      <c r="F8" s="8">
        <v>56</v>
      </c>
      <c r="G8" s="8">
        <v>610</v>
      </c>
      <c r="H8" s="2">
        <f t="shared" si="0"/>
        <v>0.10784313725490197</v>
      </c>
      <c r="I8" s="2">
        <f t="shared" si="1"/>
        <v>8.408408408408409E-2</v>
      </c>
      <c r="J8" s="2"/>
    </row>
    <row r="9" spans="1:10" ht="17" thickBot="1" x14ac:dyDescent="0.25">
      <c r="A9" s="4" t="s">
        <v>4</v>
      </c>
      <c r="B9" s="7" t="s">
        <v>2</v>
      </c>
      <c r="C9" s="7" t="s">
        <v>8</v>
      </c>
      <c r="D9" s="8">
        <f>SUM(All_data!E4:E7)</f>
        <v>27</v>
      </c>
      <c r="E9" s="8">
        <f>SUM(All_data!F4:F7)</f>
        <v>214</v>
      </c>
      <c r="F9" s="8">
        <f>SUM(All_data!G4:G5)</f>
        <v>112</v>
      </c>
      <c r="G9" s="8">
        <f>SUM(All_data!H4:H5)</f>
        <v>749</v>
      </c>
      <c r="H9" s="2">
        <f t="shared" si="0"/>
        <v>0.11203319502074689</v>
      </c>
      <c r="I9" s="2">
        <f t="shared" si="1"/>
        <v>0.13008130081300814</v>
      </c>
      <c r="J9" s="2"/>
    </row>
    <row r="10" spans="1:10" ht="17" thickBot="1" x14ac:dyDescent="0.25">
      <c r="A10" s="4" t="s">
        <v>9</v>
      </c>
      <c r="B10" s="7" t="s">
        <v>2</v>
      </c>
      <c r="C10" s="7" t="s">
        <v>8</v>
      </c>
      <c r="D10" s="8">
        <v>21</v>
      </c>
      <c r="E10" s="8">
        <v>136</v>
      </c>
      <c r="F10" s="8">
        <v>49</v>
      </c>
      <c r="G10" s="8">
        <v>389</v>
      </c>
      <c r="H10" s="2">
        <f t="shared" si="0"/>
        <v>0.13375796178343949</v>
      </c>
      <c r="I10" s="2">
        <f t="shared" si="1"/>
        <v>0.11187214611872145</v>
      </c>
      <c r="J10" s="2"/>
    </row>
    <row r="11" spans="1:10" ht="17" thickBot="1" x14ac:dyDescent="0.25">
      <c r="A11" s="4" t="s">
        <v>10</v>
      </c>
      <c r="B11" s="7" t="s">
        <v>2</v>
      </c>
      <c r="C11" s="7" t="s">
        <v>8</v>
      </c>
      <c r="D11" s="8">
        <v>33</v>
      </c>
      <c r="E11" s="8">
        <v>190</v>
      </c>
      <c r="F11" s="8">
        <v>122</v>
      </c>
      <c r="G11" s="8">
        <v>815</v>
      </c>
      <c r="H11" s="2">
        <f t="shared" si="0"/>
        <v>0.14798206278026907</v>
      </c>
      <c r="I11" s="2">
        <f t="shared" si="1"/>
        <v>0.13020277481323372</v>
      </c>
      <c r="J11" s="2"/>
    </row>
    <row r="12" spans="1:10" ht="17" thickBot="1" x14ac:dyDescent="0.25">
      <c r="A12" s="4" t="s">
        <v>22</v>
      </c>
      <c r="B12" s="7" t="s">
        <v>2</v>
      </c>
      <c r="C12" s="7" t="s">
        <v>5</v>
      </c>
      <c r="D12" s="8">
        <v>31</v>
      </c>
      <c r="E12" s="8">
        <v>203</v>
      </c>
      <c r="F12" s="8">
        <v>136</v>
      </c>
      <c r="G12" s="8">
        <v>914</v>
      </c>
      <c r="H12" s="2">
        <f t="shared" si="0"/>
        <v>0.13247863247863248</v>
      </c>
      <c r="I12" s="2">
        <f t="shared" si="1"/>
        <v>0.12952380952380951</v>
      </c>
      <c r="J12" s="2"/>
    </row>
    <row r="13" spans="1:10" ht="17" thickBot="1" x14ac:dyDescent="0.25">
      <c r="A13" s="4" t="s">
        <v>10</v>
      </c>
      <c r="B13" s="7" t="s">
        <v>2</v>
      </c>
      <c r="C13" s="7" t="s">
        <v>5</v>
      </c>
      <c r="D13" s="8">
        <v>29</v>
      </c>
      <c r="E13" s="8">
        <v>165</v>
      </c>
      <c r="F13" s="8">
        <v>122</v>
      </c>
      <c r="G13" s="8">
        <v>815</v>
      </c>
      <c r="H13" s="2">
        <f t="shared" si="0"/>
        <v>0.14948453608247422</v>
      </c>
      <c r="I13" s="2">
        <f t="shared" si="1"/>
        <v>0.13020277481323372</v>
      </c>
      <c r="J13" s="2"/>
    </row>
    <row r="14" spans="1:10" ht="17" thickBot="1" x14ac:dyDescent="0.25">
      <c r="A14" s="4" t="s">
        <v>4</v>
      </c>
      <c r="B14" s="7" t="s">
        <v>2</v>
      </c>
      <c r="C14" s="7" t="s">
        <v>5</v>
      </c>
      <c r="D14" s="8">
        <f>All_data!E2+All_data!E3</f>
        <v>30</v>
      </c>
      <c r="E14" s="8">
        <f>All_data!F2+All_data!F3</f>
        <v>168</v>
      </c>
      <c r="F14" s="8">
        <f>SUM(All_data!G4:G5)</f>
        <v>112</v>
      </c>
      <c r="G14" s="8">
        <f>SUM(All_data!H4:H5)</f>
        <v>749</v>
      </c>
      <c r="H14" s="2">
        <f t="shared" si="0"/>
        <v>0.15151515151515152</v>
      </c>
      <c r="I14" s="2">
        <f>F14/(F14+G14)</f>
        <v>0.13008130081300814</v>
      </c>
      <c r="J14" s="2"/>
    </row>
    <row r="15" spans="1:10" x14ac:dyDescent="0.2">
      <c r="H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MA_DLD_MF_cases_new</vt:lpstr>
      <vt:lpstr>MA_DLD_MF_cases_new_TEDS_new</vt:lpstr>
      <vt:lpstr>MA_DLD_MF_cases_new_TED_MAN_new</vt:lpstr>
      <vt:lpstr>MA_RD_MF_cases_new</vt:lpstr>
      <vt:lpstr>MA_RD_MF_cases_new_TEDS_new</vt:lpstr>
      <vt:lpstr>MA_RD_MF_cases_new_TED_MAN_new</vt:lpstr>
      <vt:lpstr>All_data</vt:lpstr>
      <vt:lpstr>MA_DLD_MF_case_new_same_control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Microsoft Office User</cp:lastModifiedBy>
  <dcterms:created xsi:type="dcterms:W3CDTF">2020-07-10T11:56:48Z</dcterms:created>
  <dcterms:modified xsi:type="dcterms:W3CDTF">2022-09-26T09:51:44Z</dcterms:modified>
</cp:coreProperties>
</file>