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BA\Desktop\Tenzo\Fab_code\"/>
    </mc:Choice>
  </mc:AlternateContent>
  <xr:revisionPtr revIDLastSave="0" documentId="13_ncr:1_{3FFDBE7D-5651-43B2-8834-7895B1A53BA4}" xr6:coauthVersionLast="43" xr6:coauthVersionMax="43" xr10:uidLastSave="{00000000-0000-0000-0000-000000000000}"/>
  <bookViews>
    <workbookView xWindow="-108" yWindow="-108" windowWidth="23256" windowHeight="12576" activeTab="2" xr2:uid="{6EEE43E9-3F4D-4BC1-988D-C78E0387F8B5}"/>
  </bookViews>
  <sheets>
    <sheet name="work_shifts" sheetId="2" r:id="rId1"/>
    <sheet name="transactions_no pause" sheetId="1" r:id="rId2"/>
    <sheet name="transactions_with_pause" sheetId="3" r:id="rId3"/>
  </sheets>
  <definedNames>
    <definedName name="_xlnm._FilterDatabase" localSheetId="1" hidden="1">'transactions_no pause'!$R$2:$U$2</definedName>
    <definedName name="_xlnm._FilterDatabase" localSheetId="2" hidden="1">transactions_with_pause!$R$2:$U$2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4" i="3"/>
  <c r="P15" i="1"/>
  <c r="N15" i="1"/>
  <c r="O15" i="1" s="1"/>
  <c r="P14" i="1"/>
  <c r="N14" i="1"/>
  <c r="O14" i="1" s="1"/>
  <c r="P13" i="1"/>
  <c r="N13" i="1"/>
  <c r="O13" i="1" s="1"/>
  <c r="P12" i="1"/>
  <c r="N12" i="1"/>
  <c r="O12" i="1" s="1"/>
  <c r="P11" i="1"/>
  <c r="N11" i="1"/>
  <c r="O11" i="1" s="1"/>
  <c r="P10" i="1"/>
  <c r="N10" i="1"/>
  <c r="O10" i="1" s="1"/>
  <c r="P9" i="1"/>
  <c r="N9" i="1"/>
  <c r="O9" i="1" s="1"/>
  <c r="P8" i="1"/>
  <c r="N8" i="1"/>
  <c r="O8" i="1" s="1"/>
  <c r="P7" i="1"/>
  <c r="N7" i="1"/>
  <c r="O7" i="1" s="1"/>
  <c r="P6" i="1"/>
  <c r="N6" i="1"/>
  <c r="O6" i="1" s="1"/>
  <c r="P5" i="1"/>
  <c r="N5" i="1"/>
  <c r="O5" i="1" s="1"/>
  <c r="P4" i="1"/>
  <c r="N4" i="1"/>
  <c r="O4" i="1" s="1"/>
  <c r="P3" i="1"/>
  <c r="N3" i="1"/>
  <c r="O3" i="1" s="1"/>
  <c r="O18" i="1" s="1"/>
  <c r="P2" i="1"/>
  <c r="N2" i="1"/>
  <c r="O2" i="1" s="1"/>
  <c r="H9" i="3"/>
  <c r="N9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2" i="3"/>
  <c r="N15" i="3"/>
  <c r="O15" i="3" s="1"/>
  <c r="N14" i="3"/>
  <c r="O14" i="3" s="1"/>
  <c r="F14" i="3"/>
  <c r="N13" i="3"/>
  <c r="O13" i="3" s="1"/>
  <c r="N12" i="3"/>
  <c r="F12" i="3"/>
  <c r="N11" i="3"/>
  <c r="F11" i="3"/>
  <c r="N10" i="3"/>
  <c r="O10" i="3" s="1"/>
  <c r="F10" i="3"/>
  <c r="F9" i="3"/>
  <c r="N8" i="3"/>
  <c r="O8" i="3" s="1"/>
  <c r="F8" i="3"/>
  <c r="N7" i="3"/>
  <c r="O7" i="3" s="1"/>
  <c r="F7" i="3"/>
  <c r="N6" i="3"/>
  <c r="F6" i="3"/>
  <c r="N5" i="3"/>
  <c r="F5" i="3"/>
  <c r="N4" i="3"/>
  <c r="O4" i="3" s="1"/>
  <c r="F4" i="3"/>
  <c r="N3" i="3"/>
  <c r="F3" i="3"/>
  <c r="N2" i="3"/>
  <c r="O2" i="3" s="1"/>
  <c r="F14" i="1"/>
  <c r="F12" i="1"/>
  <c r="F11" i="1"/>
  <c r="F10" i="1"/>
  <c r="F9" i="1"/>
  <c r="F8" i="1"/>
  <c r="F7" i="1"/>
  <c r="F6" i="1"/>
  <c r="F5" i="1"/>
  <c r="F4" i="1"/>
  <c r="F3" i="1"/>
  <c r="O12" i="3" l="1"/>
  <c r="O5" i="3"/>
  <c r="O11" i="3"/>
  <c r="O18" i="3" s="1"/>
  <c r="O3" i="3"/>
  <c r="O6" i="3"/>
  <c r="O9" i="3"/>
</calcChain>
</file>

<file path=xl/sharedStrings.xml><?xml version="1.0" encoding="utf-8"?>
<sst xmlns="http://schemas.openxmlformats.org/spreadsheetml/2006/main" count="64" uniqueCount="25">
  <si>
    <t>amount</t>
  </si>
  <si>
    <t>time</t>
  </si>
  <si>
    <t>break_notes</t>
  </si>
  <si>
    <t>end_time</t>
  </si>
  <si>
    <t>pay_rate</t>
  </si>
  <si>
    <t>start_time</t>
  </si>
  <si>
    <t>15-18</t>
  </si>
  <si>
    <t>18.30-19.00</t>
  </si>
  <si>
    <t>4PM-5PM</t>
  </si>
  <si>
    <t>4-4.10PM</t>
  </si>
  <si>
    <t>15 - 17</t>
  </si>
  <si>
    <t>sales</t>
  </si>
  <si>
    <t>costs</t>
  </si>
  <si>
    <t>x</t>
  </si>
  <si>
    <t>total cost</t>
  </si>
  <si>
    <t>best</t>
  </si>
  <si>
    <t>worst</t>
  </si>
  <si>
    <t>percentage</t>
  </si>
  <si>
    <t>hours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</si>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</sst>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20" fontId="0" fillId="0" borderId="0" xfId="0" applyNumberFormat="1"/>
    <xf numFmtId="16" fontId="0" fillId="0" borderId="0" xfId="0" applyNumberFormat="1"/>
    <xf numFmtId="17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NumberFormat="1"/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transactions_with_pause!$P$2:$P$15</c:f>
              <c:numCache>
                <c:formatCode>h:mm</c:formatCode>
                <c:ptCount val="1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</c:numCache>
            </c:numRef>
          </c:cat>
          <c:val>
            <c:numRef>
              <c:f>transactions_with_pause!$N$2:$N$15</c:f>
              <c:numCache>
                <c:formatCode>General</c:formatCode>
                <c:ptCount val="14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54</c:v>
                </c:pt>
                <c:pt idx="7">
                  <c:v>26.666666666666668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9-48B9-973B-DD65B3D999CE}"/>
            </c:ext>
          </c:extLst>
        </c:ser>
        <c:ser>
          <c:idx val="1"/>
          <c:order val="1"/>
          <c:tx>
            <c:v>entrate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transactions_with_pause!$P$2:$P$15</c:f>
              <c:numCache>
                <c:formatCode>h:mm</c:formatCode>
                <c:ptCount val="1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</c:numCache>
            </c:numRef>
          </c:cat>
          <c:val>
            <c:numRef>
              <c:f>transactions_with_pause!$F$2:$F$16</c:f>
              <c:numCache>
                <c:formatCode>_-[$£-809]* #,##0.00_-;\-[$£-809]* #,##0.00_-;_-[$£-809]* "-"??_-;_-@_-</c:formatCode>
                <c:ptCount val="15"/>
                <c:pt idx="0" formatCode="_(&quot;£&quot;* #,##0.00_);_(&quot;£&quot;* \(#,##0.00\);_(&quot;£&quot;* &quot;-&quot;??_);_(@_)">
                  <c:v>0</c:v>
                </c:pt>
                <c:pt idx="1">
                  <c:v>130.88</c:v>
                </c:pt>
                <c:pt idx="2">
                  <c:v>320.64999999999998</c:v>
                </c:pt>
                <c:pt idx="3">
                  <c:v>514.65</c:v>
                </c:pt>
                <c:pt idx="4">
                  <c:v>406.08000000000004</c:v>
                </c:pt>
                <c:pt idx="5">
                  <c:v>177.77</c:v>
                </c:pt>
                <c:pt idx="6">
                  <c:v>63.43</c:v>
                </c:pt>
                <c:pt idx="7">
                  <c:v>75.42</c:v>
                </c:pt>
                <c:pt idx="8">
                  <c:v>142.34</c:v>
                </c:pt>
                <c:pt idx="9">
                  <c:v>508.08000000000004</c:v>
                </c:pt>
                <c:pt idx="10">
                  <c:v>421.08</c:v>
                </c:pt>
                <c:pt idx="11">
                  <c:v>0</c:v>
                </c:pt>
                <c:pt idx="12">
                  <c:v>240.54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9-48B9-973B-DD65B3D999CE}"/>
            </c:ext>
          </c:extLst>
        </c:ser>
        <c:ser>
          <c:idx val="2"/>
          <c:order val="2"/>
          <c:tx>
            <c:v>costo marginale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transactions_with_pause!$P$2:$P$15</c:f>
              <c:numCache>
                <c:formatCode>h:mm</c:formatCode>
                <c:ptCount val="1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0.66666666666666696</c:v>
                </c:pt>
                <c:pt idx="8">
                  <c:v>0.70833333333333304</c:v>
                </c:pt>
                <c:pt idx="9">
                  <c:v>0.75</c:v>
                </c:pt>
                <c:pt idx="10">
                  <c:v>0.79166666666666696</c:v>
                </c:pt>
                <c:pt idx="11">
                  <c:v>0.83333333333333304</c:v>
                </c:pt>
                <c:pt idx="12">
                  <c:v>0.875</c:v>
                </c:pt>
                <c:pt idx="13">
                  <c:v>0.91666666666666696</c:v>
                </c:pt>
              </c:numCache>
            </c:numRef>
          </c:cat>
          <c:val>
            <c:numRef>
              <c:f>transactions_with_pause!$Y$2:$Y$15</c:f>
              <c:numCache>
                <c:formatCode>General</c:formatCode>
                <c:ptCount val="14"/>
                <c:pt idx="1">
                  <c:v>38.20293398533007</c:v>
                </c:pt>
                <c:pt idx="2">
                  <c:v>18.71199126773741</c:v>
                </c:pt>
                <c:pt idx="3">
                  <c:v>14.378703973574275</c:v>
                </c:pt>
                <c:pt idx="4">
                  <c:v>18.22301024428684</c:v>
                </c:pt>
                <c:pt idx="5">
                  <c:v>41.626821173426336</c:v>
                </c:pt>
                <c:pt idx="6">
                  <c:v>85.133217720321625</c:v>
                </c:pt>
                <c:pt idx="7">
                  <c:v>35.357553257314592</c:v>
                </c:pt>
                <c:pt idx="8">
                  <c:v>37.937333145988475</c:v>
                </c:pt>
                <c:pt idx="9">
                  <c:v>11.809163911195085</c:v>
                </c:pt>
                <c:pt idx="10">
                  <c:v>15.673981191222571</c:v>
                </c:pt>
                <c:pt idx="12">
                  <c:v>27.438263906211024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9-48B9-973B-DD65B3D99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98512"/>
        <c:axId val="425799496"/>
      </c:lineChart>
      <c:catAx>
        <c:axId val="4257985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99496"/>
        <c:crosses val="autoZero"/>
        <c:auto val="1"/>
        <c:lblAlgn val="ctr"/>
        <c:lblOffset val="100"/>
        <c:noMultiLvlLbl val="0"/>
      </c:catAx>
      <c:valAx>
        <c:axId val="4257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9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175260</xdr:colOff>
      <xdr:row>10</xdr:row>
      <xdr:rowOff>60960</xdr:rowOff>
    </xdr:from>
    <xdr:to>
      <xdr:col>23</xdr:col>
      <xdr:colOff>266700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DD8FB-1043-4A46-8A6D-CCCD24127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2D2A-C275-4571-B589-BE735F5F4639}">
  <dimension ref="A1:D8"/>
  <sheetViews>
    <sheetView workbookViewId="0">
      <selection sqref="A1:D8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 t="s">
        <v>6</v>
      </c>
      <c r="B2" s="1">
        <v>0.95833333333333337</v>
      </c>
      <c r="C2">
        <v>10</v>
      </c>
      <c r="D2" s="1">
        <v>0.41666666666666669</v>
      </c>
    </row>
    <row r="3" spans="1:4" x14ac:dyDescent="0.3">
      <c r="A3" t="s">
        <v>7</v>
      </c>
      <c r="B3" s="1">
        <v>0.95833333333333337</v>
      </c>
      <c r="C3">
        <v>12</v>
      </c>
      <c r="D3" s="1">
        <v>0.75</v>
      </c>
    </row>
    <row r="4" spans="1:4" x14ac:dyDescent="0.3">
      <c r="A4" t="s">
        <v>8</v>
      </c>
      <c r="B4" s="1">
        <v>0.9375</v>
      </c>
      <c r="C4">
        <v>14</v>
      </c>
      <c r="D4" s="1">
        <v>0.5</v>
      </c>
    </row>
    <row r="5" spans="1:4" x14ac:dyDescent="0.3">
      <c r="A5" s="2">
        <v>43558</v>
      </c>
      <c r="B5" s="1">
        <v>0.75</v>
      </c>
      <c r="C5">
        <v>10</v>
      </c>
      <c r="D5" s="1">
        <v>0.375</v>
      </c>
    </row>
    <row r="6" spans="1:4" x14ac:dyDescent="0.3">
      <c r="A6" t="s">
        <v>9</v>
      </c>
      <c r="B6" s="1">
        <v>0.95833333333333337</v>
      </c>
      <c r="C6">
        <v>20</v>
      </c>
      <c r="D6" s="1">
        <v>0.375</v>
      </c>
    </row>
    <row r="7" spans="1:4" x14ac:dyDescent="0.3">
      <c r="A7" t="s">
        <v>10</v>
      </c>
      <c r="B7" s="1">
        <v>0.95833333333333337</v>
      </c>
      <c r="C7">
        <v>10</v>
      </c>
      <c r="D7" s="1">
        <v>0.45833333333333331</v>
      </c>
    </row>
    <row r="8" spans="1:4" x14ac:dyDescent="0.3">
      <c r="A8" s="3">
        <v>41579</v>
      </c>
      <c r="B8" s="1">
        <v>0.66666666666666663</v>
      </c>
      <c r="C8">
        <v>10</v>
      </c>
      <c r="D8" s="1">
        <v>0.41666666666666669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2032-EA07-497C-A0E4-DC59BFC1810D}">
  <dimension ref="A1:V21"/>
  <sheetViews>
    <sheetView workbookViewId="0">
      <selection activeCell="F2" sqref="F2"/>
    </sheetView>
  </sheetViews>
  <sheetFormatPr defaultRowHeight="14.4" x14ac:dyDescent="0.3"/>
  <cols>
    <col min="6" max="6" width="11.44140625" customWidth="1"/>
    <col min="8" max="8" width="8" customWidth="1"/>
    <col min="14" max="17" width="8.44140625" customWidth="1"/>
    <col min="22" max="22" width="8.88671875" style="5"/>
  </cols>
  <sheetData>
    <row r="1" spans="1:22" x14ac:dyDescent="0.3">
      <c r="A1" t="s">
        <v>0</v>
      </c>
      <c r="B1" t="s">
        <v>1</v>
      </c>
      <c r="F1" s="5" t="s">
        <v>11</v>
      </c>
      <c r="G1" s="5" t="s">
        <v>12</v>
      </c>
      <c r="N1" t="s">
        <v>14</v>
      </c>
      <c r="O1" t="s">
        <v>17</v>
      </c>
      <c r="P1" t="s">
        <v>18</v>
      </c>
    </row>
    <row r="2" spans="1:22" x14ac:dyDescent="0.3">
      <c r="A2">
        <v>100.32</v>
      </c>
      <c r="B2" s="1">
        <v>0.4381944444444445</v>
      </c>
      <c r="D2" s="1">
        <v>0.375</v>
      </c>
      <c r="E2">
        <v>9</v>
      </c>
      <c r="F2" s="6">
        <v>0</v>
      </c>
      <c r="G2">
        <v>10</v>
      </c>
      <c r="H2">
        <v>20</v>
      </c>
      <c r="N2">
        <f>SUM(G2:M2)</f>
        <v>30</v>
      </c>
      <c r="O2" s="7">
        <f>-N2</f>
        <v>-30</v>
      </c>
      <c r="P2" s="1">
        <f>D2</f>
        <v>0.375</v>
      </c>
      <c r="Q2" s="1"/>
      <c r="R2" t="s">
        <v>2</v>
      </c>
      <c r="S2" t="s">
        <v>3</v>
      </c>
      <c r="T2" t="s">
        <v>4</v>
      </c>
      <c r="U2" t="s">
        <v>5</v>
      </c>
    </row>
    <row r="3" spans="1:22" x14ac:dyDescent="0.3">
      <c r="A3">
        <v>30.56</v>
      </c>
      <c r="B3" s="1">
        <v>0.45555555555555555</v>
      </c>
      <c r="D3" s="1">
        <v>0.41666666666666669</v>
      </c>
      <c r="E3">
        <v>10</v>
      </c>
      <c r="F3" s="4">
        <f>SUM(A2:A3)</f>
        <v>130.88</v>
      </c>
      <c r="G3">
        <v>10</v>
      </c>
      <c r="H3">
        <v>20</v>
      </c>
      <c r="I3">
        <v>10</v>
      </c>
      <c r="J3">
        <v>10</v>
      </c>
      <c r="N3">
        <f t="shared" ref="N3:N15" si="0">SUM(G3:M3)</f>
        <v>50</v>
      </c>
      <c r="O3" s="7">
        <f>N3/F3</f>
        <v>0.38202933985330073</v>
      </c>
      <c r="P3" s="1">
        <f>D3</f>
        <v>0.41666666666666669</v>
      </c>
      <c r="Q3" s="1"/>
      <c r="R3" s="2">
        <v>43558</v>
      </c>
      <c r="S3" s="1">
        <v>0.75</v>
      </c>
      <c r="T3">
        <v>10</v>
      </c>
      <c r="U3" s="1">
        <v>0.375</v>
      </c>
      <c r="V3" s="5" t="s">
        <v>13</v>
      </c>
    </row>
    <row r="4" spans="1:22" x14ac:dyDescent="0.3">
      <c r="A4">
        <v>300.64999999999998</v>
      </c>
      <c r="B4" s="1">
        <v>0.46180555555555558</v>
      </c>
      <c r="D4" s="1">
        <v>0.45833333333333298</v>
      </c>
      <c r="E4">
        <v>11</v>
      </c>
      <c r="F4" s="4">
        <f>SUM(A4:A5)</f>
        <v>320.64999999999998</v>
      </c>
      <c r="G4">
        <v>10</v>
      </c>
      <c r="H4">
        <v>20</v>
      </c>
      <c r="I4">
        <v>10</v>
      </c>
      <c r="J4">
        <v>10</v>
      </c>
      <c r="K4">
        <v>10</v>
      </c>
      <c r="N4">
        <f t="shared" si="0"/>
        <v>60</v>
      </c>
      <c r="O4" s="7">
        <f>N4/F4</f>
        <v>0.1871199126773741</v>
      </c>
      <c r="P4" s="1">
        <f>D4</f>
        <v>0.45833333333333298</v>
      </c>
      <c r="Q4" s="1"/>
      <c r="R4" t="s">
        <v>9</v>
      </c>
      <c r="S4" s="1">
        <v>0.95833333333333337</v>
      </c>
      <c r="T4">
        <v>20</v>
      </c>
      <c r="U4" s="1">
        <v>0.375</v>
      </c>
      <c r="V4" s="5" t="s">
        <v>13</v>
      </c>
    </row>
    <row r="5" spans="1:22" x14ac:dyDescent="0.3">
      <c r="A5">
        <v>20</v>
      </c>
      <c r="B5" s="1">
        <v>0.47986111111111113</v>
      </c>
      <c r="D5" s="1">
        <v>0.5</v>
      </c>
      <c r="E5">
        <v>12</v>
      </c>
      <c r="F5" s="4">
        <f>SUM(A6:A8)</f>
        <v>514.65</v>
      </c>
      <c r="G5">
        <v>10</v>
      </c>
      <c r="H5">
        <v>20</v>
      </c>
      <c r="I5">
        <v>10</v>
      </c>
      <c r="J5">
        <v>10</v>
      </c>
      <c r="K5">
        <v>10</v>
      </c>
      <c r="L5">
        <v>14</v>
      </c>
      <c r="N5">
        <f t="shared" si="0"/>
        <v>74</v>
      </c>
      <c r="O5" s="7">
        <f>N5/F5</f>
        <v>0.14378703973574275</v>
      </c>
      <c r="P5" s="1">
        <f>D5</f>
        <v>0.5</v>
      </c>
      <c r="Q5" s="1"/>
      <c r="R5" t="s">
        <v>6</v>
      </c>
      <c r="S5" s="1">
        <v>0.95833333333333337</v>
      </c>
      <c r="T5">
        <v>10</v>
      </c>
      <c r="U5" s="1">
        <v>0.41666666666666669</v>
      </c>
      <c r="V5" s="5" t="s">
        <v>13</v>
      </c>
    </row>
    <row r="6" spans="1:22" x14ac:dyDescent="0.3">
      <c r="A6">
        <v>54.56</v>
      </c>
      <c r="B6" s="1">
        <v>0.52500000000000002</v>
      </c>
      <c r="D6" s="1">
        <v>0.54166666666666696</v>
      </c>
      <c r="E6">
        <v>13</v>
      </c>
      <c r="F6" s="4">
        <f>SUM(A9:A10)</f>
        <v>406.08000000000004</v>
      </c>
      <c r="G6">
        <v>10</v>
      </c>
      <c r="H6">
        <v>20</v>
      </c>
      <c r="I6">
        <v>10</v>
      </c>
      <c r="J6">
        <v>10</v>
      </c>
      <c r="K6">
        <v>10</v>
      </c>
      <c r="L6">
        <v>14</v>
      </c>
      <c r="N6">
        <f t="shared" si="0"/>
        <v>74</v>
      </c>
      <c r="O6" s="7">
        <f>N6/F6</f>
        <v>0.18223010244286839</v>
      </c>
      <c r="P6" s="1">
        <f>D6</f>
        <v>0.54166666666666696</v>
      </c>
      <c r="Q6" s="1"/>
      <c r="R6" s="3">
        <v>41579</v>
      </c>
      <c r="S6" s="1">
        <v>0.66666666666666663</v>
      </c>
      <c r="T6">
        <v>10</v>
      </c>
      <c r="U6" s="1">
        <v>0.41666666666666669</v>
      </c>
      <c r="V6" s="5" t="s">
        <v>13</v>
      </c>
    </row>
    <row r="7" spans="1:22" x14ac:dyDescent="0.3">
      <c r="A7">
        <v>220.09</v>
      </c>
      <c r="B7" s="1">
        <v>0.53125</v>
      </c>
      <c r="D7" s="1">
        <v>0.58333333333333304</v>
      </c>
      <c r="E7">
        <v>14</v>
      </c>
      <c r="F7" s="4">
        <f>SUM(A11:A12)</f>
        <v>177.77</v>
      </c>
      <c r="G7">
        <v>10</v>
      </c>
      <c r="H7">
        <v>20</v>
      </c>
      <c r="I7">
        <v>10</v>
      </c>
      <c r="J7">
        <v>10</v>
      </c>
      <c r="K7">
        <v>10</v>
      </c>
      <c r="L7">
        <v>14</v>
      </c>
      <c r="N7">
        <f t="shared" si="0"/>
        <v>74</v>
      </c>
      <c r="O7" s="7">
        <f>N7/F7</f>
        <v>0.41626821173426337</v>
      </c>
      <c r="P7" s="1">
        <f>D7</f>
        <v>0.58333333333333304</v>
      </c>
      <c r="Q7" s="1"/>
      <c r="R7" t="s">
        <v>10</v>
      </c>
      <c r="S7" s="1">
        <v>0.95833333333333337</v>
      </c>
      <c r="T7">
        <v>10</v>
      </c>
      <c r="U7" s="1">
        <v>0.45833333333333331</v>
      </c>
      <c r="V7" s="5" t="s">
        <v>13</v>
      </c>
    </row>
    <row r="8" spans="1:22" x14ac:dyDescent="0.3">
      <c r="A8">
        <v>240</v>
      </c>
      <c r="B8" s="1">
        <v>0.54097222222222219</v>
      </c>
      <c r="D8" s="1">
        <v>0.625</v>
      </c>
      <c r="E8">
        <v>15</v>
      </c>
      <c r="F8" s="4">
        <f>SUM(A13)</f>
        <v>63.43</v>
      </c>
      <c r="G8">
        <v>10</v>
      </c>
      <c r="H8">
        <v>20</v>
      </c>
      <c r="I8">
        <v>10</v>
      </c>
      <c r="J8">
        <v>10</v>
      </c>
      <c r="K8">
        <v>10</v>
      </c>
      <c r="L8">
        <v>14</v>
      </c>
      <c r="N8">
        <f t="shared" si="0"/>
        <v>74</v>
      </c>
      <c r="O8" s="7">
        <f>N8/F8</f>
        <v>1.1666403909821852</v>
      </c>
      <c r="P8" s="1">
        <f>D8</f>
        <v>0.625</v>
      </c>
      <c r="Q8" s="1"/>
      <c r="R8" t="s">
        <v>8</v>
      </c>
      <c r="S8" s="1">
        <v>0.9375</v>
      </c>
      <c r="T8">
        <v>14</v>
      </c>
      <c r="U8" s="1">
        <v>0.5</v>
      </c>
      <c r="V8" s="5" t="s">
        <v>13</v>
      </c>
    </row>
    <row r="9" spans="1:22" x14ac:dyDescent="0.3">
      <c r="A9">
        <v>270.43</v>
      </c>
      <c r="B9" s="1">
        <v>0.54861111111111105</v>
      </c>
      <c r="D9" s="1">
        <v>0.66666666666666696</v>
      </c>
      <c r="E9">
        <v>16</v>
      </c>
      <c r="F9" s="4">
        <f>SUM(A14)</f>
        <v>75.42</v>
      </c>
      <c r="G9">
        <v>10</v>
      </c>
      <c r="H9">
        <v>20</v>
      </c>
      <c r="I9">
        <v>10</v>
      </c>
      <c r="K9">
        <v>10</v>
      </c>
      <c r="L9">
        <v>14</v>
      </c>
      <c r="N9">
        <f t="shared" si="0"/>
        <v>64</v>
      </c>
      <c r="O9" s="7">
        <f>N9/F9</f>
        <v>0.84858127817555018</v>
      </c>
      <c r="P9" s="1">
        <f>D9</f>
        <v>0.66666666666666696</v>
      </c>
      <c r="Q9" s="1"/>
      <c r="R9" t="s">
        <v>7</v>
      </c>
      <c r="S9" s="1">
        <v>0.95833333333333337</v>
      </c>
      <c r="T9">
        <v>12</v>
      </c>
      <c r="U9" s="1">
        <v>0.75</v>
      </c>
      <c r="V9" s="5" t="s">
        <v>13</v>
      </c>
    </row>
    <row r="10" spans="1:22" x14ac:dyDescent="0.3">
      <c r="A10">
        <v>135.65</v>
      </c>
      <c r="B10" s="1">
        <v>0.55208333333333337</v>
      </c>
      <c r="D10" s="1">
        <v>0.70833333333333304</v>
      </c>
      <c r="E10">
        <v>17</v>
      </c>
      <c r="F10" s="4">
        <f>SUM(A15)</f>
        <v>142.34</v>
      </c>
      <c r="G10">
        <v>10</v>
      </c>
      <c r="H10">
        <v>20</v>
      </c>
      <c r="I10">
        <v>10</v>
      </c>
      <c r="K10">
        <v>10</v>
      </c>
      <c r="L10">
        <v>14</v>
      </c>
      <c r="N10">
        <f t="shared" si="0"/>
        <v>64</v>
      </c>
      <c r="O10" s="7">
        <f>N10/F10</f>
        <v>0.44962765210060418</v>
      </c>
      <c r="P10" s="1">
        <f>D10</f>
        <v>0.70833333333333304</v>
      </c>
      <c r="Q10" s="1"/>
    </row>
    <row r="11" spans="1:22" x14ac:dyDescent="0.3">
      <c r="A11">
        <v>15.43</v>
      </c>
      <c r="B11" s="1">
        <v>0.58611111111111114</v>
      </c>
      <c r="D11" s="1">
        <v>0.75</v>
      </c>
      <c r="E11">
        <v>18</v>
      </c>
      <c r="F11" s="4">
        <f>SUM(A16:A17)</f>
        <v>508.08000000000004</v>
      </c>
      <c r="H11">
        <v>20</v>
      </c>
      <c r="I11">
        <v>10</v>
      </c>
      <c r="K11">
        <v>10</v>
      </c>
      <c r="L11">
        <v>14</v>
      </c>
      <c r="M11">
        <v>12</v>
      </c>
      <c r="N11">
        <f t="shared" si="0"/>
        <v>66</v>
      </c>
      <c r="O11" s="7">
        <f>N11/F11</f>
        <v>0.12990080302314594</v>
      </c>
      <c r="P11" s="1">
        <f>D11</f>
        <v>0.75</v>
      </c>
      <c r="Q11" s="1"/>
    </row>
    <row r="12" spans="1:22" x14ac:dyDescent="0.3">
      <c r="A12">
        <v>162.34</v>
      </c>
      <c r="B12" s="1">
        <v>0.58750000000000002</v>
      </c>
      <c r="D12" s="1">
        <v>0.79166666666666696</v>
      </c>
      <c r="E12">
        <v>19</v>
      </c>
      <c r="F12" s="4">
        <f>SUM(A19:A20)</f>
        <v>421.08</v>
      </c>
      <c r="H12">
        <v>20</v>
      </c>
      <c r="I12">
        <v>10</v>
      </c>
      <c r="K12">
        <v>10</v>
      </c>
      <c r="L12">
        <v>14</v>
      </c>
      <c r="M12">
        <v>12</v>
      </c>
      <c r="N12">
        <f t="shared" si="0"/>
        <v>66</v>
      </c>
      <c r="O12" s="7">
        <f>N12/F12</f>
        <v>0.15673981191222572</v>
      </c>
      <c r="P12" s="1">
        <f>D12</f>
        <v>0.79166666666666696</v>
      </c>
      <c r="Q12" s="1"/>
    </row>
    <row r="13" spans="1:22" x14ac:dyDescent="0.3">
      <c r="A13">
        <v>63.43</v>
      </c>
      <c r="B13" s="1">
        <v>0.62777777777777777</v>
      </c>
      <c r="D13" s="1">
        <v>0.83333333333333304</v>
      </c>
      <c r="E13">
        <v>20</v>
      </c>
      <c r="F13" s="4">
        <v>0</v>
      </c>
      <c r="H13">
        <v>20</v>
      </c>
      <c r="I13">
        <v>10</v>
      </c>
      <c r="K13">
        <v>10</v>
      </c>
      <c r="L13">
        <v>14</v>
      </c>
      <c r="M13">
        <v>12</v>
      </c>
      <c r="N13">
        <f t="shared" si="0"/>
        <v>66</v>
      </c>
      <c r="O13" s="7">
        <f>-N13</f>
        <v>-66</v>
      </c>
      <c r="P13" s="1">
        <f>D13</f>
        <v>0.83333333333333304</v>
      </c>
      <c r="Q13" s="1"/>
    </row>
    <row r="14" spans="1:22" x14ac:dyDescent="0.3">
      <c r="A14">
        <v>75.42</v>
      </c>
      <c r="B14" s="1">
        <v>0.68819444444444444</v>
      </c>
      <c r="D14" s="1">
        <v>0.875</v>
      </c>
      <c r="E14">
        <v>21</v>
      </c>
      <c r="F14" s="4">
        <f>SUM(A21)</f>
        <v>240.54</v>
      </c>
      <c r="H14">
        <v>20</v>
      </c>
      <c r="I14">
        <v>10</v>
      </c>
      <c r="K14">
        <v>10</v>
      </c>
      <c r="L14">
        <v>14</v>
      </c>
      <c r="M14">
        <v>12</v>
      </c>
      <c r="N14">
        <f t="shared" si="0"/>
        <v>66</v>
      </c>
      <c r="O14" s="7">
        <f>N14/F14</f>
        <v>0.27438263906211025</v>
      </c>
      <c r="P14" s="1">
        <f>D14</f>
        <v>0.875</v>
      </c>
      <c r="Q14" s="1"/>
    </row>
    <row r="15" spans="1:22" x14ac:dyDescent="0.3">
      <c r="A15">
        <v>142.34</v>
      </c>
      <c r="B15" s="1">
        <v>0.72986111111111107</v>
      </c>
      <c r="D15" s="1">
        <v>0.91666666666666696</v>
      </c>
      <c r="E15">
        <v>22</v>
      </c>
      <c r="F15" s="4">
        <v>0</v>
      </c>
      <c r="H15">
        <v>20</v>
      </c>
      <c r="I15">
        <v>10</v>
      </c>
      <c r="L15">
        <v>7</v>
      </c>
      <c r="M15">
        <v>12</v>
      </c>
      <c r="N15">
        <f t="shared" si="0"/>
        <v>49</v>
      </c>
      <c r="O15" s="7">
        <f>-N15</f>
        <v>-49</v>
      </c>
      <c r="P15" s="1">
        <f>D15</f>
        <v>0.91666666666666696</v>
      </c>
      <c r="Q15" s="1"/>
    </row>
    <row r="16" spans="1:22" x14ac:dyDescent="0.3">
      <c r="A16">
        <v>57.54</v>
      </c>
      <c r="B16" s="1">
        <v>0.7715277777777777</v>
      </c>
      <c r="D16" s="1">
        <v>0.95833333333333404</v>
      </c>
      <c r="E16">
        <v>23</v>
      </c>
      <c r="F16" s="4">
        <v>0</v>
      </c>
    </row>
    <row r="17" spans="1:16" x14ac:dyDescent="0.3">
      <c r="A17">
        <v>450.54</v>
      </c>
      <c r="B17" s="1">
        <v>0.7715277777777777</v>
      </c>
    </row>
    <row r="18" spans="1:16" x14ac:dyDescent="0.3">
      <c r="A18">
        <v>240.54</v>
      </c>
      <c r="B18" s="1">
        <v>0.78888888888888886</v>
      </c>
      <c r="N18" s="1">
        <v>0.75</v>
      </c>
      <c r="O18">
        <f>MIN(O3:O12,O14)</f>
        <v>0.12990080302314594</v>
      </c>
      <c r="P18" t="s">
        <v>15</v>
      </c>
    </row>
    <row r="19" spans="1:16" x14ac:dyDescent="0.3">
      <c r="A19">
        <v>240.54</v>
      </c>
      <c r="B19" s="1">
        <v>0.80208333333333337</v>
      </c>
      <c r="N19" s="1">
        <v>0.83333333333333337</v>
      </c>
      <c r="O19">
        <v>-66</v>
      </c>
      <c r="P19" t="s">
        <v>16</v>
      </c>
    </row>
    <row r="20" spans="1:16" x14ac:dyDescent="0.3">
      <c r="A20">
        <v>180.54</v>
      </c>
      <c r="B20" s="1">
        <v>0.82291666666666663</v>
      </c>
    </row>
    <row r="21" spans="1:16" x14ac:dyDescent="0.3">
      <c r="A21">
        <v>240.54</v>
      </c>
      <c r="B21" s="1">
        <v>0.90625</v>
      </c>
    </row>
  </sheetData>
  <autoFilter ref="R2:U2" xr:uid="{5E46834F-62DF-4C7B-9B62-B86389D9345A}">
    <sortState ref="R3:U9">
      <sortCondition ref="U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DC36-05AC-40DE-A54C-5C518D872624}">
  <dimension ref="A1:Y21"/>
  <sheetViews>
    <sheetView tabSelected="1" topLeftCell="E1" workbookViewId="0">
      <selection activeCell="N26" sqref="N26"/>
    </sheetView>
  </sheetViews>
  <sheetFormatPr defaultRowHeight="14.4" x14ac:dyDescent="0.3"/>
  <cols>
    <col min="6" max="6" width="11.44140625" customWidth="1"/>
    <col min="8" max="8" width="8" customWidth="1"/>
    <col min="14" max="17" width="8.44140625" customWidth="1"/>
    <col min="18" max="18" width="12.44140625" customWidth="1"/>
    <col min="22" max="22" width="8.88671875" style="5"/>
  </cols>
  <sheetData>
    <row r="1" spans="1:25" x14ac:dyDescent="0.3">
      <c r="A1" t="s">
        <v>0</v>
      </c>
      <c r="B1" t="s">
        <v>1</v>
      </c>
      <c r="F1" s="5" t="s">
        <v>11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N1" t="s">
        <v>14</v>
      </c>
      <c r="O1" t="s">
        <v>17</v>
      </c>
      <c r="P1" t="s">
        <v>18</v>
      </c>
    </row>
    <row r="2" spans="1:25" x14ac:dyDescent="0.3">
      <c r="A2">
        <v>100.32</v>
      </c>
      <c r="B2" s="1">
        <v>0.4381944444444445</v>
      </c>
      <c r="D2" s="1">
        <v>0.375</v>
      </c>
      <c r="E2">
        <v>9</v>
      </c>
      <c r="F2" s="6">
        <v>0</v>
      </c>
      <c r="G2">
        <v>10</v>
      </c>
      <c r="H2">
        <v>20</v>
      </c>
      <c r="N2">
        <f>SUM(G2:M2)</f>
        <v>30</v>
      </c>
      <c r="O2" s="7">
        <f>-N2</f>
        <v>-30</v>
      </c>
      <c r="P2" s="1">
        <f>D2</f>
        <v>0.375</v>
      </c>
      <c r="R2" t="s">
        <v>2</v>
      </c>
      <c r="S2" t="s">
        <v>3</v>
      </c>
      <c r="T2" t="s">
        <v>4</v>
      </c>
      <c r="U2" t="s">
        <v>5</v>
      </c>
    </row>
    <row r="3" spans="1:25" x14ac:dyDescent="0.3">
      <c r="A3">
        <v>30.56</v>
      </c>
      <c r="B3" s="1">
        <v>0.45555555555555555</v>
      </c>
      <c r="D3" s="1">
        <v>0.41666666666666669</v>
      </c>
      <c r="E3">
        <v>10</v>
      </c>
      <c r="F3" s="4">
        <f>SUM(A2:A3)</f>
        <v>130.88</v>
      </c>
      <c r="G3">
        <v>10</v>
      </c>
      <c r="H3">
        <v>20</v>
      </c>
      <c r="I3">
        <v>10</v>
      </c>
      <c r="J3">
        <v>10</v>
      </c>
      <c r="N3">
        <f t="shared" ref="N3:N15" si="0">SUM(G3:M3)</f>
        <v>50</v>
      </c>
      <c r="O3" s="7">
        <f>N3/F3</f>
        <v>0.38202933985330073</v>
      </c>
      <c r="P3" s="1">
        <f>D3</f>
        <v>0.41666666666666669</v>
      </c>
      <c r="R3" s="2">
        <v>43558</v>
      </c>
      <c r="S3" s="1">
        <v>0.75</v>
      </c>
      <c r="T3">
        <v>10</v>
      </c>
      <c r="U3" s="1">
        <v>0.375</v>
      </c>
      <c r="V3" s="5" t="s">
        <v>13</v>
      </c>
      <c r="Y3">
        <f t="shared" ref="Y3:Y15" si="1">100*O3</f>
        <v>38.20293398533007</v>
      </c>
    </row>
    <row r="4" spans="1:25" x14ac:dyDescent="0.3">
      <c r="A4">
        <v>300.64999999999998</v>
      </c>
      <c r="B4" s="1">
        <v>0.46180555555555558</v>
      </c>
      <c r="D4" s="1">
        <v>0.45833333333333298</v>
      </c>
      <c r="E4">
        <v>11</v>
      </c>
      <c r="F4" s="4">
        <f>SUM(A4:A5)</f>
        <v>320.64999999999998</v>
      </c>
      <c r="G4">
        <v>10</v>
      </c>
      <c r="H4">
        <v>20</v>
      </c>
      <c r="I4">
        <v>10</v>
      </c>
      <c r="J4">
        <v>10</v>
      </c>
      <c r="K4">
        <v>10</v>
      </c>
      <c r="N4">
        <f t="shared" si="0"/>
        <v>60</v>
      </c>
      <c r="O4" s="7">
        <f>N4/F4</f>
        <v>0.1871199126773741</v>
      </c>
      <c r="P4" s="1">
        <f>D4</f>
        <v>0.45833333333333298</v>
      </c>
      <c r="R4" t="s">
        <v>9</v>
      </c>
      <c r="S4" s="1">
        <v>0.95833333333333337</v>
      </c>
      <c r="T4">
        <v>20</v>
      </c>
      <c r="U4" s="1">
        <v>0.375</v>
      </c>
      <c r="V4" s="5" t="s">
        <v>13</v>
      </c>
      <c r="Y4">
        <f t="shared" si="1"/>
        <v>18.71199126773741</v>
      </c>
    </row>
    <row r="5" spans="1:25" x14ac:dyDescent="0.3">
      <c r="A5">
        <v>20</v>
      </c>
      <c r="B5" s="1">
        <v>0.47986111111111113</v>
      </c>
      <c r="D5" s="1">
        <v>0.5</v>
      </c>
      <c r="E5">
        <v>12</v>
      </c>
      <c r="F5" s="4">
        <f>SUM(A6:A8)</f>
        <v>514.65</v>
      </c>
      <c r="G5">
        <v>10</v>
      </c>
      <c r="H5">
        <v>20</v>
      </c>
      <c r="I5">
        <v>10</v>
      </c>
      <c r="J5">
        <v>10</v>
      </c>
      <c r="K5">
        <v>10</v>
      </c>
      <c r="L5">
        <v>14</v>
      </c>
      <c r="N5">
        <f t="shared" si="0"/>
        <v>74</v>
      </c>
      <c r="O5" s="7">
        <f>N5/F5</f>
        <v>0.14378703973574275</v>
      </c>
      <c r="P5" s="1">
        <f>D5</f>
        <v>0.5</v>
      </c>
      <c r="R5" t="s">
        <v>6</v>
      </c>
      <c r="S5" s="1">
        <v>0.95833333333333337</v>
      </c>
      <c r="T5">
        <v>10</v>
      </c>
      <c r="U5" s="1">
        <v>0.41666666666666669</v>
      </c>
      <c r="V5" s="5" t="s">
        <v>13</v>
      </c>
      <c r="Y5">
        <f t="shared" si="1"/>
        <v>14.378703973574275</v>
      </c>
    </row>
    <row r="6" spans="1:25" x14ac:dyDescent="0.3">
      <c r="A6">
        <v>54.56</v>
      </c>
      <c r="B6" s="1">
        <v>0.52500000000000002</v>
      </c>
      <c r="D6" s="1">
        <v>0.54166666666666696</v>
      </c>
      <c r="E6">
        <v>13</v>
      </c>
      <c r="F6" s="4">
        <f>SUM(A9:A10)</f>
        <v>406.08000000000004</v>
      </c>
      <c r="G6">
        <v>10</v>
      </c>
      <c r="H6">
        <v>20</v>
      </c>
      <c r="I6">
        <v>10</v>
      </c>
      <c r="J6">
        <v>10</v>
      </c>
      <c r="K6">
        <v>10</v>
      </c>
      <c r="L6">
        <v>14</v>
      </c>
      <c r="N6">
        <f t="shared" si="0"/>
        <v>74</v>
      </c>
      <c r="O6" s="7">
        <f>N6/F6</f>
        <v>0.18223010244286839</v>
      </c>
      <c r="P6" s="1">
        <f>D6</f>
        <v>0.54166666666666696</v>
      </c>
      <c r="R6" s="3">
        <v>41579</v>
      </c>
      <c r="S6" s="1">
        <v>0.66666666666666663</v>
      </c>
      <c r="T6">
        <v>10</v>
      </c>
      <c r="U6" s="1">
        <v>0.41666666666666669</v>
      </c>
      <c r="V6" s="5" t="s">
        <v>13</v>
      </c>
      <c r="Y6">
        <f t="shared" si="1"/>
        <v>18.22301024428684</v>
      </c>
    </row>
    <row r="7" spans="1:25" x14ac:dyDescent="0.3">
      <c r="A7">
        <v>220.09</v>
      </c>
      <c r="B7" s="1">
        <v>0.53125</v>
      </c>
      <c r="D7" s="1">
        <v>0.58333333333333304</v>
      </c>
      <c r="E7">
        <v>14</v>
      </c>
      <c r="F7" s="4">
        <f>SUM(A11:A12)</f>
        <v>177.77</v>
      </c>
      <c r="G7">
        <v>10</v>
      </c>
      <c r="H7">
        <v>20</v>
      </c>
      <c r="I7">
        <v>10</v>
      </c>
      <c r="J7">
        <v>10</v>
      </c>
      <c r="K7">
        <v>10</v>
      </c>
      <c r="L7">
        <v>14</v>
      </c>
      <c r="N7">
        <f t="shared" si="0"/>
        <v>74</v>
      </c>
      <c r="O7" s="7">
        <f>N7/F7</f>
        <v>0.41626821173426337</v>
      </c>
      <c r="P7" s="1">
        <f>D7</f>
        <v>0.58333333333333304</v>
      </c>
      <c r="R7" t="s">
        <v>10</v>
      </c>
      <c r="S7" s="1">
        <v>0.95833333333333337</v>
      </c>
      <c r="T7">
        <v>10</v>
      </c>
      <c r="U7" s="1">
        <v>0.45833333333333331</v>
      </c>
      <c r="V7" s="5" t="s">
        <v>13</v>
      </c>
      <c r="Y7">
        <f t="shared" si="1"/>
        <v>41.626821173426336</v>
      </c>
    </row>
    <row r="8" spans="1:25" x14ac:dyDescent="0.3">
      <c r="A8">
        <v>240</v>
      </c>
      <c r="B8" s="1">
        <v>0.54097222222222219</v>
      </c>
      <c r="D8" s="1">
        <v>0.625</v>
      </c>
      <c r="E8">
        <v>15</v>
      </c>
      <c r="F8" s="4">
        <f>SUM(A13)</f>
        <v>63.43</v>
      </c>
      <c r="G8">
        <v>10</v>
      </c>
      <c r="H8">
        <v>20</v>
      </c>
      <c r="J8">
        <v>10</v>
      </c>
      <c r="L8">
        <v>14</v>
      </c>
      <c r="N8">
        <f t="shared" si="0"/>
        <v>54</v>
      </c>
      <c r="O8" s="7">
        <f>N8/F8</f>
        <v>0.85133217720321619</v>
      </c>
      <c r="P8" s="1">
        <f>D8</f>
        <v>0.625</v>
      </c>
      <c r="R8" t="s">
        <v>8</v>
      </c>
      <c r="S8" s="1">
        <v>0.9375</v>
      </c>
      <c r="T8">
        <v>14</v>
      </c>
      <c r="U8" s="1">
        <v>0.5</v>
      </c>
      <c r="V8" s="5" t="s">
        <v>13</v>
      </c>
      <c r="Y8">
        <f t="shared" si="1"/>
        <v>85.133217720321625</v>
      </c>
    </row>
    <row r="9" spans="1:25" x14ac:dyDescent="0.3">
      <c r="A9">
        <v>270.43</v>
      </c>
      <c r="B9" s="1">
        <v>0.54861111111111105</v>
      </c>
      <c r="D9" s="1">
        <v>0.66666666666666696</v>
      </c>
      <c r="E9">
        <v>16</v>
      </c>
      <c r="F9" s="4">
        <f>SUM(A14)</f>
        <v>75.42</v>
      </c>
      <c r="G9">
        <v>10</v>
      </c>
      <c r="H9">
        <f>20-20/6</f>
        <v>16.666666666666668</v>
      </c>
      <c r="N9">
        <f t="shared" si="0"/>
        <v>26.666666666666668</v>
      </c>
      <c r="O9" s="7">
        <f>N9/F9</f>
        <v>0.35357553257314595</v>
      </c>
      <c r="P9" s="1">
        <f>D9</f>
        <v>0.66666666666666696</v>
      </c>
      <c r="R9" t="s">
        <v>7</v>
      </c>
      <c r="S9" s="1">
        <v>0.95833333333333337</v>
      </c>
      <c r="T9">
        <v>12</v>
      </c>
      <c r="U9" s="1">
        <v>0.75</v>
      </c>
      <c r="V9" s="5" t="s">
        <v>13</v>
      </c>
      <c r="Y9">
        <f t="shared" si="1"/>
        <v>35.357553257314592</v>
      </c>
    </row>
    <row r="10" spans="1:25" x14ac:dyDescent="0.3">
      <c r="A10">
        <v>135.65</v>
      </c>
      <c r="B10" s="1">
        <v>0.55208333333333337</v>
      </c>
      <c r="D10" s="1">
        <v>0.70833333333333304</v>
      </c>
      <c r="E10">
        <v>17</v>
      </c>
      <c r="F10" s="4">
        <f>SUM(A15)</f>
        <v>142.34</v>
      </c>
      <c r="G10">
        <v>10</v>
      </c>
      <c r="H10">
        <v>20</v>
      </c>
      <c r="K10">
        <v>10</v>
      </c>
      <c r="L10">
        <v>14</v>
      </c>
      <c r="N10">
        <f t="shared" si="0"/>
        <v>54</v>
      </c>
      <c r="O10" s="7">
        <f>N10/F10</f>
        <v>0.37937333145988478</v>
      </c>
      <c r="P10" s="1">
        <f>D10</f>
        <v>0.70833333333333304</v>
      </c>
      <c r="Y10">
        <f t="shared" si="1"/>
        <v>37.937333145988475</v>
      </c>
    </row>
    <row r="11" spans="1:25" x14ac:dyDescent="0.3">
      <c r="A11">
        <v>15.43</v>
      </c>
      <c r="B11" s="1">
        <v>0.58611111111111114</v>
      </c>
      <c r="D11" s="1">
        <v>0.75</v>
      </c>
      <c r="E11">
        <v>18</v>
      </c>
      <c r="F11" s="4">
        <f>SUM(A16:A17)</f>
        <v>508.08000000000004</v>
      </c>
      <c r="H11">
        <v>20</v>
      </c>
      <c r="I11">
        <v>10</v>
      </c>
      <c r="K11">
        <v>10</v>
      </c>
      <c r="L11">
        <v>14</v>
      </c>
      <c r="M11">
        <v>6</v>
      </c>
      <c r="N11">
        <f t="shared" si="0"/>
        <v>60</v>
      </c>
      <c r="O11" s="7">
        <f>N11/F11</f>
        <v>0.11809163911195086</v>
      </c>
      <c r="P11" s="1">
        <f>D11</f>
        <v>0.75</v>
      </c>
      <c r="Y11">
        <f t="shared" si="1"/>
        <v>11.809163911195085</v>
      </c>
    </row>
    <row r="12" spans="1:25" x14ac:dyDescent="0.3">
      <c r="A12">
        <v>162.34</v>
      </c>
      <c r="B12" s="1">
        <v>0.58750000000000002</v>
      </c>
      <c r="D12" s="1">
        <v>0.79166666666666696</v>
      </c>
      <c r="E12">
        <v>19</v>
      </c>
      <c r="F12" s="4">
        <f>SUM(A19:A20)</f>
        <v>421.08</v>
      </c>
      <c r="H12">
        <v>20</v>
      </c>
      <c r="I12">
        <v>10</v>
      </c>
      <c r="K12">
        <v>10</v>
      </c>
      <c r="L12">
        <v>14</v>
      </c>
      <c r="M12">
        <v>12</v>
      </c>
      <c r="N12">
        <f t="shared" si="0"/>
        <v>66</v>
      </c>
      <c r="O12" s="7">
        <f>N12/F12</f>
        <v>0.15673981191222572</v>
      </c>
      <c r="P12" s="1">
        <f>D12</f>
        <v>0.79166666666666696</v>
      </c>
      <c r="Y12">
        <f t="shared" si="1"/>
        <v>15.673981191222571</v>
      </c>
    </row>
    <row r="13" spans="1:25" x14ac:dyDescent="0.3">
      <c r="A13">
        <v>63.43</v>
      </c>
      <c r="B13" s="1">
        <v>0.62777777777777777</v>
      </c>
      <c r="D13" s="1">
        <v>0.83333333333333304</v>
      </c>
      <c r="E13">
        <v>20</v>
      </c>
      <c r="F13" s="4">
        <v>0</v>
      </c>
      <c r="H13">
        <v>20</v>
      </c>
      <c r="I13">
        <v>10</v>
      </c>
      <c r="K13">
        <v>10</v>
      </c>
      <c r="L13">
        <v>14</v>
      </c>
      <c r="M13">
        <v>12</v>
      </c>
      <c r="N13">
        <f t="shared" si="0"/>
        <v>66</v>
      </c>
      <c r="O13" s="7">
        <f>-N13</f>
        <v>-66</v>
      </c>
      <c r="P13" s="1">
        <f>D13</f>
        <v>0.83333333333333304</v>
      </c>
    </row>
    <row r="14" spans="1:25" x14ac:dyDescent="0.3">
      <c r="A14">
        <v>75.42</v>
      </c>
      <c r="B14" s="1">
        <v>0.68819444444444444</v>
      </c>
      <c r="D14" s="1">
        <v>0.875</v>
      </c>
      <c r="E14">
        <v>21</v>
      </c>
      <c r="F14" s="4">
        <f>SUM(A21)</f>
        <v>240.54</v>
      </c>
      <c r="H14">
        <v>20</v>
      </c>
      <c r="I14">
        <v>10</v>
      </c>
      <c r="K14">
        <v>10</v>
      </c>
      <c r="L14">
        <v>14</v>
      </c>
      <c r="M14">
        <v>12</v>
      </c>
      <c r="N14">
        <f t="shared" si="0"/>
        <v>66</v>
      </c>
      <c r="O14" s="7">
        <f>N14/F14</f>
        <v>0.27438263906211025</v>
      </c>
      <c r="P14" s="1">
        <f>D14</f>
        <v>0.875</v>
      </c>
      <c r="Y14">
        <f t="shared" si="1"/>
        <v>27.438263906211024</v>
      </c>
    </row>
    <row r="15" spans="1:25" x14ac:dyDescent="0.3">
      <c r="A15">
        <v>142.34</v>
      </c>
      <c r="B15" s="1">
        <v>0.72986111111111107</v>
      </c>
      <c r="D15" s="1">
        <v>0.91666666666666696</v>
      </c>
      <c r="E15">
        <v>22</v>
      </c>
      <c r="F15" s="4">
        <v>0</v>
      </c>
      <c r="H15">
        <v>20</v>
      </c>
      <c r="I15">
        <v>10</v>
      </c>
      <c r="L15">
        <v>7</v>
      </c>
      <c r="M15">
        <v>12</v>
      </c>
      <c r="N15">
        <f t="shared" si="0"/>
        <v>49</v>
      </c>
      <c r="O15" s="7">
        <f>-N15</f>
        <v>-49</v>
      </c>
      <c r="P15" s="1">
        <f>D15</f>
        <v>0.91666666666666696</v>
      </c>
    </row>
    <row r="16" spans="1:25" x14ac:dyDescent="0.3">
      <c r="A16">
        <v>57.54</v>
      </c>
      <c r="B16" s="1">
        <v>0.7715277777777777</v>
      </c>
      <c r="D16" s="1">
        <v>0.95833333333333404</v>
      </c>
      <c r="E16">
        <v>23</v>
      </c>
      <c r="F16" s="4">
        <v>0</v>
      </c>
    </row>
    <row r="17" spans="1:16" x14ac:dyDescent="0.3">
      <c r="A17">
        <v>450.54</v>
      </c>
      <c r="B17" s="1">
        <v>0.7715277777777777</v>
      </c>
    </row>
    <row r="18" spans="1:16" x14ac:dyDescent="0.3">
      <c r="A18">
        <v>240.54</v>
      </c>
      <c r="B18" s="1">
        <v>0.78888888888888886</v>
      </c>
      <c r="N18" s="1">
        <v>0.75</v>
      </c>
      <c r="O18">
        <f>MIN(O3:O12,O14)</f>
        <v>0.11809163911195086</v>
      </c>
      <c r="P18" t="s">
        <v>15</v>
      </c>
    </row>
    <row r="19" spans="1:16" x14ac:dyDescent="0.3">
      <c r="A19">
        <v>240.54</v>
      </c>
      <c r="B19" s="1">
        <v>0.80208333333333337</v>
      </c>
      <c r="N19" s="1">
        <v>0.83333333333333337</v>
      </c>
      <c r="O19">
        <v>-66</v>
      </c>
      <c r="P19" t="s">
        <v>16</v>
      </c>
    </row>
    <row r="20" spans="1:16" x14ac:dyDescent="0.3">
      <c r="A20">
        <v>180.54</v>
      </c>
      <c r="B20" s="1">
        <v>0.82291666666666663</v>
      </c>
    </row>
    <row r="21" spans="1:16" x14ac:dyDescent="0.3">
      <c r="A21">
        <v>240.54</v>
      </c>
      <c r="B21" s="1">
        <v>0.90625</v>
      </c>
    </row>
  </sheetData>
  <autoFilter ref="R2:U2" xr:uid="{5E46834F-62DF-4C7B-9B62-B86389D9345A}">
    <sortState ref="R3:U9">
      <sortCondition ref="U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work_shifts</vt:lpstr>
      <vt:lpstr>transactions_no pause</vt:lpstr>
      <vt:lpstr>transactions_with_pause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</dc:creator>
  <cp:lastModifiedBy>FAB</cp:lastModifiedBy>
  <dcterms:created xsi:type="dcterms:W3CDTF">2019-07-18T00:31:32Z</dcterms:created>
  <dcterms:modified xsi:type="dcterms:W3CDTF">2019-07-18T01:15:39Z</dcterms:modified>
</cp:coreProperties>
</file>