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PYHTON\"/>
    </mc:Choice>
  </mc:AlternateContent>
  <xr:revisionPtr revIDLastSave="0" documentId="13_ncr:1_{33CD9307-3BC9-41C0-BB6A-6FBA4022C487}" xr6:coauthVersionLast="47" xr6:coauthVersionMax="47" xr10:uidLastSave="{00000000-0000-0000-0000-000000000000}"/>
  <bookViews>
    <workbookView xWindow="10170" yWindow="3090" windowWidth="28800" windowHeight="11325" activeTab="1" xr2:uid="{493A3296-5DC2-4B80-899F-A6DFDA05E698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" i="2" l="1"/>
  <c r="Q8" i="2" s="1"/>
  <c r="P7" i="2"/>
  <c r="T21" i="2"/>
  <c r="T20" i="2"/>
  <c r="T33" i="2"/>
  <c r="T32" i="2"/>
  <c r="T31" i="2"/>
  <c r="T30" i="2"/>
  <c r="T19" i="2"/>
  <c r="P6" i="2"/>
  <c r="P5" i="2"/>
  <c r="B38" i="2"/>
  <c r="B37" i="2"/>
  <c r="B36" i="2"/>
  <c r="B35" i="2"/>
  <c r="B34" i="2"/>
  <c r="B33" i="2"/>
  <c r="B32" i="2"/>
  <c r="B31" i="2"/>
  <c r="B23" i="2"/>
  <c r="B24" i="2"/>
  <c r="B25" i="2"/>
  <c r="B26" i="2"/>
  <c r="B27" i="2"/>
  <c r="B28" i="2"/>
  <c r="B29" i="2"/>
  <c r="B22" i="2"/>
  <c r="B13" i="2"/>
  <c r="B14" i="2"/>
  <c r="B15" i="2"/>
  <c r="B16" i="2"/>
  <c r="B17" i="2"/>
  <c r="B18" i="2"/>
  <c r="B19" i="2"/>
  <c r="B12" i="2"/>
  <c r="B3" i="2"/>
  <c r="B4" i="2"/>
  <c r="B5" i="2"/>
  <c r="B6" i="2"/>
  <c r="B7" i="2"/>
  <c r="B8" i="2"/>
  <c r="B9" i="2"/>
  <c r="B2" i="2"/>
  <c r="W34" i="1"/>
  <c r="W33" i="1"/>
  <c r="W32" i="1"/>
  <c r="W31" i="1"/>
  <c r="W30" i="1"/>
  <c r="W29" i="1"/>
  <c r="W23" i="1"/>
  <c r="W22" i="1"/>
  <c r="S7" i="1"/>
  <c r="T7" i="1" s="1"/>
  <c r="S6" i="1"/>
  <c r="S5" i="1"/>
  <c r="R18" i="1" a="1"/>
  <c r="R18" i="1" s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W26" i="1"/>
  <c r="V26" i="1"/>
  <c r="U26" i="1"/>
  <c r="T26" i="1"/>
  <c r="W25" i="1"/>
  <c r="V25" i="1"/>
  <c r="U25" i="1"/>
  <c r="T25" i="1"/>
  <c r="W24" i="1"/>
  <c r="V24" i="1"/>
  <c r="U24" i="1"/>
  <c r="T24" i="1"/>
  <c r="V23" i="1"/>
  <c r="U23" i="1"/>
  <c r="T23" i="1"/>
  <c r="V22" i="1"/>
  <c r="U22" i="1"/>
  <c r="T22" i="1"/>
  <c r="V21" i="1"/>
  <c r="U21" i="1"/>
  <c r="T21" i="1"/>
  <c r="W20" i="1"/>
  <c r="V20" i="1"/>
  <c r="U20" i="1"/>
  <c r="T20" i="1"/>
  <c r="V19" i="1"/>
  <c r="U19" i="1"/>
  <c r="T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19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18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S4" i="1"/>
  <c r="G2" i="1" a="1"/>
  <c r="G2" i="1" s="1"/>
  <c r="L14" i="1" s="1"/>
  <c r="L22" i="1" s="1"/>
  <c r="M10" i="1" l="1"/>
  <c r="K32" i="1" s="1"/>
  <c r="M11" i="1"/>
  <c r="L26" i="1" s="1"/>
  <c r="K29" i="1"/>
  <c r="N11" i="1"/>
  <c r="L33" i="1" s="1"/>
  <c r="N14" i="1"/>
  <c r="L36" i="1" s="1"/>
  <c r="K12" i="1"/>
  <c r="K20" i="1" s="1"/>
  <c r="K15" i="1"/>
  <c r="K23" i="1" s="1"/>
  <c r="M14" i="1"/>
  <c r="L12" i="1"/>
  <c r="L15" i="1"/>
  <c r="M12" i="1"/>
  <c r="M15" i="1"/>
  <c r="N12" i="1"/>
  <c r="L34" i="1" s="1"/>
  <c r="N15" i="1"/>
  <c r="L37" i="1" s="1"/>
  <c r="K10" i="1"/>
  <c r="K18" i="1" s="1"/>
  <c r="K13" i="1"/>
  <c r="K21" i="1" s="1"/>
  <c r="K16" i="1"/>
  <c r="K24" i="1" s="1"/>
  <c r="L10" i="1"/>
  <c r="L13" i="1"/>
  <c r="L16" i="1"/>
  <c r="M13" i="1"/>
  <c r="M16" i="1"/>
  <c r="N10" i="1"/>
  <c r="L32" i="1" s="1"/>
  <c r="N13" i="1"/>
  <c r="L35" i="1" s="1"/>
  <c r="N16" i="1"/>
  <c r="L38" i="1" s="1"/>
  <c r="K11" i="1"/>
  <c r="K19" i="1" s="1"/>
  <c r="K14" i="1"/>
  <c r="K22" i="1" s="1"/>
  <c r="T4" i="1"/>
  <c r="L11" i="1"/>
  <c r="L25" i="1" l="1"/>
  <c r="K33" i="1"/>
  <c r="L23" i="1"/>
  <c r="K30" i="1"/>
  <c r="L20" i="1"/>
  <c r="K27" i="1"/>
  <c r="L29" i="1"/>
  <c r="K36" i="1"/>
  <c r="L27" i="1"/>
  <c r="K34" i="1"/>
  <c r="L21" i="1"/>
  <c r="K28" i="1"/>
  <c r="L18" i="1"/>
  <c r="K25" i="1"/>
  <c r="L19" i="1"/>
  <c r="K26" i="1"/>
  <c r="K38" i="1"/>
  <c r="L31" i="1"/>
  <c r="L28" i="1"/>
  <c r="K35" i="1"/>
  <c r="L24" i="1"/>
  <c r="K31" i="1"/>
  <c r="K37" i="1"/>
  <c r="L30" i="1"/>
  <c r="T5" i="1" l="1"/>
  <c r="T6" i="1"/>
  <c r="D2" i="2" l="1" a="1"/>
  <c r="D2" i="2" l="1"/>
  <c r="P4" i="2"/>
  <c r="Q4" i="2" s="1"/>
  <c r="J11" i="2"/>
  <c r="H11" i="2"/>
  <c r="H22" i="2" s="1"/>
  <c r="I11" i="2"/>
  <c r="K11" i="2"/>
  <c r="I38" i="2" s="1"/>
  <c r="K38" i="2" s="1"/>
  <c r="H12" i="2" l="1"/>
  <c r="H23" i="2" s="1"/>
  <c r="I15" i="2"/>
  <c r="I12" i="2"/>
  <c r="I23" i="2" s="1"/>
  <c r="K23" i="2" s="1"/>
  <c r="J15" i="2"/>
  <c r="J12" i="2"/>
  <c r="K15" i="2"/>
  <c r="I42" i="2" s="1"/>
  <c r="K42" i="2" s="1"/>
  <c r="K12" i="2"/>
  <c r="I39" i="2" s="1"/>
  <c r="K39" i="2" s="1"/>
  <c r="H16" i="2"/>
  <c r="H27" i="2" s="1"/>
  <c r="J27" i="2" s="1"/>
  <c r="H13" i="2"/>
  <c r="H24" i="2" s="1"/>
  <c r="J24" i="2" s="1"/>
  <c r="I16" i="2"/>
  <c r="H35" i="2" s="1"/>
  <c r="L35" i="2" s="1"/>
  <c r="I13" i="2"/>
  <c r="H32" i="2" s="1"/>
  <c r="J16" i="2"/>
  <c r="H17" i="2"/>
  <c r="H28" i="2" s="1"/>
  <c r="J28" i="2" s="1"/>
  <c r="J13" i="2"/>
  <c r="I32" i="2" s="1"/>
  <c r="K32" i="2" s="1"/>
  <c r="H14" i="2"/>
  <c r="H25" i="2" s="1"/>
  <c r="J25" i="2" s="1"/>
  <c r="I17" i="2"/>
  <c r="J17" i="2"/>
  <c r="I36" i="2" s="1"/>
  <c r="K36" i="2" s="1"/>
  <c r="I14" i="2"/>
  <c r="H33" i="2" s="1"/>
  <c r="J14" i="2"/>
  <c r="H41" i="2" s="1"/>
  <c r="H18" i="2"/>
  <c r="H29" i="2" s="1"/>
  <c r="H15" i="2"/>
  <c r="H26" i="2" s="1"/>
  <c r="J26" i="2" s="1"/>
  <c r="K14" i="2"/>
  <c r="I41" i="2" s="1"/>
  <c r="K41" i="2" s="1"/>
  <c r="I18" i="2"/>
  <c r="J18" i="2"/>
  <c r="H34" i="2"/>
  <c r="I26" i="2"/>
  <c r="K26" i="2" s="1"/>
  <c r="J23" i="2"/>
  <c r="I35" i="2"/>
  <c r="K35" i="2" s="1"/>
  <c r="I28" i="2"/>
  <c r="K28" i="2" s="1"/>
  <c r="H36" i="2"/>
  <c r="H38" i="2"/>
  <c r="L38" i="2" s="1"/>
  <c r="I30" i="2"/>
  <c r="K30" i="2" s="1"/>
  <c r="J22" i="2"/>
  <c r="H31" i="2"/>
  <c r="L31" i="2" s="1"/>
  <c r="I31" i="2"/>
  <c r="K31" i="2" s="1"/>
  <c r="H39" i="2"/>
  <c r="L39" i="2" s="1"/>
  <c r="I22" i="2"/>
  <c r="K22" i="2" s="1"/>
  <c r="H30" i="2"/>
  <c r="I34" i="2"/>
  <c r="K34" i="2" s="1"/>
  <c r="H42" i="2"/>
  <c r="L42" i="2" s="1"/>
  <c r="L32" i="2" l="1"/>
  <c r="L41" i="2"/>
  <c r="I27" i="2"/>
  <c r="K27" i="2" s="1"/>
  <c r="I33" i="2"/>
  <c r="K33" i="2" s="1"/>
  <c r="L36" i="2"/>
  <c r="I25" i="2"/>
  <c r="K25" i="2" s="1"/>
  <c r="J29" i="2"/>
  <c r="L34" i="2"/>
  <c r="I24" i="2"/>
  <c r="K24" i="2" s="1"/>
  <c r="H37" i="2"/>
  <c r="I29" i="2"/>
  <c r="K29" i="2" s="1"/>
  <c r="L28" i="2"/>
  <c r="I37" i="2"/>
  <c r="K37" i="2" s="1"/>
  <c r="L26" i="2"/>
  <c r="L23" i="2"/>
  <c r="L27" i="2"/>
  <c r="L33" i="2"/>
  <c r="L22" i="2"/>
  <c r="L30" i="2"/>
  <c r="L25" i="2"/>
  <c r="J38" i="2"/>
  <c r="J39" i="2"/>
  <c r="J31" i="2"/>
  <c r="J35" i="2"/>
  <c r="J34" i="2"/>
  <c r="J32" i="2"/>
  <c r="J36" i="2"/>
  <c r="J41" i="2"/>
  <c r="J42" i="2"/>
  <c r="J30" i="2"/>
  <c r="J33" i="2"/>
  <c r="L24" i="2" l="1"/>
  <c r="L37" i="2"/>
  <c r="J37" i="2"/>
  <c r="O18" i="2" a="1"/>
  <c r="S23" i="2" s="1"/>
  <c r="L29" i="2"/>
  <c r="Q7" i="2"/>
  <c r="P21" i="2" l="1"/>
  <c r="Q33" i="2"/>
  <c r="Q28" i="2"/>
  <c r="O18" i="2"/>
  <c r="R33" i="2"/>
  <c r="S32" i="2"/>
  <c r="R27" i="2"/>
  <c r="P31" i="2"/>
  <c r="Q32" i="2"/>
  <c r="R28" i="2"/>
  <c r="P23" i="2"/>
  <c r="Q19" i="2"/>
  <c r="R25" i="2"/>
  <c r="Q23" i="2"/>
  <c r="S20" i="2"/>
  <c r="R20" i="2"/>
  <c r="S29" i="2"/>
  <c r="S31" i="2"/>
  <c r="Q24" i="2"/>
  <c r="P32" i="2"/>
  <c r="R31" i="2"/>
  <c r="Q26" i="2"/>
  <c r="S25" i="2"/>
  <c r="S26" i="2"/>
  <c r="P28" i="2"/>
  <c r="P26" i="2"/>
  <c r="Q25" i="2"/>
  <c r="S24" i="2"/>
  <c r="Q30" i="2"/>
  <c r="R22" i="2"/>
  <c r="S22" i="2"/>
  <c r="Q29" i="2"/>
  <c r="S28" i="2"/>
  <c r="P19" i="2"/>
  <c r="Q31" i="2"/>
  <c r="R19" i="2"/>
  <c r="P22" i="2"/>
  <c r="R24" i="2"/>
  <c r="Q27" i="2"/>
  <c r="R23" i="2"/>
  <c r="Q22" i="2"/>
  <c r="S33" i="2"/>
  <c r="Q20" i="2"/>
  <c r="P25" i="2"/>
  <c r="P33" i="2"/>
  <c r="P27" i="2"/>
  <c r="R32" i="2"/>
  <c r="R29" i="2"/>
  <c r="Q21" i="2"/>
  <c r="P29" i="2"/>
  <c r="R30" i="2"/>
  <c r="R21" i="2"/>
  <c r="S30" i="2"/>
  <c r="S27" i="2"/>
  <c r="P30" i="2"/>
  <c r="R26" i="2"/>
  <c r="P24" i="2"/>
  <c r="S19" i="2"/>
  <c r="P20" i="2"/>
  <c r="S21" i="2"/>
  <c r="Q5" i="2" l="1"/>
  <c r="Q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<sst xmlns="http://schemas.openxmlformats.org/spreadsheetml/2006/main" count="109" uniqueCount="23">
  <si>
    <t>MANUAL RFQ</t>
  </si>
  <si>
    <t>RECENT PO</t>
  </si>
  <si>
    <t>POR</t>
  </si>
  <si>
    <t>BA</t>
  </si>
  <si>
    <t>AUTOSOURCING</t>
  </si>
  <si>
    <t>STD PO</t>
  </si>
  <si>
    <t>AUTORFQ</t>
  </si>
  <si>
    <t>DIRECT PO</t>
  </si>
  <si>
    <t>AUTOMATIC PO</t>
  </si>
  <si>
    <t>FPH QUOTE</t>
  </si>
  <si>
    <t>MANUAL PO</t>
  </si>
  <si>
    <t>target</t>
  </si>
  <si>
    <t>source</t>
  </si>
  <si>
    <t>value</t>
  </si>
  <si>
    <t>label</t>
  </si>
  <si>
    <t>NO RFQ</t>
  </si>
  <si>
    <t>derivati</t>
  </si>
  <si>
    <t>input</t>
  </si>
  <si>
    <t>'#808B96'</t>
  </si>
  <si>
    <t>'#F7DC6F'</t>
  </si>
  <si>
    <t>'#AF7AC5'</t>
  </si>
  <si>
    <t>color_link</t>
  </si>
  <si>
    <t>'#48C9B0'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</si>
</sst>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8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5BA5-A524-4044-808F-E92AA5352BB0}">
  <dimension ref="E2:W38"/>
  <sheetViews>
    <sheetView topLeftCell="H1" zoomScaleNormal="100" workbookViewId="0">
      <selection activeCell="I36" sqref="I36"/>
    </sheetView>
  </sheetViews>
  <sheetFormatPr defaultRowHeight="15" x14ac:dyDescent="0.25"/>
  <cols>
    <col min="1" max="1" width="39.5703125" customWidth="1"/>
    <col min="7" max="7" width="18.28515625" customWidth="1"/>
    <col min="11" max="11" width="11.140625" customWidth="1"/>
    <col min="12" max="12" width="14.140625" customWidth="1"/>
    <col min="13" max="13" width="15.42578125" customWidth="1"/>
    <col min="14" max="14" width="14.7109375" customWidth="1"/>
    <col min="19" max="19" width="8" customWidth="1"/>
    <col min="22" max="22" width="14.140625" customWidth="1"/>
  </cols>
  <sheetData>
    <row r="2" spans="5:20" x14ac:dyDescent="0.25">
      <c r="E2" t="s">
        <v>2</v>
      </c>
      <c r="G2" cm="1">
        <f t="array" ref="G2:G14">_xlfn.UNIQUE(E:E)</f>
        <v>0</v>
      </c>
      <c r="K2" s="1" t="s">
        <v>2</v>
      </c>
      <c r="L2" s="1" t="s">
        <v>3</v>
      </c>
      <c r="M2" t="s">
        <v>15</v>
      </c>
      <c r="N2" s="1" t="s">
        <v>8</v>
      </c>
    </row>
    <row r="3" spans="5:20" x14ac:dyDescent="0.25">
      <c r="E3" t="s">
        <v>2</v>
      </c>
      <c r="G3" t="str">
        <v>POR</v>
      </c>
      <c r="H3">
        <v>0</v>
      </c>
      <c r="K3" s="1" t="s">
        <v>2</v>
      </c>
      <c r="L3" s="1" t="s">
        <v>4</v>
      </c>
      <c r="M3" t="s">
        <v>15</v>
      </c>
      <c r="N3" s="1" t="s">
        <v>8</v>
      </c>
    </row>
    <row r="4" spans="5:20" x14ac:dyDescent="0.25">
      <c r="E4" t="s">
        <v>2</v>
      </c>
      <c r="G4" t="str">
        <v>BA</v>
      </c>
      <c r="H4">
        <v>1</v>
      </c>
      <c r="K4" s="1" t="s">
        <v>2</v>
      </c>
      <c r="L4" s="1" t="s">
        <v>5</v>
      </c>
      <c r="M4" s="1" t="s">
        <v>6</v>
      </c>
      <c r="N4" s="1" t="s">
        <v>8</v>
      </c>
      <c r="R4" t="s">
        <v>14</v>
      </c>
      <c r="S4" t="str">
        <f>_xlfn.TEXTJOIN(""",""",,G3:G14)</f>
        <v>POR","BA","AUTOSOURCING","STD PO","AUTORFQ","MANUAL RFQ","RECENT PO","FPH QUOTE","DIRECT PO","AUTOMATIC PO","MANUAL PO","NO RFQ</v>
      </c>
      <c r="T4" s="2" t="str">
        <f>R4&amp;"= ["""&amp;S4&amp;"""]"</f>
        <v>label= ["POR","BA","AUTOSOURCING","STD PO","AUTORFQ","MANUAL RFQ","RECENT PO","FPH QUOTE","DIRECT PO","AUTOMATIC PO","MANUAL PO","NO RFQ"]</v>
      </c>
    </row>
    <row r="5" spans="5:20" x14ac:dyDescent="0.25">
      <c r="E5" t="s">
        <v>2</v>
      </c>
      <c r="G5" t="str">
        <v>AUTOSOURCING</v>
      </c>
      <c r="H5">
        <v>2</v>
      </c>
      <c r="K5" s="1" t="s">
        <v>2</v>
      </c>
      <c r="L5" s="1" t="s">
        <v>5</v>
      </c>
      <c r="M5" s="1" t="s">
        <v>0</v>
      </c>
      <c r="N5" s="1" t="s">
        <v>10</v>
      </c>
      <c r="R5" t="s">
        <v>12</v>
      </c>
      <c r="S5" t="str">
        <f>_xlfn.TEXTJOIN(",",,S19:S34)</f>
        <v>0,0,0,1,2,3,3,3,3,3,11,4,5,6,7,8</v>
      </c>
      <c r="T5" s="2" t="str">
        <f>R5&amp;"= ["&amp;S5&amp;"]"</f>
        <v>source= [0,0,0,1,2,3,3,3,3,3,11,4,5,6,7,8]</v>
      </c>
    </row>
    <row r="6" spans="5:20" x14ac:dyDescent="0.25">
      <c r="E6" t="s">
        <v>2</v>
      </c>
      <c r="G6" t="str">
        <v>STD PO</v>
      </c>
      <c r="H6">
        <v>3</v>
      </c>
      <c r="K6" s="1" t="s">
        <v>2</v>
      </c>
      <c r="L6" s="1" t="s">
        <v>5</v>
      </c>
      <c r="M6" s="1" t="s">
        <v>1</v>
      </c>
      <c r="N6" s="1" t="s">
        <v>8</v>
      </c>
      <c r="R6" t="s">
        <v>11</v>
      </c>
      <c r="S6" t="str">
        <f>_xlfn.TEXTJOIN(",",,T19:T34)</f>
        <v>1,2,3,11,11,4,5,6,7,8,9,9,10,9,9,10</v>
      </c>
      <c r="T6" s="2" t="str">
        <f>R6&amp;"= ["&amp;S6&amp;"]"</f>
        <v>target= [1,2,3,11,11,4,5,6,7,8,9,9,10,9,9,10]</v>
      </c>
    </row>
    <row r="7" spans="5:20" x14ac:dyDescent="0.25">
      <c r="E7" t="s">
        <v>2</v>
      </c>
      <c r="G7" t="str">
        <v>AUTORFQ</v>
      </c>
      <c r="H7">
        <v>4</v>
      </c>
      <c r="K7" s="1" t="s">
        <v>2</v>
      </c>
      <c r="L7" s="1" t="s">
        <v>5</v>
      </c>
      <c r="M7" s="1" t="s">
        <v>9</v>
      </c>
      <c r="N7" s="1" t="s">
        <v>8</v>
      </c>
      <c r="R7" t="s">
        <v>13</v>
      </c>
      <c r="S7" t="str">
        <f>_xlfn.TEXTJOIN(",",,W19:W34)</f>
        <v>50,10,40,50,10,10,10,10,5,5,50,10,10,10,5,5</v>
      </c>
      <c r="T7" s="2" t="str">
        <f>R7&amp;"= ["&amp;S7&amp;"]"</f>
        <v>value= [50,10,40,50,10,10,10,10,5,5,50,10,10,10,5,5]</v>
      </c>
    </row>
    <row r="8" spans="5:20" x14ac:dyDescent="0.25">
      <c r="E8" t="s">
        <v>2</v>
      </c>
      <c r="G8" t="str">
        <v>MANUAL RFQ</v>
      </c>
      <c r="H8">
        <v>5</v>
      </c>
      <c r="K8" s="1" t="s">
        <v>2</v>
      </c>
      <c r="L8" s="1" t="s">
        <v>5</v>
      </c>
      <c r="M8" s="1" t="s">
        <v>7</v>
      </c>
      <c r="N8" s="1" t="s">
        <v>10</v>
      </c>
    </row>
    <row r="9" spans="5:20" x14ac:dyDescent="0.25">
      <c r="E9" t="s">
        <v>3</v>
      </c>
      <c r="G9" t="str">
        <v>RECENT PO</v>
      </c>
      <c r="H9">
        <v>6</v>
      </c>
    </row>
    <row r="10" spans="5:20" x14ac:dyDescent="0.25">
      <c r="E10" t="s">
        <v>4</v>
      </c>
      <c r="G10" t="str">
        <v>FPH QUOTE</v>
      </c>
      <c r="H10">
        <v>7</v>
      </c>
      <c r="K10" s="1">
        <f>_xlfn.XLOOKUP(K2,$G:$G,$H:$H)</f>
        <v>0</v>
      </c>
      <c r="L10" s="1">
        <f>_xlfn.XLOOKUP(L2,$G:$G,$H:$H)</f>
        <v>1</v>
      </c>
      <c r="M10" s="1">
        <f>_xlfn.XLOOKUP(M2,$G:$G,$H:$H)</f>
        <v>11</v>
      </c>
      <c r="N10" s="1">
        <f>_xlfn.XLOOKUP(N2,$G:$G,$H:$H)</f>
        <v>9</v>
      </c>
    </row>
    <row r="11" spans="5:20" x14ac:dyDescent="0.25">
      <c r="E11" t="s">
        <v>5</v>
      </c>
      <c r="G11" t="str">
        <v>DIRECT PO</v>
      </c>
      <c r="H11">
        <v>8</v>
      </c>
      <c r="K11" s="1">
        <f>_xlfn.XLOOKUP(K3,$G:$G,$H:$H)</f>
        <v>0</v>
      </c>
      <c r="L11" s="1">
        <f>_xlfn.XLOOKUP(L3,$G:$G,$H:$H)</f>
        <v>2</v>
      </c>
      <c r="M11" s="1">
        <f>_xlfn.XLOOKUP(M3,$G:$G,$H:$H)</f>
        <v>11</v>
      </c>
      <c r="N11" s="1">
        <f>_xlfn.XLOOKUP(N3,$G:$G,$H:$H)</f>
        <v>9</v>
      </c>
    </row>
    <row r="12" spans="5:20" x14ac:dyDescent="0.25">
      <c r="E12" t="s">
        <v>5</v>
      </c>
      <c r="G12" t="str">
        <v>AUTOMATIC PO</v>
      </c>
      <c r="H12">
        <v>9</v>
      </c>
      <c r="K12" s="1">
        <f>_xlfn.XLOOKUP(K4,$G:$G,$H:$H)</f>
        <v>0</v>
      </c>
      <c r="L12" s="1">
        <f>_xlfn.XLOOKUP(L4,$G:$G,$H:$H)</f>
        <v>3</v>
      </c>
      <c r="M12" s="1">
        <f>_xlfn.XLOOKUP(M4,$G:$G,$H:$H)</f>
        <v>4</v>
      </c>
      <c r="N12" s="1">
        <f>_xlfn.XLOOKUP(N4,$G:$G,$H:$H)</f>
        <v>9</v>
      </c>
    </row>
    <row r="13" spans="5:20" x14ac:dyDescent="0.25">
      <c r="E13" t="s">
        <v>5</v>
      </c>
      <c r="G13" t="str">
        <v>MANUAL PO</v>
      </c>
      <c r="H13">
        <v>10</v>
      </c>
      <c r="K13" s="1">
        <f>_xlfn.XLOOKUP(K5,$G:$G,$H:$H)</f>
        <v>0</v>
      </c>
      <c r="L13" s="1">
        <f>_xlfn.XLOOKUP(L5,$G:$G,$H:$H)</f>
        <v>3</v>
      </c>
      <c r="M13" s="1">
        <f>_xlfn.XLOOKUP(M5,$G:$G,$H:$H)</f>
        <v>5</v>
      </c>
      <c r="N13" s="1">
        <f>_xlfn.XLOOKUP(N5,$G:$G,$H:$H)</f>
        <v>10</v>
      </c>
    </row>
    <row r="14" spans="5:20" x14ac:dyDescent="0.25">
      <c r="E14" t="s">
        <v>5</v>
      </c>
      <c r="G14" t="str">
        <v>NO RFQ</v>
      </c>
      <c r="H14">
        <v>11</v>
      </c>
      <c r="K14" s="1">
        <f>_xlfn.XLOOKUP(K6,$G:$G,$H:$H)</f>
        <v>0</v>
      </c>
      <c r="L14" s="1">
        <f>_xlfn.XLOOKUP(L6,$G:$G,$H:$H)</f>
        <v>3</v>
      </c>
      <c r="M14" s="1">
        <f>_xlfn.XLOOKUP(M6,$G:$G,$H:$H)</f>
        <v>6</v>
      </c>
      <c r="N14" s="1">
        <f>_xlfn.XLOOKUP(N6,$G:$G,$H:$H)</f>
        <v>9</v>
      </c>
    </row>
    <row r="15" spans="5:20" x14ac:dyDescent="0.25">
      <c r="E15" t="s">
        <v>5</v>
      </c>
      <c r="K15" s="1">
        <f>_xlfn.XLOOKUP(K7,$G:$G,$H:$H)</f>
        <v>0</v>
      </c>
      <c r="L15" s="1">
        <f>_xlfn.XLOOKUP(L7,$G:$G,$H:$H)</f>
        <v>3</v>
      </c>
      <c r="M15" s="1">
        <f>_xlfn.XLOOKUP(M7,$G:$G,$H:$H)</f>
        <v>7</v>
      </c>
      <c r="N15" s="1">
        <f>_xlfn.XLOOKUP(N7,$G:$G,$H:$H)</f>
        <v>9</v>
      </c>
    </row>
    <row r="16" spans="5:20" x14ac:dyDescent="0.25">
      <c r="K16" s="1">
        <f>_xlfn.XLOOKUP(K8,$G:$G,$H:$H)</f>
        <v>0</v>
      </c>
      <c r="L16" s="1">
        <f>_xlfn.XLOOKUP(L8,$G:$G,$H:$H)</f>
        <v>3</v>
      </c>
      <c r="M16" s="1">
        <f>_xlfn.XLOOKUP(M8,$G:$G,$H:$H)</f>
        <v>8</v>
      </c>
      <c r="N16" s="1">
        <f>_xlfn.XLOOKUP(N8,$G:$G,$H:$H)</f>
        <v>10</v>
      </c>
    </row>
    <row r="17" spans="5:23" x14ac:dyDescent="0.25">
      <c r="E17" t="s">
        <v>6</v>
      </c>
    </row>
    <row r="18" spans="5:23" x14ac:dyDescent="0.25">
      <c r="E18" t="s">
        <v>0</v>
      </c>
      <c r="K18" s="1">
        <f>K10</f>
        <v>0</v>
      </c>
      <c r="L18" s="1">
        <f t="shared" ref="L18:L24" si="0">L10</f>
        <v>1</v>
      </c>
      <c r="M18" s="1" t="str">
        <f>_xlfn.XLOOKUP(K18,$H:$H,$G:$G)</f>
        <v>POR</v>
      </c>
      <c r="N18" s="1" t="str">
        <f t="shared" ref="N18:N38" si="1">_xlfn.XLOOKUP(L18,$H:$H,$G:$G)</f>
        <v>BA</v>
      </c>
      <c r="O18">
        <v>10</v>
      </c>
      <c r="P18" t="str">
        <f>K18&amp;L18</f>
        <v>01</v>
      </c>
      <c r="R18" cm="1">
        <f t="array" ref="R18:R34">_xlfn.UNIQUE(P:P)</f>
        <v>0</v>
      </c>
    </row>
    <row r="19" spans="5:23" x14ac:dyDescent="0.25">
      <c r="E19" t="s">
        <v>1</v>
      </c>
      <c r="K19" s="1">
        <f t="shared" ref="K19:L19" si="2">K11</f>
        <v>0</v>
      </c>
      <c r="L19" s="1">
        <f t="shared" si="0"/>
        <v>2</v>
      </c>
      <c r="M19" s="1" t="str">
        <f t="shared" ref="M19:M38" si="3">_xlfn.XLOOKUP(K19,$H:$H,$G:$G)</f>
        <v>POR</v>
      </c>
      <c r="N19" s="1" t="str">
        <f t="shared" si="1"/>
        <v>AUTOSOURCING</v>
      </c>
      <c r="O19">
        <v>10</v>
      </c>
      <c r="P19" t="str">
        <f t="shared" ref="P19:P38" si="4">K19&amp;L19</f>
        <v>02</v>
      </c>
      <c r="R19" t="str">
        <v>01</v>
      </c>
      <c r="S19">
        <f>_xlfn.XLOOKUP($R19,$P:$P,K:K)</f>
        <v>0</v>
      </c>
      <c r="T19">
        <f t="shared" ref="T19:W19" si="5">_xlfn.XLOOKUP($R19,$P:$P,L:L)</f>
        <v>1</v>
      </c>
      <c r="U19" t="str">
        <f t="shared" si="5"/>
        <v>POR</v>
      </c>
      <c r="V19" t="str">
        <f t="shared" si="5"/>
        <v>BA</v>
      </c>
      <c r="W19" s="4">
        <v>50</v>
      </c>
    </row>
    <row r="20" spans="5:23" x14ac:dyDescent="0.25">
      <c r="E20" t="s">
        <v>9</v>
      </c>
      <c r="K20" s="1">
        <f t="shared" ref="K20:L20" si="6">K12</f>
        <v>0</v>
      </c>
      <c r="L20" s="1">
        <f t="shared" si="0"/>
        <v>3</v>
      </c>
      <c r="M20" s="1" t="str">
        <f t="shared" si="3"/>
        <v>POR</v>
      </c>
      <c r="N20" s="1" t="str">
        <f t="shared" si="1"/>
        <v>STD PO</v>
      </c>
      <c r="O20">
        <v>10</v>
      </c>
      <c r="P20" t="str">
        <f t="shared" si="4"/>
        <v>03</v>
      </c>
      <c r="R20" t="str">
        <v>02</v>
      </c>
      <c r="S20">
        <f t="shared" ref="S20:S34" si="7">_xlfn.XLOOKUP($R20,$P:$P,K:K)</f>
        <v>0</v>
      </c>
      <c r="T20">
        <f t="shared" ref="T20:T34" si="8">_xlfn.XLOOKUP($R20,$P:$P,L:L)</f>
        <v>2</v>
      </c>
      <c r="U20" t="str">
        <f t="shared" ref="U20:U34" si="9">_xlfn.XLOOKUP($R20,$P:$P,M:M)</f>
        <v>POR</v>
      </c>
      <c r="V20" t="str">
        <f t="shared" ref="V20:V34" si="10">_xlfn.XLOOKUP($R20,$P:$P,N:N)</f>
        <v>AUTOSOURCING</v>
      </c>
      <c r="W20" s="1">
        <f t="shared" ref="W20:W34" si="11">_xlfn.XLOOKUP($R20,$P:$P,O:O)</f>
        <v>10</v>
      </c>
    </row>
    <row r="21" spans="5:23" x14ac:dyDescent="0.25">
      <c r="E21" t="s">
        <v>7</v>
      </c>
      <c r="K21" s="1">
        <f t="shared" ref="K21:L21" si="12">K13</f>
        <v>0</v>
      </c>
      <c r="L21" s="1">
        <f t="shared" si="0"/>
        <v>3</v>
      </c>
      <c r="M21" s="1" t="str">
        <f t="shared" si="3"/>
        <v>POR</v>
      </c>
      <c r="N21" s="1" t="str">
        <f t="shared" si="1"/>
        <v>STD PO</v>
      </c>
      <c r="O21">
        <v>10</v>
      </c>
      <c r="P21" t="str">
        <f t="shared" si="4"/>
        <v>03</v>
      </c>
      <c r="R21" t="str">
        <v>03</v>
      </c>
      <c r="S21">
        <f t="shared" si="7"/>
        <v>0</v>
      </c>
      <c r="T21">
        <f t="shared" si="8"/>
        <v>3</v>
      </c>
      <c r="U21" t="str">
        <f t="shared" si="9"/>
        <v>POR</v>
      </c>
      <c r="V21" t="str">
        <f t="shared" si="10"/>
        <v>STD PO</v>
      </c>
      <c r="W21" s="1">
        <v>40</v>
      </c>
    </row>
    <row r="22" spans="5:23" x14ac:dyDescent="0.25">
      <c r="E22" t="s">
        <v>8</v>
      </c>
      <c r="K22" s="1">
        <f t="shared" ref="K22:L22" si="13">K14</f>
        <v>0</v>
      </c>
      <c r="L22" s="1">
        <f t="shared" si="0"/>
        <v>3</v>
      </c>
      <c r="M22" s="1" t="str">
        <f t="shared" si="3"/>
        <v>POR</v>
      </c>
      <c r="N22" s="1" t="str">
        <f t="shared" si="1"/>
        <v>STD PO</v>
      </c>
      <c r="O22">
        <v>10</v>
      </c>
      <c r="P22" t="str">
        <f t="shared" si="4"/>
        <v>03</v>
      </c>
      <c r="R22" t="str">
        <v>111</v>
      </c>
      <c r="S22">
        <f t="shared" si="7"/>
        <v>1</v>
      </c>
      <c r="T22">
        <f t="shared" si="8"/>
        <v>11</v>
      </c>
      <c r="U22" t="str">
        <f t="shared" si="9"/>
        <v>BA</v>
      </c>
      <c r="V22" t="str">
        <f t="shared" si="10"/>
        <v>NO RFQ</v>
      </c>
      <c r="W22" s="4">
        <f>W19</f>
        <v>50</v>
      </c>
    </row>
    <row r="23" spans="5:23" x14ac:dyDescent="0.25">
      <c r="E23" t="s">
        <v>8</v>
      </c>
      <c r="K23" s="1">
        <f t="shared" ref="K23:L23" si="14">K15</f>
        <v>0</v>
      </c>
      <c r="L23" s="1">
        <f t="shared" si="0"/>
        <v>3</v>
      </c>
      <c r="M23" s="1" t="str">
        <f t="shared" si="3"/>
        <v>POR</v>
      </c>
      <c r="N23" s="1" t="str">
        <f t="shared" si="1"/>
        <v>STD PO</v>
      </c>
      <c r="O23">
        <v>10</v>
      </c>
      <c r="P23" t="str">
        <f t="shared" si="4"/>
        <v>03</v>
      </c>
      <c r="R23" t="str">
        <v>211</v>
      </c>
      <c r="S23">
        <f t="shared" si="7"/>
        <v>2</v>
      </c>
      <c r="T23">
        <f t="shared" si="8"/>
        <v>11</v>
      </c>
      <c r="U23" t="str">
        <f t="shared" si="9"/>
        <v>AUTOSOURCING</v>
      </c>
      <c r="V23" t="str">
        <f t="shared" si="10"/>
        <v>NO RFQ</v>
      </c>
      <c r="W23">
        <f>W20</f>
        <v>10</v>
      </c>
    </row>
    <row r="24" spans="5:23" x14ac:dyDescent="0.25">
      <c r="E24" t="s">
        <v>8</v>
      </c>
      <c r="K24" s="1">
        <f t="shared" ref="K24:L24" si="15">K16</f>
        <v>0</v>
      </c>
      <c r="L24" s="1">
        <f t="shared" si="0"/>
        <v>3</v>
      </c>
      <c r="M24" s="1" t="str">
        <f t="shared" si="3"/>
        <v>POR</v>
      </c>
      <c r="N24" s="1" t="str">
        <f t="shared" si="1"/>
        <v>STD PO</v>
      </c>
      <c r="O24">
        <v>10</v>
      </c>
      <c r="P24" t="str">
        <f t="shared" si="4"/>
        <v>03</v>
      </c>
      <c r="R24" t="str">
        <v>34</v>
      </c>
      <c r="S24">
        <f t="shared" si="7"/>
        <v>3</v>
      </c>
      <c r="T24">
        <f t="shared" si="8"/>
        <v>4</v>
      </c>
      <c r="U24" t="str">
        <f t="shared" si="9"/>
        <v>STD PO</v>
      </c>
      <c r="V24" t="str">
        <f t="shared" si="10"/>
        <v>AUTORFQ</v>
      </c>
      <c r="W24" s="3">
        <f t="shared" si="11"/>
        <v>10</v>
      </c>
    </row>
    <row r="25" spans="5:23" x14ac:dyDescent="0.25">
      <c r="E25" t="s">
        <v>10</v>
      </c>
      <c r="K25" s="2">
        <f>L10</f>
        <v>1</v>
      </c>
      <c r="L25" s="2">
        <f t="shared" ref="L25:L31" si="16">M10</f>
        <v>11</v>
      </c>
      <c r="M25" s="1" t="str">
        <f t="shared" si="3"/>
        <v>BA</v>
      </c>
      <c r="N25" s="1" t="str">
        <f t="shared" si="1"/>
        <v>NO RFQ</v>
      </c>
      <c r="O25">
        <v>10</v>
      </c>
      <c r="P25" t="str">
        <f t="shared" si="4"/>
        <v>111</v>
      </c>
      <c r="R25" t="str">
        <v>35</v>
      </c>
      <c r="S25">
        <f t="shared" si="7"/>
        <v>3</v>
      </c>
      <c r="T25">
        <f t="shared" si="8"/>
        <v>5</v>
      </c>
      <c r="U25" t="str">
        <f t="shared" si="9"/>
        <v>STD PO</v>
      </c>
      <c r="V25" t="str">
        <f t="shared" si="10"/>
        <v>MANUAL RFQ</v>
      </c>
      <c r="W25" s="3">
        <f t="shared" si="11"/>
        <v>10</v>
      </c>
    </row>
    <row r="26" spans="5:23" x14ac:dyDescent="0.25">
      <c r="E26" t="s">
        <v>8</v>
      </c>
      <c r="K26" s="2">
        <f t="shared" ref="K26:L26" si="17">L11</f>
        <v>2</v>
      </c>
      <c r="L26" s="2">
        <f t="shared" si="16"/>
        <v>11</v>
      </c>
      <c r="M26" s="1" t="str">
        <f t="shared" si="3"/>
        <v>AUTOSOURCING</v>
      </c>
      <c r="N26" s="1" t="str">
        <f t="shared" si="1"/>
        <v>NO RFQ</v>
      </c>
      <c r="O26">
        <v>10</v>
      </c>
      <c r="P26" t="str">
        <f t="shared" si="4"/>
        <v>211</v>
      </c>
      <c r="R26" t="str">
        <v>36</v>
      </c>
      <c r="S26">
        <f t="shared" si="7"/>
        <v>3</v>
      </c>
      <c r="T26">
        <f t="shared" si="8"/>
        <v>6</v>
      </c>
      <c r="U26" t="str">
        <f t="shared" si="9"/>
        <v>STD PO</v>
      </c>
      <c r="V26" t="str">
        <f t="shared" si="10"/>
        <v>RECENT PO</v>
      </c>
      <c r="W26" s="3">
        <f t="shared" si="11"/>
        <v>10</v>
      </c>
    </row>
    <row r="27" spans="5:23" x14ac:dyDescent="0.25">
      <c r="E27" t="s">
        <v>8</v>
      </c>
      <c r="K27" s="2">
        <f t="shared" ref="K27:L27" si="18">L12</f>
        <v>3</v>
      </c>
      <c r="L27" s="2">
        <f t="shared" si="16"/>
        <v>4</v>
      </c>
      <c r="M27" s="1" t="str">
        <f t="shared" si="3"/>
        <v>STD PO</v>
      </c>
      <c r="N27" s="1" t="str">
        <f t="shared" si="1"/>
        <v>AUTORFQ</v>
      </c>
      <c r="O27">
        <v>10</v>
      </c>
      <c r="P27" t="str">
        <f t="shared" si="4"/>
        <v>34</v>
      </c>
      <c r="R27" t="str">
        <v>37</v>
      </c>
      <c r="S27">
        <f t="shared" si="7"/>
        <v>3</v>
      </c>
      <c r="T27">
        <f t="shared" si="8"/>
        <v>7</v>
      </c>
      <c r="U27" t="str">
        <f t="shared" si="9"/>
        <v>STD PO</v>
      </c>
      <c r="V27" t="str">
        <f t="shared" si="10"/>
        <v>FPH QUOTE</v>
      </c>
      <c r="W27" s="3">
        <v>5</v>
      </c>
    </row>
    <row r="28" spans="5:23" x14ac:dyDescent="0.25">
      <c r="E28" t="s">
        <v>10</v>
      </c>
      <c r="K28" s="2">
        <f t="shared" ref="K28:L28" si="19">L13</f>
        <v>3</v>
      </c>
      <c r="L28" s="2">
        <f t="shared" si="16"/>
        <v>5</v>
      </c>
      <c r="M28" s="1" t="str">
        <f t="shared" si="3"/>
        <v>STD PO</v>
      </c>
      <c r="N28" s="1" t="str">
        <f t="shared" si="1"/>
        <v>MANUAL RFQ</v>
      </c>
      <c r="O28">
        <v>10</v>
      </c>
      <c r="P28" t="str">
        <f t="shared" si="4"/>
        <v>35</v>
      </c>
      <c r="R28" t="str">
        <v>38</v>
      </c>
      <c r="S28">
        <f t="shared" si="7"/>
        <v>3</v>
      </c>
      <c r="T28">
        <f t="shared" si="8"/>
        <v>8</v>
      </c>
      <c r="U28" t="str">
        <f t="shared" si="9"/>
        <v>STD PO</v>
      </c>
      <c r="V28" t="str">
        <f t="shared" si="10"/>
        <v>DIRECT PO</v>
      </c>
      <c r="W28" s="3">
        <v>5</v>
      </c>
    </row>
    <row r="29" spans="5:23" x14ac:dyDescent="0.25">
      <c r="E29" t="s">
        <v>15</v>
      </c>
      <c r="K29" s="2">
        <f t="shared" ref="K29:L29" si="20">L14</f>
        <v>3</v>
      </c>
      <c r="L29" s="2">
        <f t="shared" si="16"/>
        <v>6</v>
      </c>
      <c r="M29" s="1" t="str">
        <f t="shared" si="3"/>
        <v>STD PO</v>
      </c>
      <c r="N29" s="1" t="str">
        <f t="shared" si="1"/>
        <v>RECENT PO</v>
      </c>
      <c r="O29">
        <v>10</v>
      </c>
      <c r="P29" t="str">
        <f t="shared" si="4"/>
        <v>36</v>
      </c>
      <c r="R29" t="str">
        <v>119</v>
      </c>
      <c r="S29">
        <f t="shared" si="7"/>
        <v>11</v>
      </c>
      <c r="T29">
        <f t="shared" si="8"/>
        <v>9</v>
      </c>
      <c r="U29" t="str">
        <f t="shared" si="9"/>
        <v>NO RFQ</v>
      </c>
      <c r="V29" t="str">
        <f t="shared" si="10"/>
        <v>AUTOMATIC PO</v>
      </c>
      <c r="W29" s="1">
        <f>W21+W20</f>
        <v>50</v>
      </c>
    </row>
    <row r="30" spans="5:23" x14ac:dyDescent="0.25">
      <c r="K30" s="2">
        <f t="shared" ref="K30:L30" si="21">L15</f>
        <v>3</v>
      </c>
      <c r="L30" s="2">
        <f t="shared" si="16"/>
        <v>7</v>
      </c>
      <c r="M30" s="1" t="str">
        <f t="shared" si="3"/>
        <v>STD PO</v>
      </c>
      <c r="N30" s="1" t="str">
        <f t="shared" si="1"/>
        <v>FPH QUOTE</v>
      </c>
      <c r="O30">
        <v>10</v>
      </c>
      <c r="P30" t="str">
        <f t="shared" si="4"/>
        <v>37</v>
      </c>
      <c r="R30" t="str">
        <v>49</v>
      </c>
      <c r="S30">
        <f t="shared" si="7"/>
        <v>4</v>
      </c>
      <c r="T30">
        <f t="shared" si="8"/>
        <v>9</v>
      </c>
      <c r="U30" t="str">
        <f t="shared" si="9"/>
        <v>AUTORFQ</v>
      </c>
      <c r="V30" t="str">
        <f t="shared" si="10"/>
        <v>AUTOMATIC PO</v>
      </c>
      <c r="W30">
        <f>W24</f>
        <v>10</v>
      </c>
    </row>
    <row r="31" spans="5:23" x14ac:dyDescent="0.25">
      <c r="K31" s="2">
        <f t="shared" ref="K31:L31" si="22">L16</f>
        <v>3</v>
      </c>
      <c r="L31" s="2">
        <f t="shared" si="16"/>
        <v>8</v>
      </c>
      <c r="M31" s="1" t="str">
        <f t="shared" si="3"/>
        <v>STD PO</v>
      </c>
      <c r="N31" s="1" t="str">
        <f t="shared" si="1"/>
        <v>DIRECT PO</v>
      </c>
      <c r="O31">
        <v>10</v>
      </c>
      <c r="P31" t="str">
        <f t="shared" si="4"/>
        <v>38</v>
      </c>
      <c r="R31" t="str">
        <v>510</v>
      </c>
      <c r="S31">
        <f t="shared" si="7"/>
        <v>5</v>
      </c>
      <c r="T31">
        <f t="shared" si="8"/>
        <v>10</v>
      </c>
      <c r="U31" t="str">
        <f t="shared" si="9"/>
        <v>MANUAL RFQ</v>
      </c>
      <c r="V31" t="str">
        <f t="shared" si="10"/>
        <v>MANUAL PO</v>
      </c>
      <c r="W31">
        <f>W25</f>
        <v>10</v>
      </c>
    </row>
    <row r="32" spans="5:23" x14ac:dyDescent="0.25">
      <c r="K32" s="1">
        <f>M10</f>
        <v>11</v>
      </c>
      <c r="L32" s="1">
        <f t="shared" ref="L32:L38" si="23">N10</f>
        <v>9</v>
      </c>
      <c r="M32" s="1" t="str">
        <f t="shared" si="3"/>
        <v>NO RFQ</v>
      </c>
      <c r="N32" s="1" t="str">
        <f t="shared" si="1"/>
        <v>AUTOMATIC PO</v>
      </c>
      <c r="O32">
        <v>10</v>
      </c>
      <c r="P32" t="str">
        <f t="shared" si="4"/>
        <v>119</v>
      </c>
      <c r="R32" t="str">
        <v>69</v>
      </c>
      <c r="S32">
        <f t="shared" si="7"/>
        <v>6</v>
      </c>
      <c r="T32">
        <f t="shared" si="8"/>
        <v>9</v>
      </c>
      <c r="U32" t="str">
        <f t="shared" si="9"/>
        <v>RECENT PO</v>
      </c>
      <c r="V32" t="str">
        <f t="shared" si="10"/>
        <v>AUTOMATIC PO</v>
      </c>
      <c r="W32">
        <f>W26</f>
        <v>10</v>
      </c>
    </row>
    <row r="33" spans="11:23" x14ac:dyDescent="0.25">
      <c r="K33" s="1">
        <f t="shared" ref="K33:K38" si="24">M11</f>
        <v>11</v>
      </c>
      <c r="L33" s="1">
        <f t="shared" si="23"/>
        <v>9</v>
      </c>
      <c r="M33" s="1" t="str">
        <f t="shared" si="3"/>
        <v>NO RFQ</v>
      </c>
      <c r="N33" s="1" t="str">
        <f t="shared" si="1"/>
        <v>AUTOMATIC PO</v>
      </c>
      <c r="O33">
        <v>10</v>
      </c>
      <c r="P33" t="str">
        <f t="shared" si="4"/>
        <v>119</v>
      </c>
      <c r="R33" t="str">
        <v>79</v>
      </c>
      <c r="S33">
        <f t="shared" si="7"/>
        <v>7</v>
      </c>
      <c r="T33">
        <f t="shared" si="8"/>
        <v>9</v>
      </c>
      <c r="U33" t="str">
        <f t="shared" si="9"/>
        <v>FPH QUOTE</v>
      </c>
      <c r="V33" t="str">
        <f t="shared" si="10"/>
        <v>AUTOMATIC PO</v>
      </c>
      <c r="W33">
        <f>W27</f>
        <v>5</v>
      </c>
    </row>
    <row r="34" spans="11:23" x14ac:dyDescent="0.25">
      <c r="K34" s="1">
        <f t="shared" si="24"/>
        <v>4</v>
      </c>
      <c r="L34" s="1">
        <f t="shared" si="23"/>
        <v>9</v>
      </c>
      <c r="M34" s="1" t="str">
        <f t="shared" si="3"/>
        <v>AUTORFQ</v>
      </c>
      <c r="N34" s="1" t="str">
        <f t="shared" si="1"/>
        <v>AUTOMATIC PO</v>
      </c>
      <c r="O34">
        <v>10</v>
      </c>
      <c r="P34" t="str">
        <f t="shared" si="4"/>
        <v>49</v>
      </c>
      <c r="R34" t="str">
        <v>810</v>
      </c>
      <c r="S34">
        <f t="shared" si="7"/>
        <v>8</v>
      </c>
      <c r="T34">
        <f t="shared" si="8"/>
        <v>10</v>
      </c>
      <c r="U34" t="str">
        <f t="shared" si="9"/>
        <v>DIRECT PO</v>
      </c>
      <c r="V34" t="str">
        <f t="shared" si="10"/>
        <v>MANUAL PO</v>
      </c>
      <c r="W34">
        <f>W28</f>
        <v>5</v>
      </c>
    </row>
    <row r="35" spans="11:23" x14ac:dyDescent="0.25">
      <c r="K35" s="1">
        <f t="shared" si="24"/>
        <v>5</v>
      </c>
      <c r="L35" s="1">
        <f t="shared" si="23"/>
        <v>10</v>
      </c>
      <c r="M35" s="1" t="str">
        <f t="shared" si="3"/>
        <v>MANUAL RFQ</v>
      </c>
      <c r="N35" s="1" t="str">
        <f t="shared" si="1"/>
        <v>MANUAL PO</v>
      </c>
      <c r="O35">
        <v>10</v>
      </c>
      <c r="P35" t="str">
        <f t="shared" si="4"/>
        <v>510</v>
      </c>
    </row>
    <row r="36" spans="11:23" x14ac:dyDescent="0.25">
      <c r="K36" s="1">
        <f t="shared" si="24"/>
        <v>6</v>
      </c>
      <c r="L36" s="1">
        <f t="shared" si="23"/>
        <v>9</v>
      </c>
      <c r="M36" s="1" t="str">
        <f t="shared" si="3"/>
        <v>RECENT PO</v>
      </c>
      <c r="N36" s="1" t="str">
        <f t="shared" si="1"/>
        <v>AUTOMATIC PO</v>
      </c>
      <c r="O36">
        <v>10</v>
      </c>
      <c r="P36" t="str">
        <f t="shared" si="4"/>
        <v>69</v>
      </c>
    </row>
    <row r="37" spans="11:23" x14ac:dyDescent="0.25">
      <c r="K37" s="1">
        <f t="shared" si="24"/>
        <v>7</v>
      </c>
      <c r="L37" s="1">
        <f t="shared" si="23"/>
        <v>9</v>
      </c>
      <c r="M37" s="1" t="str">
        <f t="shared" si="3"/>
        <v>FPH QUOTE</v>
      </c>
      <c r="N37" s="1" t="str">
        <f t="shared" si="1"/>
        <v>AUTOMATIC PO</v>
      </c>
      <c r="O37">
        <v>10</v>
      </c>
      <c r="P37" t="str">
        <f t="shared" si="4"/>
        <v>79</v>
      </c>
    </row>
    <row r="38" spans="11:23" x14ac:dyDescent="0.25">
      <c r="K38" s="1">
        <f t="shared" si="24"/>
        <v>8</v>
      </c>
      <c r="L38" s="1">
        <f t="shared" si="23"/>
        <v>10</v>
      </c>
      <c r="M38" s="1" t="str">
        <f t="shared" si="3"/>
        <v>DIRECT PO</v>
      </c>
      <c r="N38" s="1" t="str">
        <f t="shared" si="1"/>
        <v>MANUAL PO</v>
      </c>
      <c r="O38">
        <v>10</v>
      </c>
      <c r="P38" t="str">
        <f t="shared" si="4"/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2EE4-1D7C-4314-BED4-896A7BB20C4E}">
  <dimension ref="B2:V45"/>
  <sheetViews>
    <sheetView tabSelected="1" topLeftCell="K1" zoomScaleNormal="100" workbookViewId="0">
      <selection activeCell="U25" sqref="U25"/>
    </sheetView>
  </sheetViews>
  <sheetFormatPr defaultRowHeight="15" x14ac:dyDescent="0.25"/>
  <cols>
    <col min="4" max="4" width="18.28515625" customWidth="1"/>
    <col min="8" max="9" width="7.7109375" customWidth="1"/>
    <col min="10" max="10" width="15.42578125" customWidth="1"/>
    <col min="11" max="11" width="14.7109375" customWidth="1"/>
    <col min="16" max="16" width="8" customWidth="1"/>
    <col min="18" max="18" width="18" customWidth="1"/>
    <col min="19" max="19" width="14.140625" customWidth="1"/>
    <col min="21" max="21" width="12" customWidth="1"/>
  </cols>
  <sheetData>
    <row r="2" spans="2:17" x14ac:dyDescent="0.25">
      <c r="B2" t="str">
        <f>H2</f>
        <v>POR</v>
      </c>
      <c r="D2" cm="1">
        <f t="array" ref="D2:D13">_xlfn.UNIQUE(B:B)</f>
        <v>0</v>
      </c>
      <c r="H2" s="1" t="s">
        <v>2</v>
      </c>
      <c r="I2" s="1" t="s">
        <v>15</v>
      </c>
      <c r="J2" s="1" t="s">
        <v>3</v>
      </c>
      <c r="K2" s="1" t="s">
        <v>8</v>
      </c>
    </row>
    <row r="3" spans="2:17" x14ac:dyDescent="0.25">
      <c r="B3" t="str">
        <f t="shared" ref="B3:B9" si="0">H3</f>
        <v>POR</v>
      </c>
      <c r="D3" t="str">
        <v>POR</v>
      </c>
      <c r="E3">
        <v>0</v>
      </c>
      <c r="H3" s="1" t="s">
        <v>2</v>
      </c>
      <c r="I3" s="1" t="s">
        <v>15</v>
      </c>
      <c r="J3" s="1" t="s">
        <v>4</v>
      </c>
      <c r="K3" s="1" t="s">
        <v>8</v>
      </c>
    </row>
    <row r="4" spans="2:17" x14ac:dyDescent="0.25">
      <c r="B4" t="str">
        <f t="shared" si="0"/>
        <v>POR</v>
      </c>
      <c r="D4" t="str">
        <v>NO RFQ</v>
      </c>
      <c r="E4">
        <v>1</v>
      </c>
      <c r="H4" s="1" t="s">
        <v>2</v>
      </c>
      <c r="I4" s="1" t="s">
        <v>15</v>
      </c>
      <c r="J4" s="4" t="s">
        <v>10</v>
      </c>
      <c r="K4" s="4"/>
      <c r="O4" t="s">
        <v>14</v>
      </c>
      <c r="P4" t="str">
        <f>_xlfn.TEXTJOIN(""",""",,D3:D13)</f>
        <v>POR","NO RFQ","MANUAL RFQ","AUTORFQ","BA","AUTOSOURCING","MANUAL PO","RECENT PO","FPH QUOTE","AUTOMATIC PO","0</v>
      </c>
      <c r="Q4" s="2" t="str">
        <f>O4&amp;"= ["""&amp;P4&amp;"""]"</f>
        <v>label= ["POR","NO RFQ","MANUAL RFQ","AUTORFQ","BA","AUTOSOURCING","MANUAL PO","RECENT PO","FPH QUOTE","AUTOMATIC PO","0"]</v>
      </c>
    </row>
    <row r="5" spans="2:17" x14ac:dyDescent="0.25">
      <c r="B5" t="str">
        <f t="shared" si="0"/>
        <v>POR</v>
      </c>
      <c r="D5" t="str">
        <v>MANUAL RFQ</v>
      </c>
      <c r="E5">
        <v>2</v>
      </c>
      <c r="H5" s="1" t="s">
        <v>2</v>
      </c>
      <c r="I5" s="1" t="s">
        <v>15</v>
      </c>
      <c r="J5" s="1" t="s">
        <v>1</v>
      </c>
      <c r="K5" s="1" t="s">
        <v>8</v>
      </c>
      <c r="O5" t="s">
        <v>12</v>
      </c>
      <c r="P5" t="str">
        <f>_xlfn.TEXTJOIN(",",,P19:P33)</f>
        <v>0,0,0,1,1,1,1,1,2,3,3,4,5,7,8</v>
      </c>
      <c r="Q5" s="2" t="str">
        <f>O5&amp;"= ["&amp;P5&amp;"]"</f>
        <v>source= [0,0,0,1,1,1,1,1,2,3,3,4,5,7,8]</v>
      </c>
    </row>
    <row r="6" spans="2:17" x14ac:dyDescent="0.25">
      <c r="B6" t="str">
        <f t="shared" si="0"/>
        <v>POR</v>
      </c>
      <c r="D6" t="str">
        <v>AUTORFQ</v>
      </c>
      <c r="E6">
        <v>3</v>
      </c>
      <c r="H6" s="1" t="s">
        <v>2</v>
      </c>
      <c r="I6" s="1" t="s">
        <v>15</v>
      </c>
      <c r="J6" s="1" t="s">
        <v>9</v>
      </c>
      <c r="K6" s="1" t="s">
        <v>8</v>
      </c>
      <c r="O6" t="s">
        <v>11</v>
      </c>
      <c r="P6" t="str">
        <f>_xlfn.TEXTJOIN(",",,Q19:Q33)</f>
        <v>1,2,3,4,5,6,7,8,6,6,9,9,9,9,9</v>
      </c>
      <c r="Q6" s="2" t="str">
        <f>O6&amp;"= ["&amp;P6&amp;"]"</f>
        <v>target= [1,2,3,4,5,6,7,8,6,6,9,9,9,9,9]</v>
      </c>
    </row>
    <row r="7" spans="2:17" x14ac:dyDescent="0.25">
      <c r="B7" t="str">
        <f t="shared" si="0"/>
        <v>POR</v>
      </c>
      <c r="D7" t="str">
        <v>BA</v>
      </c>
      <c r="E7">
        <v>4</v>
      </c>
      <c r="H7" s="1" t="s">
        <v>2</v>
      </c>
      <c r="I7" s="1" t="s">
        <v>0</v>
      </c>
      <c r="J7" s="4" t="s">
        <v>10</v>
      </c>
      <c r="K7" s="4"/>
      <c r="O7" t="s">
        <v>13</v>
      </c>
      <c r="P7" t="str">
        <f>_xlfn.TEXTJOIN(",",,T19:T33)</f>
        <v>90,10,20,50,10,10,10,10,10,10,10,50,10,10,10</v>
      </c>
      <c r="Q7" s="2" t="str">
        <f>O7&amp;"= ["&amp;P7&amp;"]"</f>
        <v>value= [90,10,20,50,10,10,10,10,10,10,10,50,10,10,10]</v>
      </c>
    </row>
    <row r="8" spans="2:17" x14ac:dyDescent="0.25">
      <c r="B8" t="str">
        <f t="shared" si="0"/>
        <v>POR</v>
      </c>
      <c r="D8" t="str">
        <v>AUTOSOURCING</v>
      </c>
      <c r="E8">
        <v>5</v>
      </c>
      <c r="H8" s="1" t="s">
        <v>2</v>
      </c>
      <c r="I8" s="1" t="s">
        <v>6</v>
      </c>
      <c r="J8" s="4" t="s">
        <v>10</v>
      </c>
      <c r="K8" s="4"/>
      <c r="O8" t="s">
        <v>21</v>
      </c>
      <c r="P8" t="str">
        <f>_xlfn.TEXTJOIN(",",,U19:U33)</f>
        <v>'#808B96','#808B96','#808B96','#48C9B0','#48C9B0','#48C9B0','#48C9B0','#48C9B0','#F7DC6F','#F7DC6F','#AF7AC5','#AF7AC5','#AF7AC5','#AF7AC5','#AF7AC5'</v>
      </c>
      <c r="Q8" s="2" t="str">
        <f>O8&amp;"= ["&amp;P8&amp;"]"</f>
        <v>color_link= ['#808B96','#808B96','#808B96','#48C9B0','#48C9B0','#48C9B0','#48C9B0','#48C9B0','#F7DC6F','#F7DC6F','#AF7AC5','#AF7AC5','#AF7AC5','#AF7AC5','#AF7AC5']</v>
      </c>
    </row>
    <row r="9" spans="2:17" x14ac:dyDescent="0.25">
      <c r="B9" t="str">
        <f t="shared" si="0"/>
        <v>POR</v>
      </c>
      <c r="D9" t="str">
        <v>MANUAL PO</v>
      </c>
      <c r="E9">
        <v>6</v>
      </c>
      <c r="H9" s="1" t="s">
        <v>2</v>
      </c>
      <c r="I9" s="1" t="s">
        <v>6</v>
      </c>
      <c r="J9" s="1" t="s">
        <v>8</v>
      </c>
      <c r="K9" s="4"/>
    </row>
    <row r="10" spans="2:17" x14ac:dyDescent="0.25">
      <c r="D10" t="str">
        <v>RECENT PO</v>
      </c>
      <c r="E10">
        <v>7</v>
      </c>
    </row>
    <row r="11" spans="2:17" x14ac:dyDescent="0.25">
      <c r="D11" t="str">
        <v>FPH QUOTE</v>
      </c>
      <c r="E11">
        <v>8</v>
      </c>
      <c r="H11" s="1">
        <f>_xlfn.XLOOKUP(H2,$D:$D,$E:$E)</f>
        <v>0</v>
      </c>
      <c r="I11" s="1">
        <f>_xlfn.XLOOKUP(I2,$D:$D,$E:$E)</f>
        <v>1</v>
      </c>
      <c r="J11" s="1">
        <f>_xlfn.XLOOKUP(J2,$D:$D,$E:$E)</f>
        <v>4</v>
      </c>
      <c r="K11" s="1">
        <f>_xlfn.XLOOKUP(K2,$D:$D,$E:$E)</f>
        <v>9</v>
      </c>
    </row>
    <row r="12" spans="2:17" x14ac:dyDescent="0.25">
      <c r="B12" t="str">
        <f>I2</f>
        <v>NO RFQ</v>
      </c>
      <c r="D12" t="str">
        <v>AUTOMATIC PO</v>
      </c>
      <c r="E12">
        <v>9</v>
      </c>
      <c r="H12" s="1">
        <f t="shared" ref="H12:K12" si="1">_xlfn.XLOOKUP(H3,$D:$D,$E:$E)</f>
        <v>0</v>
      </c>
      <c r="I12" s="1">
        <f t="shared" si="1"/>
        <v>1</v>
      </c>
      <c r="J12" s="1">
        <f t="shared" si="1"/>
        <v>5</v>
      </c>
      <c r="K12" s="1">
        <f t="shared" si="1"/>
        <v>9</v>
      </c>
    </row>
    <row r="13" spans="2:17" x14ac:dyDescent="0.25">
      <c r="B13" t="str">
        <f t="shared" ref="B13:B19" si="2">I3</f>
        <v>NO RFQ</v>
      </c>
      <c r="D13">
        <v>0</v>
      </c>
      <c r="E13">
        <v>10</v>
      </c>
      <c r="H13" s="1">
        <f t="shared" ref="H13:K13" si="3">_xlfn.XLOOKUP(H4,$D:$D,$E:$E)</f>
        <v>0</v>
      </c>
      <c r="I13" s="1">
        <f t="shared" si="3"/>
        <v>1</v>
      </c>
      <c r="J13" s="1">
        <f t="shared" si="3"/>
        <v>6</v>
      </c>
      <c r="K13" s="1"/>
    </row>
    <row r="14" spans="2:17" x14ac:dyDescent="0.25">
      <c r="B14" t="str">
        <f t="shared" si="2"/>
        <v>NO RFQ</v>
      </c>
      <c r="H14" s="1">
        <f t="shared" ref="H14:K14" si="4">_xlfn.XLOOKUP(H5,$D:$D,$E:$E)</f>
        <v>0</v>
      </c>
      <c r="I14" s="1">
        <f t="shared" si="4"/>
        <v>1</v>
      </c>
      <c r="J14" s="1">
        <f t="shared" si="4"/>
        <v>7</v>
      </c>
      <c r="K14" s="1">
        <f t="shared" si="4"/>
        <v>9</v>
      </c>
    </row>
    <row r="15" spans="2:17" x14ac:dyDescent="0.25">
      <c r="B15" t="str">
        <f t="shared" si="2"/>
        <v>NO RFQ</v>
      </c>
      <c r="H15" s="1">
        <f t="shared" ref="H15:K15" si="5">_xlfn.XLOOKUP(H6,$D:$D,$E:$E)</f>
        <v>0</v>
      </c>
      <c r="I15" s="1">
        <f t="shared" si="5"/>
        <v>1</v>
      </c>
      <c r="J15" s="1">
        <f t="shared" si="5"/>
        <v>8</v>
      </c>
      <c r="K15" s="1">
        <f t="shared" si="5"/>
        <v>9</v>
      </c>
    </row>
    <row r="16" spans="2:17" x14ac:dyDescent="0.25">
      <c r="B16" t="str">
        <f t="shared" si="2"/>
        <v>NO RFQ</v>
      </c>
      <c r="H16" s="1">
        <f t="shared" ref="H16:K16" si="6">_xlfn.XLOOKUP(H7,$D:$D,$E:$E)</f>
        <v>0</v>
      </c>
      <c r="I16" s="1">
        <f t="shared" si="6"/>
        <v>2</v>
      </c>
      <c r="J16" s="1">
        <f t="shared" si="6"/>
        <v>6</v>
      </c>
      <c r="K16" s="1"/>
    </row>
    <row r="17" spans="2:22" x14ac:dyDescent="0.25">
      <c r="B17" t="str">
        <f t="shared" si="2"/>
        <v>MANUAL RFQ</v>
      </c>
      <c r="H17" s="1">
        <f t="shared" ref="H17:K17" si="7">_xlfn.XLOOKUP(H8,$D:$D,$E:$E)</f>
        <v>0</v>
      </c>
      <c r="I17" s="1">
        <f t="shared" si="7"/>
        <v>3</v>
      </c>
      <c r="J17" s="1">
        <f t="shared" si="7"/>
        <v>6</v>
      </c>
      <c r="K17" s="1"/>
    </row>
    <row r="18" spans="2:22" x14ac:dyDescent="0.25">
      <c r="B18" t="str">
        <f t="shared" si="2"/>
        <v>AUTORFQ</v>
      </c>
      <c r="H18" s="1">
        <f t="shared" ref="H18:K18" si="8">_xlfn.XLOOKUP(H9,$D:$D,$E:$E)</f>
        <v>0</v>
      </c>
      <c r="I18" s="1">
        <f t="shared" si="8"/>
        <v>3</v>
      </c>
      <c r="J18" s="1">
        <f t="shared" si="8"/>
        <v>9</v>
      </c>
      <c r="K18" s="1"/>
      <c r="O18" cm="1">
        <f t="array" ref="O18:O33">_xlfn.UNIQUE(L:L)</f>
        <v>0</v>
      </c>
    </row>
    <row r="19" spans="2:22" x14ac:dyDescent="0.25">
      <c r="B19" t="str">
        <f t="shared" si="2"/>
        <v>AUTORFQ</v>
      </c>
      <c r="O19" t="str">
        <v>0_1</v>
      </c>
      <c r="P19">
        <f>_xlfn.XLOOKUP($O19,$L:$L,H:H)</f>
        <v>0</v>
      </c>
      <c r="Q19">
        <f t="shared" ref="Q19:S19" si="9">_xlfn.XLOOKUP($O19,$L:$L,I:I)</f>
        <v>1</v>
      </c>
      <c r="R19" t="str">
        <f t="shared" si="9"/>
        <v>POR</v>
      </c>
      <c r="S19" s="5" t="str">
        <f t="shared" si="9"/>
        <v>NO RFQ</v>
      </c>
      <c r="T19" s="8">
        <f>SUMIF(R:R,S19,T:T)</f>
        <v>90</v>
      </c>
      <c r="U19" t="s">
        <v>18</v>
      </c>
    </row>
    <row r="20" spans="2:22" x14ac:dyDescent="0.25">
      <c r="O20" t="str">
        <v>0_2</v>
      </c>
      <c r="P20">
        <f t="shared" ref="P20:P35" si="10">_xlfn.XLOOKUP($O20,$L:$L,H:H)</f>
        <v>0</v>
      </c>
      <c r="Q20">
        <f t="shared" ref="Q20:Q35" si="11">_xlfn.XLOOKUP($O20,$L:$L,I:I)</f>
        <v>2</v>
      </c>
      <c r="R20" t="str">
        <f t="shared" ref="R20:R35" si="12">_xlfn.XLOOKUP($O20,$L:$L,J:J)</f>
        <v>POR</v>
      </c>
      <c r="S20" s="5" t="str">
        <f t="shared" ref="S20:S35" si="13">_xlfn.XLOOKUP($O20,$L:$L,K:K)</f>
        <v>MANUAL RFQ</v>
      </c>
      <c r="T20" s="8">
        <f>SUMIF(R:R,S20,T:T)</f>
        <v>10</v>
      </c>
      <c r="U20" t="s">
        <v>18</v>
      </c>
    </row>
    <row r="21" spans="2:22" x14ac:dyDescent="0.25">
      <c r="O21" t="str">
        <v>0_3</v>
      </c>
      <c r="P21">
        <f t="shared" si="10"/>
        <v>0</v>
      </c>
      <c r="Q21">
        <f t="shared" si="11"/>
        <v>3</v>
      </c>
      <c r="R21" t="str">
        <f t="shared" si="12"/>
        <v>POR</v>
      </c>
      <c r="S21" s="5" t="str">
        <f t="shared" si="13"/>
        <v>AUTORFQ</v>
      </c>
      <c r="T21" s="8">
        <f>SUMIF(R:R,S21,T:T)</f>
        <v>20</v>
      </c>
      <c r="U21" t="s">
        <v>18</v>
      </c>
    </row>
    <row r="22" spans="2:22" x14ac:dyDescent="0.25">
      <c r="B22" t="str">
        <f>J2</f>
        <v>BA</v>
      </c>
      <c r="H22" s="1">
        <f>H11</f>
        <v>0</v>
      </c>
      <c r="I22" s="1">
        <f>I11</f>
        <v>1</v>
      </c>
      <c r="J22" s="1" t="str">
        <f>_xlfn.XLOOKUP(H22,$E:$E,$D:$D)</f>
        <v>POR</v>
      </c>
      <c r="K22" s="1" t="str">
        <f t="shared" ref="K22:K42" si="14">_xlfn.XLOOKUP(I22,$E:$E,$D:$D)</f>
        <v>NO RFQ</v>
      </c>
      <c r="L22" t="str">
        <f>H22&amp;"_"&amp;I22</f>
        <v>0_1</v>
      </c>
      <c r="O22" t="str">
        <v>1_4</v>
      </c>
      <c r="P22">
        <f t="shared" si="10"/>
        <v>1</v>
      </c>
      <c r="Q22">
        <f t="shared" si="11"/>
        <v>4</v>
      </c>
      <c r="R22" t="str">
        <f t="shared" si="12"/>
        <v>NO RFQ</v>
      </c>
      <c r="S22" t="str">
        <f t="shared" si="13"/>
        <v>BA</v>
      </c>
      <c r="T22" s="7">
        <v>50</v>
      </c>
      <c r="U22" s="9" t="s">
        <v>22</v>
      </c>
    </row>
    <row r="23" spans="2:22" x14ac:dyDescent="0.25">
      <c r="B23" t="str">
        <f t="shared" ref="B23:B29" si="15">J3</f>
        <v>AUTOSOURCING</v>
      </c>
      <c r="H23" s="1">
        <f>H12</f>
        <v>0</v>
      </c>
      <c r="I23" s="1">
        <f>I12</f>
        <v>1</v>
      </c>
      <c r="J23" s="1" t="str">
        <f t="shared" ref="J23:J42" si="16">_xlfn.XLOOKUP(H23,$E:$E,$D:$D)</f>
        <v>POR</v>
      </c>
      <c r="K23" s="1" t="str">
        <f t="shared" si="14"/>
        <v>NO RFQ</v>
      </c>
      <c r="L23" t="str">
        <f t="shared" ref="L23:L42" si="17">H23&amp;"_"&amp;I23</f>
        <v>0_1</v>
      </c>
      <c r="O23" t="str">
        <v>1_5</v>
      </c>
      <c r="P23">
        <f t="shared" si="10"/>
        <v>1</v>
      </c>
      <c r="Q23">
        <f t="shared" si="11"/>
        <v>5</v>
      </c>
      <c r="R23" t="str">
        <f t="shared" si="12"/>
        <v>NO RFQ</v>
      </c>
      <c r="S23" t="str">
        <f t="shared" si="13"/>
        <v>AUTOSOURCING</v>
      </c>
      <c r="T23" s="7">
        <v>10</v>
      </c>
      <c r="U23" s="9" t="s">
        <v>22</v>
      </c>
    </row>
    <row r="24" spans="2:22" x14ac:dyDescent="0.25">
      <c r="B24" t="str">
        <f t="shared" si="15"/>
        <v>MANUAL PO</v>
      </c>
      <c r="H24" s="1">
        <f>H13</f>
        <v>0</v>
      </c>
      <c r="I24" s="1">
        <f>I13</f>
        <v>1</v>
      </c>
      <c r="J24" s="1" t="str">
        <f t="shared" si="16"/>
        <v>POR</v>
      </c>
      <c r="K24" s="1" t="str">
        <f t="shared" si="14"/>
        <v>NO RFQ</v>
      </c>
      <c r="L24" t="str">
        <f t="shared" si="17"/>
        <v>0_1</v>
      </c>
      <c r="O24" t="str">
        <v>1_6</v>
      </c>
      <c r="P24">
        <f t="shared" si="10"/>
        <v>1</v>
      </c>
      <c r="Q24">
        <f t="shared" si="11"/>
        <v>6</v>
      </c>
      <c r="R24" t="str">
        <f t="shared" si="12"/>
        <v>NO RFQ</v>
      </c>
      <c r="S24" t="str">
        <f t="shared" si="13"/>
        <v>MANUAL PO</v>
      </c>
      <c r="T24" s="7">
        <v>10</v>
      </c>
      <c r="U24" s="9" t="s">
        <v>22</v>
      </c>
    </row>
    <row r="25" spans="2:22" x14ac:dyDescent="0.25">
      <c r="B25" t="str">
        <f t="shared" si="15"/>
        <v>RECENT PO</v>
      </c>
      <c r="H25" s="1">
        <f>H14</f>
        <v>0</v>
      </c>
      <c r="I25" s="1">
        <f>I14</f>
        <v>1</v>
      </c>
      <c r="J25" s="1" t="str">
        <f t="shared" si="16"/>
        <v>POR</v>
      </c>
      <c r="K25" s="1" t="str">
        <f t="shared" si="14"/>
        <v>NO RFQ</v>
      </c>
      <c r="L25" t="str">
        <f t="shared" si="17"/>
        <v>0_1</v>
      </c>
      <c r="O25" t="str">
        <v>1_7</v>
      </c>
      <c r="P25">
        <f t="shared" si="10"/>
        <v>1</v>
      </c>
      <c r="Q25">
        <f t="shared" si="11"/>
        <v>7</v>
      </c>
      <c r="R25" t="str">
        <f t="shared" si="12"/>
        <v>NO RFQ</v>
      </c>
      <c r="S25" t="str">
        <f t="shared" si="13"/>
        <v>RECENT PO</v>
      </c>
      <c r="T25" s="7">
        <v>10</v>
      </c>
      <c r="U25" s="9" t="s">
        <v>22</v>
      </c>
    </row>
    <row r="26" spans="2:22" x14ac:dyDescent="0.25">
      <c r="B26" t="str">
        <f t="shared" si="15"/>
        <v>FPH QUOTE</v>
      </c>
      <c r="H26" s="1">
        <f>H15</f>
        <v>0</v>
      </c>
      <c r="I26" s="1">
        <f>I15</f>
        <v>1</v>
      </c>
      <c r="J26" s="1" t="str">
        <f t="shared" si="16"/>
        <v>POR</v>
      </c>
      <c r="K26" s="1" t="str">
        <f t="shared" si="14"/>
        <v>NO RFQ</v>
      </c>
      <c r="L26" t="str">
        <f t="shared" si="17"/>
        <v>0_1</v>
      </c>
      <c r="O26" t="str">
        <v>1_8</v>
      </c>
      <c r="P26">
        <f t="shared" si="10"/>
        <v>1</v>
      </c>
      <c r="Q26">
        <f t="shared" si="11"/>
        <v>8</v>
      </c>
      <c r="R26" t="str">
        <f t="shared" si="12"/>
        <v>NO RFQ</v>
      </c>
      <c r="S26" t="str">
        <f t="shared" si="13"/>
        <v>FPH QUOTE</v>
      </c>
      <c r="T26" s="7">
        <v>10</v>
      </c>
      <c r="U26" s="9" t="s">
        <v>22</v>
      </c>
    </row>
    <row r="27" spans="2:22" x14ac:dyDescent="0.25">
      <c r="B27" t="str">
        <f t="shared" si="15"/>
        <v>MANUAL PO</v>
      </c>
      <c r="H27" s="1">
        <f>H16</f>
        <v>0</v>
      </c>
      <c r="I27" s="1">
        <f>I16</f>
        <v>2</v>
      </c>
      <c r="J27" s="1" t="str">
        <f t="shared" si="16"/>
        <v>POR</v>
      </c>
      <c r="K27" s="1" t="str">
        <f t="shared" si="14"/>
        <v>MANUAL RFQ</v>
      </c>
      <c r="L27" t="str">
        <f t="shared" si="17"/>
        <v>0_2</v>
      </c>
      <c r="O27" t="str">
        <v>2_6</v>
      </c>
      <c r="P27">
        <f t="shared" si="10"/>
        <v>2</v>
      </c>
      <c r="Q27">
        <f t="shared" si="11"/>
        <v>6</v>
      </c>
      <c r="R27" t="str">
        <f t="shared" si="12"/>
        <v>MANUAL RFQ</v>
      </c>
      <c r="S27" s="6" t="str">
        <f t="shared" si="13"/>
        <v>MANUAL PO</v>
      </c>
      <c r="T27" s="7">
        <v>10</v>
      </c>
      <c r="U27" t="s">
        <v>19</v>
      </c>
    </row>
    <row r="28" spans="2:22" x14ac:dyDescent="0.25">
      <c r="B28" t="str">
        <f t="shared" si="15"/>
        <v>MANUAL PO</v>
      </c>
      <c r="H28" s="1">
        <f>H17</f>
        <v>0</v>
      </c>
      <c r="I28" s="1">
        <f>I17</f>
        <v>3</v>
      </c>
      <c r="J28" s="1" t="str">
        <f t="shared" si="16"/>
        <v>POR</v>
      </c>
      <c r="K28" s="1" t="str">
        <f t="shared" si="14"/>
        <v>AUTORFQ</v>
      </c>
      <c r="L28" t="str">
        <f t="shared" si="17"/>
        <v>0_3</v>
      </c>
      <c r="O28" t="str">
        <v>3_6</v>
      </c>
      <c r="P28">
        <f t="shared" si="10"/>
        <v>3</v>
      </c>
      <c r="Q28">
        <f t="shared" si="11"/>
        <v>6</v>
      </c>
      <c r="R28" t="str">
        <f t="shared" si="12"/>
        <v>AUTORFQ</v>
      </c>
      <c r="S28" s="6" t="str">
        <f t="shared" si="13"/>
        <v>MANUAL PO</v>
      </c>
      <c r="T28" s="7">
        <v>10</v>
      </c>
      <c r="U28" t="s">
        <v>19</v>
      </c>
    </row>
    <row r="29" spans="2:22" x14ac:dyDescent="0.25">
      <c r="B29" t="str">
        <f t="shared" si="15"/>
        <v>AUTOMATIC PO</v>
      </c>
      <c r="H29" s="1">
        <f>H18</f>
        <v>0</v>
      </c>
      <c r="I29" s="1">
        <f>I18</f>
        <v>3</v>
      </c>
      <c r="J29" s="1" t="str">
        <f t="shared" ref="J29" si="18">_xlfn.XLOOKUP(H29,$E:$E,$D:$D)</f>
        <v>POR</v>
      </c>
      <c r="K29" s="1" t="str">
        <f t="shared" ref="K29" si="19">_xlfn.XLOOKUP(I29,$E:$E,$D:$D)</f>
        <v>AUTORFQ</v>
      </c>
      <c r="L29" t="str">
        <f t="shared" si="17"/>
        <v>0_3</v>
      </c>
      <c r="O29" t="str">
        <v>3_9</v>
      </c>
      <c r="P29">
        <f t="shared" si="10"/>
        <v>3</v>
      </c>
      <c r="Q29">
        <f t="shared" si="11"/>
        <v>9</v>
      </c>
      <c r="R29" t="str">
        <f t="shared" si="12"/>
        <v>AUTORFQ</v>
      </c>
      <c r="S29" t="str">
        <f t="shared" si="13"/>
        <v>AUTOMATIC PO</v>
      </c>
      <c r="T29" s="7">
        <v>10</v>
      </c>
      <c r="U29" t="s">
        <v>20</v>
      </c>
      <c r="V29" s="1" t="s">
        <v>17</v>
      </c>
    </row>
    <row r="30" spans="2:22" x14ac:dyDescent="0.25">
      <c r="H30" s="2">
        <f>I11</f>
        <v>1</v>
      </c>
      <c r="I30" s="2">
        <f>J11</f>
        <v>4</v>
      </c>
      <c r="J30" s="1" t="str">
        <f>_xlfn.XLOOKUP(H30,$E:$E,$D:$D)</f>
        <v>NO RFQ</v>
      </c>
      <c r="K30" s="1" t="str">
        <f>_xlfn.XLOOKUP(I30,$E:$E,$D:$D)</f>
        <v>BA</v>
      </c>
      <c r="L30" t="str">
        <f t="shared" si="17"/>
        <v>1_4</v>
      </c>
      <c r="O30" t="str">
        <v>4_9</v>
      </c>
      <c r="P30">
        <f t="shared" si="10"/>
        <v>4</v>
      </c>
      <c r="Q30">
        <f t="shared" si="11"/>
        <v>9</v>
      </c>
      <c r="R30" t="str">
        <f t="shared" si="12"/>
        <v>BA</v>
      </c>
      <c r="S30" s="6" t="str">
        <f t="shared" si="13"/>
        <v>AUTOMATIC PO</v>
      </c>
      <c r="T30" s="8">
        <f>T22</f>
        <v>50</v>
      </c>
      <c r="U30" t="s">
        <v>20</v>
      </c>
      <c r="V30" s="8" t="s">
        <v>16</v>
      </c>
    </row>
    <row r="31" spans="2:22" x14ac:dyDescent="0.25">
      <c r="B31" t="str">
        <f>K2</f>
        <v>AUTOMATIC PO</v>
      </c>
      <c r="H31" s="2">
        <f>I12</f>
        <v>1</v>
      </c>
      <c r="I31" s="2">
        <f>J12</f>
        <v>5</v>
      </c>
      <c r="J31" s="1" t="str">
        <f>_xlfn.XLOOKUP(H31,$E:$E,$D:$D)</f>
        <v>NO RFQ</v>
      </c>
      <c r="K31" s="1" t="str">
        <f>_xlfn.XLOOKUP(I31,$E:$E,$D:$D)</f>
        <v>AUTOSOURCING</v>
      </c>
      <c r="L31" t="str">
        <f t="shared" si="17"/>
        <v>1_5</v>
      </c>
      <c r="O31" t="str">
        <v>5_9</v>
      </c>
      <c r="P31">
        <f t="shared" si="10"/>
        <v>5</v>
      </c>
      <c r="Q31">
        <f t="shared" si="11"/>
        <v>9</v>
      </c>
      <c r="R31" t="str">
        <f t="shared" si="12"/>
        <v>AUTOSOURCING</v>
      </c>
      <c r="S31" s="6" t="str">
        <f t="shared" si="13"/>
        <v>AUTOMATIC PO</v>
      </c>
      <c r="T31" s="8">
        <f>T23</f>
        <v>10</v>
      </c>
      <c r="U31" t="s">
        <v>20</v>
      </c>
    </row>
    <row r="32" spans="2:22" x14ac:dyDescent="0.25">
      <c r="B32" t="str">
        <f t="shared" ref="B32:B39" si="20">K3</f>
        <v>AUTOMATIC PO</v>
      </c>
      <c r="H32" s="2">
        <f>I13</f>
        <v>1</v>
      </c>
      <c r="I32" s="2">
        <f>J13</f>
        <v>6</v>
      </c>
      <c r="J32" s="1" t="str">
        <f>_xlfn.XLOOKUP(H32,$E:$E,$D:$D)</f>
        <v>NO RFQ</v>
      </c>
      <c r="K32" s="1" t="str">
        <f>_xlfn.XLOOKUP(I32,$E:$E,$D:$D)</f>
        <v>MANUAL PO</v>
      </c>
      <c r="L32" t="str">
        <f t="shared" si="17"/>
        <v>1_6</v>
      </c>
      <c r="O32" t="str">
        <v>7_9</v>
      </c>
      <c r="P32">
        <f t="shared" si="10"/>
        <v>7</v>
      </c>
      <c r="Q32">
        <f t="shared" si="11"/>
        <v>9</v>
      </c>
      <c r="R32" t="str">
        <f t="shared" si="12"/>
        <v>RECENT PO</v>
      </c>
      <c r="S32" s="6" t="str">
        <f t="shared" si="13"/>
        <v>AUTOMATIC PO</v>
      </c>
      <c r="T32" s="8">
        <f>T25</f>
        <v>10</v>
      </c>
      <c r="U32" t="s">
        <v>20</v>
      </c>
    </row>
    <row r="33" spans="2:21" x14ac:dyDescent="0.25">
      <c r="B33">
        <f t="shared" si="20"/>
        <v>0</v>
      </c>
      <c r="H33" s="2">
        <f>I14</f>
        <v>1</v>
      </c>
      <c r="I33" s="2">
        <f>J14</f>
        <v>7</v>
      </c>
      <c r="J33" s="1" t="str">
        <f>_xlfn.XLOOKUP(H33,$E:$E,$D:$D)</f>
        <v>NO RFQ</v>
      </c>
      <c r="K33" s="1" t="str">
        <f>_xlfn.XLOOKUP(I33,$E:$E,$D:$D)</f>
        <v>RECENT PO</v>
      </c>
      <c r="L33" t="str">
        <f t="shared" si="17"/>
        <v>1_7</v>
      </c>
      <c r="O33" t="str">
        <v>8_9</v>
      </c>
      <c r="P33">
        <f t="shared" si="10"/>
        <v>8</v>
      </c>
      <c r="Q33">
        <f t="shared" si="11"/>
        <v>9</v>
      </c>
      <c r="R33" t="str">
        <f t="shared" si="12"/>
        <v>FPH QUOTE</v>
      </c>
      <c r="S33" s="6" t="str">
        <f t="shared" si="13"/>
        <v>AUTOMATIC PO</v>
      </c>
      <c r="T33" s="8">
        <f>T26</f>
        <v>10</v>
      </c>
      <c r="U33" t="s">
        <v>20</v>
      </c>
    </row>
    <row r="34" spans="2:21" x14ac:dyDescent="0.25">
      <c r="B34" t="str">
        <f t="shared" si="20"/>
        <v>AUTOMATIC PO</v>
      </c>
      <c r="H34" s="2">
        <f>I15</f>
        <v>1</v>
      </c>
      <c r="I34" s="2">
        <f>J15</f>
        <v>8</v>
      </c>
      <c r="J34" s="1" t="str">
        <f>_xlfn.XLOOKUP(H34,$E:$E,$D:$D)</f>
        <v>NO RFQ</v>
      </c>
      <c r="K34" s="1" t="str">
        <f>_xlfn.XLOOKUP(I34,$E:$E,$D:$D)</f>
        <v>FPH QUOTE</v>
      </c>
      <c r="L34" t="str">
        <f t="shared" si="17"/>
        <v>1_8</v>
      </c>
    </row>
    <row r="35" spans="2:21" x14ac:dyDescent="0.25">
      <c r="B35" t="str">
        <f t="shared" si="20"/>
        <v>AUTOMATIC PO</v>
      </c>
      <c r="H35" s="2">
        <f>I16</f>
        <v>2</v>
      </c>
      <c r="I35" s="2">
        <f>J16</f>
        <v>6</v>
      </c>
      <c r="J35" s="1" t="str">
        <f>_xlfn.XLOOKUP(H35,$E:$E,$D:$D)</f>
        <v>MANUAL RFQ</v>
      </c>
      <c r="K35" s="1" t="str">
        <f>_xlfn.XLOOKUP(I35,$E:$E,$D:$D)</f>
        <v>MANUAL PO</v>
      </c>
      <c r="L35" t="str">
        <f t="shared" si="17"/>
        <v>2_6</v>
      </c>
    </row>
    <row r="36" spans="2:21" x14ac:dyDescent="0.25">
      <c r="B36">
        <f t="shared" si="20"/>
        <v>0</v>
      </c>
      <c r="H36" s="2">
        <f>I17</f>
        <v>3</v>
      </c>
      <c r="I36" s="2">
        <f>J17</f>
        <v>6</v>
      </c>
      <c r="J36" s="1" t="str">
        <f>_xlfn.XLOOKUP(H36,$E:$E,$D:$D)</f>
        <v>AUTORFQ</v>
      </c>
      <c r="K36" s="1" t="str">
        <f>_xlfn.XLOOKUP(I36,$E:$E,$D:$D)</f>
        <v>MANUAL PO</v>
      </c>
      <c r="L36" t="str">
        <f t="shared" si="17"/>
        <v>3_6</v>
      </c>
    </row>
    <row r="37" spans="2:21" x14ac:dyDescent="0.25">
      <c r="B37">
        <f t="shared" si="20"/>
        <v>0</v>
      </c>
      <c r="H37" s="2">
        <f>I18</f>
        <v>3</v>
      </c>
      <c r="I37" s="2">
        <f>J18</f>
        <v>9</v>
      </c>
      <c r="J37" s="1" t="str">
        <f>_xlfn.XLOOKUP(H37,$E:$E,$D:$D)</f>
        <v>AUTORFQ</v>
      </c>
      <c r="K37" s="1" t="str">
        <f>_xlfn.XLOOKUP(I37,$E:$E,$D:$D)</f>
        <v>AUTOMATIC PO</v>
      </c>
      <c r="L37" t="str">
        <f t="shared" si="17"/>
        <v>3_9</v>
      </c>
    </row>
    <row r="38" spans="2:21" x14ac:dyDescent="0.25">
      <c r="B38">
        <f t="shared" si="20"/>
        <v>0</v>
      </c>
      <c r="H38" s="1">
        <f>J11</f>
        <v>4</v>
      </c>
      <c r="I38" s="1">
        <f>K11</f>
        <v>9</v>
      </c>
      <c r="J38" s="1" t="str">
        <f>_xlfn.XLOOKUP(H38,$E:$E,$D:$D)</f>
        <v>BA</v>
      </c>
      <c r="K38" s="1" t="str">
        <f>_xlfn.XLOOKUP(I38,$E:$E,$D:$D)</f>
        <v>AUTOMATIC PO</v>
      </c>
      <c r="L38" t="str">
        <f t="shared" si="17"/>
        <v>4_9</v>
      </c>
    </row>
    <row r="39" spans="2:21" x14ac:dyDescent="0.25">
      <c r="H39" s="1">
        <f>J12</f>
        <v>5</v>
      </c>
      <c r="I39" s="1">
        <f>K12</f>
        <v>9</v>
      </c>
      <c r="J39" s="1" t="str">
        <f>_xlfn.XLOOKUP(H39,$E:$E,$D:$D)</f>
        <v>AUTOSOURCING</v>
      </c>
      <c r="K39" s="1" t="str">
        <f>_xlfn.XLOOKUP(I39,$E:$E,$D:$D)</f>
        <v>AUTOMATIC PO</v>
      </c>
      <c r="L39" t="str">
        <f t="shared" si="17"/>
        <v>5_9</v>
      </c>
    </row>
    <row r="40" spans="2:21" x14ac:dyDescent="0.25">
      <c r="H40" s="1"/>
      <c r="I40" s="1"/>
      <c r="J40" s="1"/>
      <c r="K40" s="1"/>
    </row>
    <row r="41" spans="2:21" x14ac:dyDescent="0.25">
      <c r="H41" s="1">
        <f>J14</f>
        <v>7</v>
      </c>
      <c r="I41" s="1">
        <f>K14</f>
        <v>9</v>
      </c>
      <c r="J41" s="1" t="str">
        <f>_xlfn.XLOOKUP(H41,$E:$E,$D:$D)</f>
        <v>RECENT PO</v>
      </c>
      <c r="K41" s="1" t="str">
        <f>_xlfn.XLOOKUP(I41,$E:$E,$D:$D)</f>
        <v>AUTOMATIC PO</v>
      </c>
      <c r="L41" t="str">
        <f t="shared" si="17"/>
        <v>7_9</v>
      </c>
    </row>
    <row r="42" spans="2:21" x14ac:dyDescent="0.25">
      <c r="H42" s="1">
        <f>J15</f>
        <v>8</v>
      </c>
      <c r="I42" s="1">
        <f>K15</f>
        <v>9</v>
      </c>
      <c r="J42" s="1" t="str">
        <f>_xlfn.XLOOKUP(H42,$E:$E,$D:$D)</f>
        <v>FPH QUOTE</v>
      </c>
      <c r="K42" s="1" t="str">
        <f>_xlfn.XLOOKUP(I42,$E:$E,$D:$D)</f>
        <v>AUTOMATIC PO</v>
      </c>
      <c r="L42" t="str">
        <f t="shared" si="17"/>
        <v>8_9</v>
      </c>
    </row>
    <row r="43" spans="2:21" x14ac:dyDescent="0.25">
      <c r="H43" s="1"/>
      <c r="I43" s="1"/>
      <c r="J43" s="1"/>
      <c r="K43" s="1"/>
    </row>
    <row r="44" spans="2:21" x14ac:dyDescent="0.25">
      <c r="H44" s="1"/>
      <c r="I44" s="1"/>
      <c r="J44" s="1"/>
      <c r="K44" s="1"/>
    </row>
    <row r="45" spans="2:21" x14ac:dyDescent="0.25">
      <c r="H45" s="1"/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bertellotti</dc:creator>
  <cp:lastModifiedBy>fabio bertellotti</cp:lastModifiedBy>
  <dcterms:created xsi:type="dcterms:W3CDTF">2022-02-13T07:13:39Z</dcterms:created>
  <dcterms:modified xsi:type="dcterms:W3CDTF">2022-02-13T08:37:48Z</dcterms:modified>
</cp:coreProperties>
</file>