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anstuder/Documents/GitHub/Docs/Projects/New_geodome/"/>
    </mc:Choice>
  </mc:AlternateContent>
  <xr:revisionPtr revIDLastSave="0" documentId="13_ncr:1_{2ABD33C0-A1FC-494A-B05E-2A326178B00E}" xr6:coauthVersionLast="47" xr6:coauthVersionMax="47" xr10:uidLastSave="{00000000-0000-0000-0000-000000000000}"/>
  <bookViews>
    <workbookView xWindow="0" yWindow="500" windowWidth="28800" windowHeight="15800" activeTab="1" xr2:uid="{946043D0-308E-554B-A8D5-D2459E03887B}"/>
  </bookViews>
  <sheets>
    <sheet name="Links" sheetId="5" r:id="rId1"/>
    <sheet name="Covering Options " sheetId="2" r:id="rId2"/>
    <sheet name="Wood Spec " sheetId="3" r:id="rId3"/>
    <sheet name="Budge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2" l="1"/>
  <c r="I23" i="2" s="1"/>
  <c r="N23" i="2"/>
  <c r="F22" i="2"/>
  <c r="H22" i="2" s="1"/>
  <c r="I22" i="2" s="1"/>
  <c r="N22" i="2"/>
  <c r="F18" i="2"/>
  <c r="F16" i="2"/>
  <c r="H19" i="2"/>
  <c r="I19" i="2" s="1"/>
  <c r="H21" i="2"/>
  <c r="I21" i="2" s="1"/>
  <c r="N21" i="2"/>
  <c r="H20" i="2"/>
  <c r="I20" i="2" s="1"/>
  <c r="N20" i="2"/>
  <c r="N19" i="2"/>
  <c r="H16" i="2"/>
  <c r="I16" i="2" s="1"/>
  <c r="N16" i="2"/>
  <c r="H17" i="2"/>
  <c r="I17" i="2" s="1"/>
  <c r="N17" i="2"/>
  <c r="H18" i="2"/>
  <c r="I18" i="2" s="1"/>
  <c r="N18" i="2"/>
  <c r="E7" i="4"/>
  <c r="N6" i="2"/>
  <c r="N7" i="2"/>
  <c r="N5" i="2"/>
  <c r="H6" i="2"/>
  <c r="I6" i="2" s="1"/>
  <c r="H7" i="2"/>
  <c r="I7" i="2" s="1"/>
  <c r="H5" i="2"/>
  <c r="I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 Studer</author>
  </authors>
  <commentList>
    <comment ref="B5" authorId="0" shapeId="0" xr:uid="{10D50A31-CB94-2248-B9A8-1457C79D5B47}">
      <text>
        <r>
          <rPr>
            <b/>
            <sz val="10"/>
            <color rgb="FF000000"/>
            <rFont val="Tahoma"/>
            <family val="2"/>
          </rPr>
          <t>jean Studer: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+ high quality : 0.15mm thick 
</t>
        </r>
        <r>
          <rPr>
            <sz val="10"/>
            <color rgb="FF000000"/>
            <rFont val="Tahoma"/>
            <family val="2"/>
          </rPr>
          <t xml:space="preserve">+ free shipping from Germany, estimated time : 21st March
</t>
        </r>
        <r>
          <rPr>
            <sz val="10"/>
            <color rgb="FF000000"/>
            <rFont val="Tahoma"/>
            <family val="2"/>
          </rPr>
          <t xml:space="preserve">- more expensive 
</t>
        </r>
        <r>
          <rPr>
            <sz val="10"/>
            <color rgb="FF000000"/>
            <rFont val="Tahoma"/>
            <family val="2"/>
          </rPr>
          <t xml:space="preserve">- white transparant color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</t>
        </r>
      </text>
    </comment>
    <comment ref="B6" authorId="0" shapeId="0" xr:uid="{E8C3F486-410E-8B42-84A9-21BAE4B5DC06}">
      <text>
        <r>
          <rPr>
            <b/>
            <sz val="10"/>
            <color rgb="FF000000"/>
            <rFont val="Tahoma"/>
            <family val="2"/>
          </rPr>
          <t>jean Studer: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+ Good price
</t>
        </r>
        <r>
          <rPr>
            <sz val="10"/>
            <color rgb="FF000000"/>
            <rFont val="Tahoma"/>
            <family val="2"/>
          </rPr>
          <t xml:space="preserve">+ Blue color
</t>
        </r>
        <r>
          <rPr>
            <sz val="10"/>
            <color rgb="FF000000"/>
            <rFont val="Tahoma"/>
            <family val="2"/>
          </rPr>
          <t xml:space="preserve">- shipping from China, estimated time : May 2nd (I won't be here anymore)
</t>
        </r>
        <r>
          <rPr>
            <sz val="10"/>
            <color rgb="FF000000"/>
            <rFont val="Tahoma"/>
            <family val="2"/>
          </rPr>
          <t xml:space="preserve">- low quality : 0.02mm thick 
</t>
        </r>
        <r>
          <rPr>
            <sz val="10"/>
            <color rgb="FF000000"/>
            <rFont val="Tahoma"/>
            <family val="2"/>
          </rPr>
          <t xml:space="preserve"> 
</t>
        </r>
        <r>
          <rPr>
            <sz val="10"/>
            <color rgb="FF000000"/>
            <rFont val="Tahoma"/>
            <family val="2"/>
          </rPr>
          <t xml:space="preserve"> 
</t>
        </r>
      </text>
    </comment>
  </commentList>
</comments>
</file>

<file path=xl/sharedStrings.xml><?xml version="1.0" encoding="utf-8"?>
<sst xmlns="http://schemas.openxmlformats.org/spreadsheetml/2006/main" count="106" uniqueCount="84">
  <si>
    <t xml:space="preserve">Wood supplier standards </t>
  </si>
  <si>
    <t xml:space="preserve">5cm x 5cm x 2.6m </t>
  </si>
  <si>
    <t xml:space="preserve">3€/each </t>
  </si>
  <si>
    <t xml:space="preserve">4cm x 2.5cm x 2.6m </t>
  </si>
  <si>
    <t xml:space="preserve">10cm x 7cm x 2.6m </t>
  </si>
  <si>
    <t xml:space="preserve">1€/each </t>
  </si>
  <si>
    <t xml:space="preserve">6€/each </t>
  </si>
  <si>
    <t xml:space="preserve">Purchase </t>
  </si>
  <si>
    <t>wood</t>
  </si>
  <si>
    <t xml:space="preserve">Plastic </t>
  </si>
  <si>
    <t xml:space="preserve">Oil </t>
  </si>
  <si>
    <t xml:space="preserve">units </t>
  </si>
  <si>
    <t>https://www.vevor.fr/bache-transparente-pour-serre-c_10183/vevor-film-a-effet-de-serre-film-polyethylene-durable-pour-serre-3-6-x-8-5-m-p_010488520443</t>
  </si>
  <si>
    <t>Supplier</t>
  </si>
  <si>
    <t xml:space="preserve">link </t>
  </si>
  <si>
    <t>dimension</t>
  </si>
  <si>
    <t>units</t>
  </si>
  <si>
    <t>shipping fee</t>
  </si>
  <si>
    <t>https://fr.aliexpress.com/item/4000037838494.html?spm=a2g0o.productlist.0.0.5f282499dnL8b0&amp;algo_pvid=0fda6f13-9412-4090-8657-3c4fbfc0414a&amp;algo_exp_id=0fda6f13-9412-4090-8657-3c4fbfc0414a-8&amp;pdp_ext_f=%7B%22sku_id%22%3A%2210000000085394731%22%7D&amp;pdp_pi=-1%3B29.44%3B-1%3B-1%40salePrice%3BEUR%3Bsearch-mainSearch</t>
  </si>
  <si>
    <t>thickness (mm)</t>
  </si>
  <si>
    <t xml:space="preserve">Covering Options </t>
  </si>
  <si>
    <t>https://fr.aliexpress.com/item/4001334851386.html?spm=a2g0o.productlist.0.0.5f282499dnL8b0&amp;algo_pvid=0fda6f13-9412-4090-8657-3c4fbfc0414a&amp;algo_exp_id=0fda6f13-9412-4090-8657-3c4fbfc0414a-11&amp;pdp_ext_f=%7B%22sku_id%22%3A%2210000015727309236%22%7D&amp;pdp_pi=-1%</t>
  </si>
  <si>
    <t>price (€/each)</t>
  </si>
  <si>
    <t>surface/piece (m2)</t>
  </si>
  <si>
    <t>total surface (m2)</t>
  </si>
  <si>
    <t>local</t>
  </si>
  <si>
    <t>extra surface (m2)</t>
  </si>
  <si>
    <t>TOTAL price (€)</t>
  </si>
  <si>
    <t>Options :</t>
  </si>
  <si>
    <t>3.66m x 8.53m</t>
  </si>
  <si>
    <t>2m x 40m</t>
  </si>
  <si>
    <t xml:space="preserve">2m x 8m </t>
  </si>
  <si>
    <t>Budget</t>
  </si>
  <si>
    <t>price (€)</t>
  </si>
  <si>
    <t xml:space="preserve">TOTAL </t>
  </si>
  <si>
    <t>0.7</t>
  </si>
  <si>
    <t>color</t>
  </si>
  <si>
    <t>white</t>
  </si>
  <si>
    <t>blue</t>
  </si>
  <si>
    <t xml:space="preserve">delivery date </t>
  </si>
  <si>
    <t>March 21st</t>
  </si>
  <si>
    <t>May 15th</t>
  </si>
  <si>
    <t>May 2nd</t>
  </si>
  <si>
    <t xml:space="preserve">New Geodome making </t>
  </si>
  <si>
    <t xml:space="preserve">Git hub : </t>
  </si>
  <si>
    <t xml:space="preserve">Geodome specs : </t>
  </si>
  <si>
    <t>Hexagones</t>
  </si>
  <si>
    <t>Minimum plastic square dimension</t>
  </si>
  <si>
    <t>2,68m x 2,2m</t>
  </si>
  <si>
    <t>2,26m x 2,14m</t>
  </si>
  <si>
    <t>Quality</t>
  </si>
  <si>
    <t>Victor's Options</t>
  </si>
  <si>
    <t>https://acidome.com/lab/calc/#7/12_GoodKarma_3V_R3.25_beams_40x25</t>
  </si>
  <si>
    <t>https://github.com/fabfarm/Docs/tree/master/Projects/New_geodome</t>
  </si>
  <si>
    <t>https://allegro.pl/oferta/folia-tunelowa-ogrodnicza-uv-2-niebieska-6-x-33-m-10615618270</t>
  </si>
  <si>
    <t>6m x 33m</t>
  </si>
  <si>
    <t>uv2</t>
  </si>
  <si>
    <t>dispatched within 3 days</t>
  </si>
  <si>
    <t>https://allegro.pl/oferta/folia-tunelowa-ogrodnicza-uv-2-niebieska-8-x-1-mb-7859842051?reco_id=77dc9ddb-ab6b-11ec-a5a6-2e6a98948d50&amp;sid=041047f9c36843e364ecb91b45c568a2755aa386fe7e14ee7421a14291fbf951</t>
  </si>
  <si>
    <t>1m x 8m</t>
  </si>
  <si>
    <t>https://allegro.pl/oferta/folia-ogrodnicza-tunelowa-uv-2-8x33-264-m2-11947899663</t>
  </si>
  <si>
    <t>8m x 33m</t>
  </si>
  <si>
    <t>https://allegro.pl/oferta/folia-ogrodnicza-tunelowa-4-sezonowa-uv4-szer-8m-9297644002</t>
  </si>
  <si>
    <t>1m x 8 m</t>
  </si>
  <si>
    <t>blue/green</t>
  </si>
  <si>
    <t>uv4</t>
  </si>
  <si>
    <t>https://allegro.pl/oferta/folia-ogrodnicza-tunelowa-uv6-6-sezonowa-szer-8m-9171772249</t>
  </si>
  <si>
    <t xml:space="preserve">pink </t>
  </si>
  <si>
    <t>uv6</t>
  </si>
  <si>
    <t>https://allegro.pl/oferta/folia-ogrodnicza-uv10-szer-12m-na-metry-b-plachta-10511300274</t>
  </si>
  <si>
    <t xml:space="preserve">Exact surface to cover (m2) </t>
  </si>
  <si>
    <t>1m x 12m</t>
  </si>
  <si>
    <t>uv10</t>
  </si>
  <si>
    <t>dispatched within 24h</t>
  </si>
  <si>
    <t>dispatched within 2 days</t>
  </si>
  <si>
    <t>dispatched within 4 days</t>
  </si>
  <si>
    <t xml:space="preserve">Wood supply details </t>
  </si>
  <si>
    <t>https://allegro.pl/oferta/folia-tunelowa-6m-uv4-ogrodowa-ogrodnicza-4-letnia-11712188021</t>
  </si>
  <si>
    <t>green</t>
  </si>
  <si>
    <t>6m x 31m</t>
  </si>
  <si>
    <t>Apr 6 / 8</t>
  </si>
  <si>
    <t>https://allegro.pl/oferta/folia-tunelowa-ogrodnicza-uv4-szer-6m-mocna-gruba-10525407125</t>
  </si>
  <si>
    <t>1m x 6m</t>
  </si>
  <si>
    <t>9 to 14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</si>
</sst>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3" fillId="0" borderId="0" xfId="2"/>
    <xf numFmtId="0" fontId="2" fillId="0" borderId="2" xfId="0" applyFont="1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3" fillId="0" borderId="0" xfId="2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1" xfId="1" applyAlignment="1">
      <alignment horizont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</cellXfs>
  <cellStyles count="3">
    <cellStyle name="Lien hypertexte" xfId="2" builtinId="8"/>
    <cellStyle name="Normal" xfId="0" builtinId="0"/>
    <cellStyle name="Titre 1" xfId="1" builtinId="16"/>
  </cellStyles>
  <dxfs count="28"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AB053-DA76-EE41-9190-107CEDDBDD40}" name="Tableau1" displayName="Tableau1" ref="B4:N7" totalsRowShown="0" headerRowDxfId="27" dataDxfId="26">
  <autoFilter ref="B4:N7" xr:uid="{B06AB053-DA76-EE41-9190-107CEDDBDD40}"/>
  <tableColumns count="13">
    <tableColumn id="1" xr3:uid="{D038A0C5-2BB0-B14B-B076-E9A4B9D9A379}" name="Options :" dataDxfId="25"/>
    <tableColumn id="2" xr3:uid="{6B1CEC29-3D85-5F49-BEF7-0E78DC1A5293}" name="link " dataDxfId="24" dataCellStyle="Lien hypertexte"/>
    <tableColumn id="3" xr3:uid="{8F9FE9B1-5AE9-6E4C-88D6-4BE1AC926E97}" name="dimension" dataDxfId="23"/>
    <tableColumn id="12" xr3:uid="{CB539C3E-00D8-904E-A3A4-70792B8839FB}" name="color" dataDxfId="22"/>
    <tableColumn id="4" xr3:uid="{C7D2C93F-B837-7A4F-96FE-D6BFF24617D0}" name="surface/piece (m2)" dataDxfId="21"/>
    <tableColumn id="5" xr3:uid="{AA802607-484B-1A43-925C-EAB3248B1072}" name="units" dataDxfId="20"/>
    <tableColumn id="6" xr3:uid="{8458A102-9CF0-1847-8FFD-EDD9673760CC}" name="total surface (m2)" dataDxfId="19">
      <calculatedColumnFormula>F5*G5</calculatedColumnFormula>
    </tableColumn>
    <tableColumn id="7" xr3:uid="{45A3C747-CB9E-FE41-8AFC-31DC81AA08A9}" name="extra surface (m2)" dataDxfId="18">
      <calculatedColumnFormula>H5-$C$2</calculatedColumnFormula>
    </tableColumn>
    <tableColumn id="8" xr3:uid="{4D22E456-30C4-EC42-B934-1E38EC7A2C07}" name="thickness (mm)" dataDxfId="17"/>
    <tableColumn id="9" xr3:uid="{D4CC2702-A428-924D-8C60-C1FD21760DDC}" name="price (€/each)" dataDxfId="16"/>
    <tableColumn id="10" xr3:uid="{1A83120B-3109-CB4B-B25E-D67ACDDBB3BA}" name="shipping fee" dataDxfId="15"/>
    <tableColumn id="13" xr3:uid="{F9608F3F-5DE4-B246-8112-5913EBA9F7B5}" name="delivery date "/>
    <tableColumn id="11" xr3:uid="{CCFA9041-6381-1648-B8FE-AF1209010470}" name="TOTAL price (€)" dataDxfId="14">
      <calculatedColumnFormula>K5*G5+L5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84EE86-417B-6B41-89DB-10D9325464C6}" name="Tableau14" displayName="Tableau14" ref="B15:N23" totalsRowShown="0" headerRowDxfId="13" dataDxfId="12">
  <autoFilter ref="B15:N23" xr:uid="{A084EE86-417B-6B41-89DB-10D9325464C6}"/>
  <tableColumns count="13">
    <tableColumn id="1" xr3:uid="{BDCA643E-A72C-1A49-9789-A9009CA6EB3E}" name="Victor's Options" dataDxfId="11"/>
    <tableColumn id="2" xr3:uid="{0C456EB2-15F3-454F-8A64-23F7878D2716}" name="link " dataDxfId="10" dataCellStyle="Lien hypertexte"/>
    <tableColumn id="3" xr3:uid="{9C159EAB-17C1-144D-86CF-7F6B6DA0C372}" name="dimension" dataDxfId="9"/>
    <tableColumn id="12" xr3:uid="{02012B4E-FC9F-5B45-8BFE-EAEF561D97C0}" name="color" dataDxfId="8"/>
    <tableColumn id="4" xr3:uid="{949D6D36-88B1-E340-8BAD-D71811885A62}" name="surface/piece (m2)" dataDxfId="7">
      <calculatedColumnFormula>6*33</calculatedColumnFormula>
    </tableColumn>
    <tableColumn id="5" xr3:uid="{57526D4D-3CBE-1645-86DC-1785AAA18A36}" name="units" dataDxfId="6"/>
    <tableColumn id="6" xr3:uid="{9FE9A70B-8CC5-6342-A526-CD5FAE4F7810}" name="total surface (m2)" dataDxfId="5">
      <calculatedColumnFormula>F16*G16</calculatedColumnFormula>
    </tableColumn>
    <tableColumn id="7" xr3:uid="{86A7A6B4-283F-744F-B116-40E05DD16577}" name="extra surface (m2)" dataDxfId="4">
      <calculatedColumnFormula>H16-$C$2</calculatedColumnFormula>
    </tableColumn>
    <tableColumn id="8" xr3:uid="{2C86109B-8714-B043-B7DD-677EE740CD54}" name="Quality" dataDxfId="3"/>
    <tableColumn id="9" xr3:uid="{948B4721-81D7-6240-875B-459B71C0A601}" name="price (€/each)" dataDxfId="2"/>
    <tableColumn id="10" xr3:uid="{02A87489-BAB5-4944-9002-0C69C4C68726}" name="shipping fee" dataDxfId="1"/>
    <tableColumn id="13" xr3:uid="{06DCB521-A9DA-CA4D-9E11-1C37811E68A6}" name="delivery date "/>
    <tableColumn id="11" xr3:uid="{9F2DDBEE-61B8-514E-86F9-A116B065C4C2}" name="TOTAL price (€)" dataDxfId="0">
      <calculatedColumnFormula>K16*G16+L16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fabfarm/Docs/tree/master/Projects/New_geodome" TargetMode="External"/><Relationship Id="rId1" Type="http://schemas.openxmlformats.org/officeDocument/2006/relationships/hyperlink" Target="https://acidome.com/lab/calc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allegro.pl/oferta/folia-ogrodnicza-tunelowa-uv-2-8x33-264-m2-11947899663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fr.aliexpress.com/item/4001334851386.html?spm=a2g0o.productlist.0.0.5f282499dnL8b0&amp;algo_pvid=0fda6f13-9412-4090-8657-3c4fbfc0414a&amp;algo_exp_id=0fda6f13-9412-4090-8657-3c4fbfc0414a-11&amp;pdp_ext_f=%7B%22sku_id%22%3A%2210000015727309236%22%7D&amp;pdp_pi=-1%3B25.77%3B-1%3B17.69%40salePrice%3BEUR%3Bsearch-mainSearch" TargetMode="External"/><Relationship Id="rId1" Type="http://schemas.openxmlformats.org/officeDocument/2006/relationships/hyperlink" Target="https://www.vevor.fr/bache-transparente-pour-serre-c_10183/vevor-film-a-effet-de-serre-film-polyethylene-durable-pour-serre-3-6-x-8-5-m-p_010488520443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allegro.pl/oferta/folia-tunelowa-ogrodnicza-uv4-szer-6m-mocna-gruba-10525407125" TargetMode="External"/><Relationship Id="rId4" Type="http://schemas.openxmlformats.org/officeDocument/2006/relationships/hyperlink" Target="https://allegro.pl/oferta/folia-ogrodnicza-tunelowa-4-sezonowa-uv4-szer-8m-9297644002" TargetMode="Externa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36D3-16CA-604E-B418-7C074CFC355E}">
  <dimension ref="A1:B4"/>
  <sheetViews>
    <sheetView workbookViewId="0">
      <selection activeCell="D23" sqref="D23"/>
    </sheetView>
  </sheetViews>
  <sheetFormatPr baseColWidth="10" defaultRowHeight="16" x14ac:dyDescent="0.2"/>
  <cols>
    <col min="1" max="1" width="25.6640625" bestFit="1" customWidth="1"/>
    <col min="2" max="2" width="15.6640625" bestFit="1" customWidth="1"/>
  </cols>
  <sheetData>
    <row r="1" spans="1:2" ht="21" thickBot="1" x14ac:dyDescent="0.3">
      <c r="A1" s="1" t="s">
        <v>43</v>
      </c>
    </row>
    <row r="2" spans="1:2" ht="17" thickTop="1" x14ac:dyDescent="0.2"/>
    <row r="3" spans="1:2" x14ac:dyDescent="0.2">
      <c r="A3" s="17" t="s">
        <v>44</v>
      </c>
      <c r="B3" s="2" t="s">
        <v>53</v>
      </c>
    </row>
    <row r="4" spans="1:2" x14ac:dyDescent="0.2">
      <c r="A4" s="17" t="s">
        <v>45</v>
      </c>
      <c r="B4" s="2" t="s">
        <v>52</v>
      </c>
    </row>
  </sheetData>
  <hyperlinks>
    <hyperlink ref="B4" r:id="rId1" location="7/12_GoodKarma_3V_R3.25_beams_40x25" xr:uid="{691D170F-D41E-4446-8D57-150AAAEC8F6A}"/>
    <hyperlink ref="B3" r:id="rId2" xr:uid="{3C3E68A7-ADEA-0345-8663-45D149ACE20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028B-6615-CB4E-A27A-2B463C8462E3}">
  <dimension ref="A1:N23"/>
  <sheetViews>
    <sheetView tabSelected="1" topLeftCell="B1" zoomScaleNormal="100" workbookViewId="0">
      <selection activeCell="K30" sqref="K30"/>
    </sheetView>
  </sheetViews>
  <sheetFormatPr baseColWidth="10" defaultRowHeight="16" x14ac:dyDescent="0.2"/>
  <cols>
    <col min="1" max="1" width="20" bestFit="1" customWidth="1"/>
    <col min="2" max="2" width="25.5" customWidth="1"/>
    <col min="3" max="3" width="30.33203125" customWidth="1"/>
    <col min="4" max="4" width="22.83203125" bestFit="1" customWidth="1"/>
    <col min="5" max="5" width="22.83203125" customWidth="1"/>
    <col min="6" max="6" width="22" bestFit="1" customWidth="1"/>
    <col min="7" max="7" width="10.1640625" bestFit="1" customWidth="1"/>
    <col min="8" max="8" width="21" bestFit="1" customWidth="1"/>
    <col min="9" max="9" width="21.6640625" bestFit="1" customWidth="1"/>
    <col min="10" max="10" width="19" bestFit="1" customWidth="1"/>
    <col min="11" max="11" width="17.83203125" bestFit="1" customWidth="1"/>
    <col min="12" max="12" width="16.1640625" bestFit="1" customWidth="1"/>
    <col min="13" max="13" width="21.6640625" bestFit="1" customWidth="1"/>
    <col min="14" max="14" width="18.83203125" bestFit="1" customWidth="1"/>
  </cols>
  <sheetData>
    <row r="1" spans="1:14" ht="21" thickBot="1" x14ac:dyDescent="0.3">
      <c r="A1" s="1" t="s">
        <v>20</v>
      </c>
    </row>
    <row r="2" spans="1:14" ht="17" thickTop="1" x14ac:dyDescent="0.2">
      <c r="B2" s="6" t="s">
        <v>70</v>
      </c>
      <c r="C2" s="3">
        <v>75.67</v>
      </c>
    </row>
    <row r="4" spans="1:14" x14ac:dyDescent="0.2">
      <c r="B4" s="8" t="s">
        <v>28</v>
      </c>
      <c r="C4" s="4" t="s">
        <v>14</v>
      </c>
      <c r="D4" s="8" t="s">
        <v>15</v>
      </c>
      <c r="E4" s="8" t="s">
        <v>36</v>
      </c>
      <c r="F4" s="8" t="s">
        <v>23</v>
      </c>
      <c r="G4" s="4" t="s">
        <v>16</v>
      </c>
      <c r="H4" s="4" t="s">
        <v>24</v>
      </c>
      <c r="I4" s="4" t="s">
        <v>26</v>
      </c>
      <c r="J4" s="4" t="s">
        <v>19</v>
      </c>
      <c r="K4" s="4" t="s">
        <v>22</v>
      </c>
      <c r="L4" s="4" t="s">
        <v>17</v>
      </c>
      <c r="M4" s="4" t="s">
        <v>39</v>
      </c>
      <c r="N4" s="4" t="s">
        <v>27</v>
      </c>
    </row>
    <row r="5" spans="1:14" x14ac:dyDescent="0.2">
      <c r="B5" s="4">
        <v>1</v>
      </c>
      <c r="C5" s="9" t="s">
        <v>12</v>
      </c>
      <c r="D5" s="4" t="s">
        <v>29</v>
      </c>
      <c r="E5" s="16" t="s">
        <v>37</v>
      </c>
      <c r="F5" s="10">
        <v>31.22</v>
      </c>
      <c r="G5" s="11">
        <v>3</v>
      </c>
      <c r="H5" s="10">
        <f>F5*G5</f>
        <v>93.66</v>
      </c>
      <c r="I5" s="10">
        <f>H5-$C$2</f>
        <v>17.989999999999995</v>
      </c>
      <c r="J5" s="10">
        <v>0.15</v>
      </c>
      <c r="K5" s="10">
        <v>32</v>
      </c>
      <c r="L5" s="10">
        <v>0</v>
      </c>
      <c r="M5" s="10" t="s">
        <v>40</v>
      </c>
      <c r="N5" s="10">
        <f>K5*G5+L5</f>
        <v>96</v>
      </c>
    </row>
    <row r="6" spans="1:14" x14ac:dyDescent="0.2">
      <c r="B6" s="4">
        <v>2</v>
      </c>
      <c r="C6" s="9" t="s">
        <v>18</v>
      </c>
      <c r="D6" s="4" t="s">
        <v>30</v>
      </c>
      <c r="E6" s="4" t="s">
        <v>38</v>
      </c>
      <c r="F6" s="10">
        <v>80</v>
      </c>
      <c r="G6" s="11">
        <v>2</v>
      </c>
      <c r="H6" s="10">
        <f t="shared" ref="H6:H7" si="0">F6*G6</f>
        <v>160</v>
      </c>
      <c r="I6" s="10">
        <f t="shared" ref="I6:I7" si="1">H6-$C$2</f>
        <v>84.33</v>
      </c>
      <c r="J6" s="12">
        <v>0.02</v>
      </c>
      <c r="K6" s="10">
        <v>30</v>
      </c>
      <c r="L6" s="10">
        <v>0</v>
      </c>
      <c r="M6" s="12" t="s">
        <v>42</v>
      </c>
      <c r="N6" s="10">
        <f>K6*G6+L6</f>
        <v>60</v>
      </c>
    </row>
    <row r="7" spans="1:14" x14ac:dyDescent="0.2">
      <c r="B7" s="4">
        <v>3</v>
      </c>
      <c r="C7" s="9" t="s">
        <v>21</v>
      </c>
      <c r="D7" s="4" t="s">
        <v>31</v>
      </c>
      <c r="E7" s="4" t="s">
        <v>38</v>
      </c>
      <c r="F7" s="10">
        <v>16</v>
      </c>
      <c r="G7" s="11">
        <v>6</v>
      </c>
      <c r="H7" s="10">
        <f t="shared" si="0"/>
        <v>96</v>
      </c>
      <c r="I7" s="10">
        <f t="shared" si="1"/>
        <v>20.329999999999998</v>
      </c>
      <c r="J7" s="12" t="s">
        <v>35</v>
      </c>
      <c r="K7" s="10">
        <v>23</v>
      </c>
      <c r="L7" s="12">
        <v>16.28</v>
      </c>
      <c r="M7" s="12" t="s">
        <v>41</v>
      </c>
      <c r="N7" s="10">
        <f>K7*G7+L7</f>
        <v>154.28</v>
      </c>
    </row>
    <row r="10" spans="1:14" x14ac:dyDescent="0.2">
      <c r="B10" s="6" t="s">
        <v>46</v>
      </c>
      <c r="C10" s="6" t="s">
        <v>47</v>
      </c>
    </row>
    <row r="11" spans="1:14" x14ac:dyDescent="0.2">
      <c r="B11" s="5">
        <v>1</v>
      </c>
      <c r="C11" s="5" t="s">
        <v>48</v>
      </c>
    </row>
    <row r="12" spans="1:14" x14ac:dyDescent="0.2">
      <c r="B12" s="5">
        <v>2</v>
      </c>
      <c r="C12" s="5" t="s">
        <v>49</v>
      </c>
    </row>
    <row r="15" spans="1:14" x14ac:dyDescent="0.2">
      <c r="B15" s="8" t="s">
        <v>51</v>
      </c>
      <c r="C15" s="4" t="s">
        <v>14</v>
      </c>
      <c r="D15" s="8" t="s">
        <v>15</v>
      </c>
      <c r="E15" s="8" t="s">
        <v>36</v>
      </c>
      <c r="F15" s="8" t="s">
        <v>23</v>
      </c>
      <c r="G15" s="4" t="s">
        <v>16</v>
      </c>
      <c r="H15" s="4" t="s">
        <v>24</v>
      </c>
      <c r="I15" s="4" t="s">
        <v>26</v>
      </c>
      <c r="J15" s="4" t="s">
        <v>50</v>
      </c>
      <c r="K15" s="4" t="s">
        <v>22</v>
      </c>
      <c r="L15" s="4" t="s">
        <v>17</v>
      </c>
      <c r="M15" s="4" t="s">
        <v>39</v>
      </c>
      <c r="N15" s="4" t="s">
        <v>27</v>
      </c>
    </row>
    <row r="16" spans="1:14" x14ac:dyDescent="0.2">
      <c r="B16" s="4">
        <v>4</v>
      </c>
      <c r="C16" s="9" t="s">
        <v>54</v>
      </c>
      <c r="D16" s="4" t="s">
        <v>55</v>
      </c>
      <c r="E16" s="19" t="s">
        <v>38</v>
      </c>
      <c r="F16" s="20">
        <f t="shared" ref="F16" si="2">6*33</f>
        <v>198</v>
      </c>
      <c r="G16" s="21">
        <v>1</v>
      </c>
      <c r="H16" s="20">
        <f>F16*G16</f>
        <v>198</v>
      </c>
      <c r="I16" s="20">
        <f>H16-$C$2</f>
        <v>122.33</v>
      </c>
      <c r="J16" s="20" t="s">
        <v>56</v>
      </c>
      <c r="K16" s="20">
        <v>71.069999999999993</v>
      </c>
      <c r="L16" s="20">
        <v>4.42</v>
      </c>
      <c r="M16" s="10" t="s">
        <v>57</v>
      </c>
      <c r="N16" s="10">
        <f t="shared" ref="N16:N21" si="3">K16*G16+L16</f>
        <v>75.489999999999995</v>
      </c>
    </row>
    <row r="17" spans="2:14" x14ac:dyDescent="0.2">
      <c r="B17" s="4">
        <v>5</v>
      </c>
      <c r="C17" s="9" t="s">
        <v>58</v>
      </c>
      <c r="D17" s="4" t="s">
        <v>59</v>
      </c>
      <c r="E17" s="19" t="s">
        <v>38</v>
      </c>
      <c r="F17" s="20">
        <v>8</v>
      </c>
      <c r="G17" s="21">
        <v>15</v>
      </c>
      <c r="H17" s="20">
        <f t="shared" ref="H17:H18" si="4">F17*G17</f>
        <v>120</v>
      </c>
      <c r="I17" s="20">
        <f t="shared" ref="I17:I18" si="5">H17-$C$2</f>
        <v>44.33</v>
      </c>
      <c r="J17" s="20" t="s">
        <v>56</v>
      </c>
      <c r="K17" s="20">
        <v>3.85</v>
      </c>
      <c r="L17" s="20">
        <v>1.92</v>
      </c>
      <c r="M17" s="12"/>
      <c r="N17" s="10">
        <f t="shared" si="3"/>
        <v>59.67</v>
      </c>
    </row>
    <row r="18" spans="2:14" x14ac:dyDescent="0.2">
      <c r="B18" s="4">
        <v>6</v>
      </c>
      <c r="C18" s="9" t="s">
        <v>60</v>
      </c>
      <c r="D18" s="4" t="s">
        <v>61</v>
      </c>
      <c r="E18" s="19" t="s">
        <v>38</v>
      </c>
      <c r="F18" s="20">
        <f>8*33</f>
        <v>264</v>
      </c>
      <c r="G18" s="21">
        <v>1</v>
      </c>
      <c r="H18" s="20">
        <f t="shared" si="4"/>
        <v>264</v>
      </c>
      <c r="I18" s="20">
        <f t="shared" si="5"/>
        <v>188.32999999999998</v>
      </c>
      <c r="J18" s="20" t="s">
        <v>56</v>
      </c>
      <c r="K18" s="20">
        <v>106.84</v>
      </c>
      <c r="L18" s="20">
        <v>2.57</v>
      </c>
      <c r="M18" s="12"/>
      <c r="N18" s="10">
        <f t="shared" si="3"/>
        <v>109.41</v>
      </c>
    </row>
    <row r="19" spans="2:14" x14ac:dyDescent="0.2">
      <c r="B19" s="4">
        <v>7</v>
      </c>
      <c r="C19" s="9" t="s">
        <v>62</v>
      </c>
      <c r="D19" s="4" t="s">
        <v>63</v>
      </c>
      <c r="E19" s="4" t="s">
        <v>64</v>
      </c>
      <c r="F19" s="10">
        <v>8</v>
      </c>
      <c r="G19" s="11">
        <v>15</v>
      </c>
      <c r="H19" s="10">
        <f>F19*G19</f>
        <v>120</v>
      </c>
      <c r="I19" s="10">
        <f>H19-$C$2</f>
        <v>44.33</v>
      </c>
      <c r="J19" s="10" t="s">
        <v>65</v>
      </c>
      <c r="K19" s="10">
        <v>5.0999999999999996</v>
      </c>
      <c r="L19" s="10">
        <v>1.92</v>
      </c>
      <c r="M19" s="10" t="s">
        <v>75</v>
      </c>
      <c r="N19" s="10">
        <f t="shared" si="3"/>
        <v>78.42</v>
      </c>
    </row>
    <row r="20" spans="2:14" x14ac:dyDescent="0.2">
      <c r="B20" s="4">
        <v>8</v>
      </c>
      <c r="C20" s="9" t="s">
        <v>66</v>
      </c>
      <c r="D20" s="4" t="s">
        <v>59</v>
      </c>
      <c r="E20" s="4" t="s">
        <v>67</v>
      </c>
      <c r="F20" s="10">
        <v>8</v>
      </c>
      <c r="G20" s="11">
        <v>15</v>
      </c>
      <c r="H20" s="10">
        <f>F20*G20</f>
        <v>120</v>
      </c>
      <c r="I20" s="10">
        <f>H20-$C$2</f>
        <v>44.33</v>
      </c>
      <c r="J20" s="10" t="s">
        <v>68</v>
      </c>
      <c r="K20" s="10">
        <v>6.42</v>
      </c>
      <c r="L20" s="10">
        <v>5.35</v>
      </c>
      <c r="M20" s="10" t="s">
        <v>74</v>
      </c>
      <c r="N20" s="10">
        <f t="shared" si="3"/>
        <v>101.64999999999999</v>
      </c>
    </row>
    <row r="21" spans="2:14" x14ac:dyDescent="0.2">
      <c r="B21" s="4">
        <v>9</v>
      </c>
      <c r="C21" s="9" t="s">
        <v>69</v>
      </c>
      <c r="D21" s="4" t="s">
        <v>71</v>
      </c>
      <c r="E21" s="4" t="s">
        <v>64</v>
      </c>
      <c r="F21" s="10">
        <v>12</v>
      </c>
      <c r="G21" s="11">
        <v>10</v>
      </c>
      <c r="H21" s="10">
        <f>F21*G21</f>
        <v>120</v>
      </c>
      <c r="I21" s="10">
        <f>H21-$C$2</f>
        <v>44.33</v>
      </c>
      <c r="J21" s="10" t="s">
        <v>72</v>
      </c>
      <c r="K21" s="10">
        <v>12.85</v>
      </c>
      <c r="L21" s="10">
        <v>5.35</v>
      </c>
      <c r="M21" t="s">
        <v>73</v>
      </c>
      <c r="N21" s="10">
        <f t="shared" si="3"/>
        <v>133.85</v>
      </c>
    </row>
    <row r="22" spans="2:14" x14ac:dyDescent="0.2">
      <c r="B22" s="4">
        <v>10</v>
      </c>
      <c r="C22" s="9" t="s">
        <v>77</v>
      </c>
      <c r="D22" s="4" t="s">
        <v>79</v>
      </c>
      <c r="E22" s="4" t="s">
        <v>78</v>
      </c>
      <c r="F22" s="10">
        <f>6*31</f>
        <v>186</v>
      </c>
      <c r="G22" s="11">
        <v>1</v>
      </c>
      <c r="H22" s="10">
        <f>F22*G22</f>
        <v>186</v>
      </c>
      <c r="I22" s="10">
        <f>H22-$C$2</f>
        <v>110.33</v>
      </c>
      <c r="J22" s="10" t="s">
        <v>65</v>
      </c>
      <c r="K22" s="10">
        <v>131.77000000000001</v>
      </c>
      <c r="L22" s="10">
        <v>17.28</v>
      </c>
      <c r="M22" t="s">
        <v>80</v>
      </c>
      <c r="N22" s="10">
        <f>K22*G22+L22</f>
        <v>149.05000000000001</v>
      </c>
    </row>
    <row r="23" spans="2:14" x14ac:dyDescent="0.2">
      <c r="B23" s="4">
        <v>11</v>
      </c>
      <c r="C23" s="9" t="s">
        <v>81</v>
      </c>
      <c r="D23" s="4" t="s">
        <v>82</v>
      </c>
      <c r="E23" s="4" t="s">
        <v>78</v>
      </c>
      <c r="F23" s="10">
        <v>6</v>
      </c>
      <c r="G23" s="11">
        <v>30</v>
      </c>
      <c r="H23" s="10">
        <f>F23*G23</f>
        <v>180</v>
      </c>
      <c r="I23" s="10">
        <f>H23-$C$2</f>
        <v>104.33</v>
      </c>
      <c r="J23" s="10" t="s">
        <v>65</v>
      </c>
      <c r="K23" s="10">
        <v>4.08</v>
      </c>
      <c r="L23" s="10">
        <v>17.28</v>
      </c>
      <c r="M23" t="s">
        <v>83</v>
      </c>
      <c r="N23" s="10">
        <f>K23*G23+L23</f>
        <v>139.68</v>
      </c>
    </row>
  </sheetData>
  <hyperlinks>
    <hyperlink ref="C5" r:id="rId1" xr:uid="{1264F333-59B0-934A-A955-00130561EA2C}"/>
    <hyperlink ref="C7" r:id="rId2" xr:uid="{C4C6D63F-4386-CC42-8E57-26D1A3590857}"/>
    <hyperlink ref="C18" r:id="rId3" xr:uid="{88041546-9F05-CC40-A5F5-0F5D069086A0}"/>
    <hyperlink ref="C19" r:id="rId4" xr:uid="{7B68B67F-3FAB-0144-9420-E17E98D963A9}"/>
    <hyperlink ref="C23" r:id="rId5" xr:uid="{460E06DD-23BC-6342-8A08-1C855378B43A}"/>
  </hyperlinks>
  <pageMargins left="0.7" right="0.7" top="0.75" bottom="0.75" header="0.3" footer="0.3"/>
  <ignoredErrors>
    <ignoredError sqref="F17:F18 F19:F21" calculatedColumn="1"/>
  </ignoredErrors>
  <legacyDrawing r:id="rId6"/>
  <tableParts count="2"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A96F-A981-DE40-8F11-64421FF8A7B6}">
  <dimension ref="A1:E10"/>
  <sheetViews>
    <sheetView workbookViewId="0">
      <selection activeCell="C11" sqref="C11"/>
    </sheetView>
  </sheetViews>
  <sheetFormatPr baseColWidth="10" defaultRowHeight="16" x14ac:dyDescent="0.2"/>
  <cols>
    <col min="1" max="1" width="23" bestFit="1" customWidth="1"/>
    <col min="2" max="2" width="5.6640625" customWidth="1"/>
    <col min="3" max="3" width="22.83203125" bestFit="1" customWidth="1"/>
    <col min="4" max="4" width="19" bestFit="1" customWidth="1"/>
    <col min="5" max="5" width="12.1640625" bestFit="1" customWidth="1"/>
    <col min="7" max="7" width="22.33203125" bestFit="1" customWidth="1"/>
    <col min="8" max="8" width="18.5" bestFit="1" customWidth="1"/>
  </cols>
  <sheetData>
    <row r="1" spans="1:5" ht="21" thickBot="1" x14ac:dyDescent="0.3">
      <c r="A1" s="18" t="s">
        <v>76</v>
      </c>
    </row>
    <row r="2" spans="1:5" ht="17" thickTop="1" x14ac:dyDescent="0.2"/>
    <row r="3" spans="1:5" x14ac:dyDescent="0.2">
      <c r="C3" s="5" t="s">
        <v>0</v>
      </c>
      <c r="D3" s="5" t="s">
        <v>1</v>
      </c>
      <c r="E3" s="5" t="s">
        <v>2</v>
      </c>
    </row>
    <row r="4" spans="1:5" x14ac:dyDescent="0.2">
      <c r="C4" s="5"/>
      <c r="D4" s="6" t="s">
        <v>3</v>
      </c>
      <c r="E4" s="6" t="s">
        <v>5</v>
      </c>
    </row>
    <row r="5" spans="1:5" x14ac:dyDescent="0.2">
      <c r="C5" s="5"/>
      <c r="D5" s="5" t="s">
        <v>4</v>
      </c>
      <c r="E5" s="5" t="s">
        <v>6</v>
      </c>
    </row>
    <row r="6" spans="1:5" x14ac:dyDescent="0.2">
      <c r="C6" s="14"/>
      <c r="D6" s="14"/>
      <c r="E6" s="14"/>
    </row>
    <row r="7" spans="1:5" x14ac:dyDescent="0.2">
      <c r="C7" s="14"/>
      <c r="D7" s="14"/>
      <c r="E7" s="14"/>
    </row>
    <row r="8" spans="1:5" x14ac:dyDescent="0.2">
      <c r="C8" s="14"/>
      <c r="D8" s="14"/>
      <c r="E8" s="14"/>
    </row>
    <row r="9" spans="1:5" x14ac:dyDescent="0.2">
      <c r="C9" s="14"/>
      <c r="D9" s="14"/>
      <c r="E9" s="14"/>
    </row>
    <row r="10" spans="1:5" x14ac:dyDescent="0.2">
      <c r="C10" s="14"/>
      <c r="D10" s="15"/>
      <c r="E1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D5F5-B713-424D-8695-D4D28255820B}">
  <dimension ref="A1:E7"/>
  <sheetViews>
    <sheetView zoomScale="138" workbookViewId="0">
      <selection activeCell="E12" sqref="E12"/>
    </sheetView>
  </sheetViews>
  <sheetFormatPr baseColWidth="10" defaultRowHeight="16" x14ac:dyDescent="0.2"/>
  <sheetData>
    <row r="1" spans="1:5" ht="21" thickBot="1" x14ac:dyDescent="0.3">
      <c r="A1" s="1" t="s">
        <v>32</v>
      </c>
    </row>
    <row r="2" spans="1:5" ht="17" thickTop="1" x14ac:dyDescent="0.2"/>
    <row r="3" spans="1:5" x14ac:dyDescent="0.2">
      <c r="B3" s="7" t="s">
        <v>7</v>
      </c>
      <c r="C3" s="5" t="s">
        <v>11</v>
      </c>
      <c r="D3" s="5" t="s">
        <v>13</v>
      </c>
      <c r="E3" s="7" t="s">
        <v>33</v>
      </c>
    </row>
    <row r="4" spans="1:5" x14ac:dyDescent="0.2">
      <c r="B4" s="7" t="s">
        <v>8</v>
      </c>
      <c r="C4" s="5">
        <v>173</v>
      </c>
      <c r="D4" s="5" t="s">
        <v>25</v>
      </c>
      <c r="E4" s="5">
        <v>173</v>
      </c>
    </row>
    <row r="5" spans="1:5" x14ac:dyDescent="0.2">
      <c r="B5" s="7" t="s">
        <v>9</v>
      </c>
      <c r="C5" s="5"/>
      <c r="D5" s="5"/>
      <c r="E5" s="5"/>
    </row>
    <row r="6" spans="1:5" x14ac:dyDescent="0.2">
      <c r="B6" s="7" t="s">
        <v>10</v>
      </c>
      <c r="C6" s="5"/>
      <c r="D6" s="5"/>
      <c r="E6" s="5"/>
    </row>
    <row r="7" spans="1:5" x14ac:dyDescent="0.2">
      <c r="B7" s="13" t="s">
        <v>34</v>
      </c>
      <c r="C7" s="6"/>
      <c r="D7" s="6"/>
      <c r="E7" s="6">
        <f>SUM(E4:E6)</f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Links</vt:lpstr>
      <vt:lpstr>Covering Options </vt:lpstr>
      <vt:lpstr>Wood Spec 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Studer</dc:creator>
  <cp:lastModifiedBy>jean Studer</cp:lastModifiedBy>
  <dcterms:created xsi:type="dcterms:W3CDTF">2022-03-17T09:44:41Z</dcterms:created>
  <dcterms:modified xsi:type="dcterms:W3CDTF">2022-03-30T14:13:38Z</dcterms:modified>
</cp:coreProperties>
</file>