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<sst xmlns="http://schemas.openxmlformats.org/spreadsheetml/2006/main" count="48" uniqueCount="20">
  <si>
    <t xml:space="preserve">Primer grafico </t>
  </si>
  <si>
    <t xml:space="preserve">fir er</t>
  </si>
  <si>
    <t xml:space="preserve">Frecuencia</t>
  </si>
  <si>
    <t xml:space="preserve">mVpp in</t>
  </si>
  <si>
    <t xml:space="preserve">mVpp out</t>
  </si>
  <si>
    <t xml:space="preserve">|H(Z)|</t>
  </si>
  <si>
    <t xml:space="preserve">|H(Z)| db</t>
  </si>
  <si>
    <t xml:space="preserve">talk frecuencia</t>
  </si>
  <si>
    <t xml:space="preserve">|H(Z)| Talk</t>
  </si>
  <si>
    <t xml:space="preserve">|H(Z)| Corregido</t>
  </si>
  <si>
    <t xml:space="preserve">fir eb</t>
  </si>
  <si>
    <t xml:space="preserve">iir</t>
  </si>
  <si>
    <t xml:space="preserve">mVrms in</t>
  </si>
  <si>
    <t xml:space="preserve">mVrms out</t>
  </si>
  <si>
    <t xml:space="preserve">El retardo en el procesamiento viene por el metodo utilizado, se usa em metodo ping pong buffer, cuando completa un buffer sigue llegando otro y procesa este. El retardo de fase viene dado por el Ts (tiempo de muestra) por el numero de bloques Blocksize (1024). Aparte vamos a tener una latencia (demora constante)</t>
  </si>
  <si>
    <t xml:space="preserve">Frecuencia [hz]</t>
  </si>
  <si>
    <t xml:space="preserve">Atenuación requerida [db]</t>
  </si>
  <si>
    <t xml:space="preserve">Atenuación medida [db]</t>
  </si>
  <si>
    <t xml:space="preserve">|H(Z)| veces</t>
  </si>
  <si>
    <t xml:space="preserve">Retardo fase (us)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</si>
</sst>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FE699"/>
      </patternFill>
    </fill>
    <fill>
      <patternFill patternType="solid">
        <fgColor rgb="FFA9D18E"/>
        <bgColor rgb="FFBFBFBF"/>
      </patternFill>
    </fill>
    <fill>
      <patternFill patternType="solid">
        <fgColor rgb="FFFFE699"/>
        <bgColor rgb="FFFFCC99"/>
      </patternFill>
    </fill>
    <fill>
      <patternFill patternType="solid">
        <fgColor rgb="FF9DC3E6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Talkthrough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37160701417"/>
          <c:y val="0.143944364256659"/>
          <c:w val="0.804588037472976"/>
          <c:h val="0.719853037659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Hoja1!$A$22:$A$34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8000</c:v>
                </c:pt>
                <c:pt idx="9">
                  <c:v>10000</c:v>
                </c:pt>
                <c:pt idx="10">
                  <c:v>12000</c:v>
                </c:pt>
                <c:pt idx="11">
                  <c:v>13000</c:v>
                </c:pt>
                <c:pt idx="12">
                  <c:v>20000</c:v>
                </c:pt>
              </c:numCache>
            </c:numRef>
          </c:xVal>
          <c:yVal>
            <c:numRef>
              <c:f>Hoja1!$E$22:$E$34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-0.129320844984634</c:v>
                </c:pt>
                <c:pt idx="3">
                  <c:v>-0.304799331134737</c:v>
                </c:pt>
                <c:pt idx="4">
                  <c:v>-0.488849129353198</c:v>
                </c:pt>
                <c:pt idx="5">
                  <c:v>-1.28915978453837</c:v>
                </c:pt>
                <c:pt idx="6">
                  <c:v>-1.82016906033062</c:v>
                </c:pt>
                <c:pt idx="7">
                  <c:v>-2.54209596729615</c:v>
                </c:pt>
                <c:pt idx="8">
                  <c:v>-5.17664631739053</c:v>
                </c:pt>
                <c:pt idx="9">
                  <c:v>-6.37517525248826</c:v>
                </c:pt>
                <c:pt idx="10">
                  <c:v>-9.52453448119265</c:v>
                </c:pt>
                <c:pt idx="11">
                  <c:v>-10.2924104027066</c:v>
                </c:pt>
                <c:pt idx="12">
                  <c:v>-16.9019608002851</c:v>
                </c:pt>
              </c:numCache>
            </c:numRef>
          </c:yVal>
          <c:smooth val="1"/>
        </c:ser>
        <c:axId val="85034204"/>
        <c:axId val="65293365"/>
      </c:scatterChart>
      <c:valAx>
        <c:axId val="85034204"/>
        <c:scaling>
          <c:logBase val="10"/>
          <c:orientation val="minMax"/>
          <c:max val="2000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Frecuencia [Hz]</a:t>
                </a:r>
              </a:p>
            </c:rich>
          </c:tx>
          <c:layout>
            <c:manualLayout>
              <c:xMode val="edge"/>
              <c:yMode val="edge"/>
              <c:x val="0.427529742868108"/>
              <c:y val="0.924944233040283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293365"/>
        <c:crossesAt val="-18"/>
        <c:crossBetween val="midCat"/>
      </c:valAx>
      <c:valAx>
        <c:axId val="652933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Módulo [dB]</a:t>
                </a:r>
              </a:p>
            </c:rich>
          </c:tx>
          <c:layout>
            <c:manualLayout>
              <c:xMode val="edge"/>
              <c:yMode val="edge"/>
              <c:x val="0.0222591787130613"/>
              <c:y val="0.24012596772077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03420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FIR Equiripple (sin corrección)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28457283344"/>
          <c:y val="0.143963254593176"/>
          <c:w val="0.80460971112477"/>
          <c:h val="0.71981627296587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Hoja1!$T$2:$T$22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1500</c:v>
                </c:pt>
                <c:pt idx="11">
                  <c:v>1700</c:v>
                </c:pt>
                <c:pt idx="12">
                  <c:v>2000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xVal>
          <c:yVal>
            <c:numRef>
              <c:f>Hoja1!$X$2:$X$22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-0.580764163136181</c:v>
                </c:pt>
                <c:pt idx="7">
                  <c:v>-0.96353929368176</c:v>
                </c:pt>
                <c:pt idx="8">
                  <c:v>-1.83540746711291</c:v>
                </c:pt>
                <c:pt idx="9">
                  <c:v>-2.09077940932132</c:v>
                </c:pt>
                <c:pt idx="10">
                  <c:v>-3.98784672929064</c:v>
                </c:pt>
                <c:pt idx="11">
                  <c:v>-6.6013640764158</c:v>
                </c:pt>
                <c:pt idx="12">
                  <c:v>-13.5989353404518</c:v>
                </c:pt>
                <c:pt idx="13">
                  <c:v>-24.1954874451651</c:v>
                </c:pt>
                <c:pt idx="14">
                  <c:v>-21.7237229523257</c:v>
                </c:pt>
                <c:pt idx="15">
                  <c:v>-21.7237229523257</c:v>
                </c:pt>
                <c:pt idx="16">
                  <c:v>-23.6091212891626</c:v>
                </c:pt>
                <c:pt idx="17">
                  <c:v>-29.8970004336019</c:v>
                </c:pt>
                <c:pt idx="18">
                  <c:v>-36.4781748188864</c:v>
                </c:pt>
                <c:pt idx="19">
                  <c:v>-29.3704216591549</c:v>
                </c:pt>
                <c:pt idx="20">
                  <c:v>-27.9588001734407</c:v>
                </c:pt>
              </c:numCache>
            </c:numRef>
          </c:yVal>
          <c:smooth val="1"/>
        </c:ser>
        <c:axId val="75277397"/>
        <c:axId val="79797129"/>
      </c:scatterChart>
      <c:valAx>
        <c:axId val="75277397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Frecuencia [Hz]</a:t>
                </a:r>
              </a:p>
            </c:rich>
          </c:tx>
          <c:layout>
            <c:manualLayout>
              <c:xMode val="edge"/>
              <c:yMode val="edge"/>
              <c:x val="0.427565523536315"/>
              <c:y val="0.924934383202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797129"/>
        <c:crossesAt val="-40"/>
        <c:crossBetween val="midCat"/>
      </c:valAx>
      <c:valAx>
        <c:axId val="797971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Módulo [dB]</a:t>
                </a:r>
              </a:p>
            </c:rich>
          </c:tx>
          <c:layout>
            <c:manualLayout>
              <c:xMode val="edge"/>
              <c:yMode val="edge"/>
              <c:x val="0.0222323640631112"/>
              <c:y val="0.24015748031496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27739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FIR Least Squares (sin corrección)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15858150058"/>
          <c:y val="0.143944364256659"/>
          <c:w val="0.804588024834263"/>
          <c:h val="0.719853037659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Hoja1!$AK$2:$AK$23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1700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4800</c:v>
                </c:pt>
                <c:pt idx="13">
                  <c:v>5000</c:v>
                </c:pt>
                <c:pt idx="14">
                  <c:v>5500</c:v>
                </c:pt>
                <c:pt idx="15">
                  <c:v>6000</c:v>
                </c:pt>
                <c:pt idx="16">
                  <c:v>6500</c:v>
                </c:pt>
                <c:pt idx="17">
                  <c:v>7000</c:v>
                </c:pt>
                <c:pt idx="18">
                  <c:v>7500</c:v>
                </c:pt>
                <c:pt idx="19">
                  <c:v>8000</c:v>
                </c:pt>
                <c:pt idx="20">
                  <c:v>9000</c:v>
                </c:pt>
                <c:pt idx="21">
                  <c:v>10000</c:v>
                </c:pt>
              </c:numCache>
            </c:numRef>
          </c:xVal>
          <c:yVal>
            <c:numRef>
              <c:f>Hoja1!$AO$2:$AO$23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-0.175478486150103</c:v>
                </c:pt>
                <c:pt idx="4">
                  <c:v>-0.175478486150103</c:v>
                </c:pt>
                <c:pt idx="5">
                  <c:v>-0.399932568325073</c:v>
                </c:pt>
                <c:pt idx="6">
                  <c:v>-0.724243453088894</c:v>
                </c:pt>
                <c:pt idx="7">
                  <c:v>-2.21396594987379</c:v>
                </c:pt>
                <c:pt idx="8">
                  <c:v>-5.35212480354063</c:v>
                </c:pt>
                <c:pt idx="9">
                  <c:v>-11.3727247168203</c:v>
                </c:pt>
                <c:pt idx="10">
                  <c:v>-24.1521662100349</c:v>
                </c:pt>
                <c:pt idx="11">
                  <c:v>-47.9588001734407</c:v>
                </c:pt>
                <c:pt idx="12">
                  <c:v>-47.9588001734407</c:v>
                </c:pt>
                <c:pt idx="13">
                  <c:v>-47.9588001734407</c:v>
                </c:pt>
                <c:pt idx="14">
                  <c:v>-47.9588001734407</c:v>
                </c:pt>
                <c:pt idx="15">
                  <c:v>-44.4369749923271</c:v>
                </c:pt>
                <c:pt idx="16">
                  <c:v>-30.4575749056067</c:v>
                </c:pt>
                <c:pt idx="17">
                  <c:v>-17.4579040327038</c:v>
                </c:pt>
                <c:pt idx="18">
                  <c:v>-10.9950178336128</c:v>
                </c:pt>
                <c:pt idx="19">
                  <c:v>-7.70205567933731</c:v>
                </c:pt>
                <c:pt idx="20">
                  <c:v>-6.66964038890238</c:v>
                </c:pt>
                <c:pt idx="21">
                  <c:v>-7.7867967382024</c:v>
                </c:pt>
              </c:numCache>
            </c:numRef>
          </c:yVal>
          <c:smooth val="1"/>
        </c:ser>
        <c:axId val="84803625"/>
        <c:axId val="76227019"/>
      </c:scatterChart>
      <c:valAx>
        <c:axId val="84803625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Frecuencia [Hz]</a:t>
                </a:r>
              </a:p>
            </c:rich>
          </c:tx>
          <c:layout>
            <c:manualLayout>
              <c:xMode val="edge"/>
              <c:yMode val="edge"/>
              <c:x val="0.427575387833362"/>
              <c:y val="0.924944233040283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227019"/>
        <c:crossesAt val="-50"/>
        <c:crossBetween val="midCat"/>
      </c:valAx>
      <c:valAx>
        <c:axId val="76227019"/>
        <c:scaling>
          <c:orientation val="minMax"/>
          <c:max val="1"/>
          <c:min val="-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Módulo [dB]</a:t>
                </a:r>
              </a:p>
            </c:rich>
          </c:tx>
          <c:layout>
            <c:manualLayout>
              <c:xMode val="edge"/>
              <c:yMode val="edge"/>
              <c:x val="0.0222532101562954"/>
              <c:y val="0.24012596772077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80362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IIR Butterworth (sin corrección)</a:t>
            </a:r>
          </a:p>
        </c:rich>
      </c:tx>
      <c:layout>
        <c:manualLayout>
          <c:xMode val="edge"/>
          <c:yMode val="edge"/>
          <c:x val="0.261352885525071"/>
          <c:y val="0.028608923884514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27852528007"/>
          <c:y val="0.143963254593176"/>
          <c:w val="0.804575899472468"/>
          <c:h val="0.71981627296587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Hoja1!$BA$2:$BA$19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1700</c:v>
                </c:pt>
                <c:pt idx="6">
                  <c:v>1800</c:v>
                </c:pt>
                <c:pt idx="7">
                  <c:v>2000</c:v>
                </c:pt>
                <c:pt idx="8">
                  <c:v>2100</c:v>
                </c:pt>
                <c:pt idx="9">
                  <c:v>2400</c:v>
                </c:pt>
                <c:pt idx="10">
                  <c:v>2500</c:v>
                </c:pt>
                <c:pt idx="11">
                  <c:v>3000</c:v>
                </c:pt>
                <c:pt idx="12">
                  <c:v>3200</c:v>
                </c:pt>
                <c:pt idx="13">
                  <c:v>3400</c:v>
                </c:pt>
                <c:pt idx="14">
                  <c:v>3600</c:v>
                </c:pt>
                <c:pt idx="15">
                  <c:v>3800</c:v>
                </c:pt>
                <c:pt idx="16">
                  <c:v>4000</c:v>
                </c:pt>
                <c:pt idx="17">
                  <c:v>5000</c:v>
                </c:pt>
              </c:numCache>
            </c:numRef>
          </c:xVal>
          <c:yVal>
            <c:numRef>
              <c:f>Hoja1!$BE$2:$BE$19</c:f>
              <c:numCache>
                <c:formatCode>General</c:formatCode>
                <c:ptCount val="18"/>
                <c:pt idx="0">
                  <c:v>0.166242196815499</c:v>
                </c:pt>
                <c:pt idx="1">
                  <c:v>-0.169486150874096</c:v>
                </c:pt>
                <c:pt idx="2">
                  <c:v>-0.130617343179156</c:v>
                </c:pt>
                <c:pt idx="3">
                  <c:v>-0.175478486150103</c:v>
                </c:pt>
                <c:pt idx="4">
                  <c:v>-0.264565314675103</c:v>
                </c:pt>
                <c:pt idx="5">
                  <c:v>-0.583767782549644</c:v>
                </c:pt>
                <c:pt idx="6">
                  <c:v>-0.630341028921297</c:v>
                </c:pt>
                <c:pt idx="7">
                  <c:v>-1.06113458604349</c:v>
                </c:pt>
                <c:pt idx="8">
                  <c:v>-1.56627049032796</c:v>
                </c:pt>
                <c:pt idx="9">
                  <c:v>-5.19274621011512</c:v>
                </c:pt>
                <c:pt idx="10">
                  <c:v>-6.93574972449313</c:v>
                </c:pt>
                <c:pt idx="11">
                  <c:v>-18.7108402154616</c:v>
                </c:pt>
                <c:pt idx="12">
                  <c:v>-22.3837281543842</c:v>
                </c:pt>
                <c:pt idx="13">
                  <c:v>-27.535014192042</c:v>
                </c:pt>
                <c:pt idx="14">
                  <c:v>-29.3704216591549</c:v>
                </c:pt>
                <c:pt idx="15">
                  <c:v>-33.1515463835559</c:v>
                </c:pt>
                <c:pt idx="16">
                  <c:v>-33.1515463835559</c:v>
                </c:pt>
                <c:pt idx="17">
                  <c:v>-36.4781748188864</c:v>
                </c:pt>
              </c:numCache>
            </c:numRef>
          </c:yVal>
          <c:smooth val="1"/>
        </c:ser>
        <c:axId val="96670590"/>
        <c:axId val="68864046"/>
      </c:scatterChart>
      <c:valAx>
        <c:axId val="96670590"/>
        <c:scaling>
          <c:logBase val="10"/>
          <c:orientation val="minMax"/>
          <c:max val="500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Frecuencia [Hz]</a:t>
                </a:r>
              </a:p>
            </c:rich>
          </c:tx>
          <c:layout>
            <c:manualLayout>
              <c:xMode val="edge"/>
              <c:yMode val="edge"/>
              <c:x val="0.427566225165563"/>
              <c:y val="0.924934383202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864046"/>
        <c:crossesAt val="-40"/>
        <c:crossBetween val="midCat"/>
      </c:valAx>
      <c:valAx>
        <c:axId val="688640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Módulo [dB]</a:t>
                </a:r>
              </a:p>
            </c:rich>
          </c:tx>
          <c:layout>
            <c:manualLayout>
              <c:xMode val="edge"/>
              <c:yMode val="edge"/>
              <c:x val="0.022232734153264"/>
              <c:y val="0.24015748031496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67059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Talkthrough con datos generados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37160701417"/>
          <c:y val="0.143963254593176"/>
          <c:w val="0.804588037472976"/>
          <c:h val="0.71981627296587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Hoja1!$Y$2:$Y$25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1500</c:v>
                </c:pt>
                <c:pt idx="11">
                  <c:v>1700</c:v>
                </c:pt>
                <c:pt idx="12">
                  <c:v>2000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  <c:pt idx="21">
                  <c:v>12000</c:v>
                </c:pt>
                <c:pt idx="22">
                  <c:v>13000</c:v>
                </c:pt>
                <c:pt idx="23">
                  <c:v>20000</c:v>
                </c:pt>
              </c:numCache>
            </c:numRef>
          </c:xVal>
          <c:yVal>
            <c:numRef>
              <c:f>Hoja1!$Z$2:$Z$25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-0.129320844984634</c:v>
                </c:pt>
                <c:pt idx="4">
                  <c:v>-0.164416542214655</c:v>
                </c:pt>
                <c:pt idx="5">
                  <c:v>-0.227931649711426</c:v>
                </c:pt>
                <c:pt idx="6">
                  <c:v>-0.304799331134737</c:v>
                </c:pt>
                <c:pt idx="7">
                  <c:v>-0.323204310956583</c:v>
                </c:pt>
                <c:pt idx="8">
                  <c:v>-0.341609290778429</c:v>
                </c:pt>
                <c:pt idx="9">
                  <c:v>-0.360014270600275</c:v>
                </c:pt>
                <c:pt idx="10">
                  <c:v>-0.396824230243967</c:v>
                </c:pt>
                <c:pt idx="11">
                  <c:v>-0.43363418988766</c:v>
                </c:pt>
                <c:pt idx="12">
                  <c:v>-0.488849129353198</c:v>
                </c:pt>
                <c:pt idx="13">
                  <c:v>-1.28915978453837</c:v>
                </c:pt>
                <c:pt idx="14">
                  <c:v>-1.82016906033062</c:v>
                </c:pt>
                <c:pt idx="15">
                  <c:v>-2.54209596729615</c:v>
                </c:pt>
                <c:pt idx="16">
                  <c:v>-3.42027941732761</c:v>
                </c:pt>
                <c:pt idx="17">
                  <c:v>-4.29846286735907</c:v>
                </c:pt>
                <c:pt idx="18">
                  <c:v>-5.17664631739053</c:v>
                </c:pt>
                <c:pt idx="19">
                  <c:v>-5.77591078493939</c:v>
                </c:pt>
                <c:pt idx="20">
                  <c:v>-6.37517525248826</c:v>
                </c:pt>
                <c:pt idx="21">
                  <c:v>-9.52453448119265</c:v>
                </c:pt>
                <c:pt idx="22">
                  <c:v>-10.2924104027066</c:v>
                </c:pt>
                <c:pt idx="23">
                  <c:v>-16.9019608002851</c:v>
                </c:pt>
              </c:numCache>
            </c:numRef>
          </c:yVal>
          <c:smooth val="1"/>
        </c:ser>
        <c:axId val="79530882"/>
        <c:axId val="76341327"/>
      </c:scatterChart>
      <c:valAx>
        <c:axId val="79530882"/>
        <c:scaling>
          <c:logBase val="10"/>
          <c:orientation val="minMax"/>
          <c:max val="2000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Frecuencia [Hz]</a:t>
                </a:r>
              </a:p>
            </c:rich>
          </c:tx>
          <c:layout>
            <c:manualLayout>
              <c:xMode val="edge"/>
              <c:yMode val="edge"/>
              <c:x val="0.427534386143658"/>
              <c:y val="0.924934383202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341327"/>
        <c:crossesAt val="-18"/>
        <c:crossBetween val="midCat"/>
      </c:valAx>
      <c:valAx>
        <c:axId val="763413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Módulo [dB]</a:t>
                </a:r>
              </a:p>
            </c:rich>
          </c:tx>
          <c:layout>
            <c:manualLayout>
              <c:xMode val="edge"/>
              <c:yMode val="edge"/>
              <c:x val="0.0222236372898625"/>
              <c:y val="0.24015748031496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53088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FIR equiripple (corregido)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4447592068"/>
          <c:y val="0.143963254593176"/>
          <c:w val="0.80459923346109"/>
          <c:h val="0.71981627296587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Hoja1!$Y$2:$Y$25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1500</c:v>
                </c:pt>
                <c:pt idx="11">
                  <c:v>1700</c:v>
                </c:pt>
                <c:pt idx="12">
                  <c:v>2000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  <c:pt idx="21">
                  <c:v>12000</c:v>
                </c:pt>
                <c:pt idx="22">
                  <c:v>13000</c:v>
                </c:pt>
                <c:pt idx="23">
                  <c:v>20000</c:v>
                </c:pt>
              </c:numCache>
            </c:numRef>
          </c:xVal>
          <c:yVal>
            <c:numRef>
              <c:f>Hoja1!$AA$2:$AA$25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0.129320844984634</c:v>
                </c:pt>
                <c:pt idx="4">
                  <c:v>0.164416542214655</c:v>
                </c:pt>
                <c:pt idx="5">
                  <c:v>0.227931649711426</c:v>
                </c:pt>
                <c:pt idx="6">
                  <c:v>-0.275964832001444</c:v>
                </c:pt>
                <c:pt idx="7">
                  <c:v>-0.640334982725177</c:v>
                </c:pt>
                <c:pt idx="8">
                  <c:v>-1.49379817633448</c:v>
                </c:pt>
                <c:pt idx="9">
                  <c:v>-1.73076513872105</c:v>
                </c:pt>
                <c:pt idx="10">
                  <c:v>-3.59102249904667</c:v>
                </c:pt>
                <c:pt idx="11">
                  <c:v>-6.16772988652815</c:v>
                </c:pt>
                <c:pt idx="12">
                  <c:v>-13.1100862110986</c:v>
                </c:pt>
                <c:pt idx="13">
                  <c:v>-22.9063276606267</c:v>
                </c:pt>
                <c:pt idx="14">
                  <c:v>-19.903553891995</c:v>
                </c:pt>
                <c:pt idx="15">
                  <c:v>-19.1816269850295</c:v>
                </c:pt>
                <c:pt idx="16">
                  <c:v>-20.188841871835</c:v>
                </c:pt>
                <c:pt idx="17">
                  <c:v>-25.5985375662428</c:v>
                </c:pt>
                <c:pt idx="18">
                  <c:v>-31.3015285014958</c:v>
                </c:pt>
                <c:pt idx="19">
                  <c:v>-23.5945108742155</c:v>
                </c:pt>
                <c:pt idx="20">
                  <c:v>-21.5836249209525</c:v>
                </c:pt>
              </c:numCache>
            </c:numRef>
          </c:yVal>
          <c:smooth val="1"/>
        </c:ser>
        <c:axId val="19287769"/>
        <c:axId val="84001069"/>
      </c:scatterChart>
      <c:valAx>
        <c:axId val="19287769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Frecuencia [Hz]</a:t>
                </a:r>
              </a:p>
            </c:rich>
          </c:tx>
          <c:layout>
            <c:manualLayout>
              <c:xMode val="edge"/>
              <c:yMode val="edge"/>
              <c:x val="0.427625974706769"/>
              <c:y val="0.924934383202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001069"/>
        <c:crossesAt val="-35"/>
        <c:crossBetween val="midCat"/>
      </c:valAx>
      <c:valAx>
        <c:axId val="840010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Módulo [dB]</a:t>
                </a:r>
              </a:p>
            </c:rich>
          </c:tx>
          <c:layout>
            <c:manualLayout>
              <c:xMode val="edge"/>
              <c:yMode val="edge"/>
              <c:x val="0.0222790118602975"/>
              <c:y val="0.24015748031496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28776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FIR Least Squares (corregido)</a:t>
            </a:r>
          </a:p>
        </c:rich>
      </c:tx>
      <c:layout>
        <c:manualLayout>
          <c:xMode val="edge"/>
          <c:yMode val="edge"/>
          <c:x val="0.278912351750072"/>
          <c:y val="0.024409448818897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27270755382"/>
          <c:y val="0.143963254593176"/>
          <c:w val="0.804620139905645"/>
          <c:h val="0.71981627296587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Hoja1!$AK$2:$AK$23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1700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4800</c:v>
                </c:pt>
                <c:pt idx="13">
                  <c:v>5000</c:v>
                </c:pt>
                <c:pt idx="14">
                  <c:v>5500</c:v>
                </c:pt>
                <c:pt idx="15">
                  <c:v>6000</c:v>
                </c:pt>
                <c:pt idx="16">
                  <c:v>6500</c:v>
                </c:pt>
                <c:pt idx="17">
                  <c:v>7000</c:v>
                </c:pt>
                <c:pt idx="18">
                  <c:v>7500</c:v>
                </c:pt>
                <c:pt idx="19">
                  <c:v>8000</c:v>
                </c:pt>
                <c:pt idx="20">
                  <c:v>9000</c:v>
                </c:pt>
                <c:pt idx="21">
                  <c:v>10000</c:v>
                </c:pt>
              </c:numCache>
            </c:numRef>
          </c:xVal>
          <c:yVal>
            <c:numRef>
              <c:f>Hoja1!$AR$2:$AR$23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0.129320844984634</c:v>
                </c:pt>
                <c:pt idx="3">
                  <c:v>0.129320844984634</c:v>
                </c:pt>
                <c:pt idx="4">
                  <c:v>0.221345744093864</c:v>
                </c:pt>
                <c:pt idx="5">
                  <c:v>0.0337016215625862</c:v>
                </c:pt>
                <c:pt idx="6">
                  <c:v>-0.235394323735696</c:v>
                </c:pt>
                <c:pt idx="7">
                  <c:v>-1.32496149292801</c:v>
                </c:pt>
                <c:pt idx="8">
                  <c:v>-4.06296501900226</c:v>
                </c:pt>
                <c:pt idx="9">
                  <c:v>-9.81806029438576</c:v>
                </c:pt>
                <c:pt idx="10">
                  <c:v>-22.3319971497043</c:v>
                </c:pt>
                <c:pt idx="11">
                  <c:v>-45.7776676596274</c:v>
                </c:pt>
                <c:pt idx="12">
                  <c:v>-45.5610895875377</c:v>
                </c:pt>
                <c:pt idx="13">
                  <c:v>-45.4167042061446</c:v>
                </c:pt>
                <c:pt idx="14">
                  <c:v>-44.9776124811289</c:v>
                </c:pt>
                <c:pt idx="15">
                  <c:v>-41.0166955749995</c:v>
                </c:pt>
                <c:pt idx="16">
                  <c:v>-26.5982037632634</c:v>
                </c:pt>
                <c:pt idx="17">
                  <c:v>-13.1594411653448</c:v>
                </c:pt>
                <c:pt idx="18">
                  <c:v>-6.25746324123798</c:v>
                </c:pt>
                <c:pt idx="19">
                  <c:v>-2.52540936194678</c:v>
                </c:pt>
                <c:pt idx="20">
                  <c:v>-0.89372960396299</c:v>
                </c:pt>
                <c:pt idx="21">
                  <c:v>-1.41162148571414</c:v>
                </c:pt>
              </c:numCache>
            </c:numRef>
          </c:yVal>
          <c:smooth val="1"/>
        </c:ser>
        <c:axId val="60838129"/>
        <c:axId val="18806964"/>
      </c:scatterChart>
      <c:valAx>
        <c:axId val="60838129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Frecuencia [Hz]</a:t>
                </a:r>
              </a:p>
            </c:rich>
          </c:tx>
          <c:layout>
            <c:manualLayout>
              <c:xMode val="edge"/>
              <c:yMode val="edge"/>
              <c:x val="0.427538328030084"/>
              <c:y val="0.924934383202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806964"/>
        <c:crossesAt val="-50"/>
        <c:crossBetween val="midCat"/>
      </c:valAx>
      <c:valAx>
        <c:axId val="18806964"/>
        <c:scaling>
          <c:orientation val="minMax"/>
          <c:max val="1"/>
          <c:min val="-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Módulo [dB]</a:t>
                </a:r>
              </a:p>
            </c:rich>
          </c:tx>
          <c:layout>
            <c:manualLayout>
              <c:xMode val="edge"/>
              <c:yMode val="edge"/>
              <c:x val="0.0222736476713914"/>
              <c:y val="0.24015748031496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83812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IIR Butterworth (corregido)</a:t>
            </a:r>
          </a:p>
        </c:rich>
      </c:tx>
      <c:layout>
        <c:manualLayout>
          <c:xMode val="edge"/>
          <c:yMode val="edge"/>
          <c:x val="0.285656119125175"/>
          <c:y val="0.0242782152230971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27852528007"/>
          <c:y val="0.143963254593176"/>
          <c:w val="0.804575899472468"/>
          <c:h val="0.71981627296587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Hoja1!$BA$2:$BA$19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1700</c:v>
                </c:pt>
                <c:pt idx="6">
                  <c:v>1800</c:v>
                </c:pt>
                <c:pt idx="7">
                  <c:v>2000</c:v>
                </c:pt>
                <c:pt idx="8">
                  <c:v>2100</c:v>
                </c:pt>
                <c:pt idx="9">
                  <c:v>2400</c:v>
                </c:pt>
                <c:pt idx="10">
                  <c:v>2500</c:v>
                </c:pt>
                <c:pt idx="11">
                  <c:v>3000</c:v>
                </c:pt>
                <c:pt idx="12">
                  <c:v>3200</c:v>
                </c:pt>
                <c:pt idx="13">
                  <c:v>3400</c:v>
                </c:pt>
                <c:pt idx="14">
                  <c:v>3600</c:v>
                </c:pt>
                <c:pt idx="15">
                  <c:v>3800</c:v>
                </c:pt>
                <c:pt idx="16">
                  <c:v>4000</c:v>
                </c:pt>
                <c:pt idx="17">
                  <c:v>5000</c:v>
                </c:pt>
              </c:numCache>
            </c:numRef>
          </c:xVal>
          <c:yVal>
            <c:numRef>
              <c:f>Hoja1!$BH$2:$BH$19</c:f>
              <c:numCache>
                <c:formatCode>General</c:formatCode>
                <c:ptCount val="18"/>
                <c:pt idx="0">
                  <c:v>0.166242196815499</c:v>
                </c:pt>
                <c:pt idx="1">
                  <c:v>-0.169486150874096</c:v>
                </c:pt>
                <c:pt idx="2">
                  <c:v>-0.0012964981945213</c:v>
                </c:pt>
                <c:pt idx="3">
                  <c:v>0.129320844984634</c:v>
                </c:pt>
                <c:pt idx="4">
                  <c:v>0.132258915568864</c:v>
                </c:pt>
                <c:pt idx="5">
                  <c:v>-0.150133592661984</c:v>
                </c:pt>
                <c:pt idx="6">
                  <c:v>-0.178301859211791</c:v>
                </c:pt>
                <c:pt idx="7">
                  <c:v>-0.572285456690293</c:v>
                </c:pt>
                <c:pt idx="8">
                  <c:v>-0.997390295456244</c:v>
                </c:pt>
                <c:pt idx="9">
                  <c:v>-4.38377281868786</c:v>
                </c:pt>
                <c:pt idx="10">
                  <c:v>-6.04674526754734</c:v>
                </c:pt>
                <c:pt idx="11">
                  <c:v>-17.4216804309233</c:v>
                </c:pt>
                <c:pt idx="12">
                  <c:v>-20.9883665146874</c:v>
                </c:pt>
                <c:pt idx="13">
                  <c:v>-26.0334506971867</c:v>
                </c:pt>
                <c:pt idx="14">
                  <c:v>-27.7626563091412</c:v>
                </c:pt>
                <c:pt idx="15">
                  <c:v>-31.4375791783837</c:v>
                </c:pt>
                <c:pt idx="16">
                  <c:v>-31.3313773232253</c:v>
                </c:pt>
                <c:pt idx="17">
                  <c:v>-33.9360788515902</c:v>
                </c:pt>
              </c:numCache>
            </c:numRef>
          </c:yVal>
          <c:smooth val="1"/>
        </c:ser>
        <c:axId val="44246280"/>
        <c:axId val="40008633"/>
      </c:scatterChart>
      <c:valAx>
        <c:axId val="44246280"/>
        <c:scaling>
          <c:logBase val="10"/>
          <c:orientation val="minMax"/>
          <c:max val="500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Frecuencia [Hz]</a:t>
                </a:r>
              </a:p>
            </c:rich>
          </c:tx>
          <c:layout>
            <c:manualLayout>
              <c:xMode val="edge"/>
              <c:yMode val="edge"/>
              <c:x val="0.427582596556538"/>
              <c:y val="0.924934383202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008633"/>
        <c:crossesAt val="-40"/>
        <c:crossBetween val="midCat"/>
      </c:valAx>
      <c:valAx>
        <c:axId val="40008633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A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AR" sz="1000" spc="-1" strike="noStrike">
                    <a:solidFill>
                      <a:srgbClr val="595959"/>
                    </a:solidFill>
                    <a:latin typeface="Calibri"/>
                  </a:rPr>
                  <a:t>Módulo [dB]</a:t>
                </a:r>
              </a:p>
            </c:rich>
          </c:tx>
          <c:layout>
            <c:manualLayout>
              <c:xMode val="edge"/>
              <c:yMode val="edge"/>
              <c:x val="0.0222778036295952"/>
              <c:y val="0.24015748031496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24628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9360</xdr:colOff>
      <xdr:row>20</xdr:row>
      <xdr:rowOff>42840</xdr:rowOff>
    </xdr:from>
    <xdr:to>
      <xdr:col>13</xdr:col>
      <xdr:colOff>760320</xdr:colOff>
      <xdr:row>34</xdr:row>
      <xdr:rowOff>118800</xdr:rowOff>
    </xdr:to>
    <xdr:graphicFrame>
      <xdr:nvGraphicFramePr>
        <xdr:cNvPr id="0" name="Gráfico 1"/>
        <xdr:cNvGraphicFramePr/>
      </xdr:nvGraphicFramePr>
      <xdr:xfrm>
        <a:off x="7197480" y="3852720"/>
        <a:ext cx="56278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1800</xdr:colOff>
      <xdr:row>27</xdr:row>
      <xdr:rowOff>77040</xdr:rowOff>
    </xdr:from>
    <xdr:to>
      <xdr:col>30</xdr:col>
      <xdr:colOff>11160</xdr:colOff>
      <xdr:row>41</xdr:row>
      <xdr:rowOff>153000</xdr:rowOff>
    </xdr:to>
    <xdr:graphicFrame>
      <xdr:nvGraphicFramePr>
        <xdr:cNvPr id="1" name="Gráfico 5"/>
        <xdr:cNvGraphicFramePr/>
      </xdr:nvGraphicFramePr>
      <xdr:xfrm>
        <a:off x="23382360" y="5220720"/>
        <a:ext cx="55213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36</xdr:col>
      <xdr:colOff>791640</xdr:colOff>
      <xdr:row>25</xdr:row>
      <xdr:rowOff>76320</xdr:rowOff>
    </xdr:from>
    <xdr:to>
      <xdr:col>43</xdr:col>
      <xdr:colOff>2160</xdr:colOff>
      <xdr:row>39</xdr:row>
      <xdr:rowOff>152280</xdr:rowOff>
    </xdr:to>
    <xdr:graphicFrame>
      <xdr:nvGraphicFramePr>
        <xdr:cNvPr id="2" name="Gráfico 6"/>
        <xdr:cNvGraphicFramePr/>
      </xdr:nvGraphicFramePr>
      <xdr:xfrm>
        <a:off x="37152360" y="4838760"/>
        <a:ext cx="6195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37</xdr:col>
      <xdr:colOff>26640</xdr:colOff>
      <xdr:row>56</xdr:row>
      <xdr:rowOff>69840</xdr:rowOff>
    </xdr:from>
    <xdr:to>
      <xdr:col>42</xdr:col>
      <xdr:colOff>1352160</xdr:colOff>
      <xdr:row>70</xdr:row>
      <xdr:rowOff>145440</xdr:rowOff>
    </xdr:to>
    <xdr:graphicFrame>
      <xdr:nvGraphicFramePr>
        <xdr:cNvPr id="3" name="Gráfico 7"/>
        <xdr:cNvGraphicFramePr/>
      </xdr:nvGraphicFramePr>
      <xdr:xfrm>
        <a:off x="37200240" y="10737720"/>
        <a:ext cx="60879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23400</xdr:colOff>
      <xdr:row>37</xdr:row>
      <xdr:rowOff>360</xdr:rowOff>
    </xdr:from>
    <xdr:to>
      <xdr:col>13</xdr:col>
      <xdr:colOff>799560</xdr:colOff>
      <xdr:row>51</xdr:row>
      <xdr:rowOff>75960</xdr:rowOff>
    </xdr:to>
    <xdr:graphicFrame>
      <xdr:nvGraphicFramePr>
        <xdr:cNvPr id="4" name="Gráfico 8"/>
        <xdr:cNvGraphicFramePr/>
      </xdr:nvGraphicFramePr>
      <xdr:xfrm>
        <a:off x="7211520" y="7048800"/>
        <a:ext cx="56530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25</xdr:col>
      <xdr:colOff>932040</xdr:colOff>
      <xdr:row>43</xdr:row>
      <xdr:rowOff>114480</xdr:rowOff>
    </xdr:from>
    <xdr:to>
      <xdr:col>29</xdr:col>
      <xdr:colOff>1066320</xdr:colOff>
      <xdr:row>57</xdr:row>
      <xdr:rowOff>190080</xdr:rowOff>
    </xdr:to>
    <xdr:graphicFrame>
      <xdr:nvGraphicFramePr>
        <xdr:cNvPr id="5" name="Gráfico 9"/>
        <xdr:cNvGraphicFramePr/>
      </xdr:nvGraphicFramePr>
      <xdr:xfrm>
        <a:off x="23182560" y="8305920"/>
        <a:ext cx="5493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36</xdr:col>
      <xdr:colOff>735480</xdr:colOff>
      <xdr:row>40</xdr:row>
      <xdr:rowOff>133200</xdr:rowOff>
    </xdr:from>
    <xdr:to>
      <xdr:col>42</xdr:col>
      <xdr:colOff>1382400</xdr:colOff>
      <xdr:row>55</xdr:row>
      <xdr:rowOff>18720</xdr:rowOff>
    </xdr:to>
    <xdr:graphicFrame>
      <xdr:nvGraphicFramePr>
        <xdr:cNvPr id="6" name="Gráfico 10"/>
        <xdr:cNvGraphicFramePr/>
      </xdr:nvGraphicFramePr>
      <xdr:xfrm>
        <a:off x="37096200" y="7753320"/>
        <a:ext cx="62222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36</xdr:col>
      <xdr:colOff>788040</xdr:colOff>
      <xdr:row>73</xdr:row>
      <xdr:rowOff>47520</xdr:rowOff>
    </xdr:from>
    <xdr:to>
      <xdr:col>42</xdr:col>
      <xdr:colOff>1401480</xdr:colOff>
      <xdr:row>87</xdr:row>
      <xdr:rowOff>123120</xdr:rowOff>
    </xdr:to>
    <xdr:graphicFrame>
      <xdr:nvGraphicFramePr>
        <xdr:cNvPr id="7" name="Gráfico 11"/>
        <xdr:cNvGraphicFramePr/>
      </xdr:nvGraphicFramePr>
      <xdr:xfrm>
        <a:off x="37148760" y="13953960"/>
        <a:ext cx="61887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4"/>
  <sheetViews>
    <sheetView showFormulas="false" showGridLines="true" showRowColHeaders="true" showZeros="true" rightToLeft="false" tabSelected="true" showOutlineSymbols="true" defaultGridColor="true" view="normal" topLeftCell="AH49" colorId="64" zoomScale="100" zoomScaleNormal="100" zoomScalePageLayoutView="100" workbookViewId="0">
      <selection pane="topLeft" activeCell="R35" activeCellId="0" sqref="R3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9.43"/>
    <col collapsed="false" customWidth="true" hidden="false" outlineLevel="0" max="3" min="3" style="0" width="10.71"/>
    <col collapsed="false" customWidth="true" hidden="false" outlineLevel="0" max="5" min="4" style="0" width="12.14"/>
    <col collapsed="false" customWidth="true" hidden="false" outlineLevel="0" max="6" min="6" style="0" width="16.71"/>
    <col collapsed="false" customWidth="true" hidden="false" outlineLevel="0" max="25" min="25" style="0" width="14"/>
    <col collapsed="false" customWidth="true" hidden="false" outlineLevel="0" max="26" min="26" style="0" width="12.71"/>
    <col collapsed="false" customWidth="true" hidden="false" outlineLevel="0" max="29" min="27" style="0" width="15.85"/>
    <col collapsed="false" customWidth="true" hidden="false" outlineLevel="0" max="30" min="30" style="0" width="14.43"/>
    <col collapsed="false" customWidth="true" hidden="false" outlineLevel="0" max="31" min="31" style="0" width="24.72"/>
    <col collapsed="false" customWidth="true" hidden="false" outlineLevel="0" max="32" min="32" style="0" width="22.71"/>
    <col collapsed="false" customWidth="true" hidden="false" outlineLevel="0" max="40" min="40" style="0" width="8.57"/>
    <col collapsed="false" customWidth="true" hidden="false" outlineLevel="0" max="41" min="41" style="0" width="12.71"/>
    <col collapsed="false" customWidth="true" hidden="false" outlineLevel="0" max="42" min="42" style="0" width="14"/>
    <col collapsed="false" customWidth="true" hidden="false" outlineLevel="0" max="44" min="43" style="0" width="15.85"/>
    <col collapsed="false" customWidth="true" hidden="false" outlineLevel="0" max="45" min="45" style="0" width="11.43"/>
    <col collapsed="false" customWidth="true" hidden="false" outlineLevel="0" max="46" min="46" style="0" width="14.43"/>
    <col collapsed="false" customWidth="true" hidden="false" outlineLevel="0" max="47" min="47" style="0" width="24.72"/>
    <col collapsed="false" customWidth="true" hidden="false" outlineLevel="0" max="48" min="48" style="0" width="22.71"/>
    <col collapsed="false" customWidth="true" hidden="false" outlineLevel="0" max="59" min="59" style="0" width="12.71"/>
    <col collapsed="false" customWidth="true" hidden="false" outlineLevel="0" max="60" min="60" style="0" width="15.85"/>
    <col collapsed="false" customWidth="true" hidden="false" outlineLevel="0" max="62" min="62" style="0" width="14.43"/>
    <col collapsed="false" customWidth="true" hidden="false" outlineLevel="0" max="63" min="63" style="0" width="24.72"/>
    <col collapsed="false" customWidth="true" hidden="false" outlineLevel="0" max="64" min="64" style="0" width="22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S1" s="0" t="s">
        <v>1</v>
      </c>
      <c r="T1" s="0" t="s">
        <v>2</v>
      </c>
      <c r="U1" s="2" t="s">
        <v>3</v>
      </c>
      <c r="V1" s="2" t="s">
        <v>4</v>
      </c>
      <c r="W1" s="0" t="s">
        <v>5</v>
      </c>
      <c r="X1" s="0" t="s">
        <v>6</v>
      </c>
      <c r="Y1" s="0" t="s">
        <v>7</v>
      </c>
      <c r="Z1" s="0" t="s">
        <v>8</v>
      </c>
      <c r="AA1" s="0" t="s">
        <v>9</v>
      </c>
      <c r="AJ1" s="0" t="s">
        <v>10</v>
      </c>
      <c r="AK1" s="0" t="s">
        <v>2</v>
      </c>
      <c r="AL1" s="2" t="s">
        <v>3</v>
      </c>
      <c r="AM1" s="2" t="s">
        <v>4</v>
      </c>
      <c r="AN1" s="0" t="s">
        <v>5</v>
      </c>
      <c r="AO1" s="0" t="s">
        <v>6</v>
      </c>
      <c r="AP1" s="0" t="s">
        <v>7</v>
      </c>
      <c r="AQ1" s="0" t="s">
        <v>8</v>
      </c>
      <c r="AR1" s="0" t="s">
        <v>9</v>
      </c>
      <c r="AZ1" s="0" t="s">
        <v>11</v>
      </c>
      <c r="BA1" s="0" t="s">
        <v>2</v>
      </c>
      <c r="BB1" s="2" t="s">
        <v>3</v>
      </c>
      <c r="BC1" s="2" t="s">
        <v>4</v>
      </c>
      <c r="BD1" s="0" t="s">
        <v>5</v>
      </c>
      <c r="BE1" s="0" t="s">
        <v>6</v>
      </c>
      <c r="BF1" s="0" t="s">
        <v>7</v>
      </c>
      <c r="BG1" s="0" t="s">
        <v>8</v>
      </c>
      <c r="BH1" s="0" t="s">
        <v>9</v>
      </c>
    </row>
    <row r="2" customFormat="false" ht="15" hidden="false" customHeight="false" outlineLevel="0" collapsed="false">
      <c r="A2" s="3" t="s">
        <v>2</v>
      </c>
      <c r="B2" s="4" t="s">
        <v>12</v>
      </c>
      <c r="C2" s="4" t="s">
        <v>13</v>
      </c>
      <c r="D2" s="3" t="s">
        <v>5</v>
      </c>
      <c r="E2" s="3"/>
      <c r="F2" s="3"/>
      <c r="T2" s="0" t="n">
        <v>100</v>
      </c>
      <c r="U2" s="0" t="n">
        <v>2090</v>
      </c>
      <c r="V2" s="0" t="n">
        <v>2090</v>
      </c>
      <c r="W2" s="0" t="n">
        <f aca="false">+V2/U2</f>
        <v>1</v>
      </c>
      <c r="X2" s="0" t="n">
        <f aca="false">20*LOG(W2,10)</f>
        <v>0</v>
      </c>
      <c r="Y2" s="0" t="n">
        <v>100</v>
      </c>
      <c r="Z2" s="5" t="n">
        <v>0</v>
      </c>
      <c r="AA2" s="0" t="n">
        <f aca="false">+X2-Z2</f>
        <v>0</v>
      </c>
      <c r="AK2" s="0" t="n">
        <v>100</v>
      </c>
      <c r="AL2" s="0" t="n">
        <v>2100</v>
      </c>
      <c r="AM2" s="0" t="n">
        <v>2100</v>
      </c>
      <c r="AN2" s="0" t="n">
        <f aca="false">+AM2/AL2</f>
        <v>1</v>
      </c>
      <c r="AO2" s="0" t="n">
        <f aca="false">20*LOG(AN2,10)</f>
        <v>0</v>
      </c>
      <c r="AP2" s="0" t="n">
        <v>100</v>
      </c>
      <c r="AQ2" s="5" t="n">
        <v>0</v>
      </c>
      <c r="AR2" s="0" t="n">
        <f aca="false">+AO2-AQ2</f>
        <v>0</v>
      </c>
      <c r="BA2" s="0" t="n">
        <v>100</v>
      </c>
      <c r="BB2" s="0" t="n">
        <v>2070</v>
      </c>
      <c r="BC2" s="0" t="n">
        <v>2110</v>
      </c>
      <c r="BD2" s="0" t="n">
        <f aca="false">+BC2/BB2</f>
        <v>1.01932367149758</v>
      </c>
      <c r="BE2" s="0" t="n">
        <f aca="false">20*LOG(BD2,10)</f>
        <v>0.166242196815499</v>
      </c>
      <c r="BF2" s="0" t="n">
        <v>100</v>
      </c>
      <c r="BG2" s="5" t="n">
        <v>0</v>
      </c>
      <c r="BH2" s="0" t="n">
        <f aca="false">+BE2-BG2</f>
        <v>0.166242196815499</v>
      </c>
    </row>
    <row r="3" customFormat="false" ht="15" hidden="false" customHeight="false" outlineLevel="0" collapsed="false">
      <c r="A3" s="3" t="n">
        <v>100</v>
      </c>
      <c r="B3" s="4" t="n">
        <v>2110</v>
      </c>
      <c r="C3" s="4" t="n">
        <v>2700</v>
      </c>
      <c r="D3" s="3"/>
      <c r="E3" s="3"/>
      <c r="F3" s="3"/>
      <c r="T3" s="0" t="n">
        <v>200</v>
      </c>
      <c r="U3" s="0" t="n">
        <v>2010</v>
      </c>
      <c r="V3" s="0" t="n">
        <v>2010</v>
      </c>
      <c r="W3" s="0" t="n">
        <f aca="false">+V3/U3</f>
        <v>1</v>
      </c>
      <c r="X3" s="0" t="n">
        <f aca="false">20*LOG(W3,10)</f>
        <v>0</v>
      </c>
      <c r="Y3" s="0" t="n">
        <v>200</v>
      </c>
      <c r="Z3" s="5" t="n">
        <v>0</v>
      </c>
      <c r="AA3" s="0" t="n">
        <f aca="false">+X3-Z3</f>
        <v>0</v>
      </c>
      <c r="AK3" s="0" t="n">
        <v>200</v>
      </c>
      <c r="AL3" s="0" t="n">
        <v>2000</v>
      </c>
      <c r="AM3" s="0" t="n">
        <v>2000</v>
      </c>
      <c r="AN3" s="0" t="n">
        <f aca="false">+AM3/AL3</f>
        <v>1</v>
      </c>
      <c r="AO3" s="0" t="n">
        <f aca="false">20*LOG(AN3,10)</f>
        <v>0</v>
      </c>
      <c r="AP3" s="0" t="n">
        <v>200</v>
      </c>
      <c r="AQ3" s="5" t="n">
        <v>0</v>
      </c>
      <c r="AR3" s="0" t="n">
        <f aca="false">+AO3-AQ3</f>
        <v>0</v>
      </c>
      <c r="BA3" s="0" t="n">
        <v>200</v>
      </c>
      <c r="BB3" s="0" t="n">
        <v>2070</v>
      </c>
      <c r="BC3" s="0" t="n">
        <v>2030</v>
      </c>
      <c r="BD3" s="0" t="n">
        <f aca="false">+BC3/BB3</f>
        <v>0.980676328502415</v>
      </c>
      <c r="BE3" s="0" t="n">
        <f aca="false">20*LOG(BD3,10)</f>
        <v>-0.169486150874096</v>
      </c>
      <c r="BF3" s="0" t="n">
        <v>200</v>
      </c>
      <c r="BG3" s="5" t="n">
        <v>0</v>
      </c>
      <c r="BH3" s="0" t="n">
        <f aca="false">+BE3-BG3</f>
        <v>-0.169486150874096</v>
      </c>
    </row>
    <row r="4" customFormat="false" ht="15" hidden="false" customHeight="false" outlineLevel="0" collapsed="false">
      <c r="A4" s="3" t="n">
        <v>200</v>
      </c>
      <c r="B4" s="3" t="n">
        <v>740</v>
      </c>
      <c r="C4" s="3" t="n">
        <v>650</v>
      </c>
      <c r="D4" s="3" t="n">
        <f aca="false">+C4/B4</f>
        <v>0.878378378378378</v>
      </c>
      <c r="E4" s="3"/>
      <c r="F4" s="3"/>
      <c r="T4" s="0" t="n">
        <v>300</v>
      </c>
      <c r="U4" s="0" t="n">
        <v>2000</v>
      </c>
      <c r="V4" s="0" t="n">
        <v>2000</v>
      </c>
      <c r="W4" s="0" t="n">
        <f aca="false">+V4/U4</f>
        <v>1</v>
      </c>
      <c r="X4" s="0" t="n">
        <f aca="false">20*LOG(W4,10)</f>
        <v>0</v>
      </c>
      <c r="Y4" s="0" t="n">
        <v>300</v>
      </c>
      <c r="Z4" s="5" t="n">
        <v>0</v>
      </c>
      <c r="AA4" s="0" t="n">
        <f aca="false">+X4-Z4</f>
        <v>0</v>
      </c>
      <c r="AK4" s="0" t="n">
        <v>500</v>
      </c>
      <c r="AL4" s="0" t="n">
        <v>2000</v>
      </c>
      <c r="AM4" s="0" t="n">
        <v>2000</v>
      </c>
      <c r="AN4" s="0" t="n">
        <f aca="false">+AM4/AL4</f>
        <v>1</v>
      </c>
      <c r="AO4" s="0" t="n">
        <f aca="false">20*LOG(AN4,10)</f>
        <v>0</v>
      </c>
      <c r="AP4" s="0" t="n">
        <v>500</v>
      </c>
      <c r="AQ4" s="5" t="n">
        <v>-0.129320844984634</v>
      </c>
      <c r="AR4" s="0" t="n">
        <f aca="false">+AO4-AQ4</f>
        <v>0.129320844984634</v>
      </c>
      <c r="BA4" s="0" t="n">
        <v>500</v>
      </c>
      <c r="BB4" s="0" t="n">
        <v>2010</v>
      </c>
      <c r="BC4" s="0" t="n">
        <v>1980</v>
      </c>
      <c r="BD4" s="0" t="n">
        <f aca="false">+BC4/BB4</f>
        <v>0.985074626865672</v>
      </c>
      <c r="BE4" s="0" t="n">
        <f aca="false">20*LOG(BD4,10)</f>
        <v>-0.130617343179156</v>
      </c>
      <c r="BF4" s="0" t="n">
        <v>500</v>
      </c>
      <c r="BG4" s="5" t="n">
        <v>-0.129320844984634</v>
      </c>
      <c r="BH4" s="0" t="n">
        <f aca="false">+BE4-BG4</f>
        <v>-0.0012964981945213</v>
      </c>
    </row>
    <row r="5" customFormat="false" ht="15" hidden="false" customHeight="true" outlineLevel="0" collapsed="false">
      <c r="A5" s="3" t="n">
        <v>500</v>
      </c>
      <c r="B5" s="3" t="n">
        <v>730</v>
      </c>
      <c r="C5" s="3" t="n">
        <v>695</v>
      </c>
      <c r="D5" s="3" t="n">
        <f aca="false">+C5/B5</f>
        <v>0.952054794520548</v>
      </c>
      <c r="E5" s="3"/>
      <c r="F5" s="3"/>
      <c r="O5" s="6" t="s">
        <v>14</v>
      </c>
      <c r="P5" s="6"/>
      <c r="Q5" s="6"/>
      <c r="T5" s="0" t="n">
        <v>500</v>
      </c>
      <c r="U5" s="0" t="n">
        <v>2000</v>
      </c>
      <c r="V5" s="0" t="n">
        <v>2000</v>
      </c>
      <c r="W5" s="0" t="n">
        <f aca="false">+V5/U5</f>
        <v>1</v>
      </c>
      <c r="X5" s="0" t="n">
        <f aca="false">20*LOG(W5,10)</f>
        <v>0</v>
      </c>
      <c r="Y5" s="0" t="n">
        <v>500</v>
      </c>
      <c r="Z5" s="5" t="n">
        <v>-0.129320844984634</v>
      </c>
      <c r="AA5" s="0" t="n">
        <f aca="false">+X5-Z5</f>
        <v>0.129320844984634</v>
      </c>
      <c r="AK5" s="0" t="n">
        <v>1000</v>
      </c>
      <c r="AL5" s="0" t="n">
        <v>2000</v>
      </c>
      <c r="AM5" s="0" t="n">
        <v>1960</v>
      </c>
      <c r="AN5" s="0" t="n">
        <f aca="false">+AM5/AL5</f>
        <v>0.98</v>
      </c>
      <c r="AO5" s="0" t="n">
        <f aca="false">20*LOG(AN5,10)</f>
        <v>-0.175478486150103</v>
      </c>
      <c r="AP5" s="0" t="n">
        <v>1000</v>
      </c>
      <c r="AQ5" s="5" t="n">
        <v>-0.304799331134737</v>
      </c>
      <c r="AR5" s="0" t="n">
        <f aca="false">+AO5-AQ5</f>
        <v>0.129320844984634</v>
      </c>
      <c r="BA5" s="0" t="n">
        <v>1000</v>
      </c>
      <c r="BB5" s="0" t="n">
        <v>2000</v>
      </c>
      <c r="BC5" s="0" t="n">
        <v>1960</v>
      </c>
      <c r="BD5" s="0" t="n">
        <f aca="false">+BC5/BB5</f>
        <v>0.98</v>
      </c>
      <c r="BE5" s="0" t="n">
        <f aca="false">20*LOG(BD5,10)</f>
        <v>-0.175478486150103</v>
      </c>
      <c r="BF5" s="0" t="n">
        <v>1000</v>
      </c>
      <c r="BG5" s="5" t="n">
        <v>-0.304799331134737</v>
      </c>
      <c r="BH5" s="0" t="n">
        <f aca="false">+BE5-BG5</f>
        <v>0.129320844984634</v>
      </c>
    </row>
    <row r="6" customFormat="false" ht="15" hidden="false" customHeight="false" outlineLevel="0" collapsed="false">
      <c r="A6" s="3" t="n">
        <v>1000</v>
      </c>
      <c r="B6" s="3" t="n">
        <v>728</v>
      </c>
      <c r="C6" s="3" t="n">
        <v>685</v>
      </c>
      <c r="D6" s="3" t="n">
        <f aca="false">+C6/B6</f>
        <v>0.940934065934066</v>
      </c>
      <c r="E6" s="3"/>
      <c r="F6" s="3"/>
      <c r="O6" s="6"/>
      <c r="P6" s="6"/>
      <c r="Q6" s="6"/>
      <c r="T6" s="0" t="n">
        <v>600</v>
      </c>
      <c r="U6" s="0" t="n">
        <v>2030</v>
      </c>
      <c r="V6" s="0" t="n">
        <v>2030</v>
      </c>
      <c r="W6" s="0" t="n">
        <f aca="false">+V6/U6</f>
        <v>1</v>
      </c>
      <c r="X6" s="0" t="n">
        <f aca="false">20*LOG(W6,10)</f>
        <v>0</v>
      </c>
      <c r="Y6" s="0" t="n">
        <v>600</v>
      </c>
      <c r="Z6" s="0" t="n">
        <f aca="false">+(Z5-Z8)/(Y5-Y8)*(Y6-Y5)+Z5</f>
        <v>-0.164416542214655</v>
      </c>
      <c r="AA6" s="0" t="n">
        <f aca="false">+X6-Z6</f>
        <v>0.164416542214655</v>
      </c>
      <c r="AK6" s="0" t="n">
        <v>1500</v>
      </c>
      <c r="AL6" s="0" t="n">
        <v>2000</v>
      </c>
      <c r="AM6" s="0" t="n">
        <v>1960</v>
      </c>
      <c r="AN6" s="0" t="n">
        <f aca="false">+AM6/AL6</f>
        <v>0.98</v>
      </c>
      <c r="AO6" s="0" t="n">
        <f aca="false">20*LOG(AN6,10)</f>
        <v>-0.175478486150103</v>
      </c>
      <c r="AP6" s="0" t="n">
        <v>1500</v>
      </c>
      <c r="AQ6" s="5" t="n">
        <v>-0.396824230243967</v>
      </c>
      <c r="AR6" s="0" t="n">
        <f aca="false">+AO6-AQ6</f>
        <v>0.221345744093864</v>
      </c>
      <c r="BA6" s="0" t="n">
        <v>1500</v>
      </c>
      <c r="BB6" s="0" t="n">
        <v>2000</v>
      </c>
      <c r="BC6" s="0" t="n">
        <v>1940</v>
      </c>
      <c r="BD6" s="0" t="n">
        <f aca="false">+BC6/BB6</f>
        <v>0.97</v>
      </c>
      <c r="BE6" s="0" t="n">
        <f aca="false">20*LOG(BD6,10)</f>
        <v>-0.264565314675103</v>
      </c>
      <c r="BF6" s="0" t="n">
        <v>1500</v>
      </c>
      <c r="BG6" s="5" t="n">
        <v>-0.396824230243967</v>
      </c>
      <c r="BH6" s="0" t="n">
        <f aca="false">+BE6-BG6</f>
        <v>0.132258915568864</v>
      </c>
    </row>
    <row r="7" customFormat="false" ht="15" hidden="false" customHeight="false" outlineLevel="0" collapsed="false">
      <c r="A7" s="3" t="n">
        <v>2000</v>
      </c>
      <c r="B7" s="3" t="n">
        <v>727</v>
      </c>
      <c r="C7" s="3" t="n">
        <v>662</v>
      </c>
      <c r="D7" s="3" t="n">
        <f aca="false">+C7/B7</f>
        <v>0.910591471801926</v>
      </c>
      <c r="E7" s="3"/>
      <c r="F7" s="3"/>
      <c r="O7" s="6"/>
      <c r="P7" s="6"/>
      <c r="Q7" s="6"/>
      <c r="T7" s="0" t="n">
        <v>800</v>
      </c>
      <c r="U7" s="0" t="n">
        <v>2030</v>
      </c>
      <c r="V7" s="0" t="n">
        <v>2030</v>
      </c>
      <c r="W7" s="0" t="n">
        <f aca="false">+V7/U7</f>
        <v>1</v>
      </c>
      <c r="X7" s="0" t="n">
        <f aca="false">20*LOG(W7,10)</f>
        <v>0</v>
      </c>
      <c r="Y7" s="0" t="n">
        <v>800</v>
      </c>
      <c r="Z7" s="0" t="n">
        <f aca="false">+(Z6-Z9)/(Y6-Y9)*(Y7-Y6)+Z6</f>
        <v>-0.227931649711426</v>
      </c>
      <c r="AA7" s="0" t="n">
        <f aca="false">+X7-Z7</f>
        <v>0.227931649711426</v>
      </c>
      <c r="AD7" s="7" t="s">
        <v>15</v>
      </c>
      <c r="AE7" s="8" t="s">
        <v>16</v>
      </c>
      <c r="AF7" s="9" t="s">
        <v>17</v>
      </c>
      <c r="AK7" s="0" t="n">
        <v>1700</v>
      </c>
      <c r="AL7" s="0" t="n">
        <v>2000</v>
      </c>
      <c r="AM7" s="0" t="n">
        <v>1910</v>
      </c>
      <c r="AN7" s="0" t="n">
        <f aca="false">+AM7/AL7</f>
        <v>0.955</v>
      </c>
      <c r="AO7" s="0" t="n">
        <f aca="false">20*LOG(AN7,10)</f>
        <v>-0.399932568325073</v>
      </c>
      <c r="AP7" s="0" t="n">
        <v>1700</v>
      </c>
      <c r="AQ7" s="5" t="n">
        <v>-0.43363418988766</v>
      </c>
      <c r="AR7" s="0" t="n">
        <f aca="false">+AO7-AQ7</f>
        <v>0.0337016215625862</v>
      </c>
      <c r="BA7" s="0" t="n">
        <v>1700</v>
      </c>
      <c r="BB7" s="0" t="n">
        <v>2000</v>
      </c>
      <c r="BC7" s="0" t="n">
        <v>1870</v>
      </c>
      <c r="BD7" s="0" t="n">
        <f aca="false">+BC7/BB7</f>
        <v>0.935</v>
      </c>
      <c r="BE7" s="0" t="n">
        <f aca="false">20*LOG(BD7,10)</f>
        <v>-0.583767782549644</v>
      </c>
      <c r="BF7" s="0" t="n">
        <v>1700</v>
      </c>
      <c r="BG7" s="5" t="n">
        <v>-0.43363418988766</v>
      </c>
      <c r="BH7" s="0" t="n">
        <f aca="false">+BE7-BG7</f>
        <v>-0.150133592661984</v>
      </c>
    </row>
    <row r="8" customFormat="false" ht="15" hidden="false" customHeight="false" outlineLevel="0" collapsed="false">
      <c r="A8" s="3" t="n">
        <v>3000</v>
      </c>
      <c r="B8" s="3" t="n">
        <v>724</v>
      </c>
      <c r="C8" s="3" t="n">
        <v>620</v>
      </c>
      <c r="D8" s="3" t="n">
        <f aca="false">+C8/B8</f>
        <v>0.856353591160221</v>
      </c>
      <c r="E8" s="3"/>
      <c r="F8" s="3"/>
      <c r="T8" s="0" t="n">
        <v>1000</v>
      </c>
      <c r="U8" s="0" t="n">
        <v>2010</v>
      </c>
      <c r="V8" s="0" t="n">
        <v>1880</v>
      </c>
      <c r="W8" s="0" t="n">
        <f aca="false">+V8/U8</f>
        <v>0.935323383084577</v>
      </c>
      <c r="X8" s="0" t="n">
        <f aca="false">20*LOG(W8,10)</f>
        <v>-0.580764163136181</v>
      </c>
      <c r="Y8" s="0" t="n">
        <v>1000</v>
      </c>
      <c r="Z8" s="5" t="n">
        <v>-0.304799331134737</v>
      </c>
      <c r="AA8" s="0" t="n">
        <f aca="false">+X8-Z8</f>
        <v>-0.275964832001444</v>
      </c>
      <c r="AD8" s="10" t="n">
        <v>1000</v>
      </c>
      <c r="AE8" s="10" t="n">
        <v>1</v>
      </c>
      <c r="AF8" s="10" t="n">
        <v>0.27</v>
      </c>
      <c r="AK8" s="0" t="n">
        <v>2000</v>
      </c>
      <c r="AL8" s="0" t="n">
        <v>2000</v>
      </c>
      <c r="AM8" s="0" t="n">
        <v>1840</v>
      </c>
      <c r="AN8" s="0" t="n">
        <f aca="false">+AM8/AL8</f>
        <v>0.92</v>
      </c>
      <c r="AO8" s="0" t="n">
        <f aca="false">20*LOG(AN8,10)</f>
        <v>-0.724243453088894</v>
      </c>
      <c r="AP8" s="0" t="n">
        <v>2000</v>
      </c>
      <c r="AQ8" s="5" t="n">
        <v>-0.488849129353198</v>
      </c>
      <c r="AR8" s="0" t="n">
        <f aca="false">+AO8-AQ8</f>
        <v>-0.235394323735696</v>
      </c>
      <c r="BA8" s="0" t="n">
        <v>1800</v>
      </c>
      <c r="BB8" s="0" t="n">
        <v>2000</v>
      </c>
      <c r="BC8" s="0" t="n">
        <v>1860</v>
      </c>
      <c r="BD8" s="0" t="n">
        <f aca="false">+BC8/BB8</f>
        <v>0.93</v>
      </c>
      <c r="BE8" s="0" t="n">
        <f aca="false">20*LOG(BD8,10)</f>
        <v>-0.630341028921297</v>
      </c>
      <c r="BF8" s="0" t="n">
        <v>1800</v>
      </c>
      <c r="BG8" s="0" t="n">
        <f aca="false">+($BG$7-$BG$9)/($BF$7-$BF$9)*(BF8-$BF$7)+$BG$7</f>
        <v>-0.452039169709506</v>
      </c>
      <c r="BH8" s="0" t="n">
        <f aca="false">+BE8-BG8</f>
        <v>-0.178301859211791</v>
      </c>
    </row>
    <row r="9" customFormat="false" ht="15" hidden="false" customHeight="false" outlineLevel="0" collapsed="false">
      <c r="A9" s="3" t="n">
        <v>4000</v>
      </c>
      <c r="B9" s="3" t="n">
        <v>720</v>
      </c>
      <c r="C9" s="3" t="n">
        <v>566</v>
      </c>
      <c r="D9" s="3" t="n">
        <f aca="false">+C9/B9</f>
        <v>0.786111111111111</v>
      </c>
      <c r="E9" s="3"/>
      <c r="F9" s="3"/>
      <c r="T9" s="0" t="n">
        <v>1100</v>
      </c>
      <c r="U9" s="0" t="n">
        <v>2000</v>
      </c>
      <c r="V9" s="0" t="n">
        <v>1790</v>
      </c>
      <c r="W9" s="0" t="n">
        <f aca="false">+V9/U9</f>
        <v>0.895</v>
      </c>
      <c r="X9" s="0" t="n">
        <f aca="false">20*LOG(W9,10)</f>
        <v>-0.96353929368176</v>
      </c>
      <c r="Y9" s="0" t="n">
        <v>1100</v>
      </c>
      <c r="Z9" s="0" t="n">
        <f aca="false">+($Z$8-$Z$14)/($Y$8-$Y$14)*(Y9-$Y$8)+$Z$8</f>
        <v>-0.323204310956583</v>
      </c>
      <c r="AA9" s="0" t="n">
        <f aca="false">+X9-Z9</f>
        <v>-0.640334982725177</v>
      </c>
      <c r="AD9" s="10" t="n">
        <v>2000</v>
      </c>
      <c r="AE9" s="10" t="n">
        <v>20</v>
      </c>
      <c r="AF9" s="10" t="n">
        <v>13.11</v>
      </c>
      <c r="AK9" s="0" t="n">
        <v>2500</v>
      </c>
      <c r="AL9" s="0" t="n">
        <v>2000</v>
      </c>
      <c r="AM9" s="0" t="n">
        <v>1550</v>
      </c>
      <c r="AN9" s="0" t="n">
        <f aca="false">+AM9/AL9</f>
        <v>0.775</v>
      </c>
      <c r="AO9" s="0" t="n">
        <f aca="false">20*LOG(AN9,10)</f>
        <v>-2.21396594987379</v>
      </c>
      <c r="AP9" s="0" t="n">
        <v>2500</v>
      </c>
      <c r="AQ9" s="0" t="n">
        <f aca="false">+($AQ$8-$AQ$10)/($AP$8-$AP$10)*(AP9-$AP$8)+$AQ$8</f>
        <v>-0.889004456945784</v>
      </c>
      <c r="AR9" s="0" t="n">
        <f aca="false">+AO9-AQ9</f>
        <v>-1.32496149292801</v>
      </c>
      <c r="BA9" s="0" t="n">
        <v>2000</v>
      </c>
      <c r="BB9" s="0" t="n">
        <v>2000</v>
      </c>
      <c r="BC9" s="0" t="n">
        <v>1770</v>
      </c>
      <c r="BD9" s="0" t="n">
        <f aca="false">+BC9/BB9</f>
        <v>0.885</v>
      </c>
      <c r="BE9" s="0" t="n">
        <f aca="false">20*LOG(BD9,10)</f>
        <v>-1.06113458604349</v>
      </c>
      <c r="BF9" s="0" t="n">
        <v>2000</v>
      </c>
      <c r="BG9" s="5" t="n">
        <v>-0.488849129353198</v>
      </c>
      <c r="BH9" s="0" t="n">
        <f aca="false">+BE9-BG9</f>
        <v>-0.572285456690293</v>
      </c>
    </row>
    <row r="10" customFormat="false" ht="15" hidden="false" customHeight="false" outlineLevel="0" collapsed="false">
      <c r="A10" s="3" t="n">
        <v>5000</v>
      </c>
      <c r="B10" s="3" t="n">
        <v>719</v>
      </c>
      <c r="C10" s="3" t="n">
        <v>515</v>
      </c>
      <c r="D10" s="3" t="n">
        <f aca="false">+C10/B10</f>
        <v>0.716272600834492</v>
      </c>
      <c r="E10" s="3"/>
      <c r="F10" s="3"/>
      <c r="T10" s="0" t="n">
        <v>1200</v>
      </c>
      <c r="U10" s="0" t="n">
        <v>2100</v>
      </c>
      <c r="V10" s="0" t="n">
        <v>1700</v>
      </c>
      <c r="W10" s="0" t="n">
        <f aca="false">+V10/U10</f>
        <v>0.80952380952381</v>
      </c>
      <c r="X10" s="0" t="n">
        <f aca="false">20*LOG(W10,10)</f>
        <v>-1.83540746711291</v>
      </c>
      <c r="Y10" s="0" t="n">
        <v>1200</v>
      </c>
      <c r="Z10" s="0" t="n">
        <f aca="false">+($Z$8-$Z$14)/($Y$8-$Y$14)*(Y10-$Y$8)+$Z$8</f>
        <v>-0.341609290778429</v>
      </c>
      <c r="AA10" s="0" t="n">
        <f aca="false">+X10-Z10</f>
        <v>-1.49379817633448</v>
      </c>
      <c r="AK10" s="0" t="n">
        <v>3000</v>
      </c>
      <c r="AL10" s="0" t="n">
        <v>2000</v>
      </c>
      <c r="AM10" s="0" t="n">
        <v>1080</v>
      </c>
      <c r="AN10" s="0" t="n">
        <f aca="false">+AM10/AL10</f>
        <v>0.54</v>
      </c>
      <c r="AO10" s="0" t="n">
        <f aca="false">20*LOG(AN10,10)</f>
        <v>-5.35212480354063</v>
      </c>
      <c r="AP10" s="0" t="n">
        <v>3000</v>
      </c>
      <c r="AQ10" s="5" t="n">
        <v>-1.28915978453837</v>
      </c>
      <c r="AR10" s="0" t="n">
        <f aca="false">+AO10-AQ10</f>
        <v>-4.06296501900226</v>
      </c>
      <c r="BA10" s="0" t="n">
        <v>2100</v>
      </c>
      <c r="BB10" s="0" t="n">
        <v>2000</v>
      </c>
      <c r="BC10" s="0" t="n">
        <v>1670</v>
      </c>
      <c r="BD10" s="0" t="n">
        <f aca="false">+BC10/BB10</f>
        <v>0.835</v>
      </c>
      <c r="BE10" s="0" t="n">
        <f aca="false">20*LOG(BD10,10)</f>
        <v>-1.56627049032796</v>
      </c>
      <c r="BF10" s="0" t="n">
        <v>2100</v>
      </c>
      <c r="BG10" s="0" t="n">
        <f aca="false">+($BG$9-$BG$12)/($BF$9-$BF$12)*(BF10-$BF$9)+$BG$9</f>
        <v>-0.568880194871715</v>
      </c>
      <c r="BH10" s="0" t="n">
        <f aca="false">+BE10-BG10</f>
        <v>-0.997390295456244</v>
      </c>
    </row>
    <row r="11" customFormat="false" ht="15" hidden="false" customHeight="false" outlineLevel="0" collapsed="false">
      <c r="A11" s="3" t="n">
        <v>10000</v>
      </c>
      <c r="B11" s="3" t="n">
        <v>710</v>
      </c>
      <c r="C11" s="3" t="n">
        <v>290</v>
      </c>
      <c r="D11" s="3" t="n">
        <f aca="false">+C11/B11</f>
        <v>0.408450704225352</v>
      </c>
      <c r="E11" s="3"/>
      <c r="F11" s="3"/>
      <c r="T11" s="0" t="n">
        <v>1300</v>
      </c>
      <c r="U11" s="0" t="n">
        <v>2010</v>
      </c>
      <c r="V11" s="0" t="n">
        <v>1580</v>
      </c>
      <c r="W11" s="0" t="n">
        <f aca="false">+V11/U11</f>
        <v>0.786069651741293</v>
      </c>
      <c r="X11" s="0" t="n">
        <f aca="false">20*LOG(W11,10)</f>
        <v>-2.09077940932132</v>
      </c>
      <c r="Y11" s="0" t="n">
        <v>1300</v>
      </c>
      <c r="Z11" s="0" t="n">
        <f aca="false">+($Z$8-$Z$14)/($Y$8-$Y$14)*(Y11-$Y$8)+$Z$8</f>
        <v>-0.360014270600275</v>
      </c>
      <c r="AA11" s="0" t="n">
        <f aca="false">+X11-Z11</f>
        <v>-1.73076513872105</v>
      </c>
      <c r="AK11" s="0" t="n">
        <v>3500</v>
      </c>
      <c r="AL11" s="0" t="n">
        <v>2000</v>
      </c>
      <c r="AM11" s="0" t="n">
        <v>540</v>
      </c>
      <c r="AN11" s="0" t="n">
        <f aca="false">+AM11/AL11</f>
        <v>0.27</v>
      </c>
      <c r="AO11" s="0" t="n">
        <f aca="false">20*LOG(AN11,10)</f>
        <v>-11.3727247168203</v>
      </c>
      <c r="AP11" s="0" t="n">
        <v>3500</v>
      </c>
      <c r="AQ11" s="0" t="n">
        <f aca="false">+($AQ$10-$AQ$12)/($AP$10-$AP$12)*(AP11-$AP$10)+$AQ$10</f>
        <v>-1.5546644224345</v>
      </c>
      <c r="AR11" s="0" t="n">
        <f aca="false">+AO11-AQ11</f>
        <v>-9.81806029438576</v>
      </c>
      <c r="BA11" s="0" t="n">
        <v>2400</v>
      </c>
      <c r="BB11" s="0" t="n">
        <v>2000</v>
      </c>
      <c r="BC11" s="0" t="n">
        <v>1100</v>
      </c>
      <c r="BD11" s="0" t="n">
        <f aca="false">+BC11/BB11</f>
        <v>0.55</v>
      </c>
      <c r="BE11" s="0" t="n">
        <f aca="false">20*LOG(BD11,10)</f>
        <v>-5.19274621011512</v>
      </c>
      <c r="BF11" s="0" t="n">
        <v>2400</v>
      </c>
      <c r="BG11" s="0" t="n">
        <f aca="false">+($BG$9-$BG$12)/($BF$9-$BF$12)*(BF11-$BF$9)+$BG$9</f>
        <v>-0.808973391427267</v>
      </c>
      <c r="BH11" s="0" t="n">
        <f aca="false">+BE11-BG11</f>
        <v>-4.38377281868786</v>
      </c>
    </row>
    <row r="12" customFormat="false" ht="15" hidden="false" customHeight="false" outlineLevel="0" collapsed="false">
      <c r="A12" s="3" t="n">
        <v>12000</v>
      </c>
      <c r="B12" s="3" t="n">
        <v>700</v>
      </c>
      <c r="C12" s="3" t="n">
        <v>225</v>
      </c>
      <c r="D12" s="3" t="n">
        <f aca="false">+C12/B12</f>
        <v>0.321428571428571</v>
      </c>
      <c r="E12" s="3"/>
      <c r="F12" s="3"/>
      <c r="T12" s="0" t="n">
        <v>1500</v>
      </c>
      <c r="U12" s="0" t="n">
        <v>2010</v>
      </c>
      <c r="V12" s="0" t="n">
        <v>1270</v>
      </c>
      <c r="W12" s="0" t="n">
        <f aca="false">+V12/U12</f>
        <v>0.6318407960199</v>
      </c>
      <c r="X12" s="0" t="n">
        <f aca="false">20*LOG(W12,10)</f>
        <v>-3.98784672929064</v>
      </c>
      <c r="Y12" s="0" t="n">
        <v>1500</v>
      </c>
      <c r="Z12" s="0" t="n">
        <f aca="false">+($Z$8-$Z$14)/($Y$8-$Y$14)*(Y12-$Y$8)+$Z$8</f>
        <v>-0.396824230243967</v>
      </c>
      <c r="AA12" s="0" t="n">
        <f aca="false">+X12-Z12</f>
        <v>-3.59102249904667</v>
      </c>
      <c r="AK12" s="0" t="n">
        <v>4000</v>
      </c>
      <c r="AL12" s="0" t="n">
        <v>2000</v>
      </c>
      <c r="AM12" s="0" t="n">
        <v>124</v>
      </c>
      <c r="AN12" s="0" t="n">
        <f aca="false">+AM12/AL12</f>
        <v>0.062</v>
      </c>
      <c r="AO12" s="0" t="n">
        <f aca="false">20*LOG(AN12,10)</f>
        <v>-24.1521662100349</v>
      </c>
      <c r="AP12" s="0" t="n">
        <v>4000</v>
      </c>
      <c r="AQ12" s="5" t="n">
        <v>-1.82016906033062</v>
      </c>
      <c r="AR12" s="0" t="n">
        <f aca="false">+AO12-AQ12</f>
        <v>-22.3319971497043</v>
      </c>
      <c r="BA12" s="0" t="n">
        <v>2500</v>
      </c>
      <c r="BB12" s="0" t="n">
        <v>2000</v>
      </c>
      <c r="BC12" s="0" t="n">
        <v>900</v>
      </c>
      <c r="BD12" s="0" t="n">
        <f aca="false">+BC12/BB12</f>
        <v>0.45</v>
      </c>
      <c r="BE12" s="0" t="n">
        <f aca="false">20*LOG(BD12,10)</f>
        <v>-6.93574972449313</v>
      </c>
      <c r="BF12" s="0" t="n">
        <v>2500</v>
      </c>
      <c r="BG12" s="5" t="n">
        <f aca="false">+($AQ$8-$AQ$10)/($AP$8-$AP$10)*(BF12-$AP$8)+$AQ$8</f>
        <v>-0.889004456945784</v>
      </c>
      <c r="BH12" s="0" t="n">
        <f aca="false">+BE12-BG12</f>
        <v>-6.04674526754734</v>
      </c>
    </row>
    <row r="13" customFormat="false" ht="15" hidden="false" customHeight="false" outlineLevel="0" collapsed="false">
      <c r="A13" s="3" t="n">
        <v>13000</v>
      </c>
      <c r="B13" s="3" t="n">
        <v>700</v>
      </c>
      <c r="C13" s="3" t="n">
        <v>200</v>
      </c>
      <c r="D13" s="3" t="n">
        <f aca="false">+C13/B13</f>
        <v>0.285714285714286</v>
      </c>
      <c r="E13" s="3"/>
      <c r="F13" s="3"/>
      <c r="T13" s="0" t="n">
        <v>1700</v>
      </c>
      <c r="U13" s="0" t="n">
        <v>2010</v>
      </c>
      <c r="V13" s="0" t="n">
        <v>940</v>
      </c>
      <c r="W13" s="0" t="n">
        <f aca="false">+V13/U13</f>
        <v>0.467661691542289</v>
      </c>
      <c r="X13" s="0" t="n">
        <f aca="false">20*LOG(W13,10)</f>
        <v>-6.6013640764158</v>
      </c>
      <c r="Y13" s="0" t="n">
        <v>1700</v>
      </c>
      <c r="Z13" s="0" t="n">
        <f aca="false">+($Z$8-$Z$14)/($Y$8-$Y$14)*(Y13-$Y$8)+$Z$8</f>
        <v>-0.43363418988766</v>
      </c>
      <c r="AA13" s="0" t="n">
        <f aca="false">+X13-Z13</f>
        <v>-6.16772988652815</v>
      </c>
      <c r="AK13" s="0" t="n">
        <v>4500</v>
      </c>
      <c r="AL13" s="0" t="n">
        <v>2000</v>
      </c>
      <c r="AM13" s="0" t="n">
        <v>8</v>
      </c>
      <c r="AN13" s="0" t="n">
        <f aca="false">+AM13/AL13</f>
        <v>0.004</v>
      </c>
      <c r="AO13" s="0" t="n">
        <f aca="false">20*LOG(AN13,10)</f>
        <v>-47.9588001734407</v>
      </c>
      <c r="AP13" s="0" t="n">
        <v>4500</v>
      </c>
      <c r="AQ13" s="0" t="n">
        <f aca="false">+($AQ$12-$AQ$15)/($AP$12-$AP$15)*(AP13-$AP$12)+$AQ$12</f>
        <v>-2.18113251381339</v>
      </c>
      <c r="AR13" s="0" t="n">
        <f aca="false">+AO13-AQ13</f>
        <v>-45.7776676596274</v>
      </c>
      <c r="BA13" s="0" t="n">
        <v>3000</v>
      </c>
      <c r="BB13" s="0" t="n">
        <v>2000</v>
      </c>
      <c r="BC13" s="0" t="n">
        <v>232</v>
      </c>
      <c r="BD13" s="0" t="n">
        <f aca="false">+BC13/BB13</f>
        <v>0.116</v>
      </c>
      <c r="BE13" s="0" t="n">
        <f aca="false">20*LOG(BD13,10)</f>
        <v>-18.7108402154616</v>
      </c>
      <c r="BF13" s="0" t="n">
        <v>3000</v>
      </c>
      <c r="BG13" s="5" t="n">
        <v>-1.28915978453837</v>
      </c>
      <c r="BH13" s="0" t="n">
        <f aca="false">+BE13-BG13</f>
        <v>-17.4216804309233</v>
      </c>
    </row>
    <row r="14" customFormat="false" ht="15" hidden="false" customHeight="false" outlineLevel="0" collapsed="false">
      <c r="A14" s="3" t="n">
        <v>20000</v>
      </c>
      <c r="B14" s="3" t="n">
        <v>690</v>
      </c>
      <c r="C14" s="3" t="n">
        <v>90</v>
      </c>
      <c r="D14" s="3" t="n">
        <f aca="false">+C14/B14</f>
        <v>0.130434782608696</v>
      </c>
      <c r="E14" s="3"/>
      <c r="F14" s="3"/>
      <c r="T14" s="0" t="n">
        <v>2000</v>
      </c>
      <c r="U14" s="0" t="n">
        <v>2010</v>
      </c>
      <c r="V14" s="0" t="n">
        <v>420</v>
      </c>
      <c r="W14" s="0" t="n">
        <f aca="false">+V14/U14</f>
        <v>0.208955223880597</v>
      </c>
      <c r="X14" s="0" t="n">
        <f aca="false">20*LOG(W14,10)</f>
        <v>-13.5989353404518</v>
      </c>
      <c r="Y14" s="0" t="n">
        <v>2000</v>
      </c>
      <c r="Z14" s="5" t="n">
        <v>-0.488849129353198</v>
      </c>
      <c r="AA14" s="0" t="n">
        <f aca="false">+X14-Z14</f>
        <v>-13.1100862110986</v>
      </c>
      <c r="AK14" s="0" t="n">
        <v>4800</v>
      </c>
      <c r="AL14" s="0" t="n">
        <v>2000</v>
      </c>
      <c r="AM14" s="0" t="n">
        <v>8</v>
      </c>
      <c r="AN14" s="0" t="n">
        <f aca="false">+AM14/AL14</f>
        <v>0.004</v>
      </c>
      <c r="AO14" s="0" t="n">
        <f aca="false">20*LOG(AN14,10)</f>
        <v>-47.9588001734407</v>
      </c>
      <c r="AP14" s="0" t="n">
        <v>4800</v>
      </c>
      <c r="AQ14" s="0" t="n">
        <f aca="false">+($AQ$12-$AQ$15)/($AP$12-$AP$15)*(AP14-$AP$12)+$AQ$12</f>
        <v>-2.39771058590305</v>
      </c>
      <c r="AR14" s="0" t="n">
        <f aca="false">+AO14-AQ14</f>
        <v>-45.5610895875377</v>
      </c>
      <c r="BA14" s="0" t="n">
        <v>3200</v>
      </c>
      <c r="BB14" s="0" t="n">
        <v>2000</v>
      </c>
      <c r="BC14" s="0" t="n">
        <v>152</v>
      </c>
      <c r="BD14" s="0" t="n">
        <f aca="false">+BC14/BB14</f>
        <v>0.076</v>
      </c>
      <c r="BE14" s="0" t="n">
        <f aca="false">20*LOG(BD14,10)</f>
        <v>-22.3837281543842</v>
      </c>
      <c r="BF14" s="0" t="n">
        <v>3200</v>
      </c>
      <c r="BG14" s="0" t="n">
        <f aca="false">+($BG$13-$BG$18)/($BF$13-$BF$18)*(BF14-$BF$13)+$BG$13</f>
        <v>-1.39536163969682</v>
      </c>
      <c r="BH14" s="0" t="n">
        <f aca="false">+BE14-BG14</f>
        <v>-20.9883665146874</v>
      </c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T15" s="0" t="n">
        <v>3000</v>
      </c>
      <c r="U15" s="0" t="n">
        <v>2010</v>
      </c>
      <c r="V15" s="0" t="n">
        <v>124</v>
      </c>
      <c r="W15" s="0" t="n">
        <f aca="false">+V15/U15</f>
        <v>0.0616915422885572</v>
      </c>
      <c r="X15" s="0" t="n">
        <f aca="false">20*LOG(W15,10)</f>
        <v>-24.1954874451651</v>
      </c>
      <c r="Y15" s="0" t="n">
        <v>3000</v>
      </c>
      <c r="Z15" s="5" t="n">
        <v>-1.28915978453837</v>
      </c>
      <c r="AA15" s="0" t="n">
        <f aca="false">+X15-Z15</f>
        <v>-22.9063276606267</v>
      </c>
      <c r="AK15" s="0" t="n">
        <v>5000</v>
      </c>
      <c r="AL15" s="0" t="n">
        <v>2000</v>
      </c>
      <c r="AM15" s="0" t="n">
        <v>8</v>
      </c>
      <c r="AN15" s="0" t="n">
        <f aca="false">+AM15/AL15</f>
        <v>0.004</v>
      </c>
      <c r="AO15" s="0" t="n">
        <f aca="false">20*LOG(AN15,10)</f>
        <v>-47.9588001734407</v>
      </c>
      <c r="AP15" s="0" t="n">
        <v>5000</v>
      </c>
      <c r="AQ15" s="5" t="n">
        <v>-2.54209596729615</v>
      </c>
      <c r="AR15" s="0" t="n">
        <f aca="false">+AO15-AQ15</f>
        <v>-45.4167042061446</v>
      </c>
      <c r="BA15" s="0" t="n">
        <v>3400</v>
      </c>
      <c r="BB15" s="0" t="n">
        <v>2000</v>
      </c>
      <c r="BC15" s="0" t="n">
        <v>84</v>
      </c>
      <c r="BD15" s="0" t="n">
        <f aca="false">+BC15/BB15</f>
        <v>0.042</v>
      </c>
      <c r="BE15" s="0" t="n">
        <f aca="false">20*LOG(BD15,10)</f>
        <v>-27.535014192042</v>
      </c>
      <c r="BF15" s="0" t="n">
        <v>3400</v>
      </c>
      <c r="BG15" s="0" t="n">
        <f aca="false">+($BG$13-$BG$18)/($BF$13-$BF$18)*(BF15-$BF$13)+$BG$13</f>
        <v>-1.50156349485527</v>
      </c>
      <c r="BH15" s="0" t="n">
        <f aca="false">+BE15-BG15</f>
        <v>-26.0334506971867</v>
      </c>
    </row>
    <row r="16" customFormat="false" ht="15" hidden="false" customHeight="false" outlineLevel="0" collapsed="false">
      <c r="T16" s="0" t="n">
        <v>4000</v>
      </c>
      <c r="U16" s="0" t="n">
        <v>2000</v>
      </c>
      <c r="V16" s="0" t="n">
        <v>164</v>
      </c>
      <c r="W16" s="0" t="n">
        <f aca="false">+V16/U16</f>
        <v>0.082</v>
      </c>
      <c r="X16" s="0" t="n">
        <f aca="false">20*LOG(W16,10)</f>
        <v>-21.7237229523257</v>
      </c>
      <c r="Y16" s="0" t="n">
        <v>4000</v>
      </c>
      <c r="Z16" s="5" t="n">
        <v>-1.82016906033062</v>
      </c>
      <c r="AA16" s="0" t="n">
        <f aca="false">+X16-Z16</f>
        <v>-19.903553891995</v>
      </c>
      <c r="AK16" s="0" t="n">
        <v>5500</v>
      </c>
      <c r="AL16" s="0" t="n">
        <v>2000</v>
      </c>
      <c r="AM16" s="0" t="n">
        <v>8</v>
      </c>
      <c r="AN16" s="0" t="n">
        <f aca="false">+AM16/AL16</f>
        <v>0.004</v>
      </c>
      <c r="AO16" s="0" t="n">
        <f aca="false">20*LOG(AN16,10)</f>
        <v>-47.9588001734407</v>
      </c>
      <c r="AP16" s="0" t="n">
        <v>5500</v>
      </c>
      <c r="AQ16" s="0" t="n">
        <f aca="false">+($AQ$15-$AQ$17)/($AP$15-$AP$17)*(AP16-$AP$15)+$AQ$15</f>
        <v>-2.98118769231188</v>
      </c>
      <c r="AR16" s="0" t="n">
        <f aca="false">+AO16-AQ16</f>
        <v>-44.9776124811289</v>
      </c>
      <c r="BA16" s="0" t="n">
        <v>3600</v>
      </c>
      <c r="BB16" s="0" t="n">
        <v>2000</v>
      </c>
      <c r="BC16" s="0" t="n">
        <v>68</v>
      </c>
      <c r="BD16" s="0" t="n">
        <f aca="false">+BC16/BB16</f>
        <v>0.034</v>
      </c>
      <c r="BE16" s="0" t="n">
        <f aca="false">20*LOG(BD16,10)</f>
        <v>-29.3704216591549</v>
      </c>
      <c r="BF16" s="0" t="n">
        <v>3600</v>
      </c>
      <c r="BG16" s="0" t="n">
        <f aca="false">+($BG$13-$BG$18)/($BF$13-$BF$18)*(BF16-$BF$13)+$BG$13</f>
        <v>-1.60776535001372</v>
      </c>
      <c r="BH16" s="0" t="n">
        <f aca="false">+BE16-BG16</f>
        <v>-27.7626563091412</v>
      </c>
    </row>
    <row r="17" customFormat="false" ht="15" hidden="false" customHeight="false" outlineLevel="0" collapsed="false">
      <c r="T17" s="0" t="n">
        <v>5000</v>
      </c>
      <c r="U17" s="0" t="n">
        <v>2000</v>
      </c>
      <c r="V17" s="0" t="n">
        <v>164</v>
      </c>
      <c r="W17" s="0" t="n">
        <f aca="false">+V17/U17</f>
        <v>0.082</v>
      </c>
      <c r="X17" s="0" t="n">
        <f aca="false">20*LOG(W17,10)</f>
        <v>-21.7237229523257</v>
      </c>
      <c r="Y17" s="0" t="n">
        <v>5000</v>
      </c>
      <c r="Z17" s="5" t="n">
        <v>-2.54209596729615</v>
      </c>
      <c r="AA17" s="0" t="n">
        <f aca="false">+X17-Z17</f>
        <v>-19.1816269850295</v>
      </c>
      <c r="AK17" s="0" t="n">
        <v>6000</v>
      </c>
      <c r="AL17" s="0" t="n">
        <v>2000</v>
      </c>
      <c r="AM17" s="0" t="n">
        <v>12</v>
      </c>
      <c r="AN17" s="0" t="n">
        <f aca="false">+AM17/AL17</f>
        <v>0.006</v>
      </c>
      <c r="AO17" s="0" t="n">
        <f aca="false">20*LOG(AN17,10)</f>
        <v>-44.4369749923271</v>
      </c>
      <c r="AP17" s="0" t="n">
        <v>6000</v>
      </c>
      <c r="AQ17" s="5" t="n">
        <v>-3.42027941732761</v>
      </c>
      <c r="AR17" s="0" t="n">
        <f aca="false">+AO17-AQ17</f>
        <v>-41.0166955749995</v>
      </c>
      <c r="BA17" s="0" t="n">
        <v>3800</v>
      </c>
      <c r="BB17" s="0" t="n">
        <v>2000</v>
      </c>
      <c r="BC17" s="0" t="n">
        <v>44</v>
      </c>
      <c r="BD17" s="0" t="n">
        <f aca="false">+BC17/BB17</f>
        <v>0.022</v>
      </c>
      <c r="BE17" s="0" t="n">
        <f aca="false">20*LOG(BD17,10)</f>
        <v>-33.1515463835559</v>
      </c>
      <c r="BF17" s="0" t="n">
        <v>3800</v>
      </c>
      <c r="BG17" s="0" t="n">
        <f aca="false">+($BG$13-$BG$18)/($BF$13-$BF$18)*(BF17-$BF$13)+$BG$13</f>
        <v>-1.71396720517217</v>
      </c>
      <c r="BH17" s="0" t="n">
        <f aca="false">+BE17-BG17</f>
        <v>-31.4375791783837</v>
      </c>
    </row>
    <row r="18" customFormat="false" ht="15" hidden="false" customHeight="false" outlineLevel="0" collapsed="false">
      <c r="T18" s="0" t="n">
        <v>6000</v>
      </c>
      <c r="U18" s="0" t="n">
        <v>2000</v>
      </c>
      <c r="V18" s="0" t="n">
        <v>132</v>
      </c>
      <c r="W18" s="0" t="n">
        <f aca="false">+V18/U18</f>
        <v>0.066</v>
      </c>
      <c r="X18" s="0" t="n">
        <f aca="false">20*LOG(W18,10)</f>
        <v>-23.6091212891626</v>
      </c>
      <c r="Y18" s="0" t="n">
        <v>6000</v>
      </c>
      <c r="Z18" s="0" t="n">
        <f aca="false">+($Z$17-$Z$20)/($Y$17-$Y$20)*(Y18-$Y$17)+$Z$17</f>
        <v>-3.42027941732761</v>
      </c>
      <c r="AA18" s="0" t="n">
        <f aca="false">+X18-Z18</f>
        <v>-20.188841871835</v>
      </c>
      <c r="AK18" s="0" t="n">
        <v>6500</v>
      </c>
      <c r="AL18" s="0" t="n">
        <v>2000</v>
      </c>
      <c r="AM18" s="0" t="n">
        <v>60</v>
      </c>
      <c r="AN18" s="0" t="n">
        <f aca="false">+AM18/AL18</f>
        <v>0.03</v>
      </c>
      <c r="AO18" s="0" t="n">
        <f aca="false">20*LOG(AN18,10)</f>
        <v>-30.4575749056067</v>
      </c>
      <c r="AP18" s="0" t="n">
        <v>6500</v>
      </c>
      <c r="AQ18" s="0" t="n">
        <f aca="false">+($AQ$17-$AQ$19)/($AP$17-$AP$19)*(AP18-$AP$17)+$AQ$17</f>
        <v>-3.85937114234334</v>
      </c>
      <c r="AR18" s="0" t="n">
        <f aca="false">+AO18-AQ18</f>
        <v>-26.5982037632634</v>
      </c>
      <c r="BA18" s="0" t="n">
        <v>4000</v>
      </c>
      <c r="BB18" s="0" t="n">
        <v>2000</v>
      </c>
      <c r="BC18" s="0" t="n">
        <v>44</v>
      </c>
      <c r="BD18" s="0" t="n">
        <f aca="false">+BC18/BB18</f>
        <v>0.022</v>
      </c>
      <c r="BE18" s="0" t="n">
        <f aca="false">20*LOG(BD18,10)</f>
        <v>-33.1515463835559</v>
      </c>
      <c r="BF18" s="0" t="n">
        <v>4000</v>
      </c>
      <c r="BG18" s="5" t="n">
        <v>-1.82016906033062</v>
      </c>
      <c r="BH18" s="0" t="n">
        <f aca="false">+BE18-BG18</f>
        <v>-31.3313773232253</v>
      </c>
    </row>
    <row r="19" customFormat="false" ht="15" hidden="false" customHeight="false" outlineLevel="0" collapsed="false">
      <c r="T19" s="0" t="n">
        <v>7000</v>
      </c>
      <c r="U19" s="0" t="n">
        <v>2000</v>
      </c>
      <c r="V19" s="0" t="n">
        <v>64</v>
      </c>
      <c r="W19" s="0" t="n">
        <f aca="false">+V19/U19</f>
        <v>0.032</v>
      </c>
      <c r="X19" s="0" t="n">
        <f aca="false">20*LOG(W19,10)</f>
        <v>-29.8970004336019</v>
      </c>
      <c r="Y19" s="0" t="n">
        <v>7000</v>
      </c>
      <c r="Z19" s="0" t="n">
        <f aca="false">+($Z$17-$Z$20)/($Y$17-$Y$20)*(Y19-$Y$17)+$Z$17</f>
        <v>-4.29846286735907</v>
      </c>
      <c r="AA19" s="0" t="n">
        <f aca="false">+X19-Z19</f>
        <v>-25.5985375662428</v>
      </c>
      <c r="AK19" s="0" t="n">
        <v>7000</v>
      </c>
      <c r="AL19" s="0" t="n">
        <v>2000</v>
      </c>
      <c r="AM19" s="0" t="n">
        <v>268</v>
      </c>
      <c r="AN19" s="0" t="n">
        <f aca="false">+AM19/AL19</f>
        <v>0.134</v>
      </c>
      <c r="AO19" s="0" t="n">
        <f aca="false">20*LOG(AN19,10)</f>
        <v>-17.4579040327038</v>
      </c>
      <c r="AP19" s="0" t="n">
        <v>7000</v>
      </c>
      <c r="AQ19" s="5" t="n">
        <v>-4.29846286735907</v>
      </c>
      <c r="AR19" s="0" t="n">
        <f aca="false">+AO19-AQ19</f>
        <v>-13.1594411653448</v>
      </c>
      <c r="BA19" s="0" t="n">
        <v>5000</v>
      </c>
      <c r="BB19" s="0" t="n">
        <v>2000</v>
      </c>
      <c r="BC19" s="0" t="n">
        <v>30</v>
      </c>
      <c r="BD19" s="0" t="n">
        <f aca="false">+BC19/BB19</f>
        <v>0.015</v>
      </c>
      <c r="BE19" s="0" t="n">
        <f aca="false">20*LOG(BD19,10)</f>
        <v>-36.4781748188864</v>
      </c>
      <c r="BF19" s="0" t="n">
        <v>5000</v>
      </c>
      <c r="BG19" s="5" t="n">
        <v>-2.54209596729615</v>
      </c>
      <c r="BH19" s="0" t="n">
        <f aca="false">+BE19-BG19</f>
        <v>-33.9360788515902</v>
      </c>
    </row>
    <row r="20" customFormat="false" ht="15" hidden="false" customHeight="false" outlineLevel="0" collapsed="false">
      <c r="T20" s="0" t="n">
        <v>8000</v>
      </c>
      <c r="U20" s="0" t="n">
        <v>2000</v>
      </c>
      <c r="V20" s="0" t="n">
        <v>30</v>
      </c>
      <c r="W20" s="0" t="n">
        <f aca="false">+V20/U20</f>
        <v>0.015</v>
      </c>
      <c r="X20" s="0" t="n">
        <f aca="false">20*LOG(W20,10)</f>
        <v>-36.4781748188864</v>
      </c>
      <c r="Y20" s="0" t="n">
        <v>8000</v>
      </c>
      <c r="Z20" s="5" t="n">
        <v>-5.17664631739053</v>
      </c>
      <c r="AA20" s="0" t="n">
        <f aca="false">+X20-Z20</f>
        <v>-31.3015285014958</v>
      </c>
      <c r="AK20" s="0" t="n">
        <v>7500</v>
      </c>
      <c r="AL20" s="0" t="n">
        <v>2000</v>
      </c>
      <c r="AM20" s="0" t="n">
        <v>564</v>
      </c>
      <c r="AN20" s="0" t="n">
        <f aca="false">+AM20/AL20</f>
        <v>0.282</v>
      </c>
      <c r="AO20" s="0" t="n">
        <f aca="false">20*LOG(AN20,10)</f>
        <v>-10.9950178336128</v>
      </c>
      <c r="AP20" s="0" t="n">
        <v>7500</v>
      </c>
      <c r="AQ20" s="0" t="n">
        <f aca="false">+($AQ$19-$AQ$21)/($AP$19-$AP$21)*(AP20-$AP$19)+$AQ$19</f>
        <v>-4.7375545923748</v>
      </c>
      <c r="AR20" s="0" t="n">
        <f aca="false">+AO20-AQ20</f>
        <v>-6.25746324123798</v>
      </c>
    </row>
    <row r="21" customFormat="false" ht="15" hidden="false" customHeight="false" outlineLevel="0" collapsed="false">
      <c r="A21" s="0" t="s">
        <v>2</v>
      </c>
      <c r="B21" s="2" t="s">
        <v>3</v>
      </c>
      <c r="C21" s="2" t="s">
        <v>4</v>
      </c>
      <c r="D21" s="0" t="s">
        <v>18</v>
      </c>
      <c r="E21" s="0" t="s">
        <v>6</v>
      </c>
      <c r="F21" s="0" t="s">
        <v>19</v>
      </c>
      <c r="T21" s="0" t="n">
        <v>9000</v>
      </c>
      <c r="U21" s="0" t="n">
        <v>2000</v>
      </c>
      <c r="V21" s="0" t="n">
        <v>68</v>
      </c>
      <c r="W21" s="0" t="n">
        <f aca="false">+V21/U21</f>
        <v>0.034</v>
      </c>
      <c r="X21" s="0" t="n">
        <f aca="false">20*LOG(W21,10)</f>
        <v>-29.3704216591549</v>
      </c>
      <c r="Y21" s="0" t="n">
        <v>9000</v>
      </c>
      <c r="Z21" s="0" t="n">
        <f aca="false">+($Z$20-$Z$22)/($Y$20-$Y$22)*(Y21-$Y$20)+$Z$20</f>
        <v>-5.77591078493939</v>
      </c>
      <c r="AA21" s="0" t="n">
        <f aca="false">+X21-Z21</f>
        <v>-23.5945108742155</v>
      </c>
      <c r="AK21" s="0" t="n">
        <v>8000</v>
      </c>
      <c r="AL21" s="0" t="n">
        <v>2000</v>
      </c>
      <c r="AM21" s="0" t="n">
        <v>824</v>
      </c>
      <c r="AN21" s="0" t="n">
        <f aca="false">+AM21/AL21</f>
        <v>0.412</v>
      </c>
      <c r="AO21" s="0" t="n">
        <f aca="false">20*LOG(AN21,10)</f>
        <v>-7.70205567933731</v>
      </c>
      <c r="AP21" s="0" t="n">
        <v>8000</v>
      </c>
      <c r="AQ21" s="5" t="n">
        <v>-5.17664631739053</v>
      </c>
      <c r="AR21" s="0" t="n">
        <f aca="false">+AO21-AQ21</f>
        <v>-2.52540936194678</v>
      </c>
    </row>
    <row r="22" customFormat="false" ht="15" hidden="false" customHeight="false" outlineLevel="0" collapsed="false">
      <c r="A22" s="0" t="n">
        <v>100</v>
      </c>
      <c r="B22" s="2" t="n">
        <v>2111</v>
      </c>
      <c r="C22" s="2" t="n">
        <v>2111</v>
      </c>
      <c r="D22" s="0" t="n">
        <f aca="false">+C22/B22</f>
        <v>1</v>
      </c>
      <c r="E22" s="0" t="n">
        <f aca="false">20*LOG(D22,10)</f>
        <v>0</v>
      </c>
      <c r="F22" s="0" t="n">
        <v>3800</v>
      </c>
      <c r="J22" s="0" t="n">
        <f aca="false">1024/44100</f>
        <v>0.0232199546485261</v>
      </c>
      <c r="T22" s="0" t="n">
        <v>10000</v>
      </c>
      <c r="U22" s="0" t="n">
        <v>2000</v>
      </c>
      <c r="V22" s="0" t="n">
        <v>80</v>
      </c>
      <c r="W22" s="0" t="n">
        <f aca="false">+V22/U22</f>
        <v>0.04</v>
      </c>
      <c r="X22" s="0" t="n">
        <f aca="false">20*LOG(W22,10)</f>
        <v>-27.9588001734407</v>
      </c>
      <c r="Y22" s="0" t="n">
        <v>10000</v>
      </c>
      <c r="Z22" s="5" t="n">
        <v>-6.37517525248826</v>
      </c>
      <c r="AA22" s="0" t="n">
        <f aca="false">+X22-Z22</f>
        <v>-21.5836249209525</v>
      </c>
      <c r="AK22" s="0" t="n">
        <v>9000</v>
      </c>
      <c r="AL22" s="0" t="n">
        <v>2000</v>
      </c>
      <c r="AM22" s="0" t="n">
        <v>928</v>
      </c>
      <c r="AN22" s="0" t="n">
        <f aca="false">+AM22/AL22</f>
        <v>0.464</v>
      </c>
      <c r="AO22" s="0" t="n">
        <f aca="false">20*LOG(AN22,10)</f>
        <v>-6.66964038890238</v>
      </c>
      <c r="AP22" s="0" t="n">
        <v>9000</v>
      </c>
      <c r="AQ22" s="5" t="n">
        <v>-5.77591078493939</v>
      </c>
      <c r="AR22" s="0" t="n">
        <f aca="false">+AO22-AQ22</f>
        <v>-0.89372960396299</v>
      </c>
    </row>
    <row r="23" customFormat="false" ht="15" hidden="false" customHeight="false" outlineLevel="0" collapsed="false">
      <c r="A23" s="0" t="n">
        <v>200</v>
      </c>
      <c r="B23" s="2" t="n">
        <v>2111</v>
      </c>
      <c r="C23" s="2" t="n">
        <v>2111</v>
      </c>
      <c r="D23" s="0" t="n">
        <f aca="false">+C23/B23</f>
        <v>1</v>
      </c>
      <c r="E23" s="0" t="n">
        <f aca="false">20*LOG(D23,10)</f>
        <v>0</v>
      </c>
      <c r="F23" s="0" t="n">
        <v>1400</v>
      </c>
      <c r="Y23" s="0" t="n">
        <v>12000</v>
      </c>
      <c r="Z23" s="5" t="n">
        <v>-9.52453448119265</v>
      </c>
      <c r="AK23" s="0" t="n">
        <v>10000</v>
      </c>
      <c r="AL23" s="0" t="n">
        <v>2000</v>
      </c>
      <c r="AM23" s="0" t="n">
        <v>816</v>
      </c>
      <c r="AN23" s="0" t="n">
        <f aca="false">+AM23/AL23</f>
        <v>0.408</v>
      </c>
      <c r="AO23" s="0" t="n">
        <f aca="false">20*LOG(AN23,10)</f>
        <v>-7.7867967382024</v>
      </c>
      <c r="AP23" s="0" t="n">
        <v>10000</v>
      </c>
      <c r="AQ23" s="5" t="n">
        <v>-6.37517525248826</v>
      </c>
      <c r="AR23" s="0" t="n">
        <f aca="false">+AO23-AQ23</f>
        <v>-1.41162148571414</v>
      </c>
    </row>
    <row r="24" customFormat="false" ht="15" hidden="false" customHeight="true" outlineLevel="0" collapsed="false">
      <c r="A24" s="0" t="n">
        <v>500</v>
      </c>
      <c r="B24" s="0" t="n">
        <v>2030</v>
      </c>
      <c r="C24" s="0" t="n">
        <v>2000</v>
      </c>
      <c r="D24" s="0" t="n">
        <f aca="false">+C24/B24</f>
        <v>0.985221674876847</v>
      </c>
      <c r="E24" s="0" t="n">
        <f aca="false">20*LOG(D24,10)</f>
        <v>-0.129320844984634</v>
      </c>
      <c r="F24" s="0" t="n">
        <v>260</v>
      </c>
      <c r="Y24" s="0" t="n">
        <v>13000</v>
      </c>
      <c r="Z24" s="5" t="n">
        <v>-10.2924104027066</v>
      </c>
      <c r="BJ24" s="7" t="s">
        <v>15</v>
      </c>
      <c r="BK24" s="8" t="s">
        <v>16</v>
      </c>
      <c r="BL24" s="9" t="s">
        <v>17</v>
      </c>
    </row>
    <row r="25" customFormat="false" ht="15" hidden="false" customHeight="true" outlineLevel="0" collapsed="false">
      <c r="A25" s="0" t="n">
        <v>1000</v>
      </c>
      <c r="B25" s="0" t="n">
        <v>2030</v>
      </c>
      <c r="C25" s="0" t="n">
        <v>1960</v>
      </c>
      <c r="D25" s="0" t="n">
        <f aca="false">+C25/B25</f>
        <v>0.96551724137931</v>
      </c>
      <c r="E25" s="0" t="n">
        <f aca="false">20*LOG(D25,10)</f>
        <v>-0.304799331134737</v>
      </c>
      <c r="F25" s="0" t="n">
        <v>240</v>
      </c>
      <c r="Y25" s="0" t="n">
        <v>20000</v>
      </c>
      <c r="Z25" s="5" t="n">
        <v>-16.9019608002851</v>
      </c>
      <c r="AT25" s="7" t="s">
        <v>15</v>
      </c>
      <c r="AU25" s="11" t="s">
        <v>16</v>
      </c>
      <c r="AV25" s="12" t="s">
        <v>17</v>
      </c>
      <c r="BJ25" s="10" t="n">
        <v>2000</v>
      </c>
      <c r="BK25" s="10" t="n">
        <v>1</v>
      </c>
      <c r="BL25" s="10" t="n">
        <v>0.57</v>
      </c>
    </row>
    <row r="26" customFormat="false" ht="15" hidden="false" customHeight="false" outlineLevel="0" collapsed="false">
      <c r="A26" s="0" t="n">
        <v>2000</v>
      </c>
      <c r="B26" s="0" t="n">
        <v>2010</v>
      </c>
      <c r="C26" s="0" t="n">
        <v>1900</v>
      </c>
      <c r="D26" s="0" t="n">
        <f aca="false">+C26/B26</f>
        <v>0.945273631840796</v>
      </c>
      <c r="E26" s="0" t="n">
        <f aca="false">20*LOG(D26,10)</f>
        <v>-0.488849129353198</v>
      </c>
      <c r="F26" s="0" t="n">
        <v>240</v>
      </c>
      <c r="AT26" s="10" t="n">
        <v>2000</v>
      </c>
      <c r="AU26" s="10" t="n">
        <v>1</v>
      </c>
      <c r="AV26" s="10" t="n">
        <v>0.23</v>
      </c>
      <c r="BJ26" s="10" t="n">
        <v>3000</v>
      </c>
      <c r="BK26" s="10" t="n">
        <v>20</v>
      </c>
      <c r="BL26" s="10" t="n">
        <v>17.42</v>
      </c>
    </row>
    <row r="27" customFormat="false" ht="15" hidden="false" customHeight="false" outlineLevel="0" collapsed="false">
      <c r="A27" s="0" t="n">
        <v>3000</v>
      </c>
      <c r="B27" s="0" t="n">
        <v>2030</v>
      </c>
      <c r="C27" s="0" t="n">
        <v>1750</v>
      </c>
      <c r="D27" s="0" t="n">
        <f aca="false">+C27/B27</f>
        <v>0.862068965517241</v>
      </c>
      <c r="E27" s="0" t="n">
        <f aca="false">20*LOG(D27,10)</f>
        <v>-1.28915978453837</v>
      </c>
      <c r="F27" s="0" t="n">
        <v>248</v>
      </c>
      <c r="AT27" s="10" t="n">
        <v>4000</v>
      </c>
      <c r="AU27" s="10" t="n">
        <v>20</v>
      </c>
      <c r="AV27" s="10" t="n">
        <v>22.33</v>
      </c>
    </row>
    <row r="28" customFormat="false" ht="15" hidden="false" customHeight="false" outlineLevel="0" collapsed="false">
      <c r="A28" s="0" t="n">
        <v>4000</v>
      </c>
      <c r="B28" s="0" t="n">
        <v>2010</v>
      </c>
      <c r="C28" s="0" t="n">
        <v>1630</v>
      </c>
      <c r="D28" s="0" t="n">
        <f aca="false">+C28/B28</f>
        <v>0.810945273631841</v>
      </c>
      <c r="E28" s="0" t="n">
        <f aca="false">20*LOG(D28,10)</f>
        <v>-1.82016906033062</v>
      </c>
      <c r="F28" s="0" t="n">
        <v>0</v>
      </c>
      <c r="AT28" s="10" t="n">
        <v>6000</v>
      </c>
      <c r="AU28" s="10" t="n">
        <v>20</v>
      </c>
      <c r="AV28" s="10" t="n">
        <v>26.59</v>
      </c>
    </row>
    <row r="29" customFormat="false" ht="15" hidden="false" customHeight="false" outlineLevel="0" collapsed="false">
      <c r="A29" s="0" t="n">
        <v>5000</v>
      </c>
      <c r="B29" s="0" t="n">
        <v>2010</v>
      </c>
      <c r="C29" s="0" t="n">
        <v>1500</v>
      </c>
      <c r="D29" s="0" t="n">
        <f aca="false">+C29/B29</f>
        <v>0.746268656716418</v>
      </c>
      <c r="E29" s="0" t="n">
        <f aca="false">20*LOG(D29,10)</f>
        <v>-2.54209596729615</v>
      </c>
      <c r="F29" s="0" t="n">
        <v>48</v>
      </c>
      <c r="AT29" s="10" t="n">
        <v>8000</v>
      </c>
      <c r="AU29" s="10" t="n">
        <v>1</v>
      </c>
      <c r="AV29" s="10" t="n">
        <v>2.52</v>
      </c>
    </row>
    <row r="30" customFormat="false" ht="15" hidden="false" customHeight="false" outlineLevel="0" collapsed="false">
      <c r="A30" s="0" t="n">
        <v>8000</v>
      </c>
      <c r="B30" s="0" t="n">
        <v>1960</v>
      </c>
      <c r="C30" s="0" t="n">
        <v>1080</v>
      </c>
      <c r="D30" s="0" t="n">
        <f aca="false">+C30/B30</f>
        <v>0.551020408163265</v>
      </c>
      <c r="E30" s="0" t="n">
        <f aca="false">20*LOG(D30,10)</f>
        <v>-5.17664631739053</v>
      </c>
      <c r="F30" s="0" t="n">
        <v>0</v>
      </c>
    </row>
    <row r="31" customFormat="false" ht="15" hidden="false" customHeight="false" outlineLevel="0" collapsed="false">
      <c r="A31" s="0" t="n">
        <v>10000</v>
      </c>
      <c r="B31" s="0" t="n">
        <v>2000</v>
      </c>
      <c r="C31" s="0" t="n">
        <v>960</v>
      </c>
      <c r="D31" s="0" t="n">
        <f aca="false">+C31/B31</f>
        <v>0.48</v>
      </c>
      <c r="E31" s="0" t="n">
        <f aca="false">20*LOG(D31,10)</f>
        <v>-6.37517525248826</v>
      </c>
      <c r="F31" s="0" t="n">
        <v>47</v>
      </c>
    </row>
    <row r="32" customFormat="false" ht="15" hidden="false" customHeight="false" outlineLevel="0" collapsed="false">
      <c r="A32" s="0" t="n">
        <v>12000</v>
      </c>
      <c r="B32" s="0" t="n">
        <v>1940</v>
      </c>
      <c r="C32" s="0" t="n">
        <v>648</v>
      </c>
      <c r="D32" s="0" t="n">
        <f aca="false">+C32/B32</f>
        <v>0.334020618556701</v>
      </c>
      <c r="E32" s="0" t="n">
        <f aca="false">20*LOG(D32,10)</f>
        <v>-9.52453448119265</v>
      </c>
      <c r="F32" s="0" t="n">
        <v>6.8</v>
      </c>
    </row>
    <row r="33" customFormat="false" ht="15" hidden="false" customHeight="false" outlineLevel="0" collapsed="false">
      <c r="A33" s="0" t="n">
        <v>13000</v>
      </c>
      <c r="B33" s="0" t="n">
        <v>1910</v>
      </c>
      <c r="C33" s="0" t="n">
        <v>584</v>
      </c>
      <c r="D33" s="0" t="n">
        <f aca="false">+C33/B33</f>
        <v>0.305759162303665</v>
      </c>
      <c r="E33" s="0" t="n">
        <f aca="false">20*LOG(D33,10)</f>
        <v>-10.2924104027066</v>
      </c>
      <c r="F33" s="0" t="n">
        <v>28</v>
      </c>
    </row>
    <row r="34" customFormat="false" ht="15" hidden="false" customHeight="false" outlineLevel="0" collapsed="false">
      <c r="A34" s="0" t="n">
        <v>20000</v>
      </c>
      <c r="B34" s="0" t="n">
        <v>1890</v>
      </c>
      <c r="C34" s="0" t="n">
        <v>270</v>
      </c>
      <c r="D34" s="0" t="n">
        <f aca="false">+C34/B34</f>
        <v>0.142857142857143</v>
      </c>
      <c r="E34" s="0" t="n">
        <f aca="false">20*LOG(D34,10)</f>
        <v>-16.9019608002851</v>
      </c>
      <c r="F34" s="0" t="n">
        <v>13</v>
      </c>
    </row>
  </sheetData>
  <mergeCells count="2">
    <mergeCell ref="A1:F1"/>
    <mergeCell ref="O5:Q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Elian Andrenacci</dc:creator>
  <dc:description/>
  <dc:language>es-AR</dc:language>
  <cp:lastModifiedBy/>
  <dcterms:modified xsi:type="dcterms:W3CDTF">2023-10-25T22:58:32Z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